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tabRatio="525"/>
  </bookViews>
  <sheets>
    <sheet name="list" sheetId="7" r:id="rId1"/>
    <sheet name="hat1" sheetId="1" r:id="rId2"/>
    <sheet name="hat2" sheetId="2" r:id="rId3"/>
    <sheet name="hat3" sheetId="3" r:id="rId4"/>
    <sheet name="hat4,5" sheetId="4" r:id="rId5"/>
    <sheet name="hat6" sheetId="5" r:id="rId6"/>
  </sheets>
  <calcPr calcId="162913"/>
</workbook>
</file>

<file path=xl/calcChain.xml><?xml version="1.0" encoding="utf-8"?>
<calcChain xmlns="http://schemas.openxmlformats.org/spreadsheetml/2006/main">
  <c r="H515" i="5" l="1"/>
  <c r="H514" i="5"/>
  <c r="H513" i="5"/>
  <c r="H512" i="5"/>
  <c r="H755" i="5"/>
  <c r="H754" i="5"/>
  <c r="H753" i="5"/>
  <c r="H752" i="5"/>
  <c r="H876" i="5"/>
  <c r="H875" i="5"/>
  <c r="H874" i="5"/>
  <c r="H873" i="5"/>
  <c r="F483" i="5"/>
  <c r="F7" i="3" l="1"/>
  <c r="F170" i="3" l="1"/>
  <c r="D118" i="3"/>
  <c r="F133" i="5" l="1"/>
  <c r="F132" i="5"/>
  <c r="F174" i="3"/>
  <c r="F186" i="3" l="1"/>
  <c r="D20" i="4" l="1"/>
  <c r="D61" i="4"/>
  <c r="E61" i="4"/>
  <c r="F67" i="4"/>
  <c r="F61" i="4" l="1"/>
  <c r="F179" i="3" l="1"/>
  <c r="F172" i="3" s="1"/>
  <c r="H108" i="5"/>
  <c r="E84" i="3" l="1"/>
  <c r="D19" i="1" l="1"/>
  <c r="F750" i="5" l="1"/>
  <c r="F547" i="5"/>
  <c r="G480" i="5" l="1"/>
  <c r="F257" i="2" l="1"/>
  <c r="G177" i="2"/>
  <c r="G19" i="2"/>
  <c r="D116" i="1" l="1"/>
  <c r="E112" i="1"/>
  <c r="H13" i="5" l="1"/>
  <c r="H106" i="5"/>
  <c r="H171" i="2"/>
  <c r="G338" i="5"/>
  <c r="D109" i="1" l="1"/>
  <c r="E143" i="3"/>
  <c r="E132" i="1" l="1"/>
  <c r="E16" i="1"/>
  <c r="E99" i="1" l="1"/>
  <c r="E106" i="1" l="1"/>
  <c r="H338" i="5"/>
  <c r="H809" i="5"/>
  <c r="H807" i="5" s="1"/>
  <c r="H644" i="5"/>
  <c r="H630" i="5" s="1"/>
  <c r="H547" i="5"/>
  <c r="H504" i="5"/>
  <c r="F340" i="5"/>
  <c r="H257" i="2"/>
  <c r="H214" i="2"/>
  <c r="H112" i="2"/>
  <c r="H30" i="2"/>
  <c r="G214" i="2"/>
  <c r="E13" i="3"/>
  <c r="D17" i="1"/>
  <c r="D18" i="1"/>
  <c r="G272" i="5"/>
  <c r="G871" i="5"/>
  <c r="G869" i="5" s="1"/>
  <c r="G807" i="5"/>
  <c r="G748" i="5"/>
  <c r="G746" i="5" s="1"/>
  <c r="G506" i="5"/>
  <c r="G504" i="5" s="1"/>
  <c r="G478" i="5"/>
  <c r="G165" i="5"/>
  <c r="E40" i="3" l="1"/>
  <c r="E166" i="3"/>
  <c r="E147" i="3"/>
  <c r="E114" i="3"/>
  <c r="E57" i="3"/>
  <c r="E53" i="3"/>
  <c r="E50" i="3"/>
  <c r="E35" i="3"/>
  <c r="E26" i="3"/>
  <c r="G304" i="2"/>
  <c r="G302" i="2" s="1"/>
  <c r="G171" i="2"/>
  <c r="G160" i="2" s="1"/>
  <c r="G10" i="2"/>
  <c r="E24" i="3" l="1"/>
  <c r="G241" i="2"/>
  <c r="G239" i="2" s="1"/>
  <c r="G282" i="2"/>
  <c r="E75" i="1"/>
  <c r="G93" i="2"/>
  <c r="G112" i="2"/>
  <c r="G30" i="2"/>
  <c r="G223" i="2"/>
  <c r="G209" i="2" s="1"/>
  <c r="E46" i="1" l="1"/>
  <c r="E22" i="1"/>
  <c r="E21" i="1" l="1"/>
  <c r="D22" i="1"/>
  <c r="G518" i="5"/>
  <c r="G516" i="5" s="1"/>
  <c r="G13" i="5" l="1"/>
  <c r="G108" i="5"/>
  <c r="G106" i="5" s="1"/>
  <c r="F123" i="5"/>
  <c r="F114" i="5"/>
  <c r="D52" i="3"/>
  <c r="F810" i="5"/>
  <c r="F811" i="5"/>
  <c r="H748" i="5"/>
  <c r="H746" i="5" s="1"/>
  <c r="F751" i="5"/>
  <c r="F752" i="5"/>
  <c r="F753" i="5"/>
  <c r="F755" i="5"/>
  <c r="F115" i="5"/>
  <c r="F30" i="5"/>
  <c r="D69" i="4" l="1"/>
  <c r="E66" i="4"/>
  <c r="F70" i="4" s="1"/>
  <c r="D65" i="4"/>
  <c r="D63" i="4"/>
  <c r="D60" i="4"/>
  <c r="D59" i="4"/>
  <c r="D57" i="4"/>
  <c r="D56" i="4"/>
  <c r="D55" i="4"/>
  <c r="D54" i="4"/>
  <c r="F52" i="4"/>
  <c r="D49" i="4"/>
  <c r="D48" i="4"/>
  <c r="F46" i="4"/>
  <c r="E46" i="4"/>
  <c r="D45" i="4"/>
  <c r="D44" i="4"/>
  <c r="F42" i="4"/>
  <c r="E42" i="4"/>
  <c r="D39" i="4"/>
  <c r="D38" i="4"/>
  <c r="F36" i="4"/>
  <c r="D36" i="4" s="1"/>
  <c r="D35" i="4"/>
  <c r="D34" i="4"/>
  <c r="F32" i="4"/>
  <c r="D27" i="4"/>
  <c r="D26" i="4"/>
  <c r="F24" i="4"/>
  <c r="F30" i="4" l="1"/>
  <c r="E40" i="4"/>
  <c r="E28" i="4" s="1"/>
  <c r="D66" i="4"/>
  <c r="F40" i="4"/>
  <c r="F28" i="4" s="1"/>
  <c r="F22" i="4" s="1"/>
  <c r="D46" i="4"/>
  <c r="E50" i="4"/>
  <c r="E20" i="4" s="1"/>
  <c r="D30" i="4"/>
  <c r="D67" i="4"/>
  <c r="F50" i="4"/>
  <c r="D32" i="4"/>
  <c r="D52" i="4"/>
  <c r="D70" i="4"/>
  <c r="D42" i="4"/>
  <c r="D24" i="4"/>
  <c r="D50" i="4" l="1"/>
  <c r="D18" i="4" s="1"/>
  <c r="D40" i="4"/>
  <c r="D28" i="4"/>
  <c r="E22" i="4"/>
  <c r="F20" i="4"/>
  <c r="F18" i="4" s="1"/>
  <c r="E18" i="4" l="1"/>
  <c r="F111" i="5" l="1"/>
  <c r="F112" i="5"/>
  <c r="F110" i="5"/>
  <c r="F510" i="5" l="1"/>
  <c r="F507" i="5"/>
  <c r="F508" i="5"/>
  <c r="F509" i="5"/>
  <c r="E44" i="1" l="1"/>
  <c r="G805" i="5"/>
  <c r="F809" i="5"/>
  <c r="F659" i="5"/>
  <c r="G527" i="5"/>
  <c r="G486" i="5" s="1"/>
  <c r="H527" i="5"/>
  <c r="F527" i="5"/>
  <c r="F122" i="5"/>
  <c r="F121" i="5"/>
  <c r="F120" i="5"/>
  <c r="F24" i="5"/>
  <c r="F22" i="5"/>
  <c r="G122" i="2"/>
  <c r="F657" i="5"/>
  <c r="F656" i="5"/>
  <c r="F655" i="5"/>
  <c r="F654" i="5"/>
  <c r="F653" i="5"/>
  <c r="F652" i="5"/>
  <c r="F651" i="5"/>
  <c r="F650" i="5"/>
  <c r="F649" i="5"/>
  <c r="F648" i="5"/>
  <c r="F647" i="5"/>
  <c r="F646" i="5"/>
  <c r="F645" i="5"/>
  <c r="F125" i="5"/>
  <c r="F23" i="5"/>
  <c r="F940" i="5" l="1"/>
  <c r="F939" i="5"/>
  <c r="F938" i="5"/>
  <c r="F937" i="5"/>
  <c r="G935" i="5"/>
  <c r="G933" i="5" s="1"/>
  <c r="G931" i="5" s="1"/>
  <c r="F930" i="5"/>
  <c r="F929" i="5"/>
  <c r="F928" i="5"/>
  <c r="F927" i="5"/>
  <c r="H925" i="5"/>
  <c r="G925" i="5"/>
  <c r="F924" i="5"/>
  <c r="F923" i="5"/>
  <c r="F922" i="5"/>
  <c r="F921" i="5"/>
  <c r="H919" i="5"/>
  <c r="G919" i="5"/>
  <c r="F916" i="5"/>
  <c r="F915" i="5"/>
  <c r="F914" i="5"/>
  <c r="F913" i="5"/>
  <c r="H911" i="5"/>
  <c r="H909" i="5" s="1"/>
  <c r="G911" i="5"/>
  <c r="G909" i="5" s="1"/>
  <c r="F908" i="5"/>
  <c r="F907" i="5"/>
  <c r="F906" i="5"/>
  <c r="F905" i="5"/>
  <c r="H903" i="5"/>
  <c r="H901" i="5" s="1"/>
  <c r="G903" i="5"/>
  <c r="F900" i="5"/>
  <c r="F899" i="5"/>
  <c r="F898" i="5"/>
  <c r="F897" i="5"/>
  <c r="H895" i="5"/>
  <c r="H893" i="5" s="1"/>
  <c r="G895" i="5"/>
  <c r="G893" i="5" s="1"/>
  <c r="F892" i="5"/>
  <c r="F891" i="5"/>
  <c r="F890" i="5"/>
  <c r="F889" i="5"/>
  <c r="H887" i="5"/>
  <c r="H885" i="5" s="1"/>
  <c r="G887" i="5"/>
  <c r="G885" i="5" s="1"/>
  <c r="F884" i="5"/>
  <c r="F881" i="5"/>
  <c r="H879" i="5"/>
  <c r="H877" i="5" s="1"/>
  <c r="G879" i="5"/>
  <c r="F876" i="5"/>
  <c r="F875" i="5"/>
  <c r="F874" i="5"/>
  <c r="F873" i="5"/>
  <c r="H871" i="5"/>
  <c r="H869" i="5" s="1"/>
  <c r="F868" i="5"/>
  <c r="F867" i="5"/>
  <c r="F866" i="5"/>
  <c r="F865" i="5"/>
  <c r="H863" i="5"/>
  <c r="H861" i="5" s="1"/>
  <c r="G863" i="5"/>
  <c r="G861" i="5" s="1"/>
  <c r="F860" i="5"/>
  <c r="F859" i="5"/>
  <c r="F858" i="5"/>
  <c r="F857" i="5"/>
  <c r="H855" i="5"/>
  <c r="G855" i="5"/>
  <c r="F854" i="5"/>
  <c r="F853" i="5"/>
  <c r="F852" i="5"/>
  <c r="F851" i="5"/>
  <c r="H849" i="5"/>
  <c r="G849" i="5"/>
  <c r="F844" i="5"/>
  <c r="F843" i="5"/>
  <c r="F842" i="5"/>
  <c r="F841" i="5"/>
  <c r="H839" i="5"/>
  <c r="H837" i="5" s="1"/>
  <c r="G839" i="5"/>
  <c r="G837" i="5" s="1"/>
  <c r="F836" i="5"/>
  <c r="F835" i="5"/>
  <c r="F834" i="5"/>
  <c r="F833" i="5"/>
  <c r="H831" i="5"/>
  <c r="H829" i="5" s="1"/>
  <c r="G831" i="5"/>
  <c r="F830" i="5"/>
  <c r="F828" i="5"/>
  <c r="F827" i="5"/>
  <c r="F826" i="5"/>
  <c r="F825" i="5"/>
  <c r="H823" i="5"/>
  <c r="H821" i="5" s="1"/>
  <c r="G823" i="5"/>
  <c r="G821" i="5" s="1"/>
  <c r="F822" i="5"/>
  <c r="F820" i="5"/>
  <c r="F819" i="5"/>
  <c r="F818" i="5"/>
  <c r="F817" i="5"/>
  <c r="H815" i="5"/>
  <c r="H805" i="5" s="1"/>
  <c r="G815" i="5"/>
  <c r="F806" i="5"/>
  <c r="F804" i="5"/>
  <c r="F803" i="5"/>
  <c r="F802" i="5"/>
  <c r="F801" i="5"/>
  <c r="H799" i="5"/>
  <c r="G799" i="5"/>
  <c r="F798" i="5"/>
  <c r="F797" i="5"/>
  <c r="F796" i="5"/>
  <c r="F795" i="5"/>
  <c r="H793" i="5"/>
  <c r="H791" i="5" s="1"/>
  <c r="G793" i="5"/>
  <c r="G791" i="5" s="1"/>
  <c r="F792" i="5"/>
  <c r="F790" i="5"/>
  <c r="F789" i="5"/>
  <c r="F788" i="5"/>
  <c r="F787" i="5"/>
  <c r="H785" i="5"/>
  <c r="G785" i="5"/>
  <c r="F784" i="5"/>
  <c r="F783" i="5"/>
  <c r="F782" i="5"/>
  <c r="F781" i="5"/>
  <c r="H779" i="5"/>
  <c r="H777" i="5" s="1"/>
  <c r="G779" i="5"/>
  <c r="F778" i="5"/>
  <c r="F776" i="5"/>
  <c r="F775" i="5"/>
  <c r="F774" i="5"/>
  <c r="F773" i="5"/>
  <c r="H771" i="5"/>
  <c r="G771" i="5"/>
  <c r="F770" i="5"/>
  <c r="F769" i="5"/>
  <c r="F768" i="5"/>
  <c r="F767" i="5"/>
  <c r="H765" i="5"/>
  <c r="G765" i="5"/>
  <c r="F764" i="5"/>
  <c r="F762" i="5"/>
  <c r="F761" i="5"/>
  <c r="F760" i="5"/>
  <c r="F759" i="5"/>
  <c r="H757" i="5"/>
  <c r="G757" i="5"/>
  <c r="F756" i="5"/>
  <c r="F754" i="5"/>
  <c r="F743" i="5"/>
  <c r="F742" i="5"/>
  <c r="F741" i="5"/>
  <c r="F740" i="5"/>
  <c r="H738" i="5"/>
  <c r="H736" i="5" s="1"/>
  <c r="G738" i="5"/>
  <c r="F737" i="5"/>
  <c r="F735" i="5"/>
  <c r="F734" i="5"/>
  <c r="F733" i="5"/>
  <c r="F732" i="5"/>
  <c r="H730" i="5"/>
  <c r="H728" i="5" s="1"/>
  <c r="G730" i="5"/>
  <c r="G728" i="5" s="1"/>
  <c r="F729" i="5"/>
  <c r="F727" i="5"/>
  <c r="F726" i="5"/>
  <c r="F725" i="5"/>
  <c r="F724" i="5"/>
  <c r="H722" i="5"/>
  <c r="G722" i="5"/>
  <c r="F721" i="5"/>
  <c r="F720" i="5"/>
  <c r="F719" i="5"/>
  <c r="F718" i="5"/>
  <c r="H716" i="5"/>
  <c r="G716" i="5"/>
  <c r="F715" i="5"/>
  <c r="F714" i="5"/>
  <c r="F713" i="5"/>
  <c r="F712" i="5"/>
  <c r="H710" i="5"/>
  <c r="G710" i="5"/>
  <c r="F707" i="5"/>
  <c r="F706" i="5"/>
  <c r="F705" i="5"/>
  <c r="F704" i="5"/>
  <c r="H702" i="5"/>
  <c r="G702" i="5"/>
  <c r="F701" i="5"/>
  <c r="F700" i="5"/>
  <c r="F699" i="5"/>
  <c r="F698" i="5"/>
  <c r="H696" i="5"/>
  <c r="G696" i="5"/>
  <c r="F695" i="5"/>
  <c r="F694" i="5"/>
  <c r="F693" i="5"/>
  <c r="F692" i="5"/>
  <c r="H690" i="5"/>
  <c r="F687" i="5"/>
  <c r="F686" i="5"/>
  <c r="F685" i="5"/>
  <c r="F684" i="5"/>
  <c r="H682" i="5"/>
  <c r="G682" i="5"/>
  <c r="F681" i="5"/>
  <c r="F680" i="5"/>
  <c r="F679" i="5"/>
  <c r="F678" i="5"/>
  <c r="H676" i="5"/>
  <c r="G676" i="5"/>
  <c r="F675" i="5"/>
  <c r="F674" i="5"/>
  <c r="F673" i="5"/>
  <c r="F672" i="5"/>
  <c r="H670" i="5"/>
  <c r="G670" i="5"/>
  <c r="F669" i="5"/>
  <c r="F668" i="5"/>
  <c r="F667" i="5"/>
  <c r="F666" i="5"/>
  <c r="H664" i="5"/>
  <c r="G664" i="5"/>
  <c r="G630" i="5" s="1"/>
  <c r="F663" i="5"/>
  <c r="F661" i="5"/>
  <c r="F660" i="5"/>
  <c r="F658" i="5"/>
  <c r="F643" i="5"/>
  <c r="F642" i="5"/>
  <c r="F641" i="5"/>
  <c r="F640" i="5"/>
  <c r="H638" i="5"/>
  <c r="G638" i="5"/>
  <c r="F637" i="5"/>
  <c r="F636" i="5"/>
  <c r="F635" i="5"/>
  <c r="F634" i="5"/>
  <c r="H632" i="5"/>
  <c r="G632" i="5"/>
  <c r="F629" i="5"/>
  <c r="F628" i="5"/>
  <c r="F627" i="5"/>
  <c r="F626" i="5"/>
  <c r="H624" i="5"/>
  <c r="H622" i="5" s="1"/>
  <c r="G624" i="5"/>
  <c r="G622" i="5" s="1"/>
  <c r="F619" i="5"/>
  <c r="F618" i="5"/>
  <c r="F617" i="5"/>
  <c r="F616" i="5"/>
  <c r="F615" i="5"/>
  <c r="F614" i="5"/>
  <c r="F613" i="5"/>
  <c r="F612" i="5"/>
  <c r="F611" i="5"/>
  <c r="F610" i="5"/>
  <c r="F609" i="5"/>
  <c r="F608" i="5"/>
  <c r="F607" i="5"/>
  <c r="F606" i="5"/>
  <c r="F605" i="5"/>
  <c r="F604" i="5"/>
  <c r="F603" i="5"/>
  <c r="F602" i="5"/>
  <c r="F601" i="5"/>
  <c r="F600" i="5"/>
  <c r="F599" i="5"/>
  <c r="F598" i="5"/>
  <c r="F597" i="5"/>
  <c r="F596" i="5"/>
  <c r="F595" i="5"/>
  <c r="F594" i="5"/>
  <c r="F593" i="5"/>
  <c r="F592" i="5"/>
  <c r="F591" i="5"/>
  <c r="F590" i="5"/>
  <c r="F589" i="5"/>
  <c r="F588" i="5"/>
  <c r="F587" i="5"/>
  <c r="F586" i="5"/>
  <c r="F585" i="5"/>
  <c r="F584" i="5"/>
  <c r="F583" i="5"/>
  <c r="F582" i="5"/>
  <c r="F581" i="5"/>
  <c r="F580" i="5"/>
  <c r="F579" i="5"/>
  <c r="F578" i="5"/>
  <c r="F577" i="5"/>
  <c r="F576" i="5"/>
  <c r="F575" i="5"/>
  <c r="F574" i="5"/>
  <c r="F573" i="5"/>
  <c r="F572" i="5"/>
  <c r="F571" i="5"/>
  <c r="F570" i="5"/>
  <c r="F569" i="5"/>
  <c r="F568" i="5"/>
  <c r="F567" i="5"/>
  <c r="F566" i="5"/>
  <c r="F565" i="5"/>
  <c r="F564" i="5"/>
  <c r="F563" i="5"/>
  <c r="F562" i="5"/>
  <c r="F561" i="5"/>
  <c r="F560" i="5"/>
  <c r="F559" i="5"/>
  <c r="F558" i="5"/>
  <c r="F557" i="5"/>
  <c r="F556" i="5"/>
  <c r="F553" i="5"/>
  <c r="F552" i="5"/>
  <c r="F551" i="5"/>
  <c r="F550" i="5"/>
  <c r="F549" i="5"/>
  <c r="F546" i="5"/>
  <c r="F545" i="5"/>
  <c r="F544" i="5"/>
  <c r="F543" i="5"/>
  <c r="F542" i="5"/>
  <c r="F541" i="5"/>
  <c r="F540" i="5"/>
  <c r="F539" i="5"/>
  <c r="H537" i="5"/>
  <c r="H535" i="5" s="1"/>
  <c r="G537" i="5"/>
  <c r="G535" i="5" s="1"/>
  <c r="F534" i="5"/>
  <c r="F533" i="5"/>
  <c r="F532" i="5"/>
  <c r="F531" i="5"/>
  <c r="H529" i="5"/>
  <c r="G529" i="5"/>
  <c r="F526" i="5"/>
  <c r="F525" i="5"/>
  <c r="F523" i="5"/>
  <c r="F520" i="5"/>
  <c r="H518" i="5"/>
  <c r="H516" i="5" s="1"/>
  <c r="F516" i="5" s="1"/>
  <c r="F515" i="5"/>
  <c r="F514" i="5"/>
  <c r="F513" i="5"/>
  <c r="F512" i="5"/>
  <c r="F503" i="5"/>
  <c r="F502" i="5"/>
  <c r="F501" i="5"/>
  <c r="F500" i="5"/>
  <c r="H498" i="5"/>
  <c r="H496" i="5" s="1"/>
  <c r="G498" i="5"/>
  <c r="G496" i="5" s="1"/>
  <c r="F495" i="5"/>
  <c r="F494" i="5"/>
  <c r="F493" i="5"/>
  <c r="F492" i="5"/>
  <c r="H490" i="5"/>
  <c r="H488" i="5" s="1"/>
  <c r="G490" i="5"/>
  <c r="F487" i="5"/>
  <c r="F485" i="5"/>
  <c r="F484" i="5"/>
  <c r="H480" i="5"/>
  <c r="H478" i="5" s="1"/>
  <c r="F477" i="5"/>
  <c r="F476" i="5"/>
  <c r="F475" i="5"/>
  <c r="F474" i="5"/>
  <c r="H472" i="5"/>
  <c r="H470" i="5" s="1"/>
  <c r="G472" i="5"/>
  <c r="F469" i="5"/>
  <c r="F468" i="5"/>
  <c r="F467" i="5"/>
  <c r="F466" i="5"/>
  <c r="H464" i="5"/>
  <c r="H462" i="5" s="1"/>
  <c r="G464" i="5"/>
  <c r="G462" i="5" s="1"/>
  <c r="F461" i="5"/>
  <c r="F460" i="5"/>
  <c r="F459" i="5"/>
  <c r="F458" i="5"/>
  <c r="H456" i="5"/>
  <c r="H454" i="5" s="1"/>
  <c r="G456" i="5"/>
  <c r="F455" i="5"/>
  <c r="F453" i="5"/>
  <c r="F452" i="5"/>
  <c r="F451" i="5"/>
  <c r="F450" i="5"/>
  <c r="H448" i="5"/>
  <c r="H446" i="5" s="1"/>
  <c r="G448" i="5"/>
  <c r="G446" i="5" s="1"/>
  <c r="F445" i="5"/>
  <c r="F444" i="5"/>
  <c r="F443" i="5"/>
  <c r="F442" i="5"/>
  <c r="H438" i="5"/>
  <c r="F435" i="5"/>
  <c r="F434" i="5"/>
  <c r="F433" i="5"/>
  <c r="F432" i="5"/>
  <c r="H430" i="5"/>
  <c r="H428" i="5" s="1"/>
  <c r="G430" i="5"/>
  <c r="G428" i="5" s="1"/>
  <c r="F427" i="5"/>
  <c r="F426" i="5"/>
  <c r="F425" i="5"/>
  <c r="F424" i="5"/>
  <c r="H422" i="5"/>
  <c r="G422" i="5"/>
  <c r="F421" i="5"/>
  <c r="F420" i="5"/>
  <c r="F419" i="5"/>
  <c r="F418" i="5"/>
  <c r="H416" i="5"/>
  <c r="G416" i="5"/>
  <c r="F415" i="5"/>
  <c r="F414" i="5"/>
  <c r="F413" i="5"/>
  <c r="F412" i="5"/>
  <c r="H410" i="5"/>
  <c r="G410" i="5"/>
  <c r="F409" i="5"/>
  <c r="F408" i="5"/>
  <c r="F407" i="5"/>
  <c r="F406" i="5"/>
  <c r="H404" i="5"/>
  <c r="G404" i="5"/>
  <c r="F401" i="5"/>
  <c r="F400" i="5"/>
  <c r="F399" i="5"/>
  <c r="F398" i="5"/>
  <c r="H396" i="5"/>
  <c r="G396" i="5"/>
  <c r="F395" i="5"/>
  <c r="F394" i="5"/>
  <c r="F393" i="5"/>
  <c r="F392" i="5"/>
  <c r="H390" i="5"/>
  <c r="F389" i="5"/>
  <c r="F388" i="5"/>
  <c r="F387" i="5"/>
  <c r="F386" i="5"/>
  <c r="H384" i="5"/>
  <c r="G384" i="5"/>
  <c r="F383" i="5"/>
  <c r="F382" i="5"/>
  <c r="F381" i="5"/>
  <c r="F380" i="5"/>
  <c r="H378" i="5"/>
  <c r="G378" i="5"/>
  <c r="F375" i="5"/>
  <c r="F374" i="5"/>
  <c r="F373" i="5"/>
  <c r="F372" i="5"/>
  <c r="H370" i="5"/>
  <c r="H368" i="5" s="1"/>
  <c r="G370" i="5"/>
  <c r="G368" i="5" s="1"/>
  <c r="F367" i="5"/>
  <c r="F366" i="5"/>
  <c r="F365" i="5"/>
  <c r="F364" i="5"/>
  <c r="H362" i="5"/>
  <c r="G362" i="5"/>
  <c r="F361" i="5"/>
  <c r="F360" i="5"/>
  <c r="F359" i="5"/>
  <c r="F358" i="5"/>
  <c r="H356" i="5"/>
  <c r="G356" i="5"/>
  <c r="F355" i="5"/>
  <c r="F354" i="5"/>
  <c r="F353" i="5"/>
  <c r="F352" i="5"/>
  <c r="H350" i="5"/>
  <c r="G350" i="5"/>
  <c r="F349" i="5"/>
  <c r="F348" i="5"/>
  <c r="F347" i="5"/>
  <c r="F346" i="5"/>
  <c r="H344" i="5"/>
  <c r="G344" i="5"/>
  <c r="F342" i="5"/>
  <c r="F341" i="5"/>
  <c r="F335" i="5"/>
  <c r="F334" i="5"/>
  <c r="F333" i="5"/>
  <c r="F332" i="5"/>
  <c r="H330" i="5"/>
  <c r="G330" i="5"/>
  <c r="F329" i="5"/>
  <c r="F328" i="5"/>
  <c r="F327" i="5"/>
  <c r="F326" i="5"/>
  <c r="H324" i="5"/>
  <c r="G324" i="5"/>
  <c r="F323" i="5"/>
  <c r="F322" i="5"/>
  <c r="F321" i="5"/>
  <c r="F320" i="5"/>
  <c r="H318" i="5"/>
  <c r="G318" i="5"/>
  <c r="F315" i="5"/>
  <c r="F314" i="5"/>
  <c r="F313" i="5"/>
  <c r="F312" i="5"/>
  <c r="H310" i="5"/>
  <c r="G310" i="5"/>
  <c r="F309" i="5"/>
  <c r="F308" i="5"/>
  <c r="F307" i="5"/>
  <c r="F306" i="5"/>
  <c r="H304" i="5"/>
  <c r="G304" i="5"/>
  <c r="F303" i="5"/>
  <c r="F302" i="5"/>
  <c r="F301" i="5"/>
  <c r="F300" i="5"/>
  <c r="H298" i="5"/>
  <c r="F295" i="5"/>
  <c r="F294" i="5"/>
  <c r="F293" i="5"/>
  <c r="F292" i="5"/>
  <c r="G290" i="5"/>
  <c r="F289" i="5"/>
  <c r="F288" i="5"/>
  <c r="F287" i="5"/>
  <c r="F286" i="5"/>
  <c r="H284" i="5"/>
  <c r="G284" i="5"/>
  <c r="F283" i="5"/>
  <c r="F282" i="5"/>
  <c r="F281" i="5"/>
  <c r="F280" i="5"/>
  <c r="H278" i="5"/>
  <c r="G278" i="5"/>
  <c r="F277" i="5"/>
  <c r="F276" i="5"/>
  <c r="F275" i="5"/>
  <c r="F274" i="5"/>
  <c r="H272" i="5"/>
  <c r="F269" i="5"/>
  <c r="F268" i="5"/>
  <c r="F267" i="5"/>
  <c r="F266" i="5"/>
  <c r="H264" i="5"/>
  <c r="G264" i="5"/>
  <c r="F263" i="5"/>
  <c r="F262" i="5"/>
  <c r="F261" i="5"/>
  <c r="F260" i="5"/>
  <c r="H258" i="5"/>
  <c r="H256" i="5" s="1"/>
  <c r="G258" i="5"/>
  <c r="F253" i="5"/>
  <c r="F252" i="5"/>
  <c r="F251" i="5"/>
  <c r="F250" i="5"/>
  <c r="F249" i="5"/>
  <c r="F248" i="5"/>
  <c r="F247" i="5"/>
  <c r="F246" i="5"/>
  <c r="F245" i="5"/>
  <c r="F244" i="5"/>
  <c r="F243" i="5"/>
  <c r="F242" i="5"/>
  <c r="F241" i="5"/>
  <c r="F240" i="5"/>
  <c r="F239" i="5"/>
  <c r="F238" i="5"/>
  <c r="F237" i="5"/>
  <c r="F236" i="5"/>
  <c r="F235" i="5"/>
  <c r="F234" i="5"/>
  <c r="F233" i="5"/>
  <c r="F232" i="5"/>
  <c r="F231" i="5"/>
  <c r="F230" i="5"/>
  <c r="F229" i="5"/>
  <c r="F228" i="5"/>
  <c r="F227" i="5"/>
  <c r="F226" i="5"/>
  <c r="F225" i="5"/>
  <c r="F224" i="5"/>
  <c r="F223" i="5"/>
  <c r="F222" i="5"/>
  <c r="F221" i="5"/>
  <c r="F220" i="5"/>
  <c r="F219" i="5"/>
  <c r="F218" i="5"/>
  <c r="F217" i="5"/>
  <c r="F216" i="5"/>
  <c r="F215" i="5"/>
  <c r="F214" i="5"/>
  <c r="F213" i="5"/>
  <c r="F212" i="5"/>
  <c r="F211" i="5"/>
  <c r="F210" i="5"/>
  <c r="F209" i="5"/>
  <c r="F208" i="5"/>
  <c r="F207" i="5"/>
  <c r="F206" i="5"/>
  <c r="F205" i="5"/>
  <c r="F204" i="5"/>
  <c r="F203" i="5"/>
  <c r="F202" i="5"/>
  <c r="F201" i="5"/>
  <c r="F200" i="5"/>
  <c r="F199" i="5"/>
  <c r="F198" i="5"/>
  <c r="F197" i="5"/>
  <c r="F196" i="5"/>
  <c r="F195" i="5"/>
  <c r="H192" i="5"/>
  <c r="H190" i="5" s="1"/>
  <c r="G192" i="5"/>
  <c r="F189" i="5"/>
  <c r="F188" i="5"/>
  <c r="F187" i="5"/>
  <c r="F186" i="5"/>
  <c r="H184" i="5"/>
  <c r="H182" i="5" s="1"/>
  <c r="G184" i="5"/>
  <c r="F181" i="5"/>
  <c r="F180" i="5"/>
  <c r="F179" i="5"/>
  <c r="F178" i="5"/>
  <c r="H176" i="5"/>
  <c r="H174" i="5" s="1"/>
  <c r="G176" i="5"/>
  <c r="G174" i="5" s="1"/>
  <c r="F173" i="5"/>
  <c r="F172" i="5"/>
  <c r="F171" i="5"/>
  <c r="F170" i="5"/>
  <c r="H167" i="5"/>
  <c r="H165" i="5" s="1"/>
  <c r="F164" i="5"/>
  <c r="F163" i="5"/>
  <c r="F162" i="5"/>
  <c r="F161" i="5"/>
  <c r="H159" i="5"/>
  <c r="H157" i="5" s="1"/>
  <c r="G159" i="5"/>
  <c r="F154" i="5"/>
  <c r="F153" i="5"/>
  <c r="F152" i="5"/>
  <c r="F151" i="5"/>
  <c r="H149" i="5"/>
  <c r="G149" i="5"/>
  <c r="G147" i="5" s="1"/>
  <c r="F146" i="5"/>
  <c r="F145" i="5"/>
  <c r="F144" i="5"/>
  <c r="F143" i="5"/>
  <c r="F142" i="5"/>
  <c r="H141" i="5"/>
  <c r="H139" i="5" s="1"/>
  <c r="G141" i="5"/>
  <c r="F138" i="5"/>
  <c r="F137" i="5"/>
  <c r="F136" i="5"/>
  <c r="F134" i="5"/>
  <c r="F131" i="5"/>
  <c r="F130" i="5"/>
  <c r="F129" i="5"/>
  <c r="F128" i="5"/>
  <c r="F127" i="5"/>
  <c r="F126" i="5"/>
  <c r="F124" i="5"/>
  <c r="F119" i="5"/>
  <c r="F118" i="5"/>
  <c r="F117" i="5"/>
  <c r="F116" i="5"/>
  <c r="F113" i="5"/>
  <c r="F109" i="5"/>
  <c r="F105" i="5"/>
  <c r="F104" i="5"/>
  <c r="F103" i="5"/>
  <c r="F102" i="5"/>
  <c r="H100" i="5"/>
  <c r="H98" i="5" s="1"/>
  <c r="G100" i="5"/>
  <c r="F97" i="5"/>
  <c r="F96" i="5"/>
  <c r="F95" i="5"/>
  <c r="F94" i="5"/>
  <c r="F93" i="5"/>
  <c r="H92" i="5"/>
  <c r="H90" i="5" s="1"/>
  <c r="G92" i="5"/>
  <c r="G90" i="5" s="1"/>
  <c r="F89" i="5"/>
  <c r="F86" i="5"/>
  <c r="F85" i="5"/>
  <c r="F82" i="5"/>
  <c r="F81" i="5"/>
  <c r="F80" i="5"/>
  <c r="H78" i="5"/>
  <c r="F77" i="5"/>
  <c r="F76" i="5"/>
  <c r="F75" i="5"/>
  <c r="F74" i="5"/>
  <c r="F73" i="5"/>
  <c r="H72" i="5"/>
  <c r="H68" i="5" s="1"/>
  <c r="G72" i="5"/>
  <c r="G68" i="5" s="1"/>
  <c r="F71" i="5"/>
  <c r="F70" i="5"/>
  <c r="F65" i="5"/>
  <c r="F64" i="5"/>
  <c r="F63" i="5"/>
  <c r="F62" i="5"/>
  <c r="H60" i="5"/>
  <c r="G60" i="5"/>
  <c r="F59" i="5"/>
  <c r="F58" i="5"/>
  <c r="F57" i="5"/>
  <c r="F56" i="5"/>
  <c r="H54" i="5"/>
  <c r="G54" i="5"/>
  <c r="F51" i="5"/>
  <c r="F50" i="5"/>
  <c r="F49" i="5"/>
  <c r="F48" i="5"/>
  <c r="H46" i="5"/>
  <c r="G46" i="5"/>
  <c r="F45" i="5"/>
  <c r="F44" i="5"/>
  <c r="F43" i="5"/>
  <c r="F42" i="5"/>
  <c r="H40" i="5"/>
  <c r="G40" i="5"/>
  <c r="F34" i="5"/>
  <c r="F33" i="5"/>
  <c r="F32" i="5"/>
  <c r="F31" i="5"/>
  <c r="F29" i="5"/>
  <c r="F28" i="5"/>
  <c r="F27" i="5"/>
  <c r="F26" i="5"/>
  <c r="F25" i="5"/>
  <c r="F21" i="5"/>
  <c r="F20" i="5"/>
  <c r="F19" i="5"/>
  <c r="F18" i="5"/>
  <c r="F17" i="5"/>
  <c r="F16" i="5"/>
  <c r="F15" i="5"/>
  <c r="H402" i="5" l="1"/>
  <c r="F258" i="5"/>
  <c r="F264" i="5"/>
  <c r="H847" i="5"/>
  <c r="H688" i="5"/>
  <c r="F278" i="5"/>
  <c r="F310" i="5"/>
  <c r="F318" i="5"/>
  <c r="F324" i="5"/>
  <c r="F330" i="5"/>
  <c r="F738" i="5"/>
  <c r="H52" i="5"/>
  <c r="G763" i="5"/>
  <c r="H763" i="5"/>
  <c r="H744" i="5" s="1"/>
  <c r="H917" i="5"/>
  <c r="H147" i="5"/>
  <c r="F147" i="5" s="1"/>
  <c r="F149" i="5"/>
  <c r="F350" i="5"/>
  <c r="F384" i="5"/>
  <c r="F410" i="5"/>
  <c r="F757" i="5"/>
  <c r="F831" i="5"/>
  <c r="F849" i="5"/>
  <c r="F855" i="5"/>
  <c r="F919" i="5"/>
  <c r="F284" i="5"/>
  <c r="H336" i="5"/>
  <c r="H254" i="5" s="1"/>
  <c r="F716" i="5"/>
  <c r="F791" i="5"/>
  <c r="F362" i="5"/>
  <c r="F416" i="5"/>
  <c r="F356" i="5"/>
  <c r="F378" i="5"/>
  <c r="F456" i="5"/>
  <c r="F935" i="5"/>
  <c r="F676" i="5"/>
  <c r="F702" i="5"/>
  <c r="F46" i="5"/>
  <c r="F54" i="5"/>
  <c r="F141" i="5"/>
  <c r="F771" i="5"/>
  <c r="F821" i="5"/>
  <c r="F807" i="5"/>
  <c r="F632" i="5"/>
  <c r="F690" i="5"/>
  <c r="F799" i="5"/>
  <c r="F638" i="5"/>
  <c r="F664" i="5"/>
  <c r="F670" i="5"/>
  <c r="F682" i="5"/>
  <c r="F696" i="5"/>
  <c r="F60" i="5"/>
  <c r="F805" i="5"/>
  <c r="F176" i="5"/>
  <c r="F815" i="5"/>
  <c r="F159" i="5"/>
  <c r="F390" i="5"/>
  <c r="F430" i="5"/>
  <c r="F537" i="5"/>
  <c r="F837" i="5"/>
  <c r="F422" i="5"/>
  <c r="F290" i="5"/>
  <c r="H316" i="5"/>
  <c r="F338" i="5"/>
  <c r="F344" i="5"/>
  <c r="F779" i="5"/>
  <c r="F785" i="5"/>
  <c r="F710" i="5"/>
  <c r="H66" i="5"/>
  <c r="F78" i="5"/>
  <c r="F174" i="5"/>
  <c r="F184" i="5"/>
  <c r="F192" i="5"/>
  <c r="F472" i="5"/>
  <c r="G777" i="5"/>
  <c r="F777" i="5" s="1"/>
  <c r="F504" i="5"/>
  <c r="F518" i="5"/>
  <c r="F893" i="5"/>
  <c r="F106" i="5"/>
  <c r="F167" i="5"/>
  <c r="F298" i="5"/>
  <c r="F304" i="5"/>
  <c r="H376" i="5"/>
  <c r="F396" i="5"/>
  <c r="F404" i="5"/>
  <c r="F490" i="5"/>
  <c r="F496" i="5"/>
  <c r="F529" i="5"/>
  <c r="F644" i="5"/>
  <c r="F871" i="5"/>
  <c r="F879" i="5"/>
  <c r="F925" i="5"/>
  <c r="H296" i="5"/>
  <c r="F296" i="5" s="1"/>
  <c r="H155" i="5"/>
  <c r="F368" i="5"/>
  <c r="F446" i="5"/>
  <c r="F480" i="5"/>
  <c r="F765" i="5"/>
  <c r="F793" i="5"/>
  <c r="F823" i="5"/>
  <c r="F861" i="5"/>
  <c r="F909" i="5"/>
  <c r="F40" i="5"/>
  <c r="F100" i="5"/>
  <c r="F165" i="5"/>
  <c r="F370" i="5"/>
  <c r="G454" i="5"/>
  <c r="F454" i="5" s="1"/>
  <c r="F730" i="5"/>
  <c r="F869" i="5"/>
  <c r="G917" i="5"/>
  <c r="F90" i="5"/>
  <c r="F428" i="5"/>
  <c r="F462" i="5"/>
  <c r="F478" i="5"/>
  <c r="F506" i="5"/>
  <c r="F895" i="5"/>
  <c r="F903" i="5"/>
  <c r="F92" i="5"/>
  <c r="G190" i="5"/>
  <c r="F190" i="5" s="1"/>
  <c r="F464" i="5"/>
  <c r="F498" i="5"/>
  <c r="F535" i="5"/>
  <c r="H708" i="5"/>
  <c r="F722" i="5"/>
  <c r="F748" i="5"/>
  <c r="F885" i="5"/>
  <c r="F746" i="5"/>
  <c r="F931" i="5"/>
  <c r="F933" i="5"/>
  <c r="G66" i="5"/>
  <c r="F68" i="5"/>
  <c r="H436" i="5"/>
  <c r="F728" i="5"/>
  <c r="H486" i="5"/>
  <c r="F622" i="5"/>
  <c r="G98" i="5"/>
  <c r="F98" i="5" s="1"/>
  <c r="F108" i="5"/>
  <c r="F272" i="5"/>
  <c r="G402" i="5"/>
  <c r="F448" i="5"/>
  <c r="F624" i="5"/>
  <c r="G688" i="5"/>
  <c r="G620" i="5" s="1"/>
  <c r="G708" i="5"/>
  <c r="F839" i="5"/>
  <c r="F863" i="5"/>
  <c r="G877" i="5"/>
  <c r="F877" i="5" s="1"/>
  <c r="F887" i="5"/>
  <c r="G901" i="5"/>
  <c r="F901" i="5" s="1"/>
  <c r="F911" i="5"/>
  <c r="G52" i="5"/>
  <c r="F72" i="5"/>
  <c r="G139" i="5"/>
  <c r="F139" i="5" s="1"/>
  <c r="G157" i="5"/>
  <c r="G182" i="5"/>
  <c r="F182" i="5" s="1"/>
  <c r="G256" i="5"/>
  <c r="G316" i="5"/>
  <c r="G336" i="5"/>
  <c r="G470" i="5"/>
  <c r="F470" i="5" s="1"/>
  <c r="G488" i="5"/>
  <c r="G736" i="5"/>
  <c r="F736" i="5" s="1"/>
  <c r="G829" i="5"/>
  <c r="F829" i="5" s="1"/>
  <c r="G847" i="5"/>
  <c r="G11" i="5"/>
  <c r="H9" i="5" l="1"/>
  <c r="F13" i="5"/>
  <c r="F402" i="5"/>
  <c r="H845" i="5"/>
  <c r="G155" i="5"/>
  <c r="F155" i="5" s="1"/>
  <c r="G436" i="5"/>
  <c r="F436" i="5" s="1"/>
  <c r="F336" i="5"/>
  <c r="F52" i="5"/>
  <c r="F11" i="5"/>
  <c r="F763" i="5"/>
  <c r="F688" i="5"/>
  <c r="H620" i="5"/>
  <c r="F316" i="5"/>
  <c r="F917" i="5"/>
  <c r="F66" i="5"/>
  <c r="F270" i="5"/>
  <c r="F376" i="5"/>
  <c r="F630" i="5"/>
  <c r="F708" i="5"/>
  <c r="G9" i="5"/>
  <c r="G254" i="5"/>
  <c r="F256" i="5"/>
  <c r="F486" i="5"/>
  <c r="F488" i="5"/>
  <c r="F157" i="5"/>
  <c r="G845" i="5"/>
  <c r="F847" i="5"/>
  <c r="G744" i="5"/>
  <c r="F744" i="5" s="1"/>
  <c r="F9" i="5" l="1"/>
  <c r="G8" i="5"/>
  <c r="H8" i="5"/>
  <c r="F845" i="5"/>
  <c r="F254" i="5"/>
  <c r="F620" i="5"/>
  <c r="F8" i="5" l="1"/>
  <c r="E94" i="3" l="1"/>
  <c r="E73" i="3"/>
  <c r="D73" i="3" s="1"/>
  <c r="E69" i="3"/>
  <c r="D69" i="3" s="1"/>
  <c r="E88" i="3"/>
  <c r="D88" i="3" s="1"/>
  <c r="D24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26" i="1"/>
  <c r="D89" i="1"/>
  <c r="D84" i="1"/>
  <c r="D94" i="3" l="1"/>
  <c r="D137" i="1"/>
  <c r="D136" i="1"/>
  <c r="D135" i="1"/>
  <c r="F132" i="1"/>
  <c r="D131" i="1"/>
  <c r="D130" i="1"/>
  <c r="F127" i="1"/>
  <c r="D127" i="1" s="1"/>
  <c r="D126" i="1"/>
  <c r="D125" i="1"/>
  <c r="E122" i="1"/>
  <c r="D122" i="1" s="1"/>
  <c r="D121" i="1"/>
  <c r="D120" i="1"/>
  <c r="E117" i="1"/>
  <c r="D115" i="1"/>
  <c r="D112" i="1"/>
  <c r="D111" i="1"/>
  <c r="D110" i="1"/>
  <c r="D106" i="1"/>
  <c r="D105" i="1"/>
  <c r="D104" i="1"/>
  <c r="D103" i="1"/>
  <c r="D102" i="1"/>
  <c r="D99" i="1"/>
  <c r="D98" i="1"/>
  <c r="E96" i="1"/>
  <c r="D96" i="1" s="1"/>
  <c r="D95" i="1"/>
  <c r="F93" i="1"/>
  <c r="D88" i="1"/>
  <c r="F85" i="1"/>
  <c r="D85" i="1" s="1"/>
  <c r="D83" i="1"/>
  <c r="D82" i="1"/>
  <c r="D81" i="1"/>
  <c r="D79" i="1"/>
  <c r="D78" i="1"/>
  <c r="D74" i="1"/>
  <c r="F72" i="1"/>
  <c r="D71" i="1"/>
  <c r="E69" i="1"/>
  <c r="D69" i="1" s="1"/>
  <c r="D68" i="1"/>
  <c r="F66" i="1"/>
  <c r="D66" i="1" s="1"/>
  <c r="D65" i="1"/>
  <c r="E63" i="1"/>
  <c r="D59" i="1"/>
  <c r="D58" i="1"/>
  <c r="D57" i="1"/>
  <c r="D56" i="1"/>
  <c r="E54" i="1"/>
  <c r="D54" i="1" s="1"/>
  <c r="D50" i="1"/>
  <c r="D49" i="1"/>
  <c r="D46" i="1"/>
  <c r="D16" i="1"/>
  <c r="D15" i="1"/>
  <c r="D14" i="1"/>
  <c r="E12" i="1"/>
  <c r="D117" i="1" l="1"/>
  <c r="E90" i="1"/>
  <c r="D63" i="1"/>
  <c r="E60" i="1"/>
  <c r="D12" i="1"/>
  <c r="D75" i="1"/>
  <c r="E19" i="1"/>
  <c r="D132" i="1"/>
  <c r="D72" i="1"/>
  <c r="F60" i="1"/>
  <c r="D93" i="1"/>
  <c r="F90" i="1"/>
  <c r="D44" i="1"/>
  <c r="E51" i="1"/>
  <c r="D51" i="1" s="1"/>
  <c r="H10" i="2"/>
  <c r="F12" i="2"/>
  <c r="F13" i="2"/>
  <c r="F14" i="2"/>
  <c r="G15" i="2"/>
  <c r="H15" i="2"/>
  <c r="F17" i="2"/>
  <c r="F18" i="2"/>
  <c r="H19" i="2"/>
  <c r="F21" i="2"/>
  <c r="F22" i="2"/>
  <c r="F23" i="2"/>
  <c r="G24" i="2"/>
  <c r="H24" i="2"/>
  <c r="F26" i="2"/>
  <c r="G27" i="2"/>
  <c r="H27" i="2"/>
  <c r="F29" i="2"/>
  <c r="F32" i="2"/>
  <c r="G33" i="2"/>
  <c r="H33" i="2"/>
  <c r="F35" i="2"/>
  <c r="G38" i="2"/>
  <c r="G36" i="2" s="1"/>
  <c r="H38" i="2"/>
  <c r="H36" i="2" s="1"/>
  <c r="F40" i="2"/>
  <c r="F41" i="2"/>
  <c r="F42" i="2"/>
  <c r="G45" i="2"/>
  <c r="H45" i="2"/>
  <c r="F47" i="2"/>
  <c r="H48" i="2"/>
  <c r="F50" i="2"/>
  <c r="G51" i="2"/>
  <c r="H51" i="2"/>
  <c r="F53" i="2"/>
  <c r="G54" i="2"/>
  <c r="H54" i="2"/>
  <c r="F56" i="2"/>
  <c r="G58" i="2"/>
  <c r="H58" i="2"/>
  <c r="F60" i="2"/>
  <c r="G63" i="2"/>
  <c r="H63" i="2"/>
  <c r="F65" i="2"/>
  <c r="F66" i="2"/>
  <c r="F67" i="2"/>
  <c r="G68" i="2"/>
  <c r="H68" i="2"/>
  <c r="F70" i="2"/>
  <c r="G71" i="2"/>
  <c r="H71" i="2"/>
  <c r="F73" i="2"/>
  <c r="F74" i="2"/>
  <c r="G75" i="2"/>
  <c r="H75" i="2"/>
  <c r="F77" i="2"/>
  <c r="G78" i="2"/>
  <c r="H78" i="2"/>
  <c r="F80" i="2"/>
  <c r="G81" i="2"/>
  <c r="H81" i="2"/>
  <c r="F83" i="2"/>
  <c r="G84" i="2"/>
  <c r="H84" i="2"/>
  <c r="F86" i="2"/>
  <c r="G89" i="2"/>
  <c r="H89" i="2"/>
  <c r="F91" i="2"/>
  <c r="F92" i="2"/>
  <c r="H93" i="2"/>
  <c r="F95" i="2"/>
  <c r="F96" i="2"/>
  <c r="F97" i="2"/>
  <c r="F98" i="2"/>
  <c r="G99" i="2"/>
  <c r="H99" i="2"/>
  <c r="F101" i="2"/>
  <c r="F102" i="2"/>
  <c r="F103" i="2"/>
  <c r="F104" i="2"/>
  <c r="F105" i="2"/>
  <c r="F106" i="2"/>
  <c r="G107" i="2"/>
  <c r="H107" i="2"/>
  <c r="F109" i="2"/>
  <c r="F110" i="2"/>
  <c r="F111" i="2"/>
  <c r="F114" i="2"/>
  <c r="F115" i="2"/>
  <c r="F116" i="2"/>
  <c r="F117" i="2"/>
  <c r="F118" i="2"/>
  <c r="G119" i="2"/>
  <c r="H119" i="2"/>
  <c r="F121" i="2"/>
  <c r="H122" i="2"/>
  <c r="F122" i="2" s="1"/>
  <c r="F124" i="2"/>
  <c r="F125" i="2"/>
  <c r="F126" i="2"/>
  <c r="F127" i="2"/>
  <c r="G128" i="2"/>
  <c r="H128" i="2"/>
  <c r="F130" i="2"/>
  <c r="F131" i="2"/>
  <c r="F132" i="2"/>
  <c r="F133" i="2"/>
  <c r="F134" i="2"/>
  <c r="F135" i="2"/>
  <c r="F136" i="2"/>
  <c r="G137" i="2"/>
  <c r="H137" i="2"/>
  <c r="F139" i="2"/>
  <c r="G145" i="2"/>
  <c r="H145" i="2"/>
  <c r="F147" i="2"/>
  <c r="G148" i="2"/>
  <c r="H148" i="2"/>
  <c r="F150" i="2"/>
  <c r="G151" i="2"/>
  <c r="H151" i="2"/>
  <c r="F153" i="2"/>
  <c r="G154" i="2"/>
  <c r="H154" i="2"/>
  <c r="F156" i="2"/>
  <c r="G157" i="2"/>
  <c r="H157" i="2"/>
  <c r="F159" i="2"/>
  <c r="G162" i="2"/>
  <c r="H162" i="2"/>
  <c r="F164" i="2"/>
  <c r="G165" i="2"/>
  <c r="H165" i="2"/>
  <c r="F167" i="2"/>
  <c r="F170" i="2"/>
  <c r="F173" i="2"/>
  <c r="G174" i="2"/>
  <c r="H174" i="2"/>
  <c r="F176" i="2"/>
  <c r="F179" i="2"/>
  <c r="G182" i="2"/>
  <c r="H182" i="2"/>
  <c r="F184" i="2"/>
  <c r="F185" i="2"/>
  <c r="F186" i="2"/>
  <c r="G187" i="2"/>
  <c r="H187" i="2"/>
  <c r="F189" i="2"/>
  <c r="F190" i="2"/>
  <c r="F191" i="2"/>
  <c r="F192" i="2"/>
  <c r="G193" i="2"/>
  <c r="H193" i="2"/>
  <c r="F195" i="2"/>
  <c r="F196" i="2"/>
  <c r="F197" i="2"/>
  <c r="F198" i="2"/>
  <c r="G199" i="2"/>
  <c r="H199" i="2"/>
  <c r="F201" i="2"/>
  <c r="G202" i="2"/>
  <c r="H202" i="2"/>
  <c r="F204" i="2"/>
  <c r="G205" i="2"/>
  <c r="H205" i="2"/>
  <c r="F207" i="2"/>
  <c r="F208" i="2"/>
  <c r="G211" i="2"/>
  <c r="H211" i="2"/>
  <c r="F213" i="2"/>
  <c r="F216" i="2"/>
  <c r="F217" i="2"/>
  <c r="F218" i="2"/>
  <c r="F219" i="2"/>
  <c r="F220" i="2"/>
  <c r="F221" i="2"/>
  <c r="F222" i="2"/>
  <c r="H223" i="2"/>
  <c r="F225" i="2"/>
  <c r="F226" i="2"/>
  <c r="F227" i="2"/>
  <c r="G228" i="2"/>
  <c r="H228" i="2"/>
  <c r="F230" i="2"/>
  <c r="F231" i="2"/>
  <c r="F232" i="2"/>
  <c r="G233" i="2"/>
  <c r="H233" i="2"/>
  <c r="F235" i="2"/>
  <c r="G236" i="2"/>
  <c r="H236" i="2"/>
  <c r="F238" i="2"/>
  <c r="H241" i="2"/>
  <c r="H239" i="2" s="1"/>
  <c r="F243" i="2"/>
  <c r="F244" i="2"/>
  <c r="G245" i="2"/>
  <c r="H245" i="2"/>
  <c r="F247" i="2"/>
  <c r="F248" i="2"/>
  <c r="G249" i="2"/>
  <c r="H249" i="2"/>
  <c r="F251" i="2"/>
  <c r="F252" i="2"/>
  <c r="G253" i="2"/>
  <c r="H253" i="2"/>
  <c r="F255" i="2"/>
  <c r="F256" i="2"/>
  <c r="F259" i="2"/>
  <c r="F260" i="2"/>
  <c r="G261" i="2"/>
  <c r="H261" i="2"/>
  <c r="F263" i="2"/>
  <c r="G264" i="2"/>
  <c r="H264" i="2"/>
  <c r="F266" i="2"/>
  <c r="G267" i="2"/>
  <c r="H267" i="2"/>
  <c r="F269" i="2"/>
  <c r="G272" i="2"/>
  <c r="H272" i="2"/>
  <c r="F274" i="2"/>
  <c r="F275" i="2"/>
  <c r="G276" i="2"/>
  <c r="H276" i="2"/>
  <c r="F278" i="2"/>
  <c r="H279" i="2"/>
  <c r="F281" i="2"/>
  <c r="H282" i="2"/>
  <c r="F284" i="2"/>
  <c r="G285" i="2"/>
  <c r="H285" i="2"/>
  <c r="F287" i="2"/>
  <c r="G288" i="2"/>
  <c r="H288" i="2"/>
  <c r="F290" i="2"/>
  <c r="G291" i="2"/>
  <c r="H291" i="2"/>
  <c r="F293" i="2"/>
  <c r="G294" i="2"/>
  <c r="H294" i="2"/>
  <c r="F296" i="2"/>
  <c r="H298" i="2"/>
  <c r="F300" i="2"/>
  <c r="F301" i="2"/>
  <c r="H304" i="2"/>
  <c r="H302" i="2" s="1"/>
  <c r="F306" i="2"/>
  <c r="D15" i="3"/>
  <c r="D16" i="3"/>
  <c r="D17" i="3"/>
  <c r="E18" i="3"/>
  <c r="D20" i="3"/>
  <c r="E21" i="3"/>
  <c r="F21" i="3"/>
  <c r="F11" i="3" s="1"/>
  <c r="D23" i="3"/>
  <c r="D28" i="3"/>
  <c r="D29" i="3"/>
  <c r="D30" i="3"/>
  <c r="D31" i="3"/>
  <c r="D32" i="3"/>
  <c r="D33" i="3"/>
  <c r="D34" i="3"/>
  <c r="D35" i="3"/>
  <c r="D37" i="3"/>
  <c r="D38" i="3"/>
  <c r="D39" i="3"/>
  <c r="D40" i="3"/>
  <c r="D42" i="3"/>
  <c r="D43" i="3"/>
  <c r="D44" i="3"/>
  <c r="D45" i="3"/>
  <c r="D46" i="3"/>
  <c r="D47" i="3"/>
  <c r="D48" i="3"/>
  <c r="D49" i="3"/>
  <c r="D50" i="3"/>
  <c r="D53" i="3"/>
  <c r="D56" i="3"/>
  <c r="D57" i="3"/>
  <c r="D59" i="3"/>
  <c r="D60" i="3"/>
  <c r="D61" i="3"/>
  <c r="D62" i="3"/>
  <c r="D63" i="3"/>
  <c r="D64" i="3"/>
  <c r="D65" i="3"/>
  <c r="D66" i="3"/>
  <c r="D71" i="3"/>
  <c r="D72" i="3"/>
  <c r="D75" i="3"/>
  <c r="D76" i="3"/>
  <c r="E77" i="3"/>
  <c r="D77" i="3" s="1"/>
  <c r="D79" i="3"/>
  <c r="D80" i="3"/>
  <c r="D81" i="3"/>
  <c r="D86" i="3"/>
  <c r="D87" i="3"/>
  <c r="D90" i="3"/>
  <c r="D91" i="3"/>
  <c r="D96" i="3"/>
  <c r="D97" i="3"/>
  <c r="E98" i="3"/>
  <c r="D100" i="3"/>
  <c r="D101" i="3"/>
  <c r="D104" i="3"/>
  <c r="D105" i="3"/>
  <c r="E108" i="3"/>
  <c r="E106" i="3" s="1"/>
  <c r="F108" i="3"/>
  <c r="F106" i="3" s="1"/>
  <c r="F102" i="3" s="1"/>
  <c r="D110" i="3"/>
  <c r="D111" i="3"/>
  <c r="D112" i="3"/>
  <c r="D113" i="3"/>
  <c r="D116" i="3"/>
  <c r="D117" i="3"/>
  <c r="F120" i="3"/>
  <c r="F118" i="3" s="1"/>
  <c r="D122" i="3"/>
  <c r="D123" i="3"/>
  <c r="D124" i="3"/>
  <c r="D125" i="3"/>
  <c r="E128" i="3"/>
  <c r="D130" i="3"/>
  <c r="D131" i="3"/>
  <c r="D132" i="3"/>
  <c r="D134" i="3"/>
  <c r="D135" i="3"/>
  <c r="D136" i="3"/>
  <c r="D137" i="3"/>
  <c r="E138" i="3"/>
  <c r="D140" i="3"/>
  <c r="D145" i="3"/>
  <c r="D146" i="3"/>
  <c r="D147" i="3"/>
  <c r="D149" i="3"/>
  <c r="D150" i="3"/>
  <c r="D151" i="3"/>
  <c r="D152" i="3"/>
  <c r="E153" i="3"/>
  <c r="D153" i="3" s="1"/>
  <c r="D155" i="3"/>
  <c r="E156" i="3"/>
  <c r="D156" i="3" s="1"/>
  <c r="D158" i="3"/>
  <c r="D159" i="3"/>
  <c r="E160" i="3"/>
  <c r="D160" i="3" s="1"/>
  <c r="D162" i="3"/>
  <c r="E163" i="3"/>
  <c r="D163" i="3" s="1"/>
  <c r="D165" i="3"/>
  <c r="D168" i="3"/>
  <c r="E169" i="3"/>
  <c r="D169" i="3" s="1"/>
  <c r="D174" i="3"/>
  <c r="D176" i="3"/>
  <c r="D177" i="3"/>
  <c r="D178" i="3"/>
  <c r="D179" i="3"/>
  <c r="D181" i="3"/>
  <c r="D182" i="3"/>
  <c r="D183" i="3"/>
  <c r="D184" i="3"/>
  <c r="D186" i="3"/>
  <c r="D188" i="3"/>
  <c r="D189" i="3"/>
  <c r="D190" i="3"/>
  <c r="D191" i="3"/>
  <c r="H87" i="2" l="1"/>
  <c r="E9" i="1"/>
  <c r="E7" i="1" s="1"/>
  <c r="E126" i="3"/>
  <c r="D18" i="3"/>
  <c r="E11" i="3"/>
  <c r="D11" i="3" s="1"/>
  <c r="D98" i="3"/>
  <c r="D172" i="3"/>
  <c r="E141" i="3"/>
  <c r="D141" i="3" s="1"/>
  <c r="D84" i="3"/>
  <c r="E82" i="3"/>
  <c r="D138" i="3"/>
  <c r="F19" i="2"/>
  <c r="F15" i="2"/>
  <c r="H209" i="2"/>
  <c r="D9" i="1"/>
  <c r="F33" i="2"/>
  <c r="F165" i="2"/>
  <c r="F36" i="2"/>
  <c r="F119" i="2"/>
  <c r="F107" i="2"/>
  <c r="F99" i="2"/>
  <c r="F128" i="2"/>
  <c r="F112" i="2"/>
  <c r="F162" i="2"/>
  <c r="D60" i="1"/>
  <c r="D90" i="1"/>
  <c r="D21" i="1"/>
  <c r="F171" i="2"/>
  <c r="F168" i="2"/>
  <c r="D120" i="3"/>
  <c r="F228" i="2"/>
  <c r="F223" i="2"/>
  <c r="F89" i="2"/>
  <c r="F298" i="2"/>
  <c r="F294" i="2"/>
  <c r="F205" i="2"/>
  <c r="F202" i="2"/>
  <c r="F199" i="2"/>
  <c r="F187" i="2"/>
  <c r="F81" i="2"/>
  <c r="F75" i="2"/>
  <c r="F54" i="2"/>
  <c r="F291" i="2"/>
  <c r="F288" i="2"/>
  <c r="F285" i="2"/>
  <c r="F282" i="2"/>
  <c r="F279" i="2"/>
  <c r="F276" i="2"/>
  <c r="F267" i="2"/>
  <c r="F264" i="2"/>
  <c r="F261" i="2"/>
  <c r="F253" i="2"/>
  <c r="F249" i="2"/>
  <c r="F245" i="2"/>
  <c r="F236" i="2"/>
  <c r="F233" i="2"/>
  <c r="F239" i="2"/>
  <c r="F214" i="2"/>
  <c r="F211" i="2"/>
  <c r="F193" i="2"/>
  <c r="H180" i="2"/>
  <c r="G180" i="2"/>
  <c r="H140" i="2"/>
  <c r="F93" i="2"/>
  <c r="G87" i="2"/>
  <c r="F84" i="2"/>
  <c r="F78" i="2"/>
  <c r="F71" i="2"/>
  <c r="F68" i="2"/>
  <c r="G61" i="2"/>
  <c r="F51" i="2"/>
  <c r="F48" i="2"/>
  <c r="F30" i="2"/>
  <c r="F27" i="2"/>
  <c r="F24" i="2"/>
  <c r="F177" i="2"/>
  <c r="F174" i="2"/>
  <c r="F157" i="2"/>
  <c r="F154" i="2"/>
  <c r="F151" i="2"/>
  <c r="F148" i="2"/>
  <c r="F145" i="2"/>
  <c r="G140" i="2"/>
  <c r="F137" i="2"/>
  <c r="H61" i="2"/>
  <c r="F7" i="1"/>
  <c r="F58" i="2"/>
  <c r="D166" i="3"/>
  <c r="D128" i="3"/>
  <c r="E67" i="3"/>
  <c r="D67" i="3" s="1"/>
  <c r="F304" i="2"/>
  <c r="F302" i="2" s="1"/>
  <c r="G270" i="2"/>
  <c r="H270" i="2"/>
  <c r="F272" i="2"/>
  <c r="F241" i="2"/>
  <c r="F182" i="2"/>
  <c r="F142" i="2"/>
  <c r="G43" i="2"/>
  <c r="G8" i="2"/>
  <c r="F63" i="2"/>
  <c r="H43" i="2"/>
  <c r="H8" i="2"/>
  <c r="F38" i="2"/>
  <c r="F10" i="2"/>
  <c r="F45" i="2"/>
  <c r="F114" i="3"/>
  <c r="D114" i="3" s="1"/>
  <c r="E102" i="3"/>
  <c r="E92" i="3" s="1"/>
  <c r="D106" i="3"/>
  <c r="D143" i="3"/>
  <c r="D24" i="3"/>
  <c r="D108" i="3"/>
  <c r="D26" i="3"/>
  <c r="D21" i="3"/>
  <c r="D13" i="3"/>
  <c r="G7" i="2" l="1"/>
  <c r="E9" i="3"/>
  <c r="E7" i="3" s="1"/>
  <c r="D82" i="3"/>
  <c r="D126" i="3"/>
  <c r="D170" i="3"/>
  <c r="D102" i="3"/>
  <c r="F87" i="2"/>
  <c r="F209" i="2"/>
  <c r="F140" i="2"/>
  <c r="F180" i="2"/>
  <c r="F92" i="3"/>
  <c r="H7" i="2"/>
  <c r="F61" i="2"/>
  <c r="F8" i="2"/>
  <c r="F43" i="2"/>
  <c r="F160" i="2"/>
  <c r="F270" i="2"/>
  <c r="E9" i="4" l="1"/>
  <c r="D7" i="3"/>
  <c r="F7" i="2"/>
  <c r="D92" i="3"/>
  <c r="D9" i="3"/>
  <c r="D7" i="1"/>
</calcChain>
</file>

<file path=xl/sharedStrings.xml><?xml version="1.0" encoding="utf-8"?>
<sst xmlns="http://schemas.openxmlformats.org/spreadsheetml/2006/main" count="2815" uniqueCount="773">
  <si>
    <t>ÀÝ¹³Ù»ÝÁ (ë.5+ë.6)</t>
  </si>
  <si>
    <t>³Û¹ ÃíáõÙ`</t>
  </si>
  <si>
    <t>í³ñã³Ï³Ý Ù³ë</t>
  </si>
  <si>
    <t>ýáÝ¹³ÛÇÝ Ù³ë</t>
  </si>
  <si>
    <t>X</t>
  </si>
  <si>
    <t>1111</t>
  </si>
  <si>
    <t>1112</t>
  </si>
  <si>
    <t>1121</t>
  </si>
  <si>
    <t>1131</t>
  </si>
  <si>
    <t>1151</t>
  </si>
  <si>
    <t>1152</t>
  </si>
  <si>
    <t>1153</t>
  </si>
  <si>
    <t>1161</t>
  </si>
  <si>
    <t>1162</t>
  </si>
  <si>
    <t>1163</t>
  </si>
  <si>
    <t>1164</t>
  </si>
  <si>
    <t>1165</t>
  </si>
  <si>
    <t>1211</t>
  </si>
  <si>
    <t>1220</t>
  </si>
  <si>
    <t>1221</t>
  </si>
  <si>
    <t>1230</t>
  </si>
  <si>
    <t>1231</t>
  </si>
  <si>
    <t>1240</t>
  </si>
  <si>
    <t>1241</t>
  </si>
  <si>
    <t>1251</t>
  </si>
  <si>
    <t>1254</t>
  </si>
  <si>
    <t>1255</t>
  </si>
  <si>
    <t>1256</t>
  </si>
  <si>
    <t>1257</t>
  </si>
  <si>
    <t>1258</t>
  </si>
  <si>
    <t>1261</t>
  </si>
  <si>
    <t>1262</t>
  </si>
  <si>
    <t>1311</t>
  </si>
  <si>
    <t>1321</t>
  </si>
  <si>
    <t>1331</t>
  </si>
  <si>
    <t>1332</t>
  </si>
  <si>
    <t>1333</t>
  </si>
  <si>
    <t>1334</t>
  </si>
  <si>
    <t>1341</t>
  </si>
  <si>
    <t>1342</t>
  </si>
  <si>
    <t>1343</t>
  </si>
  <si>
    <t>1351</t>
  </si>
  <si>
    <t>1352</t>
  </si>
  <si>
    <t>1361</t>
  </si>
  <si>
    <t>1362</t>
  </si>
  <si>
    <t>1371</t>
  </si>
  <si>
    <t>1381</t>
  </si>
  <si>
    <t>1382</t>
  </si>
  <si>
    <t>1390</t>
  </si>
  <si>
    <t>1391</t>
  </si>
  <si>
    <t>1392</t>
  </si>
  <si>
    <t>1393</t>
  </si>
  <si>
    <t>Տ ե ղ ե կ ու թ յ ու ն ն ե ր</t>
  </si>
  <si>
    <t>Եկամտատեսակները</t>
  </si>
  <si>
    <t>ապառքը տարեսկզբի դրությամբ</t>
  </si>
  <si>
    <t>ապառքը տարեվերջի դրությամբ</t>
  </si>
  <si>
    <t>տվյալ տարվա հաշվարկային գումարը</t>
  </si>
  <si>
    <t>Հողի հարկ համայնքների վարչական տարածքներում գտնվող հողերի համար</t>
  </si>
  <si>
    <t>Գույքահարկ փոխադրամիջոցների համար</t>
  </si>
  <si>
    <t>Հողերի վարձակալության վարձավճարներ</t>
  </si>
  <si>
    <t>x</t>
  </si>
  <si>
    <t>Այլ գույքի վարձակալության վարձավճարներ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</si>
  <si>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</si>
  <si>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</si>
  <si>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</si>
  <si>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</si>
  <si>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</si>
  <si>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</si>
  <si>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</si>
  <si>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</si>
  <si>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</si>
  <si>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</si>
  <si>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</si>
  <si>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</si>
  <si>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</si>
  <si>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</si>
  <si>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</si>
  <si>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</si>
  <si>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</si>
  <si>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</si>
  <si>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</si>
  <si>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</si>
  <si>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</si>
  <si>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</si>
  <si>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</si>
  <si>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</si>
  <si>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</si>
  <si>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</si>
  <si>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</si>
  <si>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</si>
  <si>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</si>
  <si>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</si>
  <si>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</si>
  <si>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</si>
  <si>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</si>
  <si>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</si>
  <si>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</si>
  <si>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</si>
  <si>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</si>
  <si>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</si>
  <si>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</si>
  <si>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</si>
  <si>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</si>
  <si>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</si>
  <si>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</si>
  <si>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</si>
  <si>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</si>
  <si>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</si>
  <si>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</si>
  <si>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</si>
  <si>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</si>
  <si>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</si>
  <si>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</si>
  <si>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</si>
  <si>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</si>
  <si>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</si>
  <si>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</si>
  <si>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</si>
  <si>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</si>
  <si>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</si>
  <si>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</si>
  <si>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</si>
  <si>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</si>
  <si>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</si>
  <si>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</si>
  <si>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</si>
  <si>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</si>
  <si>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</si>
  <si>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</si>
  <si>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</si>
  <si>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</si>
  <si>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</si>
  <si>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</si>
  <si>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</si>
  <si>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</si>
  <si>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</si>
  <si>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</si>
  <si>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</si>
  <si>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</si>
  <si>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</si>
  <si>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</si>
  <si>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</si>
  <si>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</si>
  <si>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</si>
  <si>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</si>
  <si>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</si>
  <si>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</si>
  <si>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</si>
  <si>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</si>
  <si>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</si>
  <si>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</si>
  <si>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</si>
  <si>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</si>
  <si>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</si>
  <si>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</si>
  <si>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</si>
  <si>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</si>
  <si>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</si>
  <si>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</si>
  <si>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</si>
  <si>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 xml:space="preserve">        X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</si>
  <si>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</si>
  <si>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</si>
  <si>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</si>
  <si>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</si>
  <si>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</si>
  <si>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</si>
  <si>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</si>
  <si>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</si>
  <si>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</si>
  <si>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</si>
  <si>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</si>
  <si>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</si>
  <si>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</si>
  <si>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</si>
  <si>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</si>
  <si>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</si>
  <si>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</si>
  <si>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</si>
  <si>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</si>
  <si>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</si>
  <si>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</si>
  <si>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</si>
  <si>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</si>
  <si>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</si>
  <si>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</si>
  <si>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</si>
  <si>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</si>
  <si>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գ) Օրենքով պետական բյուջեին ամրագրվող այլ հարկերից և պարտադիր վճարներից կատարվող մասհանումները` յուրաքանչյուր տարվա պետական բյուջեի մասին օրենքով սահմանվող չափերով</t>
  </si>
  <si>
    <t xml:space="preserve">այդ թվում՝ </t>
  </si>
  <si>
    <t>1. ՀԱՐԿԵՐ ԵՎ ՏՈՒՐՔԵՐ</t>
  </si>
  <si>
    <t>(տող 1110 + տող 1120 + տող 1130 + տող 1150 + տող 1160)</t>
  </si>
  <si>
    <t xml:space="preserve">այդ թվում`  </t>
  </si>
  <si>
    <t>1.1 Գույքային հարկեր անշարժ գույքից</t>
  </si>
  <si>
    <t>Գույքահարկ համայնքների վարչական տարածքներում գտնվող շենքերի և շինությունների համար</t>
  </si>
  <si>
    <t>Հողի հարկ համայնքների վարչական տարածքներում գտնվող հողի համար</t>
  </si>
  <si>
    <t xml:space="preserve"> 1.2 Գույքային հարկեր այլ գույքից</t>
  </si>
  <si>
    <t>1.3 Ապրանքների օգտագործման կամ գործունեության իրականացման թույլտվության վճարներ</t>
  </si>
  <si>
    <t>Տեղական տուրքեր</t>
  </si>
  <si>
    <t>որից`</t>
  </si>
  <si>
    <t>աա) Հիմնական շինությունների համար</t>
  </si>
  <si>
    <t>աբ) Ոչ հիմնական շինությունների համար</t>
  </si>
  <si>
    <t>դ) Համայնքի տարածքում ոգելից խմիչքների և (կամ) ծխախոտի արտադրանքի վաճառքի, իսկ հանրային սննդի օբյեկտներում` ոգելից խմիչքների և (կամ) ծխախոտի արտադրանքի իրացման թույլտվության համար</t>
  </si>
  <si>
    <t>ե) Համայնքի տարածքում բացօթյա վաճառք կազմակերպելու թույլտվության համար</t>
  </si>
  <si>
    <t>զ) Համայնքի տարածքում հեղուկ վառելիքի, սեղմված բնական կամ հեղուկացված նավթային գազերի մանրածախ առևտրի կետերում հեղուկ վառելիքի և (կամ) սեղմված բնական կամ հեղուկացված նավթային գազերի և տեխնիկական հեղուկների վաճառքի թույլտվության համար</t>
  </si>
  <si>
    <t>ը) Համաքաղաքային կանոններին համապատասխան Երևան քաղաքի և քաղաքային համայնքների տարածքում ընտանի կենդանիներ պահելու թույլտվության համար</t>
  </si>
  <si>
    <t>թ) Համայնքի տարածքում արտաքին գովազդ տեղադրելու թույլտվության համար</t>
  </si>
  <si>
    <t>ժա) Համայնքի տարածքում (բացառությամբ թաղային համայնքների) մարդատար տաքսու (բացառությամբ երթուղային տաքսիների) ծառայություն իրականացնելու թույլտվության համար</t>
  </si>
  <si>
    <t>ժբ) Թանկարժեք մետաղներից պատրաստված իրերի մանրածախ առուվաճառքի թույլտվության համար</t>
  </si>
  <si>
    <t>1.4 Ապրանքների մատակարարումից և ծառայությունների մատուցումից այլ պարտադիր վճարներ</t>
  </si>
  <si>
    <t>Համայնքի բյուջե վճարվող պետական տուրքեր</t>
  </si>
  <si>
    <t>(տող 1152 + տող 1153 )</t>
  </si>
  <si>
    <t xml:space="preserve">ա) Քաղաքացիական կացության ակտեր գրանցելու, դրանց մասին քաղաքացիներին կրկնակի վկայականներ, քաղաքացիական կացության ակտերում կատարված գրառումներում փոփոխություններ, լրացումներ, ուղղումներ կատարելու և վերականգնման կապակցությամբ վկայականներ տալու համար </t>
  </si>
  <si>
    <t xml:space="preserve">բ) Նոտարական գրասենյակների կողմից նոտարական ծառայություններ կատարելու, նոտարական կարգով վավերացված փաստաթղթերի կրկնօրինակներ տալու, նշված մարմինների կողմից գործարքների նախագծեր և դիմումներ կազմելու, փաստաթղթերի պատճեներ հանելու և դրանցից քաղվածքներ տալու համար </t>
  </si>
  <si>
    <t xml:space="preserve"> 1.5 Այլ հարկային եկամուտներ</t>
  </si>
  <si>
    <t>(տող 1161 + տող 1165 )</t>
  </si>
  <si>
    <t>Օրենքով պետական բյուջե ամրագրվող հարկերից և այլ պարտադիր վճարներից  մասհանումներ համայնքների բյուջեներ</t>
  </si>
  <si>
    <t>(տող 1162 + տող 1163 + տող 1164)</t>
  </si>
  <si>
    <t>ա) Եկամտահարկ</t>
  </si>
  <si>
    <t>բ) Շահութահարկ</t>
  </si>
  <si>
    <t>Հողի հարկի և գույքահարկի գծով համայնքի բյուջե վճարումների բնագավառում բացահայտված հարկային օրենսդրության խախտումների համար հարկատուներից գանձվող տույժեր և տուգանքներ, որոնք չեն հաշվարկվում այդ հարկերի գումարների նկատմամբ</t>
  </si>
  <si>
    <t>2. ՊԱՇՏՈՆԱԿԱՆ ԴՐԱՄԱՇՆՈՐՀՆԵՐ</t>
  </si>
  <si>
    <t>(տող 1210 + տող 1220 + տող 1230 + տող 1240 + տող 1250 + տող 1260)</t>
  </si>
  <si>
    <t>2.1  Ընթացիկ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</si>
  <si>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տեղական ինքնակառավարման մարմիններից ընթացիկ ծախսերի ֆինանսավորման նպատակով </t>
  </si>
  <si>
    <t>2.2 Կապիտալ արտաքին պաշտոնական դրամաշնորհներ` ստացված այլ պետություններից</t>
  </si>
  <si>
    <t xml:space="preserve">Համայնքի բյուջե մուտքագրվող արտաքին պաշտոնական դրամաշնորհներ` ստացված այլ պետությունների  տեղական ինքնակառավարման մարմիններից կապիտալ ծախսերի ֆինանսավորման նպատակով </t>
  </si>
  <si>
    <t>2.3 Ընթացիկ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</si>
  <si>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ընթացիկ ծախսերի ֆինանսավորման նպատակով </t>
  </si>
  <si>
    <t>2.4 Կապիտալ արտաքին պաշտոնական դրամաշնորհներ`  ստացված միջազգային կազմակերպություններից</t>
  </si>
  <si>
    <t xml:space="preserve">Համայնքի բյուջե մուտքագրվող արտաքին պաշտոնական դրամաշնորհներ` ստացված միջազգային կազմակերպություններից կապիտալ ծախսերի ֆինանսավորման նպատակով </t>
  </si>
  <si>
    <t>2.5 Ընթացիկ ներքին պաշտոնական դրամաշնորհներ` ստացված կառավարման այլ մակարդակներից</t>
  </si>
  <si>
    <t>(տող 1251 + տող 1254 + տող 1257 + տող 1258)</t>
  </si>
  <si>
    <t>ա) Պետական բյուջեից ֆինանսական համահարթեցման սկզբունքով տրամադրվող դոտացիաներ</t>
  </si>
  <si>
    <t>բ) Պետական բյուջեից համայնքի վարչական բյուջեին տրամադրվող այլ դոտացիաներ</t>
  </si>
  <si>
    <t>բա) Համայնքի բյուջեի եկամուտները նվազեցնող` ՀՀ օրենքների կիրարկման արդյունքում համայնքի բյուջեի եկամուտների կորուստների պետության կողմից փոխհատուցվող գումարներ</t>
  </si>
  <si>
    <t>բբ) Պետական բյուջեից համայնքի վարչական բյուջեին տրամադրվող այլ դոտացիաներ</t>
  </si>
  <si>
    <t>գ) Պետական բյուջեից համայնքի վարչական բյուջեին տրամադրվող նպատակային հատկացումներ (սուբվենցիաներ)</t>
  </si>
  <si>
    <t>դ) Այլ համայնքների բյուջեներից ընթացիկ ծախսերի ֆինանսավորման նպատակով ստացվող պաշտոնական դրամաշնորհներ</t>
  </si>
  <si>
    <t xml:space="preserve"> 2.6 Կապիտալ ներքին պաշտոնական դրամաշնորհներ` ստացված կառավարման այլ մակարդակներից</t>
  </si>
  <si>
    <t>(տող 1261 + տող 1262)</t>
  </si>
  <si>
    <t>ա) Պետական բյուջեից կապիտալ ծախսերի ֆինանսավորման նպատակային հատկացումներ (սուբվենցիաներ)</t>
  </si>
  <si>
    <t>բ) Այլ համայնքներից կապիտալ ծախսերի ֆինանսավորման նպատակով ստացվող պաշտոնական դրամաշնորհներ</t>
  </si>
  <si>
    <t>3. ԱՅԼ ԵԿԱՄՈՒՏՆԵՐ</t>
  </si>
  <si>
    <t>(տող 1310 + տող 1320 + տող 1330 + տող 1340 + տող 1350 + տող 1360 + տող 1370 + տող 1380+ տող 1390)</t>
  </si>
  <si>
    <t>3.1 Տոկոսներ</t>
  </si>
  <si>
    <t>Բանկերում համայնքի բյուջեի ժամանակավոր ազատ միջոցների տեղաբաշխումից և դեպոզիտներից ստացված տոկոսավճարներ</t>
  </si>
  <si>
    <t>3.2 Շահաբաժիններ</t>
  </si>
  <si>
    <t>Բաժնետիրական ընկերություններում համայնքի մասնակցության դիմաց համայնքի բյուջե մուտքագրվող շահաբաժիններ</t>
  </si>
  <si>
    <t>3.3 Գույքի վարձակալությունից եկամուտներ</t>
  </si>
  <si>
    <t>(տող 1331 + տող 1332 + տող 1333 + 1334)</t>
  </si>
  <si>
    <t xml:space="preserve">Համայնքի սեփականություն համարվող հողերի վարձավճարներ </t>
  </si>
  <si>
    <t xml:space="preserve">Համայնքի վարչական տարածքում գտնվող պետական սեփականություն համարվող հողերի վարձավճարներ </t>
  </si>
  <si>
    <t xml:space="preserve">Համայնքի վարչական տարածքում գտնվող պետության և համայնքի սեփականությանը պատկանող հողամասերի կառուցապատման իրավունքի դիմաց գանձվող վարձավճարներ </t>
  </si>
  <si>
    <t>Այլ գույքի վարձակալությունից մուտքեր</t>
  </si>
  <si>
    <t>3.4 Համայնքի բյուջեի եկամուտներ ապրանքների մատակարարումից և ծառայությունների մատուցումից</t>
  </si>
  <si>
    <t>(տող 1341 + տող 1342+ տող 1343)</t>
  </si>
  <si>
    <t>Համայնքի սեփականություն հանդիսացող, այդ թվում` տիրազուրկ, համայնքին որպես սեփականություն անցած ապրանքների (բացառությամբ հիմնական միջոց, ոչ նյութական կամ բարձրարժեք ակտիվ հանդիսացող, ինչպես նաև համայնքի պահուստներում պահվող ապրանքանյութական արժեքների) վաճառքից մուտքեր</t>
  </si>
  <si>
    <t xml:space="preserve"> 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</si>
  <si>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>Օրենքով սահմանված դեպքերում համայնքային հիմնարկների կողմից առանց տեղական տուրքի գանձման մատուցվող ծառայությունների կամ կատարվող գործողությունների դիմաց ստացվող (գանձվող) այլ վճարներ</t>
  </si>
  <si>
    <t>3.5 Վարչական գանձումներ</t>
  </si>
  <si>
    <t>(տող 1351 + տող 1352)</t>
  </si>
  <si>
    <t>Տեղական վճարներ</t>
  </si>
  <si>
    <t xml:space="preserve">Համայնքի վարչական տարածքում ինքնակամ կառուցված շենքերի, շինությունների օրինականացման համար վճարներ </t>
  </si>
  <si>
    <t xml:space="preserve">3.6 Մուտքեր տույժերից, տուգանքներից </t>
  </si>
  <si>
    <t>(տող 1361 + տող 1362)</t>
  </si>
  <si>
    <t>Վարչական իրավախախտումների համար տեղական ինքնակառավարման մարմինների կողմից պատասխանատվության միջոցների կիրառումից եկամուտներ</t>
  </si>
  <si>
    <t>Մուտքեր համայնքի բյուջեի նկատմամբ ստանձնած պայմանագրային պարտավորությունների չկատարման դիմաց գանձվող գծով տույժերից</t>
  </si>
  <si>
    <t>3.7 Ընթացիկ ոչ պաշտոնական դրամաշնորհներ</t>
  </si>
  <si>
    <t>(տող 1371 + տող 1372)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</si>
  <si>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արտաքին աղբյուրներից</t>
  </si>
  <si>
    <t>Ֆիզիկական անձանց և կազմակերպությունների նվիրաբերությունից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ընթացիկ ծախսերի ֆինանսավորման համար համայնքի բյուջե ստացված մուտքեր` տրամադրված ներքին աղբյուրներից</t>
  </si>
  <si>
    <t>3.8 Կապիտալ ոչ պաշտոնական դրամաշնորհներ</t>
  </si>
  <si>
    <t>(տող 1381 + տող 1382)</t>
  </si>
  <si>
    <t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ֆինանսավորման համար համայնքի բյուջե ստացված մուտքեր` տրամադրված արտաքին աղբյուրներից</t>
  </si>
  <si>
    <t xml:space="preserve">Նվիրատվության, ժառանգության իրավունքով  ֆիզիկական անձանցից և կազմակերպություններից համայնքին, վերջինիս ենթակա բյուջետային հիմնարկների տնօրինմանն անցած գույքի (հիմնական միջոց կամ ոչ նյութական ակտիվ չհանդիսացող) իրացումից և դրամական միջոցներից կապիտալ ծախսերի իրականացման համար համայնքի բյուջե ստացված մուտքեր` տրամադրված ներքին աղբյուրներից  </t>
  </si>
  <si>
    <t>3.9 Այլ եկամուտներ</t>
  </si>
  <si>
    <t>(տող 1391 + տող 1392 + տող 1393)</t>
  </si>
  <si>
    <t xml:space="preserve">Համայնքի գույքին պատճառած վնասների փոխհատուցումից մուտքեր </t>
  </si>
  <si>
    <t>Վարչական բյուջեի պահուստային ֆոնդից ֆոնդային բյուջե կատարվող հատկացումներից մուտքեր</t>
  </si>
  <si>
    <t>Օրենքով և իրավական այլ ակտերով սահմանված` համայնքի բյուջե մուտքագրման ենթակա այլ եկամուտներ</t>
  </si>
  <si>
    <t>Տողի NN</t>
  </si>
  <si>
    <t>Հոդվածի NN</t>
  </si>
  <si>
    <t>N</t>
  </si>
  <si>
    <t>Ա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</si>
  <si>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</si>
  <si>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</si>
  <si>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</si>
  <si>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</si>
  <si>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</si>
  <si>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</si>
  <si>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</si>
  <si>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r>
      <t xml:space="preserve">ԸՆԴԱՄԵՆԸ ԾԱԽՍԵՐ </t>
    </r>
    <r>
      <rPr>
        <b/>
        <sz val="9"/>
        <rFont val="GHEA Grapalat"/>
        <family val="3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</si>
  <si>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GHEA Grapalat"/>
        <family val="3"/>
      </rPr>
      <t xml:space="preserve">(տող2110+տող2120+տող2130+տող2140+տող2150+տող2160+տող2170+տող2180)                                                                                        </t>
    </r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</si>
  <si>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</si>
  <si>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</si>
  <si>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</si>
  <si>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</si>
  <si>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</si>
  <si>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</si>
  <si>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</si>
  <si>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</si>
  <si>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</si>
  <si>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</si>
  <si>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</si>
  <si>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</si>
  <si>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</si>
  <si>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</si>
  <si>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</si>
  <si>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</si>
  <si>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</si>
  <si>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</si>
  <si>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</si>
  <si>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</si>
  <si>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</si>
  <si>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</si>
  <si>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</si>
  <si>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</si>
  <si>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</si>
  <si>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</si>
  <si>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r>
      <t xml:space="preserve">ՊԱՇՏՊԱՆՈՒԹՅՈՒՆ </t>
    </r>
    <r>
      <rPr>
        <b/>
        <sz val="9"/>
        <rFont val="GHEA Grapalat"/>
        <family val="3"/>
      </rPr>
      <t>(տող2210+2220+տող2230+տող2240+տող2250)</t>
    </r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</si>
  <si>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</si>
  <si>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</si>
  <si>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</si>
  <si>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</si>
  <si>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</si>
  <si>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</si>
  <si>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</si>
  <si>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</si>
  <si>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r>
      <t xml:space="preserve">ՀԱՍԱՐԱԿԱԿԱՆ ԿԱՐԳ, ԱՆՎՏԱՆԳՈՒԹՅՈՒՆ և ԴԱՏԱԿԱՆ ԳՈՐԾՈՒՆԵՈՒԹՅՈՒՆ </t>
    </r>
    <r>
      <rPr>
        <b/>
        <sz val="9"/>
        <rFont val="GHEA Grapalat"/>
        <family val="3"/>
      </rPr>
      <t>(տող2310+տող2320+տող2330+տող2340+տող2350+տող2360+տող2370)</t>
    </r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</si>
  <si>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</si>
  <si>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</si>
  <si>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</si>
  <si>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</si>
  <si>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</si>
  <si>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</si>
  <si>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</si>
  <si>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</si>
  <si>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</si>
  <si>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</si>
  <si>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</si>
  <si>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</si>
  <si>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</si>
  <si>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</si>
  <si>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</si>
  <si>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r>
      <t>ՏՆՏԵՍԱԿԱՆ ՀԱՐԱԲԵՐՈՒԹՅՈՒՆՆԵՐ (</t>
    </r>
    <r>
      <rPr>
        <b/>
        <sz val="9"/>
        <rFont val="GHEA Grapalat"/>
        <family val="3"/>
      </rPr>
      <t>տող2410+տող2420+տող2430+տող2440+տող2450+տող2460+տող2470+տող2480+տող2490)</t>
    </r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</si>
  <si>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</si>
  <si>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</si>
  <si>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</si>
  <si>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</si>
  <si>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</si>
  <si>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</si>
  <si>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</si>
  <si>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</si>
  <si>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</si>
  <si>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</si>
  <si>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</si>
  <si>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</si>
  <si>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</si>
  <si>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</si>
  <si>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</si>
  <si>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</si>
  <si>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</si>
  <si>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</si>
  <si>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</si>
  <si>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</si>
  <si>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</si>
  <si>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</si>
  <si>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</si>
  <si>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</si>
  <si>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</si>
  <si>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</si>
  <si>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</si>
  <si>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</si>
  <si>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</si>
  <si>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</si>
  <si>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</si>
  <si>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</si>
  <si>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</si>
  <si>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</si>
  <si>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</si>
  <si>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</si>
  <si>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</si>
  <si>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</si>
  <si>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</si>
  <si>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</si>
  <si>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</si>
  <si>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</si>
  <si>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r>
      <t xml:space="preserve">ՇՐՋԱԿԱ ՄԻՋԱՎԱՅՐԻ ՊԱՇՏՊԱՆՈՒԹՅՈՒՆ </t>
    </r>
    <r>
      <rPr>
        <b/>
        <sz val="9"/>
        <rFont val="GHEA Grapalat"/>
        <family val="3"/>
      </rPr>
      <t>(տող2510+տող2520+տող2530+տող2540+տող2550+տող2560)</t>
    </r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</si>
  <si>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</si>
  <si>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</si>
  <si>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</si>
  <si>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</si>
  <si>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</si>
  <si>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</si>
  <si>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</si>
  <si>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r>
      <t xml:space="preserve">ԲՆԱԿԱՐԱՆԱՅԻՆ ՇԻՆԱՐԱՐՈՒԹՅՈՒՆ ԵՎ ԿՈՄՈՒՆԱԼ ԾԱՌԱՅՈՒԹՅՈՒՆ </t>
    </r>
    <r>
      <rPr>
        <b/>
        <sz val="9"/>
        <rFont val="GHEA Grapalat"/>
        <family val="3"/>
      </rPr>
      <t>(տող3610+տող3620+տող3630+տող3640+տող3650+տող3660)</t>
    </r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</si>
  <si>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</si>
  <si>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</si>
  <si>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</si>
  <si>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</si>
  <si>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</si>
  <si>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</si>
  <si>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</si>
  <si>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</si>
  <si>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</si>
  <si>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ԱՌՈՂՋԱՊԱՀՈՒԹՅՈՒՆ (տող2710+տող2720+տող2730+տող2740+տող2750+տող2760)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</si>
  <si>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</si>
  <si>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</si>
  <si>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</si>
  <si>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</si>
  <si>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</si>
  <si>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</si>
  <si>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</si>
  <si>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</si>
  <si>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</si>
  <si>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</si>
  <si>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</si>
  <si>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</si>
  <si>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</si>
  <si>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</si>
  <si>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</si>
  <si>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</si>
  <si>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</si>
  <si>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</si>
  <si>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</si>
  <si>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</si>
  <si>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</si>
  <si>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</si>
  <si>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</si>
  <si>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</si>
  <si>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</si>
  <si>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</si>
  <si>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</si>
  <si>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</si>
  <si>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</si>
  <si>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</si>
  <si>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</si>
  <si>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</si>
  <si>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</si>
  <si>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</si>
  <si>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</si>
  <si>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</si>
  <si>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</si>
  <si>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r>
      <t xml:space="preserve">ԿՐԹՈՒԹՅՈՒՆ </t>
    </r>
    <r>
      <rPr>
        <b/>
        <sz val="9"/>
        <rFont val="GHEA Grapalat"/>
        <family val="3"/>
      </rPr>
      <t>(տող2910+տող2920+տող2930+տող2940+տող2950+տող2960+տող2970+տող2980)</t>
    </r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</si>
  <si>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</si>
  <si>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</si>
  <si>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</si>
  <si>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</si>
  <si>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</si>
  <si>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</si>
  <si>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</si>
  <si>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</si>
  <si>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</si>
  <si>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</si>
  <si>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</si>
  <si>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</si>
  <si>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</si>
  <si>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</si>
  <si>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</si>
  <si>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</si>
  <si>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</si>
  <si>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</si>
  <si>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r>
      <t xml:space="preserve">ՍՈՑԻԱԼԱԿԱՆ ՊԱՇՏՊԱՆՈՒԹՅՈՒՆ </t>
    </r>
    <r>
      <rPr>
        <b/>
        <sz val="9"/>
        <rFont val="GHEA Grapalat"/>
        <family val="3"/>
      </rPr>
      <t xml:space="preserve">(տող3010+տող3020+տող3030+տող3040+տող3050+տող3060+տող3070+տող3080+տող3090) </t>
    </r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</si>
  <si>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</si>
  <si>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</si>
  <si>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</si>
  <si>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</si>
  <si>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</si>
  <si>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</si>
  <si>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</si>
  <si>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</si>
  <si>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</si>
  <si>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</si>
  <si>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</si>
  <si>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</si>
  <si>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r>
      <t>ՀԻՄՆԱԿԱՆ ԲԱԺԻՆՆԵՐԻՆ ՉԴԱՍՎՈՂ ՊԱՀՈՒՍՏԱՅԻՆ ՖՈՆԴԵՐ (</t>
    </r>
    <r>
      <rPr>
        <b/>
        <sz val="9"/>
        <rFont val="GHEA Grapalat"/>
        <family val="3"/>
      </rPr>
      <t>տող3110)</t>
    </r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</si>
  <si>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</si>
  <si>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</si>
  <si>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</si>
  <si>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</si>
  <si>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</si>
  <si>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</si>
  <si>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</si>
  <si>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</si>
  <si>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</si>
  <si>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</si>
  <si>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</si>
  <si>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</si>
  <si>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</si>
  <si>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</si>
  <si>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</si>
  <si>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</si>
  <si>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</si>
  <si>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</si>
  <si>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</si>
  <si>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</si>
  <si>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</si>
  <si>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</si>
  <si>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</si>
  <si>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</si>
  <si>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</si>
  <si>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 Կենցաղային և հանրային սննդի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</si>
  <si>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</si>
  <si>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</si>
  <si>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</si>
  <si>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</si>
  <si>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</si>
  <si>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</si>
  <si>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</si>
  <si>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</si>
  <si>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</si>
  <si>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</si>
  <si>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</si>
  <si>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</si>
  <si>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</si>
  <si>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</si>
  <si>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</si>
  <si>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</si>
  <si>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</si>
  <si>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</si>
  <si>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</si>
  <si>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</si>
  <si>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</si>
  <si>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</si>
  <si>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</si>
  <si>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</si>
  <si>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</si>
  <si>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</si>
  <si>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</si>
  <si>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</si>
  <si>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</si>
  <si>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</si>
  <si>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</si>
  <si>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</si>
  <si>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</si>
  <si>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</si>
  <si>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</si>
  <si>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</si>
  <si>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</si>
  <si>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</si>
  <si>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</si>
  <si>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</si>
  <si>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</si>
  <si>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</si>
  <si>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</si>
  <si>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</si>
  <si>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</si>
  <si>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</si>
  <si>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</si>
  <si>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</si>
  <si>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</si>
  <si>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</si>
  <si>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</si>
  <si>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</si>
  <si>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</si>
  <si>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</si>
  <si>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</si>
  <si>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</si>
  <si>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</si>
  <si>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</si>
  <si>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</si>
  <si>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</si>
  <si>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</si>
  <si>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</si>
  <si>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</si>
  <si>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</si>
  <si>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</si>
  <si>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</si>
  <si>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</si>
  <si>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</si>
  <si>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</si>
  <si>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r>
      <t xml:space="preserve">1.1. ԱՇԽԱՏԱՆՔԻ ՎԱՐՁԱՏՐՈՒԹՅՈՒՆ </t>
    </r>
    <r>
      <rPr>
        <sz val="10"/>
        <rFont val="GHEA Grapalat"/>
        <family val="3"/>
      </rPr>
      <t xml:space="preserve">(տող4110+տող4120+տող4130)    </t>
    </r>
    <r>
      <rPr>
        <b/>
        <sz val="10"/>
        <rFont val="GHEA Grapalat"/>
        <family val="3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</si>
  <si>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GHEA Grapalat"/>
        <family val="3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</si>
  <si>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GHEA Grapalat"/>
        <family val="3"/>
      </rPr>
      <t>(տող4121)</t>
    </r>
  </si>
  <si>
    <r>
      <t xml:space="preserve">ՓԱՍՏԱՑԻ ՍՈՑԻԱԼԱԿԱՆ ԱՊԱՀՈՎՈՒԹՅԱՆ ՎՃԱՐՆԵՐ </t>
    </r>
    <r>
      <rPr>
        <i/>
        <sz val="10"/>
        <rFont val="GHEA Grapalat"/>
        <family val="3"/>
      </rPr>
      <t>(տող4131)</t>
    </r>
  </si>
  <si>
    <r>
      <t xml:space="preserve">1.2. ԾԱՌԱՅՈՒԹՅՈՒՆՆԵՐԻ ԵՎ ԱՊՐԱՆՔՆԵՐԻ ՁԵՌՔ ԲԵՐՈՒՄ </t>
    </r>
    <r>
      <rPr>
        <sz val="10"/>
        <rFont val="GHEA Grapalat"/>
        <family val="3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</si>
  <si>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GHEA Grapalat"/>
        <family val="3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</si>
  <si>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GHEA Grapalat"/>
        <family val="3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</si>
  <si>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GHEA Grapalat"/>
        <family val="3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</si>
  <si>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GHEA Grapalat"/>
        <family val="3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</si>
  <si>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GHEA Grapalat"/>
        <family val="3"/>
      </rPr>
      <t xml:space="preserve"> (տող4251+տող4252)</t>
    </r>
  </si>
  <si>
    <r>
      <t xml:space="preserve"> ՆՅՈՒԹԵՐ </t>
    </r>
    <r>
      <rPr>
        <i/>
        <sz val="10"/>
        <rFont val="GHEA Grapalat"/>
        <family val="3"/>
      </rPr>
      <t>(տող4261+տող4262+տող4263+տող4264+տող4265+տող4266+տող4267+տող4268)</t>
    </r>
  </si>
  <si>
    <r>
      <t xml:space="preserve">1.7. ԱՅԼ ԾԱԽՍԵՐ </t>
    </r>
    <r>
      <rPr>
        <i/>
        <sz val="10"/>
        <rFont val="GHEA Grapalat"/>
        <family val="3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</si>
  <si>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GHEA Grapalat"/>
        <family val="3"/>
      </rPr>
      <t xml:space="preserve">(տող4711+տող4712) </t>
    </r>
  </si>
  <si>
    <r>
      <t xml:space="preserve">1.4. ՉԱՐՏԱԴՐՎԱԾ ԱԿՏԻՎՆԵՐԻ ԻՐԱՑՈՒՄԻՑ ՄՈՒՏՔԵՐ`                               </t>
    </r>
    <r>
      <rPr>
        <sz val="10"/>
        <rFont val="GHEA Grapalat"/>
        <family val="3"/>
      </rPr>
      <t>(տող6410+տող6420+տող6430+տող6440)</t>
    </r>
  </si>
  <si>
    <r>
      <t xml:space="preserve">             ԸՆԴԱՄԵՆԸ    ԾԱԽՍԵՐ                                        </t>
    </r>
    <r>
      <rPr>
        <sz val="10"/>
        <rFont val="GHEA Grapalat"/>
        <family val="3"/>
      </rPr>
      <t xml:space="preserve">     (տող4050+տող5000+տող 6000)</t>
    </r>
  </si>
  <si>
    <t xml:space="preserve">Տողի NN  </t>
  </si>
  <si>
    <r>
      <t xml:space="preserve">1. ՓՈԽԱՌՈՒ ՄԻՋՈՑՆԵՐ                           </t>
    </r>
    <r>
      <rPr>
        <i/>
        <sz val="9"/>
        <rFont val="GHEA Grapalat"/>
        <family val="3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</si>
  <si>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(տող 8112+ տող 8113)</t>
    </r>
  </si>
  <si>
    <t xml:space="preserve">  - թողարկումից և տեղաբաշխումից մուտքեր</t>
  </si>
  <si>
    <t xml:space="preserve">  - հիմնական գումարի մարում</t>
  </si>
  <si>
    <r>
      <t xml:space="preserve">1.2. Վարկեր և փոխատվություններ (ստացում և մարում)   </t>
    </r>
    <r>
      <rPr>
        <sz val="9"/>
        <rFont val="GHEA Grapalat"/>
        <family val="3"/>
      </rPr>
      <t>(տող 8121+տող8140)</t>
    </r>
    <r>
      <rPr>
        <b/>
        <sz val="9"/>
        <rFont val="GHEA Grapalat"/>
        <family val="3"/>
      </rPr>
      <t xml:space="preserve"> </t>
    </r>
  </si>
  <si>
    <r>
      <t xml:space="preserve">1.2.1. Վարկեր </t>
    </r>
    <r>
      <rPr>
        <sz val="9"/>
        <rFont val="GHEA Grapalat"/>
        <family val="3"/>
      </rPr>
      <t xml:space="preserve">(տող 8122+ տող 8130) </t>
    </r>
  </si>
  <si>
    <r>
      <t xml:space="preserve">  - վարկերի ստացում  </t>
    </r>
    <r>
      <rPr>
        <i/>
        <sz val="9"/>
        <rFont val="GHEA Grapalat"/>
        <family val="3"/>
      </rPr>
      <t>(տող 8123+ տող 8124)</t>
    </r>
  </si>
  <si>
    <t>պետական բյուջեից</t>
  </si>
  <si>
    <t>այլ աղբյուրներից</t>
  </si>
  <si>
    <r>
      <t xml:space="preserve">  - ստացված վարկերի հիմնական  գումարի մարում  </t>
    </r>
    <r>
      <rPr>
        <i/>
        <sz val="9"/>
        <rFont val="GHEA Grapalat"/>
        <family val="3"/>
      </rPr>
      <t xml:space="preserve"> (տող 8131+ տող 8132)</t>
    </r>
  </si>
  <si>
    <t>ՀՀ պետական բյուջեին</t>
  </si>
  <si>
    <t>այլ աղբյուրներին</t>
  </si>
  <si>
    <r>
      <t xml:space="preserve">1.2.2. Փոխատվություններ  </t>
    </r>
    <r>
      <rPr>
        <i/>
        <sz val="9"/>
        <rFont val="GHEA Grapalat"/>
        <family val="3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</si>
  <si>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GHEA Grapalat"/>
        <family val="3"/>
      </rPr>
      <t xml:space="preserve"> (տող 8142+ տող 8143) </t>
    </r>
  </si>
  <si>
    <t>ՀՀ պետական բյուջեից</t>
  </si>
  <si>
    <t>ՀՀ այլ համայնքների բյուջեներից</t>
  </si>
  <si>
    <r>
      <t xml:space="preserve">  - ստացված փոխատվությունների գումարի մարում </t>
    </r>
    <r>
      <rPr>
        <i/>
        <sz val="9"/>
        <rFont val="GHEA Grapalat"/>
        <family val="3"/>
      </rPr>
      <t xml:space="preserve"> (տող 8151+ տող 8152) </t>
    </r>
  </si>
  <si>
    <t>ՀՀ այլ համայնքների բյուջեներին</t>
  </si>
  <si>
    <r>
      <t xml:space="preserve">2. ՖԻՆԱՆՍԱԿԱՆ ԱԿՏԻՎՆԵՐ              </t>
    </r>
    <r>
      <rPr>
        <i/>
        <sz val="9"/>
        <rFont val="GHEA Grapalat"/>
        <family val="3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</si>
  <si>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GHEA Grapalat"/>
        <family val="3"/>
      </rPr>
      <t xml:space="preserve">տող 8162+ տող 8163 + տող 8164) </t>
    </r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</si>
  <si>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</si>
  <si>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</si>
  <si>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</si>
  <si>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r>
      <t xml:space="preserve">2.2. Փոխատվություններ  </t>
    </r>
    <r>
      <rPr>
        <sz val="9"/>
        <rFont val="GHEA Grapalat"/>
        <family val="3"/>
      </rPr>
      <t>(տող 8171+ տող 8172)</t>
    </r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</si>
  <si>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</si>
  <si>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</si>
  <si>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r>
      <t xml:space="preserve">2.3. Համայնքի բյուջեի միջոցների տարեսկզբի ազատ  մնացորդը`                   </t>
    </r>
    <r>
      <rPr>
        <sz val="9"/>
        <rFont val="GHEA Grapalat"/>
        <family val="3"/>
      </rPr>
      <t xml:space="preserve">  (տող 8191+տող 8194-տող 8193)</t>
    </r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</si>
  <si>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</si>
  <si>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</si>
  <si>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</si>
  <si>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</si>
  <si>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</si>
  <si>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</si>
  <si>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</si>
  <si>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</si>
  <si>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r>
      <t xml:space="preserve">2.6. Համայնքի բյուջեի հաշվում միջոցների մնացորդները հաշվետու ժամանակահատվածում </t>
    </r>
    <r>
      <rPr>
        <sz val="9"/>
        <rFont val="GHEA Grapalat"/>
        <family val="3"/>
      </rPr>
      <t xml:space="preserve"> (տող8010- տող 8110 - տող 8161 - տող 8170- տող 8190- տող 8197- տող 8198 - տող 8210)</t>
    </r>
  </si>
  <si>
    <t>8199ա</t>
  </si>
  <si>
    <t>որից` ծախսերի ֆինանսավորմանը չուղղված համայնքի բյուջեի միջոցների տարեսկզբի ազատ մնացորդի գումարը</t>
  </si>
  <si>
    <r>
      <t xml:space="preserve">Բ. ԱՐՏԱՔԻՆ ԱՂԲՅՈՒՐՆԵՐ                    </t>
    </r>
    <r>
      <rPr>
        <sz val="9"/>
        <rFont val="GHEA Grapalat"/>
        <family val="3"/>
      </rPr>
      <t>(տող 8210)</t>
    </r>
  </si>
  <si>
    <r>
      <t xml:space="preserve">1. ՓՈԽԱՌՈՒ ՄԻՋՈՑՆԵՐ                              </t>
    </r>
    <r>
      <rPr>
        <i/>
        <sz val="9"/>
        <rFont val="GHEA Grapalat"/>
        <family val="3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</si>
  <si>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GHEA Grapalat"/>
        <family val="3"/>
      </rPr>
      <t xml:space="preserve">  (տող 8212+ տող 8213)</t>
    </r>
  </si>
  <si>
    <t>9121</t>
  </si>
  <si>
    <t>6121</t>
  </si>
  <si>
    <r>
      <t xml:space="preserve">1.2. Վարկեր և փոխատվություններ (ստացում և մարում)                                                   </t>
    </r>
    <r>
      <rPr>
        <sz val="9"/>
        <rFont val="GHEA Grapalat"/>
        <family val="3"/>
      </rPr>
      <t>(տող 8221+տող 8240)</t>
    </r>
  </si>
  <si>
    <r>
      <t xml:space="preserve">1.2.1. Վարկեր  </t>
    </r>
    <r>
      <rPr>
        <sz val="9"/>
        <rFont val="GHEA Grapalat"/>
        <family val="3"/>
      </rPr>
      <t>(տող 8222+ տող 8230)</t>
    </r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</si>
  <si>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</si>
  <si>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</si>
  <si>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</si>
  <si>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</si>
  <si>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r>
      <t xml:space="preserve">1.2.2. Փոխատվություններ </t>
    </r>
    <r>
      <rPr>
        <sz val="9"/>
        <rFont val="GHEA Grapalat"/>
        <family val="3"/>
      </rPr>
      <t xml:space="preserve"> (տող 8241+ տող 8250)</t>
    </r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</si>
  <si>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</si>
  <si>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</si>
  <si>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</si>
  <si>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r>
      <t xml:space="preserve">   ԸՆԴԱՄԵՆԸ  ԵԿԱՄՈՒՏՆԵՐ                                               </t>
    </r>
    <r>
      <rPr>
        <b/>
        <sz val="10"/>
        <rFont val="GHEA Grapalat"/>
        <family val="3"/>
      </rPr>
      <t>(տող 1100 + տող 1200+տող 1300)</t>
    </r>
  </si>
  <si>
    <r>
      <t xml:space="preserve">                         ԸՆԴԱՄԵՆԸ`                                                 </t>
    </r>
    <r>
      <rPr>
        <sz val="9"/>
        <rFont val="GHEA Grapalat"/>
        <family val="3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</si>
  <si>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GHEA Grapalat"/>
        <family val="3"/>
      </rPr>
      <t xml:space="preserve"> (տող 8110+տող 8160), (տող 8010 - տող 8200) </t>
    </r>
  </si>
  <si>
    <t xml:space="preserve"> ՀԱՏՎԱԾ 6</t>
  </si>
  <si>
    <r>
      <t xml:space="preserve">         </t>
    </r>
    <r>
      <rPr>
        <b/>
        <sz val="10"/>
        <rFont val="GHEA Grapalat"/>
        <family val="3"/>
      </rPr>
      <t xml:space="preserve">                                </t>
    </r>
  </si>
  <si>
    <t>(հազար դրամներով)</t>
  </si>
  <si>
    <t>Բաժին</t>
  </si>
  <si>
    <t>Բյուջետային ծախսերի գործառական դասակարգման բաժինների, խմբերի և դասերի, ինչպես նաև բյուջետային ծախսերի տնտեսագիտական դասակարգման հոդվածների անվանումները</t>
  </si>
  <si>
    <t xml:space="preserve">  Ընդամենը   (ս.7 +ս.8)</t>
  </si>
  <si>
    <t xml:space="preserve">     այդ թվում`</t>
  </si>
  <si>
    <t>վարչական մաս</t>
  </si>
  <si>
    <t>ֆոնդային մաս</t>
  </si>
  <si>
    <r>
      <t xml:space="preserve">ԸՆԴՀԱՆՈՒՐ ԲՆՈՒՅԹԻ ՀԱՆՐԱՅԻՆ ԾԱՌԱՅՈՒԹՅՈՒՆՆԵՐ </t>
    </r>
    <r>
      <rPr>
        <sz val="9"/>
        <rFont val="GHEA Grapalat"/>
        <family val="3"/>
      </rPr>
      <t xml:space="preserve">(տող2110+տող2120+տող2130+տող2140+տող2150+տող2160+տող2170+տող2180)          </t>
    </r>
    <r>
      <rPr>
        <b/>
        <sz val="11"/>
        <rFont val="GHEA Grapalat"/>
        <family val="3"/>
      </rPr>
      <t xml:space="preserve">                                                                              </t>
    </r>
  </si>
  <si>
    <t>այդ թվում ծախսերի վերծանումը` ըստ բյուջետային ծախսերի տնտեսագիտական դասակարգման հոդվածների</t>
  </si>
  <si>
    <t>......................................................</t>
  </si>
  <si>
    <r>
      <t xml:space="preserve">ՊԱՇՏՊԱՆՈՒԹՅՈՒՆ </t>
    </r>
    <r>
      <rPr>
        <sz val="9"/>
        <rFont val="GHEA Grapalat"/>
        <family val="3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</si>
  <si>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GHEA Grapalat"/>
        <family val="3"/>
      </rPr>
      <t>(տող2310+տող2320+տող2330+տող2340+տող2350+տող2360+տող2370)</t>
    </r>
  </si>
  <si>
    <r>
      <t xml:space="preserve">ՏՆՏԵՍԱԿԱՆ ՀԱՐԱԲԵՐՈՒԹՅՈՒՆՆԵՐ </t>
    </r>
    <r>
      <rPr>
        <sz val="9"/>
        <rFont val="GHEA Grapalat"/>
        <family val="3"/>
      </rPr>
      <t>(տող2410+տող2420+տող2430+տող2440+տող2450+տող2460+տող2470+տող2480+տող2490)</t>
    </r>
  </si>
  <si>
    <r>
      <t xml:space="preserve">ՇՐՋԱԿԱ ՄԻՋԱՎԱՅՐԻ ՊԱՇՏՊԱՆՈՒԹՅՈՒՆ </t>
    </r>
    <r>
      <rPr>
        <sz val="9"/>
        <rFont val="GHEA Grapalat"/>
        <family val="3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</si>
  <si>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sz val="9"/>
        <rFont val="GHEA Grapalat"/>
        <family val="3"/>
      </rPr>
      <t>(տող3610+տող3620+տող3630+տող3640+տող3650+տող3660)</t>
    </r>
  </si>
  <si>
    <r>
      <t xml:space="preserve">ԱՌՈՂՋԱՊԱՀՈՒԹՅՈՒՆ </t>
    </r>
    <r>
      <rPr>
        <sz val="9"/>
        <rFont val="GHEA Grapalat"/>
        <family val="3"/>
      </rPr>
      <t>(տող2710+տող2720+տող2730+տող2740+տող2750+տող2760)</t>
    </r>
  </si>
  <si>
    <r>
      <t xml:space="preserve">ՀԱՆԳԻՍՏ, ՄՇԱԿՈՒՅԹ ԵՎ ԿՐՈՆ </t>
    </r>
    <r>
      <rPr>
        <sz val="9"/>
        <rFont val="GHEA Grapalat"/>
        <family val="3"/>
      </rPr>
      <t>(տող2810+տող2820+տող2830+տող2840+տող2850+տող2860)</t>
    </r>
  </si>
  <si>
    <r>
      <t xml:space="preserve">ԿՐԹՈՒԹՅՈՒՆ </t>
    </r>
    <r>
      <rPr>
        <sz val="9"/>
        <rFont val="GHEA Grapalat"/>
        <family val="3"/>
      </rPr>
      <t>(տող2910+տող2920+տող2930+տող2940+տող2950+տող2960+տող2970+տող2980)</t>
    </r>
  </si>
  <si>
    <r>
      <t xml:space="preserve">ՍՈՑԻԱԼԱԿԱՆ ՊԱՇՏՊԱՆՈՒԹՅՈՒՆ </t>
    </r>
    <r>
      <rPr>
        <sz val="9"/>
        <rFont val="GHEA Grapalat"/>
        <family val="3"/>
      </rPr>
      <t xml:space="preserve">(տող3010+տող3020+տող3030+տող3040+տող3050+տող3060+տող3070+տող3080+տող3090) </t>
    </r>
  </si>
  <si>
    <r>
      <t>ՀԻՄՆԱԿԱՆ ԲԱԺԻՆՆԵՐԻՆ ՉԴԱՍՎՈՂ ՊԱՀՈՒՍՏԱՅԻՆ ՖՈՆԴԵՐ</t>
    </r>
    <r>
      <rPr>
        <sz val="9"/>
        <rFont val="GHEA Grapalat"/>
        <family val="3"/>
      </rPr>
      <t xml:space="preserve"> (տող3110)</t>
    </r>
  </si>
  <si>
    <r>
      <t xml:space="preserve"> -Այլ կապիտալ դրամաշնորհներ   </t>
    </r>
    <r>
      <rPr>
        <sz val="10"/>
        <rFont val="GHEA Grapalat"/>
        <family val="3"/>
      </rPr>
      <t>(տող 4544+տող 4547 +տող 4548)</t>
    </r>
  </si>
  <si>
    <t xml:space="preserve"> - տեղական ինքնակառավրման մարմիններին (տող4545+տող4546)</t>
  </si>
  <si>
    <t xml:space="preserve"> - տեղական ինքնակառավրման մարմիններին  (տող4535+տող4536)</t>
  </si>
  <si>
    <r>
      <t xml:space="preserve"> - Այլ ընթացիկ դրամաշնորհներ</t>
    </r>
    <r>
      <rPr>
        <sz val="10"/>
        <rFont val="GHEA Grapalat"/>
        <family val="3"/>
      </rPr>
      <t>(տող4534+տող4537+տող4538)</t>
    </r>
  </si>
  <si>
    <r>
      <t xml:space="preserve">Ա.   ԸՆԹԱՑԻԿ  ԾԱԽՍԵՐ՝ </t>
    </r>
    <r>
      <rPr>
        <sz val="10"/>
        <rFont val="GHEA Grapalat"/>
        <family val="3"/>
      </rPr>
      <t xml:space="preserve">(տող4100+տող4200+տող4300+տող4400+տող4500+տող4600+տող4700)   </t>
    </r>
    <r>
      <rPr>
        <b/>
        <sz val="10"/>
        <rFont val="GHEA Grapalat"/>
        <family val="3"/>
      </rPr>
      <t xml:space="preserve">                                                                                                                    </t>
    </r>
  </si>
  <si>
    <r>
      <rPr>
        <b/>
        <u/>
        <sz val="12"/>
        <rFont val="GHEA Grapalat"/>
        <family val="3"/>
      </rPr>
      <t xml:space="preserve">ԸՆԴԱՄԵՆԸ ԾԱԽՍԵՐ </t>
    </r>
    <r>
      <rPr>
        <sz val="9"/>
        <rFont val="GHEA Grapalat"/>
        <family val="3"/>
      </rPr>
      <t>(տող2100+տող2200+տող2300+տող2400+տող2500+տող2600+ տող2700+տող2800+տող2900+տող3000+տող3100)</t>
    </r>
  </si>
  <si>
    <t>Հ Հ    Տ Ա Վ Ո Ւ Շ Ի    Մ Ա Ր Զ Ի</t>
  </si>
  <si>
    <t>ա) Համայնքի տարածքում նոր շենքերի, շինությունների (ներառյալ ոչ հիմնական) շինարարություն (տեղադրման) թույլտվության համար (տող 1133 + տող 1334), </t>
  </si>
  <si>
    <t>բ) Համայնքի վարչական տարածքում շենքերի, շինությունների, քաղաքաշինական այլ օբյեկտների վերակառուցման, ուժեղացման, վերականգնման, արդիականացման աշխատանքներ (բացառությամբ ՀՀ օրենսդրությամբ սահմանված` շինարարության թույլտվություն չպահանջվող դեպքերի) կատարելու թույլտվության համար</t>
  </si>
  <si>
    <t>գ) Համայնքի վարչական տարածքում շենքերի, շինությունների, քաղաքաշինական այլ օբյեկտների քանդման թույլտվության համար</t>
  </si>
  <si>
    <t>է) Համայնքի տարածքում առևտրի, հանրային սննդի, զվարճանքի, շահումով խաղերի և վիճակախաղերի կազմակերպման օբյեկտները, բաղնիքները (սաունաները), խաղատները ժամը 24.00-ից հետո աշխատելու թույլտվության համար</t>
  </si>
  <si>
    <t>ժ) Համայնքի արխիվից փաստաթղթերի պատճեններ և կրկնօրինակներ տրամադրելու համար</t>
  </si>
  <si>
    <t>ժգ) Ավտոկայանատեղի համար</t>
  </si>
  <si>
    <t>ժդ) Համայնքի տարածքում գտնվող խանութներում, կրպակներում տեխնիկական հեղուկների վաճառքի թույլտվության համար</t>
  </si>
  <si>
    <t>ժե) Համայնքի տարածքում հանրային սննդի կազմակերպման և իրացման թույլտվության համար</t>
  </si>
  <si>
    <t>ժզ) Հայաստանի Հանրապետության համայնքների անվանումները ֆիրմային անվանումներում օգտագործելու թույլտվության համար</t>
  </si>
  <si>
    <t>ժէ) Այլ տեղական տուրքեր</t>
  </si>
  <si>
    <t>(տող 1132 + տող 1135 + տող 1136 + տող 1137 + տող 1138 + տող 1139 + տող 1140 + տող 1141 + տող 1142 + տող 1143 + տող 1144+տող 1145+ տող 1146+տող 1147+տող 1148+ տող 1149+տող 1150 )</t>
  </si>
  <si>
    <t>ՀԱՏՎԱԾ 1</t>
  </si>
  <si>
    <t>այդ թվում</t>
  </si>
  <si>
    <t>Ընդամենը  (սյ 5 + սյ 6)</t>
  </si>
  <si>
    <t>Գույքահարկի,  հողի հարկի, վարձակալության տրված հողերի և այլ գույքի վարձակալության վարձավճարների գծով առանձին ցուցանիշների վերաբերյալ</t>
  </si>
  <si>
    <r>
      <t xml:space="preserve"> </t>
    </r>
    <r>
      <rPr>
        <b/>
        <u/>
        <sz val="14"/>
        <rFont val="Arial Armenian"/>
        <family val="2"/>
      </rPr>
      <t>Ð²îì²Ì 2</t>
    </r>
  </si>
  <si>
    <t>ՆՈՅԵՄԲԵՐՅԱՆ  ՀԱՄԱՅՆՔԻ ԲՅՈՒՋԵԻ ԵԿԱՄՈՒՏՆԵՐԸ</t>
  </si>
  <si>
    <r>
      <rPr>
        <b/>
        <u/>
        <sz val="12"/>
        <rFont val="Arial Armenian"/>
        <family val="2"/>
      </rPr>
      <t xml:space="preserve">ՆՈՅԵՄԲԵՐՅԱՆ  </t>
    </r>
    <r>
      <rPr>
        <b/>
        <sz val="12"/>
        <rFont val="Arial Armenian"/>
        <family val="2"/>
      </rPr>
      <t>Ð²Ø²ÚÜøÆ  ´ÚàôæºÆ Ì²ÊêºðÀ` Àêî ´Úàôæºî²ÚÆÜ Ì²ÊêºðÆ  ¶àðÌ²è²Î²Ü ¸²ê²Î²ð¶Ø²Ü</t>
    </r>
  </si>
  <si>
    <r>
      <rPr>
        <b/>
        <u/>
        <sz val="14"/>
        <rFont val="Arial Armenian"/>
        <family val="2"/>
      </rPr>
      <t xml:space="preserve">ՆՈՅԵՄԲԵՐՅԱՆ  </t>
    </r>
    <r>
      <rPr>
        <b/>
        <sz val="14"/>
        <rFont val="Arial Armenian"/>
        <family val="2"/>
      </rPr>
      <t>Ð²Ø²ÚÜøÆ  ´ÚàôæºÆ  Ì²ÊêºðÀ`  Àêî  ´Úàôæºî²ÚÆÜ Ì²ÊêºðÆ îÜîºê²¶Æî²Î²Ü ¸²ê²Î²ð¶Ø²Ü</t>
    </r>
  </si>
  <si>
    <r>
      <t>ՆՈՅԵՄԲԵՐՅԱՆ</t>
    </r>
    <r>
      <rPr>
        <b/>
        <u/>
        <sz val="12"/>
        <rFont val="GHEA Grapalat"/>
        <family val="3"/>
      </rPr>
      <t xml:space="preserve">  </t>
    </r>
    <r>
      <rPr>
        <b/>
        <sz val="12"/>
        <rFont val="GHEA Grapalat"/>
        <family val="3"/>
      </rPr>
      <t>ՀԱՄԱՅՆՔԻ  ԲՅՈՒՋԵԻ ԾԱԽՍԵՐԸ` ԸՍՏ ԲՅՈՒՋԵՏԱՅԻՆ ԾԱԽՍԵՐԻ  ԳՈՐԾԱՌԱԿԱՆ ԵՎ ՏՆՏԵՍԱԳԻՏԱԿԱՆ  ԴԱՍԱԿԱՐԳՄԱՆ</t>
    </r>
  </si>
  <si>
    <t>-Մասնագիտական ծառայություններ</t>
  </si>
  <si>
    <t>ընդհանուր բնույթի ծառայություններ</t>
  </si>
  <si>
    <t>այլ  դրամաշնորհ</t>
  </si>
  <si>
    <t>այլ հարկեր</t>
  </si>
  <si>
    <t>տրանսպորտային նյութեր</t>
  </si>
  <si>
    <t>կենցաղային և հանրային սննդի նյութեր</t>
  </si>
  <si>
    <t>հատուկ նպատակային այլ նյութեր</t>
  </si>
  <si>
    <t>արտասահմանյան գործուղումներ</t>
  </si>
  <si>
    <t>տեղեկատվական ծառայություններ</t>
  </si>
  <si>
    <t xml:space="preserve"> -Աշխատողների աշխատավարձեր </t>
  </si>
  <si>
    <t>Շենքերի  և  կառույցների  ընթացիկ  նորոգում և  պահպանում</t>
  </si>
  <si>
    <t>այլ  ծախսեր</t>
  </si>
  <si>
    <t>կոմունալ  ծառայություն</t>
  </si>
  <si>
    <t>ոչ  նյութական ակտիվներ</t>
  </si>
  <si>
    <t>ջրամատակարարում</t>
  </si>
  <si>
    <t xml:space="preserve">Բնակարանային շինարարության և կոմունալ ծառայություններ/ այլ  դասերին չպատկանող/ </t>
  </si>
  <si>
    <t xml:space="preserve"> -Շենքերի և կառույցների  կապիտալ  վերանորոգում  պա</t>
  </si>
  <si>
    <t>մասնագիտական ծառայություններ</t>
  </si>
  <si>
    <t>Սուբվենցիայի ներդրում</t>
  </si>
  <si>
    <t>Սուբվենցիայի հատկացորմ</t>
  </si>
  <si>
    <t>Այլ  գույքեր  և  վարչական սարքավորումներ</t>
  </si>
  <si>
    <t>Այլ  նպաստներ</t>
  </si>
  <si>
    <t>Կաօիտալ վերանորոգում</t>
  </si>
  <si>
    <t>էներգետիկ ծառայություններ</t>
  </si>
  <si>
    <t>Կոմունալ ծառայություններ</t>
  </si>
  <si>
    <t xml:space="preserve"> -Շենքերի և կառույցների  կապիտալ  վերանորոգում  </t>
  </si>
  <si>
    <t xml:space="preserve"> -Շենքերի և կառույցների ընթացիկ   վերանորոգում  </t>
  </si>
  <si>
    <t>ՀԱՄԱՅՆՔԻ ՂԵԿԱՎԱՐ                            ԱՐՍԵՆ ԱՂԱԲԱԲՅԱՆ</t>
  </si>
  <si>
    <t>Հաստատված է   Նոյեմբերյան  համայնքի ավագանու</t>
  </si>
  <si>
    <t>ՆՈՅԵՄԲԵՐՅԱՆ ՀԱՄԱՅՆՔԻ</t>
  </si>
  <si>
    <r>
      <rPr>
        <b/>
        <u/>
        <sz val="12"/>
        <rFont val="Arial Armenian"/>
        <family val="2"/>
      </rPr>
      <t xml:space="preserve"> ՆՈՅԵՄԲԵՐՅԱՆ </t>
    </r>
    <r>
      <rPr>
        <b/>
        <sz val="12"/>
        <rFont val="Arial Armenian"/>
        <family val="2"/>
      </rPr>
      <t>Ð²Ø²ÚÜøÆ  ´ÚàôæºÆ  ØÆæàòÜºðÆ  î²ðºìºðæÆ Ð²ìºÈàôð¸À  Î²Ø  ¸ºüÆòÆîÀ  (ä²Î²êàôð¸À)</t>
    </r>
  </si>
  <si>
    <r>
      <rPr>
        <b/>
        <u/>
        <sz val="14"/>
        <rFont val="Arial Armenian"/>
        <family val="2"/>
      </rPr>
      <t xml:space="preserve"> ՆՈՅԵՄԲԵՐՅԱՆ </t>
    </r>
    <r>
      <rPr>
        <b/>
        <sz val="14"/>
        <rFont val="Arial Armenian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</si>
  <si>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t>Վարչական  սարքավորումներ</t>
  </si>
  <si>
    <t xml:space="preserve">Շենքերիի  և  շպնությունների  կապիտալ   վերանորոգում </t>
  </si>
  <si>
    <t>Նախագծանախահաշվային  ծախսեր</t>
  </si>
  <si>
    <r>
      <t xml:space="preserve"> 1.3. ՏՈԿՈՍԱՎՃԱՐՆԵՐ </t>
    </r>
    <r>
      <rPr>
        <i/>
        <sz val="10"/>
        <rFont val="GHEA Grapalat"/>
        <family val="3"/>
      </rPr>
      <t>(տող4310+տող 4320+տող4330)</t>
    </r>
  </si>
  <si>
    <r>
      <t xml:space="preserve">ՆԵՐՔԻՆ ՏՈԿՈՍԱՎՃԱՐՆԵՐ </t>
    </r>
    <r>
      <rPr>
        <i/>
        <sz val="10"/>
        <rFont val="GHEA Grapalat"/>
        <family val="3"/>
      </rPr>
      <t>(տող4311+տող4312)</t>
    </r>
  </si>
  <si>
    <r>
      <t xml:space="preserve">ԱՐՏԱՔԻՆ ՏՈԿՈՍԱՎՃԱՐՆԵՐ </t>
    </r>
    <r>
      <rPr>
        <i/>
        <sz val="10"/>
        <rFont val="GHEA Grapalat"/>
        <family val="3"/>
      </rPr>
      <t>(տող4321+տող4322)</t>
    </r>
  </si>
  <si>
    <r>
      <t xml:space="preserve">ՓՈԽԱՌՈՒԹՅՈՒՆՆԵՐԻ ՀԵՏ ԿԱՊՎԱԾ ՎՃԱՐՆԵՐ </t>
    </r>
    <r>
      <rPr>
        <i/>
        <sz val="10"/>
        <rFont val="GHEA Grapalat"/>
        <family val="3"/>
      </rPr>
      <t xml:space="preserve">(տող4331+տող4332+տող4333) </t>
    </r>
  </si>
  <si>
    <r>
      <t xml:space="preserve">1.4. ՍՈՒԲՍԻԴԻԱՆԵՐ  </t>
    </r>
    <r>
      <rPr>
        <sz val="10"/>
        <rFont val="GHEA Grapalat"/>
        <family val="3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</si>
  <si>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rFont val="GHEA Grapalat"/>
        <family val="3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</si>
  <si>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rFont val="GHEA Grapalat"/>
        <family val="3"/>
      </rPr>
      <t>(տող4421+տող4422)</t>
    </r>
  </si>
  <si>
    <r>
      <t xml:space="preserve">1.5. ԴՐԱՄԱՇՆՈՐՀՆԵՐ </t>
    </r>
    <r>
      <rPr>
        <sz val="10"/>
        <rFont val="GHEA Grapalat"/>
        <family val="3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</si>
  <si>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rFont val="GHEA Grapalat"/>
        <family val="3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</si>
  <si>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rFont val="GHEA Grapalat"/>
        <family val="3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</si>
  <si>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rFont val="GHEA Grapalat"/>
        <family val="3"/>
      </rPr>
      <t>(տող4531+տող4532+տող4533)</t>
    </r>
  </si>
  <si>
    <r>
      <t>ԿԱՊԻՏԱԼ ԴՐԱՄԱՇՆՈՐՀՆԵՐ ՊԵՏԱԿԱՆ ՀԱՏՎԱԾԻ ԱՅԼ ՄԱԿԱՐԴԱԿՆԵՐԻՆ</t>
    </r>
    <r>
      <rPr>
        <i/>
        <sz val="10"/>
        <rFont val="GHEA Grapalat"/>
        <family val="3"/>
      </rPr>
      <t xml:space="preserve"> (տող4541+տող4542+տող4543)</t>
    </r>
  </si>
  <si>
    <r>
      <t xml:space="preserve">1.6. ՍՈՑԻԱԼԱԿԱՆ ՆՊԱՍՏՆԵՐ ԵՎ ԿԵՆՍԱԹՈՇԱԿՆԵՐ </t>
    </r>
    <r>
      <rPr>
        <i/>
        <sz val="10"/>
        <rFont val="GHEA Grapalat"/>
        <family val="3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</si>
  <si>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rFont val="GHEA Grapalat"/>
        <family val="3"/>
      </rPr>
      <t xml:space="preserve">տող4631+տող4632+տող4633+տող4634) </t>
    </r>
  </si>
  <si>
    <r>
      <t xml:space="preserve"> ԿԵՆՍԱԹՈՇԱԿՆԵՐ </t>
    </r>
    <r>
      <rPr>
        <i/>
        <sz val="10"/>
        <rFont val="GHEA Grapalat"/>
        <family val="3"/>
      </rPr>
      <t xml:space="preserve">(տող4641)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</si>
  <si>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rFont val="GHEA Grapalat"/>
        <family val="3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</si>
  <si>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rFont val="GHEA Grapalat"/>
        <family val="3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</si>
  <si>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rFont val="GHEA Grapalat"/>
        <family val="3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</si>
  <si>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rFont val="GHEA Grapalat"/>
        <family val="3"/>
      </rPr>
      <t>(տող4751)</t>
    </r>
  </si>
  <si>
    <r>
      <t xml:space="preserve"> ԱՅԼ ԾԱԽՍԵՐ </t>
    </r>
    <r>
      <rPr>
        <i/>
        <sz val="10"/>
        <rFont val="GHEA Grapalat"/>
        <family val="3"/>
      </rPr>
      <t>(տող4761)</t>
    </r>
  </si>
  <si>
    <r>
      <t>ՊԱՀՈՒՍՏԱՅԻՆ ՄԻՋՈՑՆԵՐ</t>
    </r>
    <r>
      <rPr>
        <i/>
        <sz val="10"/>
        <rFont val="GHEA Grapalat"/>
        <family val="3"/>
      </rPr>
      <t xml:space="preserve"> (տող4771)</t>
    </r>
  </si>
  <si>
    <r>
      <t xml:space="preserve">Բ. ՈՉ ՖԻՆԱՆՍԱԿԱՆ ԱԿՏԻՎՆԵՐԻ ԳԾՈՎ ԾԱԽՍԵՐ                     </t>
    </r>
    <r>
      <rPr>
        <sz val="10"/>
        <rFont val="GHEA Grapalat"/>
        <family val="3"/>
      </rPr>
      <t>(տող5100+տող5200+տող5300+տող5400)</t>
    </r>
  </si>
  <si>
    <r>
      <t xml:space="preserve">1.1. ՀԻՄՆԱԿԱՆ ՄԻՋՈՑՆԵՐ                                 </t>
    </r>
    <r>
      <rPr>
        <sz val="10"/>
        <rFont val="GHEA Grapalat"/>
        <family val="3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</si>
  <si>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rFont val="GHEA Grapalat"/>
        <family val="3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</si>
  <si>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rFont val="GHEA Grapalat"/>
        <family val="3"/>
      </rPr>
      <t xml:space="preserve">  (տող5121+ տող5122+տող5123)</t>
    </r>
  </si>
  <si>
    <r>
      <t xml:space="preserve"> ԱՅԼ ՀԻՄՆԱԿԱՆ ՄԻՋՈՑՆԵՐ </t>
    </r>
    <r>
      <rPr>
        <i/>
        <sz val="10"/>
        <rFont val="GHEA Grapalat"/>
        <family val="3"/>
      </rPr>
      <t>(տող 5131+տող 5132+տող 5133+ տող5134)</t>
    </r>
  </si>
  <si>
    <t>Այլ տրանսպորտային ծախսեր</t>
  </si>
  <si>
    <t>Առողջապահական և լաբորատոր նյութեր</t>
  </si>
  <si>
    <t>Շենքերի  և  շինությունների  ընթացիկ  նորոգում և  պահպանում</t>
  </si>
  <si>
    <t xml:space="preserve"> -Մեքենաների և սարքվորումների ընթացիկ նորոգում և պահպանում</t>
  </si>
  <si>
    <t>այլ հարկեր ևտուրքեր</t>
  </si>
  <si>
    <t>նախագծանահետազոտական ծախսեր</t>
  </si>
  <si>
    <t>Նախագծաետազոտական ծախսեր</t>
  </si>
  <si>
    <t>վարչական  սարքավորումներ</t>
  </si>
  <si>
    <t>վարչական  սարքավորումներ և այլ  մեքենաներ</t>
  </si>
  <si>
    <t>վարչական սարքավորումներ</t>
  </si>
  <si>
    <t>նախագհետազոտական ծախսեր</t>
  </si>
  <si>
    <t>Նախագծահետազոտական ծախսեր</t>
  </si>
  <si>
    <t>2 0 2 5      Թ Վ Ա Կ Ա Ն Ի    Բ Յ ՈՒ Ջ Ե</t>
  </si>
  <si>
    <t>տրանսպորտային  սարքավորումներ</t>
  </si>
  <si>
    <t>այլ  մեքենաներ և  սարքավորումներ</t>
  </si>
  <si>
    <t xml:space="preserve"> 2025       թվական</t>
  </si>
  <si>
    <t>2 0 25 թվականի  հունվարի 15-ի</t>
  </si>
  <si>
    <t xml:space="preserve">թիվ 1  նիստի թիվ    2-Ն    որոշմամբ </t>
  </si>
  <si>
    <t>2430296:317296:318E292296:315296:322296:324E2922296:315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</si>
</sst>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\ _₽_-;\-* #,##0.00\ _₽_-;_-* &quot;-&quot;??\ _₽_-;_-@_-"/>
    <numFmt numFmtId="164" formatCode="0.0"/>
    <numFmt numFmtId="165" formatCode="0000"/>
    <numFmt numFmtId="166" formatCode="000"/>
    <numFmt numFmtId="167" formatCode="_-* #,##0.0\ _₽_-;\-* #,##0.0\ _₽_-;_-* &quot;-&quot;??\ _₽_-;_-@_-"/>
    <numFmt numFmtId="168" formatCode="_-* #,##0.0\ _₽_-;\-* #,##0.0\ _₽_-;_-* &quot;-&quot;?\ _₽_-;_-@_-"/>
    <numFmt numFmtId="169" formatCode="#,##0.0_ ;\-#,##0.0\ "/>
  </numFmts>
  <fonts count="86" x14ac:knownFonts="1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0.5"/>
      <name val="GHEA Grapalat"/>
      <family val="3"/>
    </font>
    <font>
      <b/>
      <sz val="12"/>
      <name val="GHEA Grapalat"/>
      <family val="3"/>
    </font>
    <font>
      <b/>
      <sz val="10"/>
      <name val="GHEA Grapalat"/>
      <family val="3"/>
    </font>
    <font>
      <b/>
      <sz val="11"/>
      <name val="GHEA Grapalat"/>
      <family val="3"/>
    </font>
    <font>
      <b/>
      <i/>
      <sz val="10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b/>
      <i/>
      <sz val="8"/>
      <name val="GHEA Grapalat"/>
      <family val="3"/>
    </font>
    <font>
      <b/>
      <i/>
      <sz val="9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b/>
      <sz val="9"/>
      <color indexed="8"/>
      <name val="GHEA Grapalat"/>
      <family val="3"/>
    </font>
    <font>
      <i/>
      <sz val="9"/>
      <name val="GHEA Grapalat"/>
      <family val="3"/>
    </font>
    <font>
      <b/>
      <sz val="10"/>
      <color indexed="8"/>
      <name val="GHEA Grapalat"/>
      <family val="3"/>
    </font>
    <font>
      <sz val="8"/>
      <color indexed="8"/>
      <name val="GHEA Grapalat"/>
      <family val="3"/>
    </font>
    <font>
      <sz val="9"/>
      <color indexed="8"/>
      <name val="GHEA Grapalat"/>
      <family val="3"/>
    </font>
    <font>
      <i/>
      <sz val="10"/>
      <name val="GHEA Grapalat"/>
      <family val="3"/>
    </font>
    <font>
      <sz val="10"/>
      <name val="Arial Armenian"/>
      <family val="2"/>
    </font>
    <font>
      <b/>
      <sz val="14"/>
      <name val="GHEA Grapalat"/>
      <family val="3"/>
    </font>
    <font>
      <sz val="12"/>
      <name val="Arial Armenian"/>
      <family val="2"/>
    </font>
    <font>
      <b/>
      <sz val="12"/>
      <name val="Arial Armenian"/>
      <family val="2"/>
    </font>
    <font>
      <b/>
      <i/>
      <sz val="12"/>
      <name val="Arial Armenian"/>
      <family val="2"/>
    </font>
    <font>
      <sz val="8"/>
      <name val="Arial Armenian"/>
      <family val="2"/>
    </font>
    <font>
      <b/>
      <i/>
      <sz val="8"/>
      <name val="Arial Armenian"/>
      <family val="2"/>
    </font>
    <font>
      <sz val="11"/>
      <name val="Arial Armenian"/>
      <family val="2"/>
    </font>
    <font>
      <sz val="9"/>
      <name val="Arial Armenian"/>
      <family val="2"/>
    </font>
    <font>
      <b/>
      <i/>
      <sz val="9"/>
      <name val="Arial Armenian"/>
      <family val="2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b/>
      <u/>
      <sz val="12"/>
      <name val="GHEA Grapalat"/>
      <family val="3"/>
    </font>
    <font>
      <sz val="11"/>
      <color rgb="FF000000"/>
      <name val="GHEA Grapalat"/>
      <family val="3"/>
    </font>
    <font>
      <b/>
      <sz val="7"/>
      <name val="GHEA Grapalat"/>
      <family val="3"/>
    </font>
    <font>
      <sz val="7"/>
      <name val="GHEA Grapalat"/>
      <family val="3"/>
    </font>
    <font>
      <sz val="10"/>
      <color rgb="FF000000"/>
      <name val="GHEA Grapalat"/>
      <family val="3"/>
    </font>
    <font>
      <sz val="14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sz val="14"/>
      <name val="Arial Armenian"/>
      <family val="2"/>
    </font>
    <font>
      <b/>
      <sz val="14"/>
      <name val="Arial Armenian"/>
      <family val="2"/>
    </font>
    <font>
      <b/>
      <u/>
      <sz val="14"/>
      <name val="Arial Armenian"/>
      <family val="2"/>
    </font>
    <font>
      <b/>
      <u/>
      <sz val="12"/>
      <name val="Arial Armenian"/>
      <family val="2"/>
    </font>
    <font>
      <b/>
      <sz val="10"/>
      <name val="Arial Armenian"/>
      <family val="2"/>
    </font>
    <font>
      <b/>
      <i/>
      <sz val="10"/>
      <name val="Arial Armenian"/>
      <family val="2"/>
    </font>
    <font>
      <b/>
      <sz val="11"/>
      <name val="Arial LatArm"/>
      <family val="2"/>
    </font>
    <font>
      <sz val="12"/>
      <name val="GHEA Grapalat"/>
      <family val="3"/>
    </font>
    <font>
      <sz val="12"/>
      <color rgb="FF000000"/>
      <name val="GHEA Grapalat"/>
      <family val="3"/>
    </font>
    <font>
      <sz val="11"/>
      <name val="Arial LatArm"/>
      <family val="2"/>
    </font>
    <font>
      <b/>
      <i/>
      <sz val="11"/>
      <name val="Arial LatArm"/>
      <family val="2"/>
    </font>
    <font>
      <sz val="11"/>
      <color rgb="FFFF0000"/>
      <name val="Arial LatArm"/>
      <family val="2"/>
    </font>
    <font>
      <i/>
      <sz val="12"/>
      <name val="GHEA Grapalat"/>
      <family val="3"/>
    </font>
    <font>
      <b/>
      <i/>
      <sz val="12"/>
      <name val="GHEA Grapalat"/>
      <family val="3"/>
    </font>
    <font>
      <b/>
      <sz val="9"/>
      <name val="GHEA Grapalat"/>
      <family val="3"/>
    </font>
    <font>
      <b/>
      <u/>
      <sz val="11"/>
      <name val="Arial LatArm"/>
      <family val="2"/>
    </font>
    <font>
      <sz val="14"/>
      <color rgb="FFFF0000"/>
      <name val="Arial LatArm"/>
      <family val="2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GHEA Grapalat"/>
      <family val="3"/>
    </font>
    <font>
      <b/>
      <sz val="12"/>
      <name val="GHEA Grapalat"/>
      <family val="3"/>
    </font>
    <font>
      <u/>
      <sz val="12"/>
      <name val="GHEA Grapalat"/>
      <family val="3"/>
    </font>
    <font>
      <b/>
      <i/>
      <u/>
      <sz val="12"/>
      <name val="GHEA Grapalat"/>
      <family val="3"/>
    </font>
    <font>
      <b/>
      <sz val="12"/>
      <name val="GHEA Grapalat"/>
      <family val="3"/>
    </font>
    <font>
      <sz val="12"/>
      <name val="GHEA Grapalat"/>
      <family val="3"/>
    </font>
    <font>
      <i/>
      <sz val="12"/>
      <name val="GHEA Grapalat"/>
      <family val="3"/>
    </font>
    <font>
      <u/>
      <sz val="12"/>
      <name val="GHEA Grapalat"/>
      <family val="3"/>
    </font>
    <font>
      <b/>
      <sz val="9"/>
      <name val="GHEA Grapalat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8" applyNumberFormat="0" applyFill="0" applyProtection="0">
      <alignment horizontal="left" vertical="center" wrapText="1"/>
    </xf>
    <xf numFmtId="43" fontId="75" fillId="0" borderId="0" applyFont="0" applyFill="0" applyBorder="0" applyAlignment="0" applyProtection="0"/>
  </cellStyleXfs>
  <cellXfs count="344">
    <xf numFmtId="0" fontId="0" fillId="0" borderId="0" xfId="0"/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6" fillId="0" borderId="0" xfId="0" applyFont="1" applyFill="1"/>
    <xf numFmtId="0" fontId="7" fillId="0" borderId="0" xfId="0" applyFont="1" applyFill="1"/>
    <xf numFmtId="0" fontId="9" fillId="0" borderId="0" xfId="0" applyFont="1" applyFill="1" applyBorder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1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5" fontId="13" fillId="0" borderId="0" xfId="0" applyNumberFormat="1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0" fontId="1" fillId="0" borderId="1" xfId="0" applyFont="1" applyFill="1" applyBorder="1"/>
    <xf numFmtId="0" fontId="14" fillId="0" borderId="1" xfId="0" applyNumberFormat="1" applyFont="1" applyFill="1" applyBorder="1" applyAlignment="1">
      <alignment horizontal="left" vertical="center" wrapText="1" indent="1"/>
    </xf>
    <xf numFmtId="0" fontId="14" fillId="0" borderId="1" xfId="0" applyFont="1" applyFill="1" applyBorder="1" applyAlignment="1">
      <alignment horizontal="left" vertical="center" wrapText="1" indent="2"/>
    </xf>
    <xf numFmtId="0" fontId="15" fillId="0" borderId="1" xfId="0" quotePrefix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/>
    </xf>
    <xf numFmtId="0" fontId="17" fillId="0" borderId="1" xfId="0" quotePrefix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49" fontId="14" fillId="0" borderId="1" xfId="0" quotePrefix="1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 indent="3"/>
    </xf>
    <xf numFmtId="0" fontId="14" fillId="0" borderId="1" xfId="0" applyNumberFormat="1" applyFont="1" applyFill="1" applyBorder="1" applyAlignment="1">
      <alignment horizontal="left" vertical="center" wrapText="1" indent="2"/>
    </xf>
    <xf numFmtId="49" fontId="14" fillId="0" borderId="1" xfId="0" applyNumberFormat="1" applyFont="1" applyFill="1" applyBorder="1" applyAlignment="1">
      <alignment horizontal="centerContinuous" vertical="center"/>
    </xf>
    <xf numFmtId="1" fontId="14" fillId="0" borderId="1" xfId="0" applyNumberFormat="1" applyFont="1" applyFill="1" applyBorder="1" applyAlignment="1">
      <alignment horizontal="center" vertical="center" wrapText="1"/>
    </xf>
    <xf numFmtId="49" fontId="17" fillId="0" borderId="1" xfId="0" quotePrefix="1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center"/>
    </xf>
    <xf numFmtId="49" fontId="21" fillId="0" borderId="1" xfId="0" applyNumberFormat="1" applyFont="1" applyFill="1" applyBorder="1" applyAlignment="1">
      <alignment horizontal="center" vertical="top"/>
    </xf>
    <xf numFmtId="49" fontId="14" fillId="2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top" wrapText="1"/>
    </xf>
    <xf numFmtId="49" fontId="28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vertical="top" wrapText="1"/>
    </xf>
    <xf numFmtId="0" fontId="17" fillId="0" borderId="1" xfId="0" applyFont="1" applyBorder="1" applyAlignment="1">
      <alignment horizontal="center"/>
    </xf>
    <xf numFmtId="0" fontId="17" fillId="0" borderId="1" xfId="0" applyFont="1" applyFill="1" applyBorder="1" applyAlignment="1">
      <alignment vertical="top" wrapText="1"/>
    </xf>
    <xf numFmtId="49" fontId="17" fillId="2" borderId="1" xfId="0" applyNumberFormat="1" applyFont="1" applyFill="1" applyBorder="1" applyAlignment="1">
      <alignment horizontal="center"/>
    </xf>
    <xf numFmtId="0" fontId="17" fillId="0" borderId="1" xfId="0" applyFont="1" applyBorder="1" applyAlignment="1">
      <alignment vertical="top" wrapText="1"/>
    </xf>
    <xf numFmtId="0" fontId="14" fillId="0" borderId="1" xfId="0" applyFont="1" applyBorder="1" applyAlignment="1">
      <alignment vertical="top" wrapText="1"/>
    </xf>
    <xf numFmtId="0" fontId="14" fillId="0" borderId="1" xfId="0" applyFont="1" applyBorder="1" applyAlignment="1">
      <alignment wrapText="1"/>
    </xf>
    <xf numFmtId="0" fontId="19" fillId="2" borderId="1" xfId="0" applyFont="1" applyFill="1" applyBorder="1" applyAlignment="1">
      <alignment horizontal="left" vertical="top" wrapText="1"/>
    </xf>
    <xf numFmtId="49" fontId="19" fillId="0" borderId="1" xfId="0" applyNumberFormat="1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/>
    <xf numFmtId="0" fontId="21" fillId="0" borderId="1" xfId="0" applyFont="1" applyBorder="1" applyAlignment="1">
      <alignment vertical="center" wrapText="1"/>
    </xf>
    <xf numFmtId="0" fontId="21" fillId="0" borderId="1" xfId="0" applyFont="1" applyBorder="1"/>
    <xf numFmtId="49" fontId="29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64" fontId="1" fillId="0" borderId="0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top" wrapText="1"/>
    </xf>
    <xf numFmtId="49" fontId="14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vertical="center" wrapText="1"/>
    </xf>
    <xf numFmtId="0" fontId="14" fillId="2" borderId="1" xfId="0" applyFont="1" applyFill="1" applyBorder="1" applyAlignment="1">
      <alignment horizontal="center"/>
    </xf>
    <xf numFmtId="49" fontId="14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/>
    </xf>
    <xf numFmtId="49" fontId="24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17" fillId="0" borderId="1" xfId="0" applyFont="1" applyBorder="1"/>
    <xf numFmtId="0" fontId="25" fillId="0" borderId="1" xfId="0" applyFont="1" applyBorder="1" applyAlignment="1">
      <alignment horizontal="center" wrapText="1"/>
    </xf>
    <xf numFmtId="0" fontId="14" fillId="0" borderId="1" xfId="0" applyFont="1" applyBorder="1"/>
    <xf numFmtId="0" fontId="25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wrapText="1"/>
    </xf>
    <xf numFmtId="0" fontId="25" fillId="0" borderId="1" xfId="0" applyFont="1" applyBorder="1" applyAlignment="1">
      <alignment horizontal="left" wrapText="1"/>
    </xf>
    <xf numFmtId="0" fontId="24" fillId="0" borderId="1" xfId="0" applyFont="1" applyBorder="1" applyAlignment="1">
      <alignment wrapText="1"/>
    </xf>
    <xf numFmtId="0" fontId="25" fillId="0" borderId="1" xfId="0" applyFont="1" applyBorder="1" applyAlignment="1">
      <alignment wrapText="1"/>
    </xf>
    <xf numFmtId="0" fontId="27" fillId="0" borderId="1" xfId="0" applyFont="1" applyBorder="1"/>
    <xf numFmtId="49" fontId="30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wrapText="1"/>
    </xf>
    <xf numFmtId="49" fontId="2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left"/>
    </xf>
    <xf numFmtId="0" fontId="27" fillId="0" borderId="1" xfId="0" applyNumberFormat="1" applyFont="1" applyBorder="1" applyAlignment="1">
      <alignment wrapText="1"/>
    </xf>
    <xf numFmtId="0" fontId="24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 wrapText="1"/>
    </xf>
    <xf numFmtId="0" fontId="27" fillId="0" borderId="1" xfId="0" applyFont="1" applyBorder="1" applyAlignment="1">
      <alignment vertical="center" wrapText="1"/>
    </xf>
    <xf numFmtId="0" fontId="23" fillId="0" borderId="1" xfId="0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6" xfId="0" applyBorder="1" applyAlignment="1">
      <alignment wrapText="1"/>
    </xf>
    <xf numFmtId="0" fontId="34" fillId="0" borderId="0" xfId="0" applyFont="1" applyFill="1" applyBorder="1"/>
    <xf numFmtId="0" fontId="14" fillId="0" borderId="0" xfId="0" applyFont="1" applyFill="1" applyBorder="1"/>
    <xf numFmtId="165" fontId="17" fillId="0" borderId="0" xfId="0" applyNumberFormat="1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center" vertical="top"/>
    </xf>
    <xf numFmtId="0" fontId="17" fillId="0" borderId="0" xfId="0" applyFont="1" applyFill="1" applyBorder="1" applyAlignment="1">
      <alignment horizontal="right" vertical="top"/>
    </xf>
    <xf numFmtId="0" fontId="21" fillId="0" borderId="0" xfId="0" applyFont="1" applyFill="1" applyBorder="1"/>
    <xf numFmtId="165" fontId="16" fillId="0" borderId="0" xfId="0" applyNumberFormat="1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center" vertical="top"/>
    </xf>
    <xf numFmtId="0" fontId="16" fillId="0" borderId="0" xfId="0" applyFont="1" applyFill="1" applyBorder="1" applyAlignment="1">
      <alignment horizontal="left" vertical="top" wrapText="1"/>
    </xf>
    <xf numFmtId="0" fontId="34" fillId="0" borderId="0" xfId="0" applyFont="1" applyFill="1" applyBorder="1" applyAlignment="1">
      <alignment vertical="center"/>
    </xf>
    <xf numFmtId="0" fontId="34" fillId="0" borderId="0" xfId="0" applyFont="1" applyFill="1" applyBorder="1" applyAlignment="1">
      <alignment vertical="center" wrapText="1"/>
    </xf>
    <xf numFmtId="49" fontId="22" fillId="0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 readingOrder="1"/>
    </xf>
    <xf numFmtId="0" fontId="21" fillId="0" borderId="1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 wrapText="1" readingOrder="1"/>
    </xf>
    <xf numFmtId="0" fontId="34" fillId="0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/>
    </xf>
    <xf numFmtId="0" fontId="25" fillId="0" borderId="1" xfId="0" applyNumberFormat="1" applyFont="1" applyFill="1" applyBorder="1" applyAlignment="1">
      <alignment horizontal="left" vertical="top" wrapText="1" readingOrder="1"/>
    </xf>
    <xf numFmtId="0" fontId="23" fillId="0" borderId="1" xfId="0" applyNumberFormat="1" applyFont="1" applyFill="1" applyBorder="1" applyAlignment="1">
      <alignment horizontal="left" vertical="top" wrapText="1" readingOrder="1"/>
    </xf>
    <xf numFmtId="0" fontId="36" fillId="0" borderId="0" xfId="0" applyFont="1" applyFill="1" applyBorder="1"/>
    <xf numFmtId="0" fontId="21" fillId="0" borderId="1" xfId="0" applyNumberFormat="1" applyFont="1" applyFill="1" applyBorder="1" applyAlignment="1">
      <alignment horizontal="center" vertical="center"/>
    </xf>
    <xf numFmtId="0" fontId="25" fillId="0" borderId="1" xfId="0" applyNumberFormat="1" applyFont="1" applyFill="1" applyBorder="1" applyAlignment="1">
      <alignment vertical="center" wrapText="1" readingOrder="1"/>
    </xf>
    <xf numFmtId="0" fontId="23" fillId="0" borderId="1" xfId="0" applyFont="1" applyFill="1" applyBorder="1" applyAlignment="1">
      <alignment horizontal="left" vertical="top" wrapText="1"/>
    </xf>
    <xf numFmtId="0" fontId="25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37" fillId="0" borderId="0" xfId="0" applyFont="1" applyFill="1" applyBorder="1"/>
    <xf numFmtId="49" fontId="37" fillId="0" borderId="0" xfId="0" applyNumberFormat="1" applyFont="1" applyFill="1" applyBorder="1" applyAlignment="1">
      <alignment horizontal="center" vertical="top"/>
    </xf>
    <xf numFmtId="166" fontId="38" fillId="0" borderId="0" xfId="0" applyNumberFormat="1" applyFont="1" applyFill="1" applyBorder="1" applyAlignment="1">
      <alignment horizontal="center" vertical="top"/>
    </xf>
    <xf numFmtId="166" fontId="37" fillId="0" borderId="0" xfId="0" applyNumberFormat="1" applyFont="1" applyFill="1" applyBorder="1" applyAlignment="1">
      <alignment horizontal="center" vertical="top"/>
    </xf>
    <xf numFmtId="0" fontId="39" fillId="0" borderId="0" xfId="0" applyFont="1" applyFill="1" applyBorder="1" applyAlignment="1">
      <alignment horizontal="left" vertical="top" wrapText="1"/>
    </xf>
    <xf numFmtId="165" fontId="37" fillId="0" borderId="0" xfId="0" applyNumberFormat="1" applyFont="1" applyFill="1" applyBorder="1" applyAlignment="1">
      <alignment horizontal="center" vertical="top"/>
    </xf>
    <xf numFmtId="0" fontId="38" fillId="0" borderId="0" xfId="0" applyFont="1" applyFill="1" applyBorder="1" applyAlignment="1">
      <alignment horizontal="center" vertical="top"/>
    </xf>
    <xf numFmtId="0" fontId="37" fillId="0" borderId="0" xfId="0" applyFont="1" applyFill="1" applyBorder="1" applyAlignment="1">
      <alignment horizontal="center" vertical="top"/>
    </xf>
    <xf numFmtId="165" fontId="40" fillId="0" borderId="0" xfId="0" applyNumberFormat="1" applyFont="1" applyFill="1" applyBorder="1" applyAlignment="1">
      <alignment horizontal="center" vertical="top"/>
    </xf>
    <xf numFmtId="0" fontId="41" fillId="0" borderId="0" xfId="0" applyFont="1" applyFill="1" applyBorder="1" applyAlignment="1">
      <alignment horizontal="center" vertical="top"/>
    </xf>
    <xf numFmtId="0" fontId="40" fillId="0" borderId="0" xfId="0" applyFont="1" applyFill="1" applyBorder="1" applyAlignment="1">
      <alignment horizontal="center" vertical="top"/>
    </xf>
    <xf numFmtId="0" fontId="24" fillId="0" borderId="1" xfId="0" applyNumberFormat="1" applyFont="1" applyFill="1" applyBorder="1" applyAlignment="1">
      <alignment horizontal="center" vertical="center" wrapText="1" readingOrder="1"/>
    </xf>
    <xf numFmtId="0" fontId="21" fillId="2" borderId="1" xfId="0" applyFont="1" applyFill="1" applyBorder="1" applyAlignment="1">
      <alignment horizontal="center" vertical="center"/>
    </xf>
    <xf numFmtId="0" fontId="42" fillId="0" borderId="0" xfId="0" applyFont="1"/>
    <xf numFmtId="0" fontId="43" fillId="0" borderId="0" xfId="0" applyFont="1"/>
    <xf numFmtId="0" fontId="46" fillId="0" borderId="0" xfId="0" applyFont="1" applyAlignment="1">
      <alignment horizontal="left" indent="15"/>
    </xf>
    <xf numFmtId="0" fontId="47" fillId="0" borderId="0" xfId="0" applyFont="1"/>
    <xf numFmtId="0" fontId="49" fillId="0" borderId="0" xfId="0" applyFont="1"/>
    <xf numFmtId="0" fontId="14" fillId="0" borderId="0" xfId="0" applyFont="1" applyFill="1" applyBorder="1" applyAlignment="1">
      <alignment horizontal="center"/>
    </xf>
    <xf numFmtId="0" fontId="14" fillId="0" borderId="1" xfId="0" applyFont="1" applyFill="1" applyBorder="1"/>
    <xf numFmtId="0" fontId="17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51" fillId="3" borderId="11" xfId="0" applyFont="1" applyFill="1" applyBorder="1" applyAlignment="1">
      <alignment horizontal="center" vertical="top" wrapText="1"/>
    </xf>
    <xf numFmtId="0" fontId="51" fillId="3" borderId="10" xfId="0" applyFont="1" applyFill="1" applyBorder="1" applyAlignment="1">
      <alignment horizontal="center" vertical="top" wrapText="1"/>
    </xf>
    <xf numFmtId="0" fontId="51" fillId="3" borderId="8" xfId="0" applyFont="1" applyFill="1" applyBorder="1" applyAlignment="1">
      <alignment horizontal="center" vertical="top" wrapText="1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164" fontId="14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/>
    <xf numFmtId="0" fontId="51" fillId="0" borderId="0" xfId="0" applyFont="1"/>
    <xf numFmtId="0" fontId="52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52" fillId="0" borderId="0" xfId="0" applyFont="1" applyFill="1"/>
    <xf numFmtId="0" fontId="52" fillId="0" borderId="0" xfId="0" applyFont="1" applyFill="1" applyAlignment="1">
      <alignment horizontal="center"/>
    </xf>
    <xf numFmtId="0" fontId="2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/>
    </xf>
    <xf numFmtId="0" fontId="53" fillId="0" borderId="0" xfId="0" applyFont="1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54" fillId="3" borderId="9" xfId="0" applyFont="1" applyFill="1" applyBorder="1" applyAlignment="1">
      <alignment horizontal="left" vertical="top" wrapText="1"/>
    </xf>
    <xf numFmtId="0" fontId="54" fillId="3" borderId="10" xfId="0" applyFont="1" applyFill="1" applyBorder="1" applyAlignment="1">
      <alignment horizontal="left" vertical="top" wrapText="1"/>
    </xf>
    <xf numFmtId="0" fontId="54" fillId="3" borderId="8" xfId="0" applyFont="1" applyFill="1" applyBorder="1" applyAlignment="1">
      <alignment horizontal="left" vertical="top" wrapText="1"/>
    </xf>
    <xf numFmtId="0" fontId="54" fillId="3" borderId="8" xfId="0" applyNumberFormat="1" applyFont="1" applyFill="1" applyBorder="1" applyAlignment="1">
      <alignment horizontal="left" vertical="top" wrapText="1"/>
    </xf>
    <xf numFmtId="0" fontId="55" fillId="0" borderId="0" xfId="0" applyFont="1"/>
    <xf numFmtId="0" fontId="56" fillId="0" borderId="0" xfId="0" applyFont="1"/>
    <xf numFmtId="0" fontId="14" fillId="0" borderId="0" xfId="0" applyFont="1" applyAlignment="1">
      <alignment horizontal="left" indent="15"/>
    </xf>
    <xf numFmtId="0" fontId="33" fillId="0" borderId="0" xfId="0" applyFont="1"/>
    <xf numFmtId="0" fontId="14" fillId="0" borderId="0" xfId="0" applyFont="1"/>
    <xf numFmtId="0" fontId="25" fillId="0" borderId="1" xfId="0" applyNumberFormat="1" applyFont="1" applyFill="1" applyBorder="1" applyAlignment="1">
      <alignment horizontal="left" vertical="center" wrapText="1" indent="1"/>
    </xf>
    <xf numFmtId="0" fontId="32" fillId="0" borderId="0" xfId="0" applyFont="1" applyFill="1"/>
    <xf numFmtId="0" fontId="58" fillId="0" borderId="0" xfId="0" applyFont="1" applyFill="1"/>
    <xf numFmtId="165" fontId="35" fillId="0" borderId="0" xfId="0" applyNumberFormat="1" applyFont="1" applyFill="1" applyBorder="1" applyAlignment="1">
      <alignment horizontal="center" vertical="top"/>
    </xf>
    <xf numFmtId="0" fontId="35" fillId="0" borderId="0" xfId="0" applyFont="1" applyFill="1" applyBorder="1" applyAlignment="1">
      <alignment horizontal="center" vertical="top"/>
    </xf>
    <xf numFmtId="0" fontId="37" fillId="0" borderId="1" xfId="0" applyFont="1" applyFill="1" applyBorder="1" applyAlignment="1">
      <alignment horizontal="center"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40" fillId="0" borderId="0" xfId="0" applyFont="1" applyFill="1" applyBorder="1" applyAlignment="1">
      <alignment vertical="center" wrapText="1"/>
    </xf>
    <xf numFmtId="164" fontId="64" fillId="0" borderId="1" xfId="0" applyNumberFormat="1" applyFont="1" applyFill="1" applyBorder="1" applyAlignment="1">
      <alignment horizontal="center" vertical="center"/>
    </xf>
    <xf numFmtId="164" fontId="16" fillId="0" borderId="1" xfId="0" applyNumberFormat="1" applyFont="1" applyFill="1" applyBorder="1" applyAlignment="1">
      <alignment horizontal="center" vertical="center" wrapText="1"/>
    </xf>
    <xf numFmtId="164" fontId="65" fillId="0" borderId="1" xfId="0" applyNumberFormat="1" applyFont="1" applyFill="1" applyBorder="1" applyAlignment="1">
      <alignment horizontal="center" vertical="center" wrapText="1"/>
    </xf>
    <xf numFmtId="164" fontId="16" fillId="0" borderId="1" xfId="0" applyNumberFormat="1" applyFont="1" applyFill="1" applyBorder="1" applyAlignment="1">
      <alignment horizontal="center" vertical="center"/>
    </xf>
    <xf numFmtId="164" fontId="65" fillId="0" borderId="1" xfId="0" applyNumberFormat="1" applyFont="1" applyFill="1" applyBorder="1" applyAlignment="1">
      <alignment horizontal="center" vertical="center"/>
    </xf>
    <xf numFmtId="0" fontId="66" fillId="3" borderId="11" xfId="0" applyFont="1" applyFill="1" applyBorder="1" applyAlignment="1">
      <alignment horizontal="center" vertical="top" wrapText="1"/>
    </xf>
    <xf numFmtId="0" fontId="66" fillId="3" borderId="10" xfId="0" applyFont="1" applyFill="1" applyBorder="1" applyAlignment="1">
      <alignment horizontal="center" vertical="top" wrapText="1"/>
    </xf>
    <xf numFmtId="164" fontId="66" fillId="3" borderId="8" xfId="0" applyNumberFormat="1" applyFont="1" applyFill="1" applyBorder="1" applyAlignment="1">
      <alignment horizontal="center" vertical="top" wrapText="1"/>
    </xf>
    <xf numFmtId="0" fontId="66" fillId="3" borderId="8" xfId="0" applyFont="1" applyFill="1" applyBorder="1" applyAlignment="1">
      <alignment horizontal="center" vertical="top" wrapText="1"/>
    </xf>
    <xf numFmtId="164" fontId="64" fillId="0" borderId="1" xfId="0" applyNumberFormat="1" applyFont="1" applyFill="1" applyBorder="1" applyAlignment="1">
      <alignment horizontal="center" vertical="center" wrapText="1"/>
    </xf>
    <xf numFmtId="164" fontId="67" fillId="0" borderId="1" xfId="0" applyNumberFormat="1" applyFont="1" applyFill="1" applyBorder="1" applyAlignment="1">
      <alignment horizontal="center" vertical="center"/>
    </xf>
    <xf numFmtId="164" fontId="68" fillId="0" borderId="1" xfId="0" applyNumberFormat="1" applyFont="1" applyFill="1" applyBorder="1" applyAlignment="1">
      <alignment horizontal="center" vertical="center"/>
    </xf>
    <xf numFmtId="164" fontId="69" fillId="0" borderId="1" xfId="0" applyNumberFormat="1" applyFont="1" applyFill="1" applyBorder="1" applyAlignment="1">
      <alignment horizontal="center" vertical="center"/>
    </xf>
    <xf numFmtId="0" fontId="67" fillId="0" borderId="0" xfId="0" applyFont="1" applyFill="1" applyBorder="1"/>
    <xf numFmtId="164" fontId="67" fillId="0" borderId="0" xfId="0" applyNumberFormat="1" applyFont="1" applyFill="1" applyBorder="1" applyAlignment="1">
      <alignment horizontal="center" vertical="center"/>
    </xf>
    <xf numFmtId="164" fontId="50" fillId="0" borderId="1" xfId="0" applyNumberFormat="1" applyFont="1" applyBorder="1" applyAlignment="1">
      <alignment horizontal="center" vertical="center"/>
    </xf>
    <xf numFmtId="164" fontId="16" fillId="0" borderId="1" xfId="0" applyNumberFormat="1" applyFont="1" applyBorder="1" applyAlignment="1">
      <alignment horizontal="center" vertical="center"/>
    </xf>
    <xf numFmtId="164" fontId="65" fillId="0" borderId="1" xfId="0" applyNumberFormat="1" applyFont="1" applyBorder="1" applyAlignment="1">
      <alignment horizontal="center" vertical="center"/>
    </xf>
    <xf numFmtId="0" fontId="72" fillId="0" borderId="1" xfId="0" applyNumberFormat="1" applyFont="1" applyFill="1" applyBorder="1" applyAlignment="1">
      <alignment horizontal="left" vertical="top" wrapText="1" readingOrder="1"/>
    </xf>
    <xf numFmtId="0" fontId="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45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left" vertical="top" wrapText="1" readingOrder="1"/>
    </xf>
    <xf numFmtId="0" fontId="17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vertical="center" wrapText="1"/>
    </xf>
    <xf numFmtId="49" fontId="19" fillId="0" borderId="1" xfId="0" applyNumberFormat="1" applyFont="1" applyFill="1" applyBorder="1" applyAlignment="1">
      <alignment vertical="center" wrapText="1"/>
    </xf>
    <xf numFmtId="49" fontId="14" fillId="0" borderId="1" xfId="0" applyNumberFormat="1" applyFont="1" applyFill="1" applyBorder="1" applyAlignment="1">
      <alignment vertical="top" wrapText="1"/>
    </xf>
    <xf numFmtId="49" fontId="2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top" wrapText="1"/>
    </xf>
    <xf numFmtId="49" fontId="17" fillId="0" borderId="1" xfId="0" applyNumberFormat="1" applyFont="1" applyFill="1" applyBorder="1" applyAlignment="1">
      <alignment horizontal="center" wrapText="1"/>
    </xf>
    <xf numFmtId="164" fontId="73" fillId="0" borderId="1" xfId="0" applyNumberFormat="1" applyFont="1" applyFill="1" applyBorder="1" applyAlignment="1">
      <alignment horizontal="center" vertical="center"/>
    </xf>
    <xf numFmtId="0" fontId="74" fillId="0" borderId="0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" fillId="4" borderId="0" xfId="0" applyFont="1" applyFill="1"/>
    <xf numFmtId="43" fontId="64" fillId="0" borderId="1" xfId="2" applyFont="1" applyFill="1" applyBorder="1" applyAlignment="1">
      <alignment horizontal="center" vertical="center"/>
    </xf>
    <xf numFmtId="43" fontId="67" fillId="0" borderId="1" xfId="2" applyFont="1" applyFill="1" applyBorder="1" applyAlignment="1">
      <alignment horizontal="center" vertical="center"/>
    </xf>
    <xf numFmtId="43" fontId="32" fillId="0" borderId="1" xfId="2" applyFont="1" applyFill="1" applyBorder="1" applyAlignment="1">
      <alignment horizontal="center" vertical="center" wrapText="1"/>
    </xf>
    <xf numFmtId="43" fontId="14" fillId="2" borderId="1" xfId="2" applyFont="1" applyFill="1" applyBorder="1" applyAlignment="1">
      <alignment horizontal="center" vertical="center"/>
    </xf>
    <xf numFmtId="43" fontId="1" fillId="0" borderId="0" xfId="2" applyFont="1" applyFill="1" applyBorder="1"/>
    <xf numFmtId="43" fontId="1" fillId="0" borderId="0" xfId="2" applyFont="1" applyFill="1"/>
    <xf numFmtId="43" fontId="67" fillId="4" borderId="1" xfId="2" applyFont="1" applyFill="1" applyBorder="1" applyAlignment="1">
      <alignment horizontal="center" vertical="center"/>
    </xf>
    <xf numFmtId="0" fontId="36" fillId="4" borderId="0" xfId="0" applyFont="1" applyFill="1" applyBorder="1"/>
    <xf numFmtId="0" fontId="34" fillId="4" borderId="0" xfId="0" applyFont="1" applyFill="1" applyBorder="1"/>
    <xf numFmtId="0" fontId="65" fillId="3" borderId="8" xfId="0" applyFont="1" applyFill="1" applyBorder="1" applyAlignment="1">
      <alignment horizontal="center" vertical="top" wrapText="1"/>
    </xf>
    <xf numFmtId="167" fontId="14" fillId="4" borderId="0" xfId="2" applyNumberFormat="1" applyFont="1" applyFill="1" applyBorder="1" applyAlignment="1">
      <alignment horizontal="center"/>
    </xf>
    <xf numFmtId="167" fontId="17" fillId="4" borderId="1" xfId="2" applyNumberFormat="1" applyFont="1" applyFill="1" applyBorder="1" applyAlignment="1">
      <alignment horizontal="center" vertical="center" wrapText="1"/>
    </xf>
    <xf numFmtId="167" fontId="25" fillId="4" borderId="1" xfId="2" applyNumberFormat="1" applyFont="1" applyFill="1" applyBorder="1" applyAlignment="1">
      <alignment horizontal="center" vertical="center" wrapText="1"/>
    </xf>
    <xf numFmtId="167" fontId="16" fillId="4" borderId="1" xfId="2" applyNumberFormat="1" applyFont="1" applyFill="1" applyBorder="1" applyAlignment="1">
      <alignment horizontal="center" vertical="center"/>
    </xf>
    <xf numFmtId="167" fontId="65" fillId="4" borderId="1" xfId="2" applyNumberFormat="1" applyFont="1" applyFill="1" applyBorder="1" applyAlignment="1">
      <alignment horizontal="center"/>
    </xf>
    <xf numFmtId="167" fontId="70" fillId="4" borderId="1" xfId="2" applyNumberFormat="1" applyFont="1" applyFill="1" applyBorder="1" applyAlignment="1">
      <alignment horizontal="center" vertical="center"/>
    </xf>
    <xf numFmtId="167" fontId="71" fillId="4" borderId="1" xfId="2" applyNumberFormat="1" applyFont="1" applyFill="1" applyBorder="1" applyAlignment="1">
      <alignment horizontal="center"/>
    </xf>
    <xf numFmtId="167" fontId="65" fillId="4" borderId="1" xfId="2" applyNumberFormat="1" applyFont="1" applyFill="1" applyBorder="1" applyAlignment="1">
      <alignment horizontal="center" vertical="center"/>
    </xf>
    <xf numFmtId="167" fontId="76" fillId="4" borderId="1" xfId="2" applyNumberFormat="1" applyFont="1" applyFill="1" applyBorder="1" applyAlignment="1">
      <alignment horizontal="center"/>
    </xf>
    <xf numFmtId="167" fontId="32" fillId="4" borderId="0" xfId="2" applyNumberFormat="1" applyFont="1" applyFill="1" applyBorder="1" applyAlignment="1">
      <alignment horizontal="center"/>
    </xf>
    <xf numFmtId="164" fontId="65" fillId="0" borderId="1" xfId="0" applyNumberFormat="1" applyFont="1" applyFill="1" applyBorder="1" applyAlignment="1">
      <alignment horizontal="center"/>
    </xf>
    <xf numFmtId="164" fontId="71" fillId="0" borderId="1" xfId="0" applyNumberFormat="1" applyFont="1" applyFill="1" applyBorder="1" applyAlignment="1">
      <alignment horizontal="center"/>
    </xf>
    <xf numFmtId="0" fontId="77" fillId="0" borderId="1" xfId="0" applyNumberFormat="1" applyFont="1" applyFill="1" applyBorder="1" applyAlignment="1">
      <alignment horizontal="left" vertical="top" wrapText="1" readingOrder="1"/>
    </xf>
    <xf numFmtId="164" fontId="78" fillId="0" borderId="1" xfId="0" applyNumberFormat="1" applyFont="1" applyBorder="1" applyAlignment="1">
      <alignment horizontal="center" vertical="center"/>
    </xf>
    <xf numFmtId="167" fontId="78" fillId="4" borderId="1" xfId="2" applyNumberFormat="1" applyFont="1" applyFill="1" applyBorder="1" applyAlignment="1">
      <alignment horizontal="center" vertical="center"/>
    </xf>
    <xf numFmtId="164" fontId="79" fillId="0" borderId="1" xfId="0" applyNumberFormat="1" applyFont="1" applyBorder="1" applyAlignment="1">
      <alignment horizontal="center" vertical="center"/>
    </xf>
    <xf numFmtId="164" fontId="80" fillId="0" borderId="1" xfId="0" applyNumberFormat="1" applyFont="1" applyFill="1" applyBorder="1" applyAlignment="1">
      <alignment horizontal="center"/>
    </xf>
    <xf numFmtId="167" fontId="81" fillId="4" borderId="1" xfId="2" applyNumberFormat="1" applyFont="1" applyFill="1" applyBorder="1" applyAlignment="1">
      <alignment horizontal="center" vertical="center"/>
    </xf>
    <xf numFmtId="164" fontId="81" fillId="0" borderId="1" xfId="0" applyNumberFormat="1" applyFont="1" applyBorder="1" applyAlignment="1">
      <alignment horizontal="center" vertical="center"/>
    </xf>
    <xf numFmtId="167" fontId="82" fillId="4" borderId="1" xfId="2" applyNumberFormat="1" applyFont="1" applyFill="1" applyBorder="1" applyAlignment="1">
      <alignment horizontal="center" vertical="center"/>
    </xf>
    <xf numFmtId="167" fontId="83" fillId="4" borderId="1" xfId="2" applyNumberFormat="1" applyFont="1" applyFill="1" applyBorder="1" applyAlignment="1">
      <alignment horizontal="center"/>
    </xf>
    <xf numFmtId="164" fontId="84" fillId="0" borderId="1" xfId="0" applyNumberFormat="1" applyFont="1" applyBorder="1" applyAlignment="1">
      <alignment horizontal="center" vertical="center"/>
    </xf>
    <xf numFmtId="167" fontId="84" fillId="4" borderId="1" xfId="2" applyNumberFormat="1" applyFont="1" applyFill="1" applyBorder="1" applyAlignment="1">
      <alignment horizontal="center" vertical="center"/>
    </xf>
    <xf numFmtId="0" fontId="85" fillId="0" borderId="1" xfId="0" applyNumberFormat="1" applyFont="1" applyFill="1" applyBorder="1" applyAlignment="1">
      <alignment horizontal="left" vertical="top" wrapText="1" readingOrder="1"/>
    </xf>
    <xf numFmtId="167" fontId="81" fillId="4" borderId="1" xfId="2" applyNumberFormat="1" applyFont="1" applyFill="1" applyBorder="1" applyAlignment="1">
      <alignment horizontal="center"/>
    </xf>
    <xf numFmtId="169" fontId="18" fillId="4" borderId="1" xfId="2" applyNumberFormat="1" applyFont="1" applyFill="1" applyBorder="1" applyAlignment="1">
      <alignment horizontal="center" vertical="center" wrapText="1"/>
    </xf>
    <xf numFmtId="168" fontId="16" fillId="4" borderId="1" xfId="2" applyNumberFormat="1" applyFont="1" applyFill="1" applyBorder="1" applyAlignment="1">
      <alignment horizontal="center" vertical="center"/>
    </xf>
    <xf numFmtId="169" fontId="70" fillId="4" borderId="1" xfId="2" applyNumberFormat="1" applyFont="1" applyFill="1" applyBorder="1" applyAlignment="1">
      <alignment horizontal="center" vertical="center"/>
    </xf>
    <xf numFmtId="169" fontId="65" fillId="4" borderId="1" xfId="2" applyNumberFormat="1" applyFont="1" applyFill="1" applyBorder="1" applyAlignment="1">
      <alignment horizontal="center"/>
    </xf>
    <xf numFmtId="0" fontId="16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57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4" fontId="65" fillId="0" borderId="11" xfId="0" applyNumberFormat="1" applyFont="1" applyFill="1" applyBorder="1" applyAlignment="1">
      <alignment horizontal="center" vertical="center"/>
    </xf>
    <xf numFmtId="164" fontId="65" fillId="0" borderId="10" xfId="0" applyNumberFormat="1" applyFont="1" applyFill="1" applyBorder="1" applyAlignment="1">
      <alignment horizontal="center" vertical="center"/>
    </xf>
    <xf numFmtId="164" fontId="65" fillId="3" borderId="11" xfId="0" applyNumberFormat="1" applyFont="1" applyFill="1" applyBorder="1" applyAlignment="1">
      <alignment horizontal="center" vertical="center" wrapText="1"/>
    </xf>
    <xf numFmtId="164" fontId="65" fillId="3" borderId="10" xfId="0" applyNumberFormat="1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 wrapText="1"/>
    </xf>
    <xf numFmtId="0" fontId="50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/>
    </xf>
    <xf numFmtId="0" fontId="59" fillId="0" borderId="0" xfId="0" applyFont="1" applyFill="1" applyBorder="1" applyAlignment="1">
      <alignment horizontal="center" vertical="center" wrapText="1"/>
    </xf>
    <xf numFmtId="0" fontId="3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2" fillId="0" borderId="1" xfId="0" applyFont="1" applyFill="1" applyBorder="1" applyAlignment="1">
      <alignment horizontal="center" vertical="center" wrapText="1"/>
    </xf>
    <xf numFmtId="0" fontId="63" fillId="0" borderId="1" xfId="0" applyFont="1" applyFill="1" applyBorder="1" applyAlignment="1">
      <alignment horizontal="center" vertical="center" wrapText="1"/>
    </xf>
    <xf numFmtId="166" fontId="63" fillId="0" borderId="1" xfId="0" applyNumberFormat="1" applyFont="1" applyFill="1" applyBorder="1" applyAlignment="1">
      <alignment horizontal="center" vertical="center" wrapText="1"/>
    </xf>
    <xf numFmtId="0" fontId="62" fillId="0" borderId="1" xfId="0" applyNumberFormat="1" applyFont="1" applyFill="1" applyBorder="1" applyAlignment="1">
      <alignment horizontal="center" vertical="center" wrapText="1" readingOrder="1"/>
    </xf>
    <xf numFmtId="0" fontId="32" fillId="0" borderId="12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Alignment="1">
      <alignment horizontal="center"/>
    </xf>
    <xf numFmtId="0" fontId="35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59" fillId="0" borderId="0" xfId="0" applyFont="1" applyFill="1" applyAlignment="1">
      <alignment horizontal="center" vertical="center" wrapText="1"/>
    </xf>
    <xf numFmtId="0" fontId="32" fillId="0" borderId="4" xfId="0" applyFont="1" applyFill="1" applyBorder="1" applyAlignment="1">
      <alignment horizontal="center"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9" fillId="0" borderId="1" xfId="0" applyFont="1" applyFill="1" applyBorder="1" applyAlignment="1">
      <alignment horizontal="center" vertical="center" textRotation="90" wrapText="1"/>
    </xf>
    <xf numFmtId="166" fontId="19" fillId="0" borderId="1" xfId="0" applyNumberFormat="1" applyFont="1" applyFill="1" applyBorder="1" applyAlignment="1">
      <alignment horizontal="center" vertical="center" textRotation="90" wrapText="1"/>
    </xf>
    <xf numFmtId="0" fontId="17" fillId="0" borderId="1" xfId="0" applyNumberFormat="1" applyFont="1" applyFill="1" applyBorder="1" applyAlignment="1">
      <alignment horizontal="center" vertical="center" wrapText="1" readingOrder="1"/>
    </xf>
    <xf numFmtId="0" fontId="14" fillId="0" borderId="1" xfId="0" applyFont="1" applyFill="1" applyBorder="1" applyAlignment="1">
      <alignment horizontal="center" vertical="center"/>
    </xf>
  </cellXfs>
  <cellStyles count="3">
    <cellStyle name="left_arm10_BordWW_900" xfId="1"/>
    <cellStyle name="Обычный" xfId="0" builtinId="0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P26" sqref="P26"/>
    </sheetView>
  </sheetViews>
  <sheetFormatPr defaultRowHeight="16.5" x14ac:dyDescent="0.3"/>
  <cols>
    <col min="1" max="10" width="9.140625" style="159"/>
    <col min="11" max="11" width="6.28515625" style="159" customWidth="1"/>
    <col min="12" max="16384" width="9.140625" style="159"/>
  </cols>
  <sheetData>
    <row r="1" spans="1:11" ht="17.25" x14ac:dyDescent="0.3">
      <c r="A1" s="156"/>
    </row>
    <row r="2" spans="1:11" ht="17.25" x14ac:dyDescent="0.3">
      <c r="A2" s="157"/>
    </row>
    <row r="3" spans="1:11" ht="22.5" x14ac:dyDescent="0.4">
      <c r="A3" s="292" t="s">
        <v>672</v>
      </c>
      <c r="B3" s="292"/>
      <c r="C3" s="292"/>
      <c r="D3" s="292"/>
      <c r="E3" s="292"/>
      <c r="F3" s="292"/>
      <c r="G3" s="292"/>
      <c r="H3" s="292"/>
      <c r="I3" s="292"/>
      <c r="J3" s="292"/>
      <c r="K3" s="292"/>
    </row>
    <row r="4" spans="1:11" ht="22.5" x14ac:dyDescent="0.4">
      <c r="A4" s="296"/>
      <c r="B4" s="296"/>
      <c r="C4" s="296"/>
      <c r="D4" s="296"/>
      <c r="E4" s="296"/>
      <c r="F4" s="296"/>
      <c r="G4" s="296"/>
      <c r="H4" s="296"/>
      <c r="I4" s="296"/>
      <c r="J4" s="160"/>
      <c r="K4" s="160"/>
    </row>
    <row r="5" spans="1:11" ht="22.5" x14ac:dyDescent="0.4">
      <c r="A5" s="227"/>
      <c r="B5" s="160"/>
      <c r="C5" s="160"/>
      <c r="D5" s="160"/>
      <c r="E5" s="160"/>
      <c r="F5" s="160"/>
      <c r="G5" s="160"/>
      <c r="H5" s="160"/>
      <c r="I5" s="160"/>
      <c r="J5" s="160"/>
      <c r="K5" s="160"/>
    </row>
    <row r="6" spans="1:11" ht="22.5" x14ac:dyDescent="0.4">
      <c r="A6" s="292" t="s">
        <v>722</v>
      </c>
      <c r="B6" s="292"/>
      <c r="C6" s="292"/>
      <c r="D6" s="292"/>
      <c r="E6" s="292"/>
      <c r="F6" s="292"/>
      <c r="G6" s="292"/>
      <c r="H6" s="292"/>
      <c r="I6" s="292"/>
      <c r="J6" s="292"/>
      <c r="K6" s="292"/>
    </row>
    <row r="7" spans="1:11" x14ac:dyDescent="0.3">
      <c r="A7" s="297"/>
      <c r="B7" s="297"/>
      <c r="C7" s="297"/>
      <c r="D7" s="297"/>
      <c r="E7" s="297"/>
      <c r="F7" s="297"/>
      <c r="G7" s="297"/>
    </row>
    <row r="8" spans="1:11" ht="20.25" x14ac:dyDescent="0.35">
      <c r="A8" s="228"/>
    </row>
    <row r="9" spans="1:11" ht="20.25" x14ac:dyDescent="0.35">
      <c r="A9" s="228"/>
    </row>
    <row r="12" spans="1:11" ht="26.25" x14ac:dyDescent="0.45">
      <c r="A12" s="293" t="s">
        <v>766</v>
      </c>
      <c r="B12" s="293"/>
      <c r="C12" s="293"/>
      <c r="D12" s="293"/>
      <c r="E12" s="293"/>
      <c r="F12" s="293"/>
      <c r="G12" s="293"/>
      <c r="H12" s="293"/>
      <c r="I12" s="293"/>
      <c r="J12" s="293"/>
      <c r="K12" s="293"/>
    </row>
    <row r="13" spans="1:11" ht="20.25" x14ac:dyDescent="0.35">
      <c r="A13" s="228"/>
    </row>
    <row r="14" spans="1:11" ht="20.25" x14ac:dyDescent="0.35">
      <c r="A14" s="228"/>
    </row>
    <row r="15" spans="1:11" ht="20.25" x14ac:dyDescent="0.35">
      <c r="A15" s="228"/>
    </row>
    <row r="16" spans="1:11" ht="20.25" x14ac:dyDescent="0.35">
      <c r="A16" s="228"/>
    </row>
    <row r="17" spans="1:11" ht="20.25" x14ac:dyDescent="0.35">
      <c r="A17" s="294" t="s">
        <v>721</v>
      </c>
      <c r="B17" s="294"/>
      <c r="C17" s="294"/>
      <c r="D17" s="294"/>
      <c r="E17" s="294"/>
      <c r="F17" s="294"/>
      <c r="G17" s="294"/>
      <c r="H17" s="294"/>
      <c r="I17" s="294"/>
      <c r="J17" s="294"/>
      <c r="K17" s="294"/>
    </row>
    <row r="18" spans="1:11" x14ac:dyDescent="0.3">
      <c r="A18" s="158"/>
    </row>
    <row r="19" spans="1:11" ht="20.25" x14ac:dyDescent="0.35">
      <c r="A19" s="190"/>
      <c r="B19" s="191"/>
      <c r="C19" s="191"/>
      <c r="D19" s="191"/>
      <c r="E19" s="191"/>
      <c r="F19" s="191"/>
      <c r="G19" s="191"/>
      <c r="H19" s="191"/>
      <c r="I19" s="191"/>
      <c r="J19" s="191"/>
      <c r="K19" s="191"/>
    </row>
    <row r="20" spans="1:11" ht="20.25" x14ac:dyDescent="0.35">
      <c r="A20" s="298" t="s">
        <v>770</v>
      </c>
      <c r="B20" s="298"/>
      <c r="C20" s="298"/>
      <c r="D20" s="298"/>
      <c r="E20" s="298"/>
      <c r="F20" s="298"/>
      <c r="G20" s="298"/>
      <c r="H20" s="298"/>
      <c r="I20" s="298"/>
      <c r="J20" s="298"/>
      <c r="K20" s="298"/>
    </row>
    <row r="21" spans="1:11" x14ac:dyDescent="0.3">
      <c r="A21" s="192"/>
      <c r="B21" s="191"/>
      <c r="C21" s="191"/>
      <c r="D21" s="191"/>
      <c r="E21" s="191"/>
      <c r="F21" s="191"/>
      <c r="G21" s="191"/>
      <c r="H21" s="191"/>
      <c r="I21" s="191"/>
      <c r="J21" s="191"/>
      <c r="K21" s="191"/>
    </row>
    <row r="22" spans="1:11" ht="20.25" x14ac:dyDescent="0.35">
      <c r="A22" s="298" t="s">
        <v>771</v>
      </c>
      <c r="B22" s="298"/>
      <c r="C22" s="298"/>
      <c r="D22" s="298"/>
      <c r="E22" s="298"/>
      <c r="F22" s="298"/>
      <c r="G22" s="298"/>
      <c r="H22" s="298"/>
      <c r="I22" s="298"/>
      <c r="J22" s="298"/>
      <c r="K22" s="298"/>
    </row>
    <row r="23" spans="1:11" ht="20.25" x14ac:dyDescent="0.35">
      <c r="A23" s="193"/>
      <c r="B23" s="191"/>
      <c r="C23" s="191"/>
      <c r="D23" s="191"/>
      <c r="E23" s="191"/>
      <c r="F23" s="191"/>
      <c r="G23" s="191"/>
      <c r="H23" s="191"/>
      <c r="I23" s="191"/>
      <c r="J23" s="191"/>
      <c r="K23" s="191"/>
    </row>
    <row r="24" spans="1:11" ht="20.25" x14ac:dyDescent="0.35">
      <c r="A24" s="193"/>
      <c r="B24" s="191"/>
      <c r="C24" s="191"/>
      <c r="D24" s="191"/>
      <c r="E24" s="191"/>
      <c r="F24" s="191"/>
      <c r="G24" s="191"/>
      <c r="H24" s="191"/>
      <c r="I24" s="191"/>
      <c r="J24" s="191"/>
      <c r="K24" s="191"/>
    </row>
    <row r="25" spans="1:11" ht="20.25" x14ac:dyDescent="0.35">
      <c r="A25" s="193"/>
      <c r="B25" s="191"/>
      <c r="C25" s="191"/>
      <c r="D25" s="191"/>
      <c r="E25" s="191"/>
      <c r="F25" s="191"/>
      <c r="G25" s="191"/>
      <c r="H25" s="191"/>
      <c r="I25" s="191"/>
      <c r="J25" s="191"/>
      <c r="K25" s="191"/>
    </row>
    <row r="26" spans="1:11" ht="20.25" x14ac:dyDescent="0.35">
      <c r="A26" s="193"/>
      <c r="B26" s="191"/>
      <c r="C26" s="191"/>
      <c r="D26" s="191"/>
      <c r="E26" s="191"/>
      <c r="F26" s="191"/>
      <c r="G26" s="191"/>
      <c r="H26" s="191"/>
      <c r="I26" s="191"/>
      <c r="J26" s="191"/>
      <c r="K26" s="191"/>
    </row>
    <row r="27" spans="1:11" ht="20.25" x14ac:dyDescent="0.35">
      <c r="A27" s="193"/>
      <c r="B27" s="191"/>
      <c r="C27" s="191"/>
      <c r="D27" s="191"/>
      <c r="E27" s="191"/>
      <c r="F27" s="191"/>
      <c r="G27" s="191"/>
      <c r="H27" s="191"/>
      <c r="I27" s="191"/>
      <c r="J27" s="191"/>
      <c r="K27" s="191"/>
    </row>
    <row r="28" spans="1:11" ht="20.25" x14ac:dyDescent="0.35">
      <c r="A28" s="193"/>
      <c r="B28" s="191"/>
      <c r="C28" s="191"/>
      <c r="D28" s="191"/>
      <c r="E28" s="191"/>
      <c r="F28" s="191"/>
      <c r="G28" s="191"/>
      <c r="H28" s="191"/>
      <c r="I28" s="191"/>
      <c r="J28" s="191"/>
      <c r="K28" s="191"/>
    </row>
    <row r="29" spans="1:11" ht="22.5" x14ac:dyDescent="0.4">
      <c r="A29" s="295" t="s">
        <v>720</v>
      </c>
      <c r="B29" s="295"/>
      <c r="C29" s="295"/>
      <c r="D29" s="295"/>
      <c r="E29" s="295"/>
      <c r="F29" s="295"/>
      <c r="G29" s="295"/>
      <c r="H29" s="295"/>
      <c r="I29" s="295"/>
      <c r="J29" s="295"/>
      <c r="K29" s="295"/>
    </row>
    <row r="30" spans="1:11" x14ac:dyDescent="0.3">
      <c r="A30" s="194"/>
      <c r="B30" s="191"/>
      <c r="C30" s="191"/>
      <c r="D30" s="191"/>
      <c r="E30" s="191"/>
      <c r="F30" s="191"/>
      <c r="G30" s="191"/>
      <c r="H30" s="191"/>
      <c r="I30" s="191"/>
      <c r="J30" s="191"/>
      <c r="K30" s="191"/>
    </row>
    <row r="31" spans="1:11" x14ac:dyDescent="0.3">
      <c r="A31" s="191"/>
      <c r="B31" s="191"/>
      <c r="C31" s="191"/>
      <c r="D31" s="191"/>
      <c r="E31" s="191"/>
      <c r="F31" s="191"/>
      <c r="G31" s="191"/>
      <c r="H31" s="191"/>
      <c r="I31" s="191"/>
      <c r="J31" s="191"/>
      <c r="K31" s="191"/>
    </row>
    <row r="32" spans="1:11" x14ac:dyDescent="0.3">
      <c r="A32" s="191"/>
      <c r="B32" s="191"/>
      <c r="C32" s="191"/>
      <c r="D32" s="191"/>
      <c r="E32" s="191"/>
      <c r="F32" s="191"/>
      <c r="G32" s="191"/>
      <c r="H32" s="191"/>
      <c r="I32" s="191"/>
      <c r="J32" s="191"/>
      <c r="K32" s="191"/>
    </row>
    <row r="33" spans="1:11" x14ac:dyDescent="0.3">
      <c r="A33" s="191"/>
      <c r="B33" s="191"/>
      <c r="C33" s="191"/>
      <c r="D33" s="191"/>
      <c r="E33" s="191"/>
      <c r="F33" s="191"/>
      <c r="G33" s="191"/>
      <c r="H33" s="191"/>
      <c r="I33" s="191"/>
      <c r="J33" s="191"/>
      <c r="K33" s="191"/>
    </row>
    <row r="34" spans="1:11" x14ac:dyDescent="0.3">
      <c r="A34" s="191"/>
      <c r="B34" s="191"/>
      <c r="C34" s="191"/>
      <c r="D34" s="191"/>
      <c r="E34" s="191"/>
      <c r="F34" s="191"/>
      <c r="G34" s="191"/>
      <c r="H34" s="191"/>
      <c r="I34" s="191"/>
      <c r="J34" s="191"/>
      <c r="K34" s="191"/>
    </row>
    <row r="35" spans="1:11" x14ac:dyDescent="0.3">
      <c r="A35" s="191"/>
      <c r="B35" s="191"/>
      <c r="C35" s="191"/>
      <c r="D35" s="191"/>
      <c r="E35" s="191"/>
      <c r="F35" s="191"/>
      <c r="G35" s="191"/>
      <c r="H35" s="191"/>
      <c r="I35" s="191"/>
      <c r="J35" s="191"/>
      <c r="K35" s="191"/>
    </row>
    <row r="36" spans="1:11" x14ac:dyDescent="0.3">
      <c r="A36" s="191"/>
      <c r="B36" s="191"/>
      <c r="C36" s="191"/>
      <c r="D36" s="191"/>
      <c r="E36" s="191"/>
      <c r="F36" s="191"/>
      <c r="G36" s="191"/>
      <c r="H36" s="191"/>
      <c r="I36" s="191"/>
      <c r="J36" s="191"/>
      <c r="K36" s="191"/>
    </row>
    <row r="37" spans="1:11" x14ac:dyDescent="0.3">
      <c r="A37" s="191"/>
      <c r="B37" s="191"/>
      <c r="C37" s="191"/>
      <c r="D37" s="191"/>
      <c r="E37" s="191"/>
      <c r="F37" s="191"/>
      <c r="G37" s="191"/>
      <c r="H37" s="191"/>
      <c r="I37" s="191"/>
      <c r="J37" s="191"/>
      <c r="K37" s="191"/>
    </row>
    <row r="38" spans="1:11" ht="17.25" x14ac:dyDescent="0.3">
      <c r="A38" s="291" t="s">
        <v>769</v>
      </c>
      <c r="B38" s="291"/>
      <c r="C38" s="291"/>
      <c r="D38" s="291"/>
      <c r="E38" s="291"/>
      <c r="F38" s="291"/>
      <c r="G38" s="291"/>
      <c r="H38" s="291"/>
      <c r="I38" s="291"/>
      <c r="J38" s="291"/>
      <c r="K38" s="291"/>
    </row>
  </sheetData>
  <mergeCells count="10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2:K22"/>
  </mergeCells>
  <pageMargins left="0" right="0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60"/>
  <sheetViews>
    <sheetView zoomScale="115" zoomScaleNormal="115" workbookViewId="0">
      <selection activeCell="I88" sqref="I88"/>
    </sheetView>
  </sheetViews>
  <sheetFormatPr defaultRowHeight="36.75" customHeight="1" x14ac:dyDescent="0.25"/>
  <cols>
    <col min="1" max="1" width="8.7109375" style="182" customWidth="1"/>
    <col min="2" max="2" width="65.85546875" style="183" customWidth="1"/>
    <col min="3" max="3" width="9.28515625" style="179" customWidth="1"/>
    <col min="4" max="4" width="14.28515625" style="175" customWidth="1"/>
    <col min="5" max="5" width="15.28515625" style="175" customWidth="1"/>
    <col min="6" max="6" width="13.85546875" style="175" customWidth="1"/>
    <col min="7" max="7" width="8.7109375" style="175" customWidth="1"/>
    <col min="8" max="16384" width="9.140625" style="175"/>
  </cols>
  <sheetData>
    <row r="1" spans="1:6" s="168" customFormat="1" ht="36.75" customHeight="1" x14ac:dyDescent="0.25">
      <c r="A1" s="311" t="s">
        <v>684</v>
      </c>
      <c r="B1" s="311"/>
      <c r="C1" s="311"/>
      <c r="D1" s="311"/>
      <c r="E1" s="311"/>
      <c r="F1" s="311"/>
    </row>
    <row r="2" spans="1:6" s="169" customFormat="1" ht="27.75" customHeight="1" x14ac:dyDescent="0.25">
      <c r="A2" s="312" t="s">
        <v>689</v>
      </c>
      <c r="B2" s="313"/>
      <c r="C2" s="313"/>
      <c r="D2" s="313"/>
      <c r="E2" s="313"/>
      <c r="F2" s="313"/>
    </row>
    <row r="3" spans="1:6" s="169" customFormat="1" ht="27.75" customHeight="1" x14ac:dyDescent="0.25">
      <c r="A3" s="184"/>
      <c r="B3" s="185"/>
      <c r="C3" s="315" t="s">
        <v>646</v>
      </c>
      <c r="D3" s="315"/>
      <c r="E3" s="315"/>
      <c r="F3" s="315"/>
    </row>
    <row r="4" spans="1:6" s="168" customFormat="1" ht="36.75" customHeight="1" x14ac:dyDescent="0.25">
      <c r="A4" s="314" t="s">
        <v>281</v>
      </c>
      <c r="B4" s="314" t="s">
        <v>53</v>
      </c>
      <c r="C4" s="314" t="s">
        <v>282</v>
      </c>
      <c r="D4" s="302" t="s">
        <v>686</v>
      </c>
      <c r="E4" s="300" t="s">
        <v>685</v>
      </c>
      <c r="F4" s="301"/>
    </row>
    <row r="5" spans="1:6" s="168" customFormat="1" ht="36.75" customHeight="1" x14ac:dyDescent="0.25">
      <c r="A5" s="314"/>
      <c r="B5" s="314"/>
      <c r="C5" s="314"/>
      <c r="D5" s="302"/>
      <c r="E5" s="249" t="s">
        <v>651</v>
      </c>
      <c r="F5" s="30" t="s">
        <v>652</v>
      </c>
    </row>
    <row r="6" spans="1:6" s="168" customFormat="1" ht="21.75" customHeight="1" x14ac:dyDescent="0.25">
      <c r="A6" s="45" t="s">
        <v>69</v>
      </c>
      <c r="B6" s="163">
        <v>2</v>
      </c>
      <c r="C6" s="34">
        <v>3</v>
      </c>
      <c r="D6" s="164">
        <v>4</v>
      </c>
      <c r="E6" s="250">
        <v>5</v>
      </c>
      <c r="F6" s="30">
        <v>6</v>
      </c>
    </row>
    <row r="7" spans="1:6" s="168" customFormat="1" ht="50.25" customHeight="1" x14ac:dyDescent="0.25">
      <c r="A7" s="28">
        <v>1000</v>
      </c>
      <c r="B7" s="29" t="s">
        <v>641</v>
      </c>
      <c r="C7" s="30"/>
      <c r="D7" s="205">
        <f>E7+F7-F136</f>
        <v>2209653.7999999998</v>
      </c>
      <c r="E7" s="205">
        <f>E9+E60+E90</f>
        <v>1961738.2</v>
      </c>
      <c r="F7" s="205">
        <f>F60+F90</f>
        <v>247915.6</v>
      </c>
    </row>
    <row r="8" spans="1:6" s="168" customFormat="1" ht="18.75" customHeight="1" x14ac:dyDescent="0.25">
      <c r="A8" s="31"/>
      <c r="B8" s="31" t="s">
        <v>189</v>
      </c>
      <c r="C8" s="30"/>
      <c r="D8" s="206"/>
      <c r="E8" s="206"/>
      <c r="F8" s="206"/>
    </row>
    <row r="9" spans="1:6" s="168" customFormat="1" ht="19.5" customHeight="1" x14ac:dyDescent="0.25">
      <c r="A9" s="32">
        <v>1100</v>
      </c>
      <c r="B9" s="33" t="s">
        <v>190</v>
      </c>
      <c r="C9" s="34">
        <v>7100</v>
      </c>
      <c r="D9" s="205">
        <f>D12+D16+D19+D44</f>
        <v>334814.3</v>
      </c>
      <c r="E9" s="205">
        <f>E12+E16+E19+E44+E51</f>
        <v>334814.3</v>
      </c>
      <c r="F9" s="207" t="s">
        <v>4</v>
      </c>
    </row>
    <row r="10" spans="1:6" s="168" customFormat="1" ht="21.75" customHeight="1" x14ac:dyDescent="0.25">
      <c r="A10" s="31"/>
      <c r="B10" s="35" t="s">
        <v>191</v>
      </c>
      <c r="C10" s="36"/>
      <c r="D10" s="206"/>
      <c r="E10" s="206"/>
      <c r="F10" s="208"/>
    </row>
    <row r="11" spans="1:6" s="168" customFormat="1" ht="20.25" customHeight="1" x14ac:dyDescent="0.25">
      <c r="A11" s="31"/>
      <c r="B11" s="35" t="s">
        <v>192</v>
      </c>
      <c r="C11" s="36"/>
      <c r="D11" s="206"/>
      <c r="E11" s="206"/>
      <c r="F11" s="208"/>
    </row>
    <row r="12" spans="1:6" s="168" customFormat="1" ht="27.75" customHeight="1" x14ac:dyDescent="0.25">
      <c r="A12" s="32">
        <v>1110</v>
      </c>
      <c r="B12" s="37" t="s">
        <v>193</v>
      </c>
      <c r="C12" s="34">
        <v>7131</v>
      </c>
      <c r="D12" s="205">
        <f>E12</f>
        <v>82670.8</v>
      </c>
      <c r="E12" s="205">
        <f>E14+E15</f>
        <v>82670.8</v>
      </c>
      <c r="F12" s="207" t="s">
        <v>4</v>
      </c>
    </row>
    <row r="13" spans="1:6" s="168" customFormat="1" ht="18.75" customHeight="1" x14ac:dyDescent="0.25">
      <c r="A13" s="31"/>
      <c r="B13" s="35" t="s">
        <v>192</v>
      </c>
      <c r="C13" s="36"/>
      <c r="D13" s="206"/>
      <c r="E13" s="206"/>
      <c r="F13" s="208"/>
    </row>
    <row r="14" spans="1:6" s="168" customFormat="1" ht="30" customHeight="1" x14ac:dyDescent="0.25">
      <c r="A14" s="38" t="s">
        <v>5</v>
      </c>
      <c r="B14" s="26" t="s">
        <v>194</v>
      </c>
      <c r="C14" s="164"/>
      <c r="D14" s="208">
        <f>E14</f>
        <v>0</v>
      </c>
      <c r="E14" s="208"/>
      <c r="F14" s="208" t="s">
        <v>4</v>
      </c>
    </row>
    <row r="15" spans="1:6" s="168" customFormat="1" ht="30.75" customHeight="1" x14ac:dyDescent="0.25">
      <c r="A15" s="38" t="s">
        <v>6</v>
      </c>
      <c r="B15" s="26" t="s">
        <v>195</v>
      </c>
      <c r="C15" s="164"/>
      <c r="D15" s="208">
        <f>E15</f>
        <v>82670.8</v>
      </c>
      <c r="E15" s="208">
        <v>82670.8</v>
      </c>
      <c r="F15" s="208" t="s">
        <v>4</v>
      </c>
    </row>
    <row r="16" spans="1:6" s="168" customFormat="1" ht="22.5" customHeight="1" x14ac:dyDescent="0.25">
      <c r="A16" s="32">
        <v>1120</v>
      </c>
      <c r="B16" s="37" t="s">
        <v>196</v>
      </c>
      <c r="C16" s="34">
        <v>7136</v>
      </c>
      <c r="D16" s="205">
        <f>E16</f>
        <v>230357.4</v>
      </c>
      <c r="E16" s="205">
        <f>E17+E18</f>
        <v>230357.4</v>
      </c>
      <c r="F16" s="207" t="s">
        <v>4</v>
      </c>
    </row>
    <row r="17" spans="1:6" s="168" customFormat="1" ht="19.5" customHeight="1" x14ac:dyDescent="0.25">
      <c r="A17" s="31"/>
      <c r="B17" s="35" t="s">
        <v>192</v>
      </c>
      <c r="C17" s="36"/>
      <c r="D17" s="205">
        <f t="shared" ref="D17:D18" si="0">E17</f>
        <v>0</v>
      </c>
      <c r="E17" s="206"/>
      <c r="F17" s="208"/>
    </row>
    <row r="18" spans="1:6" s="168" customFormat="1" ht="22.5" customHeight="1" x14ac:dyDescent="0.25">
      <c r="A18" s="38" t="s">
        <v>7</v>
      </c>
      <c r="B18" s="26" t="s">
        <v>58</v>
      </c>
      <c r="C18" s="164"/>
      <c r="D18" s="205">
        <f t="shared" si="0"/>
        <v>230357.4</v>
      </c>
      <c r="E18" s="208">
        <v>230357.4</v>
      </c>
      <c r="F18" s="208" t="s">
        <v>4</v>
      </c>
    </row>
    <row r="19" spans="1:6" s="168" customFormat="1" ht="36.75" customHeight="1" x14ac:dyDescent="0.25">
      <c r="A19" s="32">
        <v>1130</v>
      </c>
      <c r="B19" s="37" t="s">
        <v>197</v>
      </c>
      <c r="C19" s="34">
        <v>7145</v>
      </c>
      <c r="D19" s="205">
        <f>E19</f>
        <v>11786.1</v>
      </c>
      <c r="E19" s="205">
        <f>E21</f>
        <v>11786.1</v>
      </c>
      <c r="F19" s="207" t="s">
        <v>4</v>
      </c>
    </row>
    <row r="20" spans="1:6" s="168" customFormat="1" ht="18.75" customHeight="1" x14ac:dyDescent="0.25">
      <c r="A20" s="31"/>
      <c r="B20" s="35" t="s">
        <v>192</v>
      </c>
      <c r="C20" s="36"/>
      <c r="D20" s="206"/>
      <c r="E20" s="206"/>
      <c r="F20" s="208"/>
    </row>
    <row r="21" spans="1:6" s="171" customFormat="1" ht="24.75" customHeight="1" x14ac:dyDescent="0.25">
      <c r="A21" s="38" t="s">
        <v>8</v>
      </c>
      <c r="B21" s="26" t="s">
        <v>198</v>
      </c>
      <c r="C21" s="164">
        <v>71452</v>
      </c>
      <c r="D21" s="207">
        <f>E21</f>
        <v>11786.1</v>
      </c>
      <c r="E21" s="207">
        <f>E22</f>
        <v>11786.1</v>
      </c>
      <c r="F21" s="207" t="s">
        <v>4</v>
      </c>
    </row>
    <row r="22" spans="1:6" s="168" customFormat="1" ht="54" customHeight="1" x14ac:dyDescent="0.25">
      <c r="A22" s="38"/>
      <c r="B22" s="26" t="s">
        <v>683</v>
      </c>
      <c r="C22" s="36"/>
      <c r="D22" s="206">
        <f>E22</f>
        <v>11786.1</v>
      </c>
      <c r="E22" s="208">
        <f>E24+E28+E29+E30+E31+E32+E33+E34+E35+E36+E37+E38+E39+E40+E41+E42+E43</f>
        <v>11786.1</v>
      </c>
      <c r="F22" s="208">
        <v>0</v>
      </c>
    </row>
    <row r="23" spans="1:6" s="168" customFormat="1" ht="18.75" customHeight="1" x14ac:dyDescent="0.25">
      <c r="A23" s="38"/>
      <c r="B23" s="26" t="s">
        <v>192</v>
      </c>
      <c r="C23" s="36"/>
      <c r="D23" s="206"/>
      <c r="E23" s="208"/>
      <c r="F23" s="208"/>
    </row>
    <row r="24" spans="1:6" s="171" customFormat="1" ht="41.25" customHeight="1" x14ac:dyDescent="0.25">
      <c r="A24" s="165">
        <v>1132</v>
      </c>
      <c r="B24" s="186" t="s">
        <v>673</v>
      </c>
      <c r="C24" s="165"/>
      <c r="D24" s="303">
        <f>E24</f>
        <v>1000</v>
      </c>
      <c r="E24" s="305">
        <v>1000</v>
      </c>
      <c r="F24" s="209" t="s">
        <v>4</v>
      </c>
    </row>
    <row r="25" spans="1:6" s="168" customFormat="1" ht="16.5" customHeight="1" x14ac:dyDescent="0.25">
      <c r="A25" s="166"/>
      <c r="B25" s="187" t="s">
        <v>199</v>
      </c>
      <c r="C25" s="166"/>
      <c r="D25" s="304"/>
      <c r="E25" s="306"/>
      <c r="F25" s="210"/>
    </row>
    <row r="26" spans="1:6" s="168" customFormat="1" ht="21.75" customHeight="1" x14ac:dyDescent="0.25">
      <c r="A26" s="167">
        <v>1133</v>
      </c>
      <c r="B26" s="188" t="s">
        <v>200</v>
      </c>
      <c r="C26" s="167"/>
      <c r="D26" s="211">
        <f>E26</f>
        <v>0</v>
      </c>
      <c r="E26" s="261"/>
      <c r="F26" s="212" t="s">
        <v>4</v>
      </c>
    </row>
    <row r="27" spans="1:6" s="168" customFormat="1" ht="21.75" customHeight="1" x14ac:dyDescent="0.25">
      <c r="A27" s="167">
        <v>1134</v>
      </c>
      <c r="B27" s="188" t="s">
        <v>201</v>
      </c>
      <c r="C27" s="167"/>
      <c r="D27" s="211">
        <f t="shared" ref="D27:D43" si="1">E27</f>
        <v>0</v>
      </c>
      <c r="E27" s="261"/>
      <c r="F27" s="212" t="s">
        <v>4</v>
      </c>
    </row>
    <row r="28" spans="1:6" s="168" customFormat="1" ht="81" customHeight="1" x14ac:dyDescent="0.25">
      <c r="A28" s="167">
        <v>1135</v>
      </c>
      <c r="B28" s="189" t="s">
        <v>674</v>
      </c>
      <c r="C28" s="167"/>
      <c r="D28" s="211">
        <f t="shared" si="1"/>
        <v>0</v>
      </c>
      <c r="E28" s="261">
        <v>0</v>
      </c>
      <c r="F28" s="212" t="s">
        <v>4</v>
      </c>
    </row>
    <row r="29" spans="1:6" s="168" customFormat="1" ht="41.25" customHeight="1" x14ac:dyDescent="0.25">
      <c r="A29" s="167">
        <v>1136</v>
      </c>
      <c r="B29" s="188" t="s">
        <v>675</v>
      </c>
      <c r="C29" s="167"/>
      <c r="D29" s="211">
        <f t="shared" si="1"/>
        <v>20</v>
      </c>
      <c r="E29" s="261">
        <v>20</v>
      </c>
      <c r="F29" s="212" t="s">
        <v>4</v>
      </c>
    </row>
    <row r="30" spans="1:6" s="168" customFormat="1" ht="54.75" customHeight="1" x14ac:dyDescent="0.25">
      <c r="A30" s="167">
        <v>1137</v>
      </c>
      <c r="B30" s="188" t="s">
        <v>202</v>
      </c>
      <c r="C30" s="167"/>
      <c r="D30" s="211">
        <f t="shared" si="1"/>
        <v>4017.2</v>
      </c>
      <c r="E30" s="261">
        <v>4017.2</v>
      </c>
      <c r="F30" s="212" t="s">
        <v>4</v>
      </c>
    </row>
    <row r="31" spans="1:6" s="168" customFormat="1" ht="32.25" customHeight="1" x14ac:dyDescent="0.25">
      <c r="A31" s="167">
        <v>1138</v>
      </c>
      <c r="B31" s="188" t="s">
        <v>203</v>
      </c>
      <c r="C31" s="167"/>
      <c r="D31" s="211">
        <f t="shared" si="1"/>
        <v>0</v>
      </c>
      <c r="E31" s="261"/>
      <c r="F31" s="212" t="s">
        <v>4</v>
      </c>
    </row>
    <row r="32" spans="1:6" s="168" customFormat="1" ht="72" customHeight="1" x14ac:dyDescent="0.25">
      <c r="A32" s="167">
        <v>1139</v>
      </c>
      <c r="B32" s="188" t="s">
        <v>204</v>
      </c>
      <c r="C32" s="167"/>
      <c r="D32" s="211">
        <f t="shared" si="1"/>
        <v>5200</v>
      </c>
      <c r="E32" s="261">
        <v>5200</v>
      </c>
      <c r="F32" s="212" t="s">
        <v>4</v>
      </c>
    </row>
    <row r="33" spans="1:9" s="168" customFormat="1" ht="72" customHeight="1" x14ac:dyDescent="0.25">
      <c r="A33" s="167">
        <v>1140</v>
      </c>
      <c r="B33" s="188" t="s">
        <v>676</v>
      </c>
      <c r="C33" s="167"/>
      <c r="D33" s="211">
        <f t="shared" si="1"/>
        <v>345</v>
      </c>
      <c r="E33" s="261">
        <v>345</v>
      </c>
      <c r="F33" s="212" t="s">
        <v>4</v>
      </c>
    </row>
    <row r="34" spans="1:9" s="168" customFormat="1" ht="41.25" customHeight="1" x14ac:dyDescent="0.25">
      <c r="A34" s="167">
        <v>1141</v>
      </c>
      <c r="B34" s="188" t="s">
        <v>205</v>
      </c>
      <c r="C34" s="167"/>
      <c r="D34" s="211">
        <f t="shared" si="1"/>
        <v>0</v>
      </c>
      <c r="E34" s="261">
        <v>0</v>
      </c>
      <c r="F34" s="212" t="s">
        <v>4</v>
      </c>
    </row>
    <row r="35" spans="1:9" s="168" customFormat="1" ht="27" customHeight="1" x14ac:dyDescent="0.25">
      <c r="A35" s="167">
        <v>1142</v>
      </c>
      <c r="B35" s="188" t="s">
        <v>206</v>
      </c>
      <c r="C35" s="167"/>
      <c r="D35" s="211">
        <f t="shared" si="1"/>
        <v>580</v>
      </c>
      <c r="E35" s="261">
        <v>580</v>
      </c>
      <c r="F35" s="212" t="s">
        <v>4</v>
      </c>
    </row>
    <row r="36" spans="1:9" s="168" customFormat="1" ht="29.25" customHeight="1" x14ac:dyDescent="0.25">
      <c r="A36" s="167">
        <v>1143</v>
      </c>
      <c r="B36" s="188" t="s">
        <v>677</v>
      </c>
      <c r="C36" s="167"/>
      <c r="D36" s="211">
        <f t="shared" si="1"/>
        <v>0</v>
      </c>
      <c r="E36" s="261"/>
      <c r="F36" s="212" t="s">
        <v>4</v>
      </c>
    </row>
    <row r="37" spans="1:9" s="168" customFormat="1" ht="55.5" customHeight="1" x14ac:dyDescent="0.25">
      <c r="A37" s="167">
        <v>1144</v>
      </c>
      <c r="B37" s="188" t="s">
        <v>207</v>
      </c>
      <c r="C37" s="167"/>
      <c r="D37" s="211">
        <f t="shared" si="1"/>
        <v>0</v>
      </c>
      <c r="E37" s="261">
        <v>0</v>
      </c>
      <c r="F37" s="212" t="s">
        <v>4</v>
      </c>
    </row>
    <row r="38" spans="1:9" s="168" customFormat="1" ht="29.25" customHeight="1" x14ac:dyDescent="0.25">
      <c r="A38" s="167">
        <v>1145</v>
      </c>
      <c r="B38" s="188" t="s">
        <v>208</v>
      </c>
      <c r="C38" s="167"/>
      <c r="D38" s="211">
        <f t="shared" si="1"/>
        <v>150</v>
      </c>
      <c r="E38" s="261">
        <v>150</v>
      </c>
      <c r="F38" s="212" t="s">
        <v>4</v>
      </c>
    </row>
    <row r="39" spans="1:9" s="168" customFormat="1" ht="18" customHeight="1" x14ac:dyDescent="0.25">
      <c r="A39" s="167">
        <v>1146</v>
      </c>
      <c r="B39" s="188" t="s">
        <v>678</v>
      </c>
      <c r="C39" s="167"/>
      <c r="D39" s="211">
        <f t="shared" si="1"/>
        <v>0</v>
      </c>
      <c r="E39" s="261"/>
      <c r="F39" s="212" t="s">
        <v>4</v>
      </c>
    </row>
    <row r="40" spans="1:9" s="168" customFormat="1" ht="39.75" customHeight="1" x14ac:dyDescent="0.25">
      <c r="A40" s="167">
        <v>1147</v>
      </c>
      <c r="B40" s="188" t="s">
        <v>679</v>
      </c>
      <c r="C40" s="167"/>
      <c r="D40" s="211">
        <f t="shared" si="1"/>
        <v>109</v>
      </c>
      <c r="E40" s="261">
        <v>109</v>
      </c>
      <c r="F40" s="212" t="s">
        <v>4</v>
      </c>
    </row>
    <row r="41" spans="1:9" s="168" customFormat="1" ht="30.75" customHeight="1" x14ac:dyDescent="0.25">
      <c r="A41" s="167">
        <v>1148</v>
      </c>
      <c r="B41" s="188" t="s">
        <v>680</v>
      </c>
      <c r="C41" s="167"/>
      <c r="D41" s="211">
        <f t="shared" si="1"/>
        <v>364.9</v>
      </c>
      <c r="E41" s="261">
        <v>364.9</v>
      </c>
      <c r="F41" s="212" t="s">
        <v>4</v>
      </c>
    </row>
    <row r="42" spans="1:9" s="168" customFormat="1" ht="42.75" customHeight="1" x14ac:dyDescent="0.3">
      <c r="A42" s="167">
        <v>1149</v>
      </c>
      <c r="B42" s="188" t="s">
        <v>681</v>
      </c>
      <c r="C42" s="167"/>
      <c r="D42" s="211">
        <f t="shared" si="1"/>
        <v>0</v>
      </c>
      <c r="E42" s="261">
        <v>0</v>
      </c>
      <c r="F42" s="212" t="s">
        <v>4</v>
      </c>
      <c r="I42" s="172"/>
    </row>
    <row r="43" spans="1:9" s="168" customFormat="1" ht="20.25" customHeight="1" x14ac:dyDescent="0.25">
      <c r="A43" s="167">
        <v>1150</v>
      </c>
      <c r="B43" s="188" t="s">
        <v>682</v>
      </c>
      <c r="C43" s="167"/>
      <c r="D43" s="211">
        <f t="shared" si="1"/>
        <v>0</v>
      </c>
      <c r="E43" s="261">
        <v>0</v>
      </c>
      <c r="F43" s="212" t="s">
        <v>4</v>
      </c>
    </row>
    <row r="44" spans="1:9" s="168" customFormat="1" ht="36.75" customHeight="1" x14ac:dyDescent="0.25">
      <c r="A44" s="32">
        <v>1150</v>
      </c>
      <c r="B44" s="37" t="s">
        <v>209</v>
      </c>
      <c r="C44" s="34">
        <v>7146</v>
      </c>
      <c r="D44" s="205">
        <f t="shared" ref="D44" si="2">E44</f>
        <v>10000</v>
      </c>
      <c r="E44" s="205">
        <f>E46</f>
        <v>10000</v>
      </c>
      <c r="F44" s="207" t="s">
        <v>4</v>
      </c>
    </row>
    <row r="45" spans="1:9" s="168" customFormat="1" ht="15.75" customHeight="1" x14ac:dyDescent="0.25">
      <c r="A45" s="31"/>
      <c r="B45" s="35" t="s">
        <v>192</v>
      </c>
      <c r="C45" s="36"/>
      <c r="D45" s="206"/>
      <c r="E45" s="206"/>
      <c r="F45" s="208"/>
    </row>
    <row r="46" spans="1:9" s="171" customFormat="1" ht="24.75" customHeight="1" x14ac:dyDescent="0.25">
      <c r="A46" s="38" t="s">
        <v>9</v>
      </c>
      <c r="B46" s="26" t="s">
        <v>210</v>
      </c>
      <c r="C46" s="164"/>
      <c r="D46" s="207">
        <f>E46</f>
        <v>10000</v>
      </c>
      <c r="E46" s="207">
        <f>E49+E50</f>
        <v>10000</v>
      </c>
      <c r="F46" s="207" t="s">
        <v>4</v>
      </c>
    </row>
    <row r="47" spans="1:9" s="168" customFormat="1" ht="14.25" customHeight="1" x14ac:dyDescent="0.25">
      <c r="A47" s="38"/>
      <c r="B47" s="26" t="s">
        <v>211</v>
      </c>
      <c r="C47" s="36"/>
      <c r="D47" s="206"/>
      <c r="E47" s="208"/>
      <c r="F47" s="208"/>
    </row>
    <row r="48" spans="1:9" s="168" customFormat="1" ht="18" customHeight="1" x14ac:dyDescent="0.25">
      <c r="A48" s="38"/>
      <c r="B48" s="26" t="s">
        <v>192</v>
      </c>
      <c r="C48" s="36"/>
      <c r="D48" s="206"/>
      <c r="E48" s="208"/>
      <c r="F48" s="208"/>
    </row>
    <row r="49" spans="1:6" s="168" customFormat="1" ht="69" customHeight="1" x14ac:dyDescent="0.25">
      <c r="A49" s="38" t="s">
        <v>10</v>
      </c>
      <c r="B49" s="27" t="s">
        <v>212</v>
      </c>
      <c r="C49" s="164"/>
      <c r="D49" s="208">
        <f>E49</f>
        <v>2000</v>
      </c>
      <c r="E49" s="208">
        <v>2000</v>
      </c>
      <c r="F49" s="208" t="s">
        <v>4</v>
      </c>
    </row>
    <row r="50" spans="1:6" s="168" customFormat="1" ht="76.5" customHeight="1" x14ac:dyDescent="0.25">
      <c r="A50" s="31" t="s">
        <v>11</v>
      </c>
      <c r="B50" s="40" t="s">
        <v>213</v>
      </c>
      <c r="C50" s="164"/>
      <c r="D50" s="208">
        <f>E50</f>
        <v>8000</v>
      </c>
      <c r="E50" s="208">
        <v>8000</v>
      </c>
      <c r="F50" s="208" t="s">
        <v>4</v>
      </c>
    </row>
    <row r="51" spans="1:6" s="168" customFormat="1" ht="22.5" customHeight="1" x14ac:dyDescent="0.25">
      <c r="A51" s="32">
        <v>1160</v>
      </c>
      <c r="B51" s="37" t="s">
        <v>214</v>
      </c>
      <c r="C51" s="34">
        <v>7161</v>
      </c>
      <c r="D51" s="205">
        <f>E51</f>
        <v>0</v>
      </c>
      <c r="E51" s="205">
        <f>E54+E59</f>
        <v>0</v>
      </c>
      <c r="F51" s="207" t="s">
        <v>4</v>
      </c>
    </row>
    <row r="52" spans="1:6" s="168" customFormat="1" ht="20.25" customHeight="1" x14ac:dyDescent="0.25">
      <c r="A52" s="38"/>
      <c r="B52" s="26" t="s">
        <v>215</v>
      </c>
      <c r="C52" s="36"/>
      <c r="D52" s="206"/>
      <c r="E52" s="206"/>
      <c r="F52" s="208"/>
    </row>
    <row r="53" spans="1:6" s="168" customFormat="1" ht="20.25" customHeight="1" x14ac:dyDescent="0.25">
      <c r="A53" s="31"/>
      <c r="B53" s="26" t="s">
        <v>192</v>
      </c>
      <c r="C53" s="36"/>
      <c r="D53" s="206"/>
      <c r="E53" s="206"/>
      <c r="F53" s="208"/>
    </row>
    <row r="54" spans="1:6" s="168" customFormat="1" ht="36.75" customHeight="1" x14ac:dyDescent="0.25">
      <c r="A54" s="38" t="s">
        <v>12</v>
      </c>
      <c r="B54" s="26" t="s">
        <v>216</v>
      </c>
      <c r="C54" s="164"/>
      <c r="D54" s="208">
        <f>E54</f>
        <v>0</v>
      </c>
      <c r="E54" s="208">
        <f>E56+E57+E58</f>
        <v>0</v>
      </c>
      <c r="F54" s="208" t="s">
        <v>4</v>
      </c>
    </row>
    <row r="55" spans="1:6" s="168" customFormat="1" ht="18.75" customHeight="1" x14ac:dyDescent="0.25">
      <c r="A55" s="38"/>
      <c r="B55" s="26" t="s">
        <v>217</v>
      </c>
      <c r="C55" s="36"/>
      <c r="D55" s="206"/>
      <c r="E55" s="208"/>
      <c r="F55" s="208"/>
    </row>
    <row r="56" spans="1:6" s="168" customFormat="1" ht="18.75" customHeight="1" x14ac:dyDescent="0.25">
      <c r="A56" s="41" t="s">
        <v>13</v>
      </c>
      <c r="B56" s="27" t="s">
        <v>218</v>
      </c>
      <c r="C56" s="164"/>
      <c r="D56" s="208">
        <f>E56</f>
        <v>0</v>
      </c>
      <c r="E56" s="208"/>
      <c r="F56" s="208" t="s">
        <v>4</v>
      </c>
    </row>
    <row r="57" spans="1:6" s="168" customFormat="1" ht="18.75" customHeight="1" x14ac:dyDescent="0.25">
      <c r="A57" s="41" t="s">
        <v>14</v>
      </c>
      <c r="B57" s="27" t="s">
        <v>219</v>
      </c>
      <c r="C57" s="164"/>
      <c r="D57" s="208">
        <f>E57</f>
        <v>0</v>
      </c>
      <c r="E57" s="208"/>
      <c r="F57" s="208" t="s">
        <v>4</v>
      </c>
    </row>
    <row r="58" spans="1:6" s="168" customFormat="1" ht="57.75" customHeight="1" x14ac:dyDescent="0.25">
      <c r="A58" s="41" t="s">
        <v>15</v>
      </c>
      <c r="B58" s="27" t="s">
        <v>188</v>
      </c>
      <c r="C58" s="164"/>
      <c r="D58" s="208">
        <f>E58</f>
        <v>0</v>
      </c>
      <c r="E58" s="208">
        <v>0</v>
      </c>
      <c r="F58" s="208" t="s">
        <v>4</v>
      </c>
    </row>
    <row r="59" spans="1:6" s="168" customFormat="1" ht="71.25" customHeight="1" x14ac:dyDescent="0.25">
      <c r="A59" s="41" t="s">
        <v>16</v>
      </c>
      <c r="B59" s="26" t="s">
        <v>220</v>
      </c>
      <c r="C59" s="164"/>
      <c r="D59" s="208">
        <f>E59</f>
        <v>0</v>
      </c>
      <c r="E59" s="208">
        <v>0</v>
      </c>
      <c r="F59" s="208" t="s">
        <v>4</v>
      </c>
    </row>
    <row r="60" spans="1:6" s="168" customFormat="1" ht="31.5" customHeight="1" x14ac:dyDescent="0.25">
      <c r="A60" s="32">
        <v>1200</v>
      </c>
      <c r="B60" s="33" t="s">
        <v>221</v>
      </c>
      <c r="C60" s="34">
        <v>7300</v>
      </c>
      <c r="D60" s="205">
        <f>E60+F60</f>
        <v>1755440.5</v>
      </c>
      <c r="E60" s="205">
        <f>E63+E69+E75</f>
        <v>1507524.9</v>
      </c>
      <c r="F60" s="207">
        <f>F66+F72+F85</f>
        <v>247915.6</v>
      </c>
    </row>
    <row r="61" spans="1:6" s="168" customFormat="1" ht="27" customHeight="1" x14ac:dyDescent="0.25">
      <c r="A61" s="31"/>
      <c r="B61" s="35" t="s">
        <v>222</v>
      </c>
      <c r="C61" s="36"/>
      <c r="D61" s="206"/>
      <c r="E61" s="206"/>
      <c r="F61" s="208"/>
    </row>
    <row r="62" spans="1:6" s="168" customFormat="1" ht="19.5" customHeight="1" x14ac:dyDescent="0.25">
      <c r="A62" s="31"/>
      <c r="B62" s="35" t="s">
        <v>192</v>
      </c>
      <c r="C62" s="36"/>
      <c r="D62" s="206"/>
      <c r="E62" s="206"/>
      <c r="F62" s="208"/>
    </row>
    <row r="63" spans="1:6" s="168" customFormat="1" ht="30" customHeight="1" x14ac:dyDescent="0.25">
      <c r="A63" s="32">
        <v>1210</v>
      </c>
      <c r="B63" s="37" t="s">
        <v>223</v>
      </c>
      <c r="C63" s="34">
        <v>7311</v>
      </c>
      <c r="D63" s="205">
        <f>E63</f>
        <v>0</v>
      </c>
      <c r="E63" s="205">
        <f>E65</f>
        <v>0</v>
      </c>
      <c r="F63" s="207" t="s">
        <v>4</v>
      </c>
    </row>
    <row r="64" spans="1:6" s="168" customFormat="1" ht="21" customHeight="1" x14ac:dyDescent="0.25">
      <c r="A64" s="31"/>
      <c r="B64" s="35" t="s">
        <v>192</v>
      </c>
      <c r="C64" s="36"/>
      <c r="D64" s="206"/>
      <c r="E64" s="206"/>
      <c r="F64" s="208"/>
    </row>
    <row r="65" spans="1:6" s="168" customFormat="1" ht="55.5" customHeight="1" x14ac:dyDescent="0.25">
      <c r="A65" s="38" t="s">
        <v>17</v>
      </c>
      <c r="B65" s="26" t="s">
        <v>224</v>
      </c>
      <c r="C65" s="42"/>
      <c r="D65" s="208">
        <f>E65</f>
        <v>0</v>
      </c>
      <c r="E65" s="208">
        <v>0</v>
      </c>
      <c r="F65" s="208" t="s">
        <v>4</v>
      </c>
    </row>
    <row r="66" spans="1:6" s="168" customFormat="1" ht="36.75" customHeight="1" x14ac:dyDescent="0.25">
      <c r="A66" s="43" t="s">
        <v>18</v>
      </c>
      <c r="B66" s="37" t="s">
        <v>225</v>
      </c>
      <c r="C66" s="44">
        <v>7312</v>
      </c>
      <c r="D66" s="207">
        <f>F66</f>
        <v>0</v>
      </c>
      <c r="E66" s="207" t="s">
        <v>4</v>
      </c>
      <c r="F66" s="208">
        <f>F68</f>
        <v>0</v>
      </c>
    </row>
    <row r="67" spans="1:6" s="168" customFormat="1" ht="15.75" customHeight="1" x14ac:dyDescent="0.25">
      <c r="A67" s="43"/>
      <c r="B67" s="35" t="s">
        <v>192</v>
      </c>
      <c r="C67" s="34"/>
      <c r="D67" s="207"/>
      <c r="E67" s="207"/>
      <c r="F67" s="207"/>
    </row>
    <row r="68" spans="1:6" s="168" customFormat="1" ht="57" customHeight="1" x14ac:dyDescent="0.25">
      <c r="A68" s="31" t="s">
        <v>19</v>
      </c>
      <c r="B68" s="26" t="s">
        <v>226</v>
      </c>
      <c r="C68" s="42"/>
      <c r="D68" s="208">
        <f>F68</f>
        <v>0</v>
      </c>
      <c r="E68" s="208" t="s">
        <v>4</v>
      </c>
      <c r="F68" s="208"/>
    </row>
    <row r="69" spans="1:6" s="168" customFormat="1" ht="36.75" customHeight="1" x14ac:dyDescent="0.25">
      <c r="A69" s="43" t="s">
        <v>20</v>
      </c>
      <c r="B69" s="37" t="s">
        <v>227</v>
      </c>
      <c r="C69" s="44">
        <v>7321</v>
      </c>
      <c r="D69" s="207">
        <f>E69</f>
        <v>0</v>
      </c>
      <c r="E69" s="207">
        <f>E71</f>
        <v>0</v>
      </c>
      <c r="F69" s="207" t="s">
        <v>4</v>
      </c>
    </row>
    <row r="70" spans="1:6" s="168" customFormat="1" ht="17.25" x14ac:dyDescent="0.25">
      <c r="A70" s="43"/>
      <c r="B70" s="35" t="s">
        <v>192</v>
      </c>
      <c r="C70" s="34"/>
      <c r="D70" s="207"/>
      <c r="E70" s="207"/>
      <c r="F70" s="207"/>
    </row>
    <row r="71" spans="1:6" s="168" customFormat="1" ht="56.25" customHeight="1" x14ac:dyDescent="0.25">
      <c r="A71" s="38" t="s">
        <v>21</v>
      </c>
      <c r="B71" s="26" t="s">
        <v>228</v>
      </c>
      <c r="C71" s="42"/>
      <c r="D71" s="208">
        <f>E71</f>
        <v>0</v>
      </c>
      <c r="E71" s="208">
        <v>0</v>
      </c>
      <c r="F71" s="208" t="s">
        <v>4</v>
      </c>
    </row>
    <row r="72" spans="1:6" s="168" customFormat="1" ht="36.75" customHeight="1" x14ac:dyDescent="0.25">
      <c r="A72" s="43" t="s">
        <v>22</v>
      </c>
      <c r="B72" s="37" t="s">
        <v>229</v>
      </c>
      <c r="C72" s="44">
        <v>7322</v>
      </c>
      <c r="D72" s="207">
        <f>F72</f>
        <v>0</v>
      </c>
      <c r="E72" s="207" t="s">
        <v>4</v>
      </c>
      <c r="F72" s="208">
        <f>F74</f>
        <v>0</v>
      </c>
    </row>
    <row r="73" spans="1:6" s="168" customFormat="1" ht="21" customHeight="1" x14ac:dyDescent="0.25">
      <c r="A73" s="43"/>
      <c r="B73" s="35" t="s">
        <v>192</v>
      </c>
      <c r="C73" s="34"/>
      <c r="D73" s="207"/>
      <c r="E73" s="207"/>
      <c r="F73" s="207"/>
    </row>
    <row r="74" spans="1:6" s="168" customFormat="1" ht="42.75" customHeight="1" x14ac:dyDescent="0.25">
      <c r="A74" s="38" t="s">
        <v>23</v>
      </c>
      <c r="B74" s="26" t="s">
        <v>230</v>
      </c>
      <c r="C74" s="42"/>
      <c r="D74" s="208">
        <f>F74</f>
        <v>0</v>
      </c>
      <c r="E74" s="208" t="s">
        <v>4</v>
      </c>
      <c r="F74" s="208"/>
    </row>
    <row r="75" spans="1:6" s="168" customFormat="1" ht="36.75" customHeight="1" x14ac:dyDescent="0.25">
      <c r="A75" s="32">
        <v>1250</v>
      </c>
      <c r="B75" s="37" t="s">
        <v>231</v>
      </c>
      <c r="C75" s="34">
        <v>7331</v>
      </c>
      <c r="D75" s="205">
        <f>E75</f>
        <v>1507524.9</v>
      </c>
      <c r="E75" s="205">
        <f>E78+E79+E83</f>
        <v>1507524.9</v>
      </c>
      <c r="F75" s="207" t="s">
        <v>4</v>
      </c>
    </row>
    <row r="76" spans="1:6" s="168" customFormat="1" ht="21.75" customHeight="1" x14ac:dyDescent="0.25">
      <c r="A76" s="31"/>
      <c r="B76" s="35" t="s">
        <v>232</v>
      </c>
      <c r="C76" s="36"/>
      <c r="D76" s="206"/>
      <c r="E76" s="206"/>
      <c r="F76" s="208"/>
    </row>
    <row r="77" spans="1:6" s="168" customFormat="1" ht="16.5" customHeight="1" x14ac:dyDescent="0.25">
      <c r="A77" s="31"/>
      <c r="B77" s="35" t="s">
        <v>199</v>
      </c>
      <c r="C77" s="36"/>
      <c r="D77" s="206"/>
      <c r="E77" s="206"/>
      <c r="F77" s="208"/>
    </row>
    <row r="78" spans="1:6" s="168" customFormat="1" ht="35.25" customHeight="1" x14ac:dyDescent="0.25">
      <c r="A78" s="38" t="s">
        <v>24</v>
      </c>
      <c r="B78" s="26" t="s">
        <v>233</v>
      </c>
      <c r="C78" s="164"/>
      <c r="D78" s="208">
        <f>E78</f>
        <v>1499571.9</v>
      </c>
      <c r="E78" s="208">
        <v>1499571.9</v>
      </c>
      <c r="F78" s="208" t="s">
        <v>4</v>
      </c>
    </row>
    <row r="79" spans="1:6" s="168" customFormat="1" ht="30.75" customHeight="1" x14ac:dyDescent="0.25">
      <c r="A79" s="38" t="s">
        <v>25</v>
      </c>
      <c r="B79" s="26" t="s">
        <v>234</v>
      </c>
      <c r="C79" s="42"/>
      <c r="D79" s="208">
        <f>E79</f>
        <v>0</v>
      </c>
      <c r="E79" s="208">
        <v>0</v>
      </c>
      <c r="F79" s="208" t="s">
        <v>4</v>
      </c>
    </row>
    <row r="80" spans="1:6" s="168" customFormat="1" ht="20.25" customHeight="1" x14ac:dyDescent="0.25">
      <c r="A80" s="38"/>
      <c r="B80" s="40" t="s">
        <v>192</v>
      </c>
      <c r="C80" s="42"/>
      <c r="D80" s="208"/>
      <c r="E80" s="208"/>
      <c r="F80" s="208"/>
    </row>
    <row r="81" spans="1:6" s="168" customFormat="1" ht="55.5" customHeight="1" x14ac:dyDescent="0.25">
      <c r="A81" s="38" t="s">
        <v>26</v>
      </c>
      <c r="B81" s="39" t="s">
        <v>235</v>
      </c>
      <c r="C81" s="164"/>
      <c r="D81" s="208">
        <f>E81</f>
        <v>0</v>
      </c>
      <c r="E81" s="208">
        <v>0</v>
      </c>
      <c r="F81" s="208" t="s">
        <v>4</v>
      </c>
    </row>
    <row r="82" spans="1:6" s="168" customFormat="1" ht="36.75" customHeight="1" x14ac:dyDescent="0.25">
      <c r="A82" s="38" t="s">
        <v>27</v>
      </c>
      <c r="B82" s="39" t="s">
        <v>236</v>
      </c>
      <c r="C82" s="164"/>
      <c r="D82" s="208">
        <f>E82</f>
        <v>0</v>
      </c>
      <c r="E82" s="208"/>
      <c r="F82" s="208" t="s">
        <v>4</v>
      </c>
    </row>
    <row r="83" spans="1:6" s="168" customFormat="1" ht="36.75" customHeight="1" x14ac:dyDescent="0.25">
      <c r="A83" s="38" t="s">
        <v>28</v>
      </c>
      <c r="B83" s="26" t="s">
        <v>237</v>
      </c>
      <c r="C83" s="42"/>
      <c r="D83" s="208">
        <f>E83</f>
        <v>7953</v>
      </c>
      <c r="E83" s="208">
        <v>7953</v>
      </c>
      <c r="F83" s="208" t="s">
        <v>4</v>
      </c>
    </row>
    <row r="84" spans="1:6" s="168" customFormat="1" ht="42.75" customHeight="1" x14ac:dyDescent="0.25">
      <c r="A84" s="38" t="s">
        <v>29</v>
      </c>
      <c r="B84" s="26" t="s">
        <v>238</v>
      </c>
      <c r="C84" s="42"/>
      <c r="D84" s="208">
        <f>E84</f>
        <v>0</v>
      </c>
      <c r="E84" s="208"/>
      <c r="F84" s="208" t="s">
        <v>4</v>
      </c>
    </row>
    <row r="85" spans="1:6" s="168" customFormat="1" ht="36.75" customHeight="1" x14ac:dyDescent="0.25">
      <c r="A85" s="32">
        <v>1260</v>
      </c>
      <c r="B85" s="37" t="s">
        <v>239</v>
      </c>
      <c r="C85" s="34">
        <v>7332</v>
      </c>
      <c r="D85" s="205">
        <f>F85</f>
        <v>247915.6</v>
      </c>
      <c r="E85" s="207" t="s">
        <v>4</v>
      </c>
      <c r="F85" s="207">
        <f>F88+F89</f>
        <v>247915.6</v>
      </c>
    </row>
    <row r="86" spans="1:6" s="168" customFormat="1" ht="24" customHeight="1" x14ac:dyDescent="0.25">
      <c r="A86" s="31"/>
      <c r="B86" s="35" t="s">
        <v>240</v>
      </c>
      <c r="C86" s="36"/>
      <c r="D86" s="206"/>
      <c r="E86" s="208"/>
      <c r="F86" s="208"/>
    </row>
    <row r="87" spans="1:6" s="168" customFormat="1" ht="17.25" customHeight="1" x14ac:dyDescent="0.25">
      <c r="A87" s="31"/>
      <c r="B87" s="35" t="s">
        <v>192</v>
      </c>
      <c r="C87" s="36"/>
      <c r="D87" s="206"/>
      <c r="E87" s="208"/>
      <c r="F87" s="208"/>
    </row>
    <row r="88" spans="1:6" s="168" customFormat="1" ht="36.75" customHeight="1" x14ac:dyDescent="0.25">
      <c r="A88" s="38" t="s">
        <v>30</v>
      </c>
      <c r="B88" s="26" t="s">
        <v>241</v>
      </c>
      <c r="C88" s="42"/>
      <c r="D88" s="208">
        <f>F88</f>
        <v>247915.6</v>
      </c>
      <c r="E88" s="208" t="s">
        <v>4</v>
      </c>
      <c r="F88" s="208">
        <v>247915.6</v>
      </c>
    </row>
    <row r="89" spans="1:6" s="168" customFormat="1" ht="36.75" customHeight="1" x14ac:dyDescent="0.25">
      <c r="A89" s="38" t="s">
        <v>31</v>
      </c>
      <c r="B89" s="26" t="s">
        <v>242</v>
      </c>
      <c r="C89" s="42"/>
      <c r="D89" s="208">
        <f>F89</f>
        <v>0</v>
      </c>
      <c r="E89" s="208" t="s">
        <v>4</v>
      </c>
      <c r="F89" s="208"/>
    </row>
    <row r="90" spans="1:6" s="168" customFormat="1" ht="22.5" customHeight="1" x14ac:dyDescent="0.25">
      <c r="A90" s="32">
        <v>1300</v>
      </c>
      <c r="B90" s="37" t="s">
        <v>243</v>
      </c>
      <c r="C90" s="34">
        <v>7400</v>
      </c>
      <c r="D90" s="205">
        <f>E90+F90-F136</f>
        <v>119399</v>
      </c>
      <c r="E90" s="205">
        <f>E99+E106+E112+E117+E122+E132</f>
        <v>119399</v>
      </c>
      <c r="F90" s="207">
        <f>F93+F127+F132</f>
        <v>0</v>
      </c>
    </row>
    <row r="91" spans="1:6" s="168" customFormat="1" ht="36.75" customHeight="1" x14ac:dyDescent="0.25">
      <c r="A91" s="31"/>
      <c r="B91" s="35" t="s">
        <v>244</v>
      </c>
      <c r="C91" s="36"/>
      <c r="D91" s="206"/>
      <c r="E91" s="206"/>
      <c r="F91" s="208"/>
    </row>
    <row r="92" spans="1:6" s="168" customFormat="1" ht="16.5" customHeight="1" x14ac:dyDescent="0.25">
      <c r="A92" s="31"/>
      <c r="B92" s="35" t="s">
        <v>192</v>
      </c>
      <c r="C92" s="36"/>
      <c r="D92" s="206"/>
      <c r="E92" s="206"/>
      <c r="F92" s="208"/>
    </row>
    <row r="93" spans="1:6" s="168" customFormat="1" ht="21" customHeight="1" x14ac:dyDescent="0.25">
      <c r="A93" s="32">
        <v>1310</v>
      </c>
      <c r="B93" s="37" t="s">
        <v>245</v>
      </c>
      <c r="C93" s="34">
        <v>7411</v>
      </c>
      <c r="D93" s="205">
        <f>F93</f>
        <v>0</v>
      </c>
      <c r="E93" s="207" t="s">
        <v>4</v>
      </c>
      <c r="F93" s="207">
        <f>F95</f>
        <v>0</v>
      </c>
    </row>
    <row r="94" spans="1:6" s="168" customFormat="1" ht="15.75" customHeight="1" x14ac:dyDescent="0.25">
      <c r="A94" s="31"/>
      <c r="B94" s="35" t="s">
        <v>192</v>
      </c>
      <c r="C94" s="36"/>
      <c r="D94" s="206"/>
      <c r="E94" s="208"/>
      <c r="F94" s="208"/>
    </row>
    <row r="95" spans="1:6" s="168" customFormat="1" ht="41.25" customHeight="1" x14ac:dyDescent="0.25">
      <c r="A95" s="38" t="s">
        <v>32</v>
      </c>
      <c r="B95" s="26" t="s">
        <v>246</v>
      </c>
      <c r="C95" s="42"/>
      <c r="D95" s="208">
        <f>F95</f>
        <v>0</v>
      </c>
      <c r="E95" s="208" t="s">
        <v>4</v>
      </c>
      <c r="F95" s="208"/>
    </row>
    <row r="96" spans="1:6" s="168" customFormat="1" ht="21" customHeight="1" x14ac:dyDescent="0.25">
      <c r="A96" s="32">
        <v>1320</v>
      </c>
      <c r="B96" s="37" t="s">
        <v>247</v>
      </c>
      <c r="C96" s="34">
        <v>7412</v>
      </c>
      <c r="D96" s="205">
        <f>E96</f>
        <v>0</v>
      </c>
      <c r="E96" s="205">
        <f>E98</f>
        <v>0</v>
      </c>
      <c r="F96" s="207" t="s">
        <v>4</v>
      </c>
    </row>
    <row r="97" spans="1:6" s="168" customFormat="1" ht="16.5" customHeight="1" x14ac:dyDescent="0.25">
      <c r="A97" s="31"/>
      <c r="B97" s="35" t="s">
        <v>192</v>
      </c>
      <c r="C97" s="36"/>
      <c r="D97" s="206"/>
      <c r="E97" s="206"/>
      <c r="F97" s="208"/>
    </row>
    <row r="98" spans="1:6" s="168" customFormat="1" ht="41.25" customHeight="1" x14ac:dyDescent="0.25">
      <c r="A98" s="38" t="s">
        <v>33</v>
      </c>
      <c r="B98" s="26" t="s">
        <v>248</v>
      </c>
      <c r="C98" s="42"/>
      <c r="D98" s="208">
        <f>E98</f>
        <v>0</v>
      </c>
      <c r="E98" s="208"/>
      <c r="F98" s="208" t="s">
        <v>4</v>
      </c>
    </row>
    <row r="99" spans="1:6" s="168" customFormat="1" ht="24" customHeight="1" x14ac:dyDescent="0.25">
      <c r="A99" s="32">
        <v>1330</v>
      </c>
      <c r="B99" s="37" t="s">
        <v>249</v>
      </c>
      <c r="C99" s="34">
        <v>7415</v>
      </c>
      <c r="D99" s="205">
        <f>E99</f>
        <v>30900</v>
      </c>
      <c r="E99" s="205">
        <f>E102+E103+E105</f>
        <v>30900</v>
      </c>
      <c r="F99" s="207" t="s">
        <v>4</v>
      </c>
    </row>
    <row r="100" spans="1:6" s="168" customFormat="1" ht="24" customHeight="1" x14ac:dyDescent="0.25">
      <c r="A100" s="31"/>
      <c r="B100" s="35" t="s">
        <v>250</v>
      </c>
      <c r="C100" s="36"/>
      <c r="D100" s="206"/>
      <c r="E100" s="206"/>
      <c r="F100" s="208"/>
    </row>
    <row r="101" spans="1:6" s="168" customFormat="1" ht="17.25" customHeight="1" x14ac:dyDescent="0.25">
      <c r="A101" s="31"/>
      <c r="B101" s="35" t="s">
        <v>192</v>
      </c>
      <c r="C101" s="36"/>
      <c r="D101" s="206"/>
      <c r="E101" s="206"/>
      <c r="F101" s="208"/>
    </row>
    <row r="102" spans="1:6" s="168" customFormat="1" ht="23.25" customHeight="1" x14ac:dyDescent="0.25">
      <c r="A102" s="38" t="s">
        <v>34</v>
      </c>
      <c r="B102" s="26" t="s">
        <v>251</v>
      </c>
      <c r="C102" s="42"/>
      <c r="D102" s="208">
        <f>E102</f>
        <v>3259.8</v>
      </c>
      <c r="E102" s="208">
        <v>3259.8</v>
      </c>
      <c r="F102" s="208" t="s">
        <v>4</v>
      </c>
    </row>
    <row r="103" spans="1:6" s="168" customFormat="1" ht="33" customHeight="1" x14ac:dyDescent="0.25">
      <c r="A103" s="38" t="s">
        <v>35</v>
      </c>
      <c r="B103" s="26" t="s">
        <v>252</v>
      </c>
      <c r="C103" s="42"/>
      <c r="D103" s="208">
        <f>E103</f>
        <v>17416.2</v>
      </c>
      <c r="E103" s="208">
        <v>17416.2</v>
      </c>
      <c r="F103" s="208" t="s">
        <v>4</v>
      </c>
    </row>
    <row r="104" spans="1:6" s="168" customFormat="1" ht="46.5" customHeight="1" x14ac:dyDescent="0.25">
      <c r="A104" s="38" t="s">
        <v>36</v>
      </c>
      <c r="B104" s="26" t="s">
        <v>253</v>
      </c>
      <c r="C104" s="42"/>
      <c r="D104" s="208">
        <f>E104</f>
        <v>0</v>
      </c>
      <c r="E104" s="208"/>
      <c r="F104" s="208" t="s">
        <v>4</v>
      </c>
    </row>
    <row r="105" spans="1:6" s="168" customFormat="1" ht="21.75" customHeight="1" x14ac:dyDescent="0.25">
      <c r="A105" s="31" t="s">
        <v>37</v>
      </c>
      <c r="B105" s="26" t="s">
        <v>254</v>
      </c>
      <c r="C105" s="42"/>
      <c r="D105" s="208">
        <f>E105</f>
        <v>10224</v>
      </c>
      <c r="E105" s="208">
        <v>10224</v>
      </c>
      <c r="F105" s="208" t="s">
        <v>4</v>
      </c>
    </row>
    <row r="106" spans="1:6" s="168" customFormat="1" ht="36.75" customHeight="1" x14ac:dyDescent="0.25">
      <c r="A106" s="32">
        <v>1340</v>
      </c>
      <c r="B106" s="37" t="s">
        <v>255</v>
      </c>
      <c r="C106" s="34">
        <v>7421</v>
      </c>
      <c r="D106" s="205">
        <f>E106</f>
        <v>1999</v>
      </c>
      <c r="E106" s="205">
        <f>E107+E108+E109+E110+E111</f>
        <v>1999</v>
      </c>
      <c r="F106" s="207" t="s">
        <v>4</v>
      </c>
    </row>
    <row r="107" spans="1:6" s="168" customFormat="1" ht="27.75" customHeight="1" x14ac:dyDescent="0.25">
      <c r="A107" s="31"/>
      <c r="B107" s="35" t="s">
        <v>256</v>
      </c>
      <c r="C107" s="36"/>
      <c r="D107" s="206"/>
      <c r="E107" s="206"/>
      <c r="F107" s="208"/>
    </row>
    <row r="108" spans="1:6" s="168" customFormat="1" ht="18" customHeight="1" x14ac:dyDescent="0.25">
      <c r="A108" s="31"/>
      <c r="B108" s="35" t="s">
        <v>192</v>
      </c>
      <c r="C108" s="36"/>
      <c r="D108" s="206"/>
      <c r="E108" s="206"/>
      <c r="F108" s="208"/>
    </row>
    <row r="109" spans="1:6" s="168" customFormat="1" ht="81.75" customHeight="1" x14ac:dyDescent="0.25">
      <c r="A109" s="38" t="s">
        <v>38</v>
      </c>
      <c r="B109" s="26" t="s">
        <v>257</v>
      </c>
      <c r="C109" s="42"/>
      <c r="D109" s="208">
        <f>E109</f>
        <v>0</v>
      </c>
      <c r="E109" s="208"/>
      <c r="F109" s="208" t="s">
        <v>4</v>
      </c>
    </row>
    <row r="110" spans="1:6" s="168" customFormat="1" ht="57" customHeight="1" x14ac:dyDescent="0.25">
      <c r="A110" s="38" t="s">
        <v>39</v>
      </c>
      <c r="B110" s="26" t="s">
        <v>258</v>
      </c>
      <c r="C110" s="164"/>
      <c r="D110" s="208">
        <f>E110</f>
        <v>1999</v>
      </c>
      <c r="E110" s="208">
        <v>1999</v>
      </c>
      <c r="F110" s="208" t="s">
        <v>4</v>
      </c>
    </row>
    <row r="111" spans="1:6" s="168" customFormat="1" ht="62.25" customHeight="1" x14ac:dyDescent="0.25">
      <c r="A111" s="38" t="s">
        <v>40</v>
      </c>
      <c r="B111" s="26" t="s">
        <v>259</v>
      </c>
      <c r="C111" s="164"/>
      <c r="D111" s="208">
        <f>E111</f>
        <v>0</v>
      </c>
      <c r="E111" s="208">
        <v>0</v>
      </c>
      <c r="F111" s="208" t="s">
        <v>4</v>
      </c>
    </row>
    <row r="112" spans="1:6" s="168" customFormat="1" ht="27" customHeight="1" x14ac:dyDescent="0.25">
      <c r="A112" s="32">
        <v>1350</v>
      </c>
      <c r="B112" s="37" t="s">
        <v>260</v>
      </c>
      <c r="C112" s="34">
        <v>7422</v>
      </c>
      <c r="D112" s="205">
        <f>E112</f>
        <v>57000</v>
      </c>
      <c r="E112" s="205">
        <f>E115+E116</f>
        <v>57000</v>
      </c>
      <c r="F112" s="207" t="s">
        <v>4</v>
      </c>
    </row>
    <row r="113" spans="1:6" s="168" customFormat="1" ht="18" customHeight="1" x14ac:dyDescent="0.25">
      <c r="A113" s="31"/>
      <c r="B113" s="35" t="s">
        <v>261</v>
      </c>
      <c r="C113" s="36"/>
      <c r="D113" s="206"/>
      <c r="E113" s="206"/>
      <c r="F113" s="208"/>
    </row>
    <row r="114" spans="1:6" s="168" customFormat="1" ht="18" customHeight="1" x14ac:dyDescent="0.25">
      <c r="A114" s="31"/>
      <c r="B114" s="35" t="s">
        <v>192</v>
      </c>
      <c r="C114" s="36"/>
      <c r="D114" s="206"/>
      <c r="E114" s="206"/>
      <c r="F114" s="208"/>
    </row>
    <row r="115" spans="1:6" s="168" customFormat="1" ht="18" customHeight="1" x14ac:dyDescent="0.25">
      <c r="A115" s="38" t="s">
        <v>41</v>
      </c>
      <c r="B115" s="26" t="s">
        <v>262</v>
      </c>
      <c r="C115" s="37"/>
      <c r="D115" s="208">
        <f>E115</f>
        <v>56500</v>
      </c>
      <c r="E115" s="208">
        <v>56500</v>
      </c>
      <c r="F115" s="208" t="s">
        <v>4</v>
      </c>
    </row>
    <row r="116" spans="1:6" s="168" customFormat="1" ht="36.75" customHeight="1" x14ac:dyDescent="0.25">
      <c r="A116" s="38" t="s">
        <v>42</v>
      </c>
      <c r="B116" s="26" t="s">
        <v>263</v>
      </c>
      <c r="C116" s="164"/>
      <c r="D116" s="208">
        <f>E116</f>
        <v>500</v>
      </c>
      <c r="E116" s="208">
        <v>500</v>
      </c>
      <c r="F116" s="208" t="s">
        <v>4</v>
      </c>
    </row>
    <row r="117" spans="1:6" s="168" customFormat="1" ht="29.25" customHeight="1" x14ac:dyDescent="0.25">
      <c r="A117" s="32">
        <v>1360</v>
      </c>
      <c r="B117" s="37" t="s">
        <v>264</v>
      </c>
      <c r="C117" s="34">
        <v>7431</v>
      </c>
      <c r="D117" s="205">
        <f>E117</f>
        <v>1500</v>
      </c>
      <c r="E117" s="205">
        <f>E120+E121</f>
        <v>1500</v>
      </c>
      <c r="F117" s="207" t="s">
        <v>4</v>
      </c>
    </row>
    <row r="118" spans="1:6" s="168" customFormat="1" ht="18" customHeight="1" x14ac:dyDescent="0.25">
      <c r="A118" s="31"/>
      <c r="B118" s="35" t="s">
        <v>265</v>
      </c>
      <c r="C118" s="36"/>
      <c r="D118" s="206"/>
      <c r="E118" s="206"/>
      <c r="F118" s="208"/>
    </row>
    <row r="119" spans="1:6" s="168" customFormat="1" ht="15" customHeight="1" x14ac:dyDescent="0.25">
      <c r="A119" s="31"/>
      <c r="B119" s="35" t="s">
        <v>192</v>
      </c>
      <c r="C119" s="36"/>
      <c r="D119" s="206"/>
      <c r="E119" s="206"/>
      <c r="F119" s="208"/>
    </row>
    <row r="120" spans="1:6" s="168" customFormat="1" ht="45" customHeight="1" x14ac:dyDescent="0.25">
      <c r="A120" s="38" t="s">
        <v>43</v>
      </c>
      <c r="B120" s="26" t="s">
        <v>266</v>
      </c>
      <c r="C120" s="42"/>
      <c r="D120" s="208">
        <f>E120</f>
        <v>1500</v>
      </c>
      <c r="E120" s="208">
        <v>1500</v>
      </c>
      <c r="F120" s="208" t="s">
        <v>4</v>
      </c>
    </row>
    <row r="121" spans="1:6" s="168" customFormat="1" ht="39.75" customHeight="1" x14ac:dyDescent="0.25">
      <c r="A121" s="38" t="s">
        <v>44</v>
      </c>
      <c r="B121" s="26" t="s">
        <v>267</v>
      </c>
      <c r="C121" s="42"/>
      <c r="D121" s="208">
        <f>E121</f>
        <v>0</v>
      </c>
      <c r="E121" s="208"/>
      <c r="F121" s="208" t="s">
        <v>4</v>
      </c>
    </row>
    <row r="122" spans="1:6" s="168" customFormat="1" ht="27" customHeight="1" x14ac:dyDescent="0.25">
      <c r="A122" s="32">
        <v>1370</v>
      </c>
      <c r="B122" s="37" t="s">
        <v>268</v>
      </c>
      <c r="C122" s="34">
        <v>7441</v>
      </c>
      <c r="D122" s="208">
        <f>E122</f>
        <v>0</v>
      </c>
      <c r="E122" s="208">
        <f>E125+E126</f>
        <v>0</v>
      </c>
      <c r="F122" s="207" t="s">
        <v>4</v>
      </c>
    </row>
    <row r="123" spans="1:6" s="168" customFormat="1" ht="17.25" customHeight="1" x14ac:dyDescent="0.25">
      <c r="A123" s="31"/>
      <c r="B123" s="35" t="s">
        <v>269</v>
      </c>
      <c r="C123" s="36"/>
      <c r="D123" s="206"/>
      <c r="E123" s="208"/>
      <c r="F123" s="208"/>
    </row>
    <row r="124" spans="1:6" s="168" customFormat="1" ht="19.5" customHeight="1" x14ac:dyDescent="0.25">
      <c r="A124" s="31"/>
      <c r="B124" s="35" t="s">
        <v>192</v>
      </c>
      <c r="C124" s="36"/>
      <c r="D124" s="206"/>
      <c r="E124" s="208"/>
      <c r="F124" s="208"/>
    </row>
    <row r="125" spans="1:6" s="168" customFormat="1" ht="84.75" customHeight="1" x14ac:dyDescent="0.25">
      <c r="A125" s="31" t="s">
        <v>45</v>
      </c>
      <c r="B125" s="195" t="s">
        <v>270</v>
      </c>
      <c r="C125" s="42"/>
      <c r="D125" s="208">
        <f>E125</f>
        <v>0</v>
      </c>
      <c r="E125" s="208"/>
      <c r="F125" s="208" t="s">
        <v>4</v>
      </c>
    </row>
    <row r="126" spans="1:6" s="168" customFormat="1" ht="90.75" customHeight="1" x14ac:dyDescent="0.25">
      <c r="A126" s="38" t="s">
        <v>187</v>
      </c>
      <c r="B126" s="195" t="s">
        <v>271</v>
      </c>
      <c r="C126" s="42"/>
      <c r="D126" s="208">
        <f>E126</f>
        <v>0</v>
      </c>
      <c r="E126" s="208"/>
      <c r="F126" s="208" t="s">
        <v>4</v>
      </c>
    </row>
    <row r="127" spans="1:6" s="168" customFormat="1" ht="29.25" customHeight="1" x14ac:dyDescent="0.25">
      <c r="A127" s="32">
        <v>1380</v>
      </c>
      <c r="B127" s="37" t="s">
        <v>272</v>
      </c>
      <c r="C127" s="34">
        <v>7442</v>
      </c>
      <c r="D127" s="205">
        <f>F127</f>
        <v>0</v>
      </c>
      <c r="E127" s="207" t="s">
        <v>4</v>
      </c>
      <c r="F127" s="207">
        <f>F130+F131</f>
        <v>0</v>
      </c>
    </row>
    <row r="128" spans="1:6" s="168" customFormat="1" ht="16.5" customHeight="1" x14ac:dyDescent="0.25">
      <c r="A128" s="31"/>
      <c r="B128" s="35" t="s">
        <v>273</v>
      </c>
      <c r="C128" s="36"/>
      <c r="D128" s="206"/>
      <c r="E128" s="208"/>
      <c r="F128" s="208"/>
    </row>
    <row r="129" spans="1:6" s="168" customFormat="1" ht="16.5" customHeight="1" x14ac:dyDescent="0.25">
      <c r="A129" s="31"/>
      <c r="B129" s="35" t="s">
        <v>192</v>
      </c>
      <c r="C129" s="36"/>
      <c r="D129" s="206"/>
      <c r="E129" s="208"/>
      <c r="F129" s="208"/>
    </row>
    <row r="130" spans="1:6" s="168" customFormat="1" ht="85.5" customHeight="1" x14ac:dyDescent="0.25">
      <c r="A130" s="38" t="s">
        <v>46</v>
      </c>
      <c r="B130" s="195" t="s">
        <v>274</v>
      </c>
      <c r="C130" s="42"/>
      <c r="D130" s="208">
        <f>F130</f>
        <v>0</v>
      </c>
      <c r="E130" s="208" t="s">
        <v>4</v>
      </c>
      <c r="F130" s="208">
        <v>0</v>
      </c>
    </row>
    <row r="131" spans="1:6" s="168" customFormat="1" ht="87" customHeight="1" x14ac:dyDescent="0.25">
      <c r="A131" s="38" t="s">
        <v>47</v>
      </c>
      <c r="B131" s="195" t="s">
        <v>275</v>
      </c>
      <c r="C131" s="42"/>
      <c r="D131" s="208">
        <f>F131</f>
        <v>0</v>
      </c>
      <c r="E131" s="208" t="s">
        <v>4</v>
      </c>
      <c r="F131" s="207">
        <v>0</v>
      </c>
    </row>
    <row r="132" spans="1:6" s="168" customFormat="1" ht="27.75" customHeight="1" x14ac:dyDescent="0.25">
      <c r="A132" s="43" t="s">
        <v>48</v>
      </c>
      <c r="B132" s="37" t="s">
        <v>276</v>
      </c>
      <c r="C132" s="34">
        <v>7451</v>
      </c>
      <c r="D132" s="205">
        <f>E132+F132-F136</f>
        <v>28000</v>
      </c>
      <c r="E132" s="205">
        <f>E137</f>
        <v>28000</v>
      </c>
      <c r="F132" s="207">
        <f>F135+F136+F137</f>
        <v>0</v>
      </c>
    </row>
    <row r="133" spans="1:6" s="168" customFormat="1" ht="16.5" customHeight="1" x14ac:dyDescent="0.25">
      <c r="A133" s="38"/>
      <c r="B133" s="35" t="s">
        <v>277</v>
      </c>
      <c r="C133" s="34"/>
      <c r="D133" s="206"/>
      <c r="E133" s="206"/>
      <c r="F133" s="208"/>
    </row>
    <row r="134" spans="1:6" s="168" customFormat="1" ht="16.5" customHeight="1" x14ac:dyDescent="0.25">
      <c r="A134" s="38"/>
      <c r="B134" s="35" t="s">
        <v>192</v>
      </c>
      <c r="C134" s="34"/>
      <c r="D134" s="206"/>
      <c r="E134" s="206"/>
      <c r="F134" s="208"/>
    </row>
    <row r="135" spans="1:6" s="168" customFormat="1" ht="27" customHeight="1" x14ac:dyDescent="0.25">
      <c r="A135" s="38" t="s">
        <v>49</v>
      </c>
      <c r="B135" s="26" t="s">
        <v>278</v>
      </c>
      <c r="C135" s="42"/>
      <c r="D135" s="208">
        <f>F135</f>
        <v>0</v>
      </c>
      <c r="E135" s="208" t="s">
        <v>4</v>
      </c>
      <c r="F135" s="208">
        <v>0</v>
      </c>
    </row>
    <row r="136" spans="1:6" s="168" customFormat="1" ht="36.75" customHeight="1" x14ac:dyDescent="0.25">
      <c r="A136" s="38" t="s">
        <v>50</v>
      </c>
      <c r="B136" s="26" t="s">
        <v>279</v>
      </c>
      <c r="C136" s="42"/>
      <c r="D136" s="208">
        <f>F136</f>
        <v>0</v>
      </c>
      <c r="E136" s="208" t="s">
        <v>4</v>
      </c>
      <c r="F136" s="208">
        <v>0</v>
      </c>
    </row>
    <row r="137" spans="1:6" s="168" customFormat="1" ht="30.75" customHeight="1" x14ac:dyDescent="0.25">
      <c r="A137" s="38" t="s">
        <v>51</v>
      </c>
      <c r="B137" s="26" t="s">
        <v>280</v>
      </c>
      <c r="C137" s="42"/>
      <c r="D137" s="208">
        <f>E137+F137</f>
        <v>28000</v>
      </c>
      <c r="E137" s="208">
        <v>28000</v>
      </c>
      <c r="F137" s="208">
        <v>0</v>
      </c>
    </row>
    <row r="138" spans="1:6" ht="14.25" customHeight="1" x14ac:dyDescent="0.25">
      <c r="A138" s="173"/>
      <c r="B138" s="174"/>
      <c r="C138" s="175"/>
    </row>
    <row r="139" spans="1:6" ht="14.25" customHeight="1" x14ac:dyDescent="0.25">
      <c r="A139" s="173"/>
      <c r="B139" s="174"/>
      <c r="C139" s="175"/>
    </row>
    <row r="140" spans="1:6" ht="10.5" customHeight="1" x14ac:dyDescent="0.25">
      <c r="A140" s="173"/>
      <c r="B140" s="174"/>
      <c r="C140" s="175"/>
    </row>
    <row r="141" spans="1:6" ht="30.75" customHeight="1" x14ac:dyDescent="0.2">
      <c r="A141" s="176"/>
      <c r="B141" s="299" t="s">
        <v>52</v>
      </c>
      <c r="C141" s="299"/>
      <c r="D141" s="299"/>
      <c r="E141" s="299"/>
      <c r="F141" s="299"/>
    </row>
    <row r="142" spans="1:6" ht="42.75" customHeight="1" x14ac:dyDescent="0.2">
      <c r="A142" s="176"/>
      <c r="B142" s="299" t="s">
        <v>687</v>
      </c>
      <c r="C142" s="299"/>
      <c r="D142" s="299"/>
      <c r="E142" s="299"/>
      <c r="F142" s="299"/>
    </row>
    <row r="143" spans="1:6" s="179" customFormat="1" ht="17.25" customHeight="1" x14ac:dyDescent="0.25">
      <c r="A143" s="177"/>
      <c r="B143" s="178"/>
      <c r="C143" s="169"/>
    </row>
    <row r="144" spans="1:6" s="180" customFormat="1" ht="79.5" customHeight="1" x14ac:dyDescent="0.25">
      <c r="A144" s="72" t="s">
        <v>283</v>
      </c>
      <c r="B144" s="307" t="s">
        <v>53</v>
      </c>
      <c r="C144" s="308"/>
      <c r="D144" s="30" t="s">
        <v>54</v>
      </c>
      <c r="E144" s="249" t="s">
        <v>55</v>
      </c>
      <c r="F144" s="30" t="s">
        <v>56</v>
      </c>
    </row>
    <row r="145" spans="1:6" s="180" customFormat="1" ht="18.75" customHeight="1" x14ac:dyDescent="0.25">
      <c r="A145" s="73" t="s">
        <v>284</v>
      </c>
      <c r="B145" s="309"/>
      <c r="C145" s="310"/>
      <c r="D145" s="30"/>
      <c r="E145" s="249"/>
      <c r="F145" s="30"/>
    </row>
    <row r="146" spans="1:6" s="181" customFormat="1" ht="26.25" customHeight="1" x14ac:dyDescent="0.25">
      <c r="A146" s="74">
        <v>1</v>
      </c>
      <c r="B146" s="307" t="s">
        <v>194</v>
      </c>
      <c r="C146" s="308"/>
      <c r="D146" s="170">
        <v>3000</v>
      </c>
      <c r="E146" s="170">
        <v>400</v>
      </c>
      <c r="F146" s="170">
        <v>2600</v>
      </c>
    </row>
    <row r="147" spans="1:6" s="181" customFormat="1" ht="26.25" customHeight="1" x14ac:dyDescent="0.25">
      <c r="A147" s="74">
        <v>2</v>
      </c>
      <c r="B147" s="307" t="s">
        <v>57</v>
      </c>
      <c r="C147" s="308"/>
      <c r="D147" s="170">
        <v>73734</v>
      </c>
      <c r="E147" s="170">
        <v>1000</v>
      </c>
      <c r="F147" s="170">
        <v>72734</v>
      </c>
    </row>
    <row r="148" spans="1:6" s="181" customFormat="1" ht="23.25" customHeight="1" x14ac:dyDescent="0.25">
      <c r="A148" s="74">
        <v>3</v>
      </c>
      <c r="B148" s="307" t="s">
        <v>58</v>
      </c>
      <c r="C148" s="308"/>
      <c r="D148" s="170">
        <v>265194</v>
      </c>
      <c r="E148" s="170">
        <v>6440</v>
      </c>
      <c r="F148" s="170">
        <v>258754</v>
      </c>
    </row>
    <row r="149" spans="1:6" s="181" customFormat="1" ht="23.25" customHeight="1" x14ac:dyDescent="0.25">
      <c r="A149" s="74">
        <v>4</v>
      </c>
      <c r="B149" s="307" t="s">
        <v>59</v>
      </c>
      <c r="C149" s="308"/>
      <c r="D149" s="170">
        <v>1140</v>
      </c>
      <c r="E149" s="170">
        <v>300</v>
      </c>
      <c r="F149" s="170" t="s">
        <v>60</v>
      </c>
    </row>
    <row r="150" spans="1:6" s="181" customFormat="1" ht="23.25" customHeight="1" x14ac:dyDescent="0.25">
      <c r="A150" s="74">
        <v>5</v>
      </c>
      <c r="B150" s="307" t="s">
        <v>61</v>
      </c>
      <c r="C150" s="308"/>
      <c r="D150" s="170">
        <v>285</v>
      </c>
      <c r="E150" s="170">
        <v>150</v>
      </c>
      <c r="F150" s="170" t="s">
        <v>60</v>
      </c>
    </row>
    <row r="151" spans="1:6" ht="6" customHeight="1" x14ac:dyDescent="0.25">
      <c r="B151" s="174"/>
      <c r="C151" s="175"/>
    </row>
    <row r="152" spans="1:6" ht="36.75" customHeight="1" x14ac:dyDescent="0.25">
      <c r="B152" s="174"/>
      <c r="C152" s="175"/>
    </row>
    <row r="153" spans="1:6" ht="36.75" customHeight="1" x14ac:dyDescent="0.25">
      <c r="B153" s="174"/>
      <c r="C153" s="175"/>
    </row>
    <row r="154" spans="1:6" ht="36.75" customHeight="1" x14ac:dyDescent="0.25">
      <c r="B154" s="174"/>
      <c r="C154" s="175"/>
    </row>
    <row r="155" spans="1:6" ht="36.75" customHeight="1" x14ac:dyDescent="0.25">
      <c r="B155" s="174"/>
      <c r="C155" s="175"/>
    </row>
    <row r="156" spans="1:6" ht="36.75" customHeight="1" x14ac:dyDescent="0.25">
      <c r="B156" s="174"/>
      <c r="C156" s="175"/>
    </row>
    <row r="157" spans="1:6" ht="36.75" customHeight="1" x14ac:dyDescent="0.25">
      <c r="B157" s="174"/>
      <c r="C157" s="175"/>
    </row>
    <row r="158" spans="1:6" ht="36.75" customHeight="1" x14ac:dyDescent="0.25">
      <c r="B158" s="174"/>
      <c r="C158" s="175"/>
    </row>
    <row r="159" spans="1:6" ht="36.75" customHeight="1" x14ac:dyDescent="0.25">
      <c r="B159" s="174"/>
      <c r="C159" s="175"/>
    </row>
    <row r="160" spans="1:6" ht="36.75" customHeight="1" x14ac:dyDescent="0.25">
      <c r="B160" s="174"/>
      <c r="C160" s="175"/>
    </row>
    <row r="161" spans="2:3" ht="36.75" customHeight="1" x14ac:dyDescent="0.25">
      <c r="B161" s="174"/>
      <c r="C161" s="175"/>
    </row>
    <row r="162" spans="2:3" ht="36.75" customHeight="1" x14ac:dyDescent="0.25">
      <c r="B162" s="174"/>
      <c r="C162" s="175"/>
    </row>
    <row r="163" spans="2:3" ht="36.75" customHeight="1" x14ac:dyDescent="0.25">
      <c r="B163" s="174"/>
      <c r="C163" s="175"/>
    </row>
    <row r="164" spans="2:3" ht="36.75" customHeight="1" x14ac:dyDescent="0.25">
      <c r="B164" s="174"/>
      <c r="C164" s="175"/>
    </row>
    <row r="165" spans="2:3" ht="36.75" customHeight="1" x14ac:dyDescent="0.25">
      <c r="B165" s="174"/>
      <c r="C165" s="175"/>
    </row>
    <row r="166" spans="2:3" ht="36.75" customHeight="1" x14ac:dyDescent="0.25">
      <c r="B166" s="174"/>
      <c r="C166" s="175"/>
    </row>
    <row r="167" spans="2:3" ht="36.75" customHeight="1" x14ac:dyDescent="0.25">
      <c r="B167" s="174"/>
      <c r="C167" s="175"/>
    </row>
    <row r="168" spans="2:3" ht="36.75" customHeight="1" x14ac:dyDescent="0.25">
      <c r="B168" s="174"/>
      <c r="C168" s="175"/>
    </row>
    <row r="169" spans="2:3" ht="36.75" customHeight="1" x14ac:dyDescent="0.25">
      <c r="B169" s="174"/>
      <c r="C169" s="175"/>
    </row>
    <row r="170" spans="2:3" ht="36.75" customHeight="1" x14ac:dyDescent="0.25">
      <c r="B170" s="174"/>
      <c r="C170" s="175"/>
    </row>
    <row r="171" spans="2:3" ht="36.75" customHeight="1" x14ac:dyDescent="0.25">
      <c r="B171" s="174"/>
      <c r="C171" s="175"/>
    </row>
    <row r="172" spans="2:3" ht="36.75" customHeight="1" x14ac:dyDescent="0.25">
      <c r="B172" s="174"/>
      <c r="C172" s="175"/>
    </row>
    <row r="173" spans="2:3" ht="36.75" customHeight="1" x14ac:dyDescent="0.25">
      <c r="B173" s="174"/>
      <c r="C173" s="175"/>
    </row>
    <row r="174" spans="2:3" ht="36.75" customHeight="1" x14ac:dyDescent="0.25">
      <c r="B174" s="174"/>
      <c r="C174" s="175"/>
    </row>
    <row r="175" spans="2:3" ht="36.75" customHeight="1" x14ac:dyDescent="0.25">
      <c r="B175" s="174"/>
      <c r="C175" s="175"/>
    </row>
    <row r="176" spans="2:3" ht="36.75" customHeight="1" x14ac:dyDescent="0.25">
      <c r="B176" s="174"/>
      <c r="C176" s="175"/>
    </row>
    <row r="177" spans="2:3" ht="36.75" customHeight="1" x14ac:dyDescent="0.25">
      <c r="B177" s="174"/>
      <c r="C177" s="175"/>
    </row>
    <row r="178" spans="2:3" ht="36.75" customHeight="1" x14ac:dyDescent="0.25">
      <c r="B178" s="174"/>
      <c r="C178" s="175"/>
    </row>
    <row r="179" spans="2:3" ht="36.75" customHeight="1" x14ac:dyDescent="0.25">
      <c r="B179" s="174"/>
      <c r="C179" s="175"/>
    </row>
    <row r="180" spans="2:3" ht="36.75" customHeight="1" x14ac:dyDescent="0.25">
      <c r="B180" s="174"/>
      <c r="C180" s="175"/>
    </row>
    <row r="181" spans="2:3" ht="36.75" customHeight="1" x14ac:dyDescent="0.25">
      <c r="B181" s="174"/>
      <c r="C181" s="175"/>
    </row>
    <row r="182" spans="2:3" ht="36.75" customHeight="1" x14ac:dyDescent="0.25">
      <c r="B182" s="174"/>
      <c r="C182" s="175"/>
    </row>
    <row r="183" spans="2:3" ht="36.75" customHeight="1" x14ac:dyDescent="0.25">
      <c r="B183" s="174"/>
      <c r="C183" s="175"/>
    </row>
    <row r="184" spans="2:3" ht="36.75" customHeight="1" x14ac:dyDescent="0.25">
      <c r="B184" s="174"/>
      <c r="C184" s="175"/>
    </row>
    <row r="185" spans="2:3" ht="36.75" customHeight="1" x14ac:dyDescent="0.25">
      <c r="B185" s="174"/>
      <c r="C185" s="175"/>
    </row>
    <row r="186" spans="2:3" ht="36.75" customHeight="1" x14ac:dyDescent="0.25">
      <c r="B186" s="174"/>
      <c r="C186" s="175"/>
    </row>
    <row r="187" spans="2:3" ht="36.75" customHeight="1" x14ac:dyDescent="0.25">
      <c r="B187" s="174"/>
      <c r="C187" s="175"/>
    </row>
    <row r="188" spans="2:3" ht="36.75" customHeight="1" x14ac:dyDescent="0.25">
      <c r="B188" s="174"/>
      <c r="C188" s="175"/>
    </row>
    <row r="189" spans="2:3" ht="36.75" customHeight="1" x14ac:dyDescent="0.25">
      <c r="B189" s="174"/>
      <c r="C189" s="175"/>
    </row>
    <row r="190" spans="2:3" ht="36.75" customHeight="1" x14ac:dyDescent="0.25">
      <c r="B190" s="174"/>
      <c r="C190" s="175"/>
    </row>
    <row r="191" spans="2:3" ht="36.75" customHeight="1" x14ac:dyDescent="0.25">
      <c r="B191" s="174"/>
      <c r="C191" s="175"/>
    </row>
    <row r="192" spans="2:3" ht="36.75" customHeight="1" x14ac:dyDescent="0.25">
      <c r="B192" s="174"/>
      <c r="C192" s="175"/>
    </row>
    <row r="193" spans="2:3" ht="36.75" customHeight="1" x14ac:dyDescent="0.25">
      <c r="B193" s="174"/>
      <c r="C193" s="175"/>
    </row>
    <row r="194" spans="2:3" ht="36.75" customHeight="1" x14ac:dyDescent="0.25">
      <c r="B194" s="174"/>
      <c r="C194" s="175"/>
    </row>
    <row r="195" spans="2:3" ht="36.75" customHeight="1" x14ac:dyDescent="0.25">
      <c r="B195" s="174"/>
      <c r="C195" s="175"/>
    </row>
    <row r="196" spans="2:3" ht="36.75" customHeight="1" x14ac:dyDescent="0.25">
      <c r="B196" s="174"/>
      <c r="C196" s="175"/>
    </row>
    <row r="197" spans="2:3" ht="36.75" customHeight="1" x14ac:dyDescent="0.25">
      <c r="C197" s="175"/>
    </row>
    <row r="198" spans="2:3" ht="36.75" customHeight="1" x14ac:dyDescent="0.25">
      <c r="C198" s="175"/>
    </row>
    <row r="199" spans="2:3" ht="36.75" customHeight="1" x14ac:dyDescent="0.25">
      <c r="C199" s="175"/>
    </row>
    <row r="200" spans="2:3" ht="36.75" customHeight="1" x14ac:dyDescent="0.25">
      <c r="C200" s="175"/>
    </row>
    <row r="201" spans="2:3" ht="36.75" customHeight="1" x14ac:dyDescent="0.25">
      <c r="C201" s="175"/>
    </row>
    <row r="202" spans="2:3" ht="36.75" customHeight="1" x14ac:dyDescent="0.25">
      <c r="C202" s="175"/>
    </row>
    <row r="203" spans="2:3" ht="36.75" customHeight="1" x14ac:dyDescent="0.25">
      <c r="C203" s="175"/>
    </row>
    <row r="204" spans="2:3" ht="36.75" customHeight="1" x14ac:dyDescent="0.25">
      <c r="C204" s="175"/>
    </row>
    <row r="205" spans="2:3" ht="36.75" customHeight="1" x14ac:dyDescent="0.25">
      <c r="C205" s="175"/>
    </row>
    <row r="206" spans="2:3" ht="36.75" customHeight="1" x14ac:dyDescent="0.25">
      <c r="C206" s="175"/>
    </row>
    <row r="207" spans="2:3" ht="36.75" customHeight="1" x14ac:dyDescent="0.25">
      <c r="C207" s="175"/>
    </row>
    <row r="208" spans="2:3" ht="36.75" customHeight="1" x14ac:dyDescent="0.25">
      <c r="C208" s="175"/>
    </row>
    <row r="209" spans="3:3" ht="36.75" customHeight="1" x14ac:dyDescent="0.25">
      <c r="C209" s="175"/>
    </row>
    <row r="210" spans="3:3" ht="36.75" customHeight="1" x14ac:dyDescent="0.25">
      <c r="C210" s="175"/>
    </row>
    <row r="211" spans="3:3" ht="36.75" customHeight="1" x14ac:dyDescent="0.25">
      <c r="C211" s="175"/>
    </row>
    <row r="212" spans="3:3" ht="36.75" customHeight="1" x14ac:dyDescent="0.25">
      <c r="C212" s="175"/>
    </row>
    <row r="213" spans="3:3" ht="36.75" customHeight="1" x14ac:dyDescent="0.25">
      <c r="C213" s="175"/>
    </row>
    <row r="214" spans="3:3" ht="36.75" customHeight="1" x14ac:dyDescent="0.25">
      <c r="C214" s="175"/>
    </row>
    <row r="215" spans="3:3" ht="36.75" customHeight="1" x14ac:dyDescent="0.25">
      <c r="C215" s="175"/>
    </row>
    <row r="216" spans="3:3" ht="36.75" customHeight="1" x14ac:dyDescent="0.25">
      <c r="C216" s="175"/>
    </row>
    <row r="217" spans="3:3" ht="36.75" customHeight="1" x14ac:dyDescent="0.25">
      <c r="C217" s="175"/>
    </row>
    <row r="218" spans="3:3" ht="36.75" customHeight="1" x14ac:dyDescent="0.25">
      <c r="C218" s="175"/>
    </row>
    <row r="219" spans="3:3" ht="36.75" customHeight="1" x14ac:dyDescent="0.25">
      <c r="C219" s="175"/>
    </row>
    <row r="220" spans="3:3" ht="36.75" customHeight="1" x14ac:dyDescent="0.25">
      <c r="C220" s="175"/>
    </row>
    <row r="221" spans="3:3" ht="36.75" customHeight="1" x14ac:dyDescent="0.25">
      <c r="C221" s="175"/>
    </row>
    <row r="222" spans="3:3" ht="36.75" customHeight="1" x14ac:dyDescent="0.25">
      <c r="C222" s="175"/>
    </row>
    <row r="223" spans="3:3" ht="36.75" customHeight="1" x14ac:dyDescent="0.25">
      <c r="C223" s="175"/>
    </row>
    <row r="224" spans="3:3" ht="36.75" customHeight="1" x14ac:dyDescent="0.25">
      <c r="C224" s="175"/>
    </row>
    <row r="225" spans="3:3" ht="36.75" customHeight="1" x14ac:dyDescent="0.25">
      <c r="C225" s="175"/>
    </row>
    <row r="226" spans="3:3" ht="36.75" customHeight="1" x14ac:dyDescent="0.25">
      <c r="C226" s="175"/>
    </row>
    <row r="227" spans="3:3" ht="36.75" customHeight="1" x14ac:dyDescent="0.25">
      <c r="C227" s="175"/>
    </row>
    <row r="228" spans="3:3" ht="36.75" customHeight="1" x14ac:dyDescent="0.25">
      <c r="C228" s="175"/>
    </row>
    <row r="229" spans="3:3" ht="36.75" customHeight="1" x14ac:dyDescent="0.25">
      <c r="C229" s="175"/>
    </row>
    <row r="230" spans="3:3" ht="36.75" customHeight="1" x14ac:dyDescent="0.25">
      <c r="C230" s="175"/>
    </row>
    <row r="231" spans="3:3" ht="36.75" customHeight="1" x14ac:dyDescent="0.25">
      <c r="C231" s="175"/>
    </row>
    <row r="232" spans="3:3" ht="36.75" customHeight="1" x14ac:dyDescent="0.25">
      <c r="C232" s="175"/>
    </row>
    <row r="233" spans="3:3" ht="36.75" customHeight="1" x14ac:dyDescent="0.25">
      <c r="C233" s="175"/>
    </row>
    <row r="234" spans="3:3" ht="36.75" customHeight="1" x14ac:dyDescent="0.25">
      <c r="C234" s="175"/>
    </row>
    <row r="235" spans="3:3" ht="36.75" customHeight="1" x14ac:dyDescent="0.25">
      <c r="C235" s="175"/>
    </row>
    <row r="236" spans="3:3" ht="36.75" customHeight="1" x14ac:dyDescent="0.25">
      <c r="C236" s="175"/>
    </row>
    <row r="237" spans="3:3" ht="36.75" customHeight="1" x14ac:dyDescent="0.25">
      <c r="C237" s="175"/>
    </row>
    <row r="238" spans="3:3" ht="36.75" customHeight="1" x14ac:dyDescent="0.25">
      <c r="C238" s="175"/>
    </row>
    <row r="239" spans="3:3" ht="36.75" customHeight="1" x14ac:dyDescent="0.25">
      <c r="C239" s="175"/>
    </row>
    <row r="240" spans="3:3" ht="36.75" customHeight="1" x14ac:dyDescent="0.25">
      <c r="C240" s="175"/>
    </row>
    <row r="241" spans="3:3" ht="36.75" customHeight="1" x14ac:dyDescent="0.25">
      <c r="C241" s="175"/>
    </row>
    <row r="242" spans="3:3" ht="36.75" customHeight="1" x14ac:dyDescent="0.25">
      <c r="C242" s="175"/>
    </row>
    <row r="243" spans="3:3" ht="36.75" customHeight="1" x14ac:dyDescent="0.25">
      <c r="C243" s="175"/>
    </row>
    <row r="244" spans="3:3" ht="36.75" customHeight="1" x14ac:dyDescent="0.25">
      <c r="C244" s="175"/>
    </row>
    <row r="245" spans="3:3" ht="36.75" customHeight="1" x14ac:dyDescent="0.25">
      <c r="C245" s="175"/>
    </row>
    <row r="246" spans="3:3" ht="36.75" customHeight="1" x14ac:dyDescent="0.25">
      <c r="C246" s="175"/>
    </row>
    <row r="247" spans="3:3" ht="36.75" customHeight="1" x14ac:dyDescent="0.25">
      <c r="C247" s="175"/>
    </row>
    <row r="248" spans="3:3" ht="36.75" customHeight="1" x14ac:dyDescent="0.25">
      <c r="C248" s="175"/>
    </row>
    <row r="249" spans="3:3" ht="36.75" customHeight="1" x14ac:dyDescent="0.25">
      <c r="C249" s="175"/>
    </row>
    <row r="250" spans="3:3" ht="36.75" customHeight="1" x14ac:dyDescent="0.25">
      <c r="C250" s="175"/>
    </row>
    <row r="251" spans="3:3" ht="36.75" customHeight="1" x14ac:dyDescent="0.25">
      <c r="C251" s="175"/>
    </row>
    <row r="252" spans="3:3" ht="36.75" customHeight="1" x14ac:dyDescent="0.25">
      <c r="C252" s="175"/>
    </row>
    <row r="253" spans="3:3" ht="36.75" customHeight="1" x14ac:dyDescent="0.25">
      <c r="C253" s="175"/>
    </row>
    <row r="254" spans="3:3" ht="36.75" customHeight="1" x14ac:dyDescent="0.25">
      <c r="C254" s="175"/>
    </row>
    <row r="255" spans="3:3" ht="36.75" customHeight="1" x14ac:dyDescent="0.25">
      <c r="C255" s="175"/>
    </row>
    <row r="256" spans="3:3" ht="36.75" customHeight="1" x14ac:dyDescent="0.25">
      <c r="C256" s="175"/>
    </row>
    <row r="257" spans="3:3" ht="36.75" customHeight="1" x14ac:dyDescent="0.25">
      <c r="C257" s="175"/>
    </row>
    <row r="258" spans="3:3" ht="36.75" customHeight="1" x14ac:dyDescent="0.25">
      <c r="C258" s="175"/>
    </row>
    <row r="259" spans="3:3" ht="36.75" customHeight="1" x14ac:dyDescent="0.25">
      <c r="C259" s="175"/>
    </row>
    <row r="260" spans="3:3" ht="36.75" customHeight="1" x14ac:dyDescent="0.25">
      <c r="C260" s="175"/>
    </row>
    <row r="261" spans="3:3" ht="36.75" customHeight="1" x14ac:dyDescent="0.25">
      <c r="C261" s="175"/>
    </row>
    <row r="262" spans="3:3" ht="36.75" customHeight="1" x14ac:dyDescent="0.25">
      <c r="C262" s="175"/>
    </row>
    <row r="263" spans="3:3" ht="36.75" customHeight="1" x14ac:dyDescent="0.25">
      <c r="C263" s="175"/>
    </row>
    <row r="264" spans="3:3" ht="36.75" customHeight="1" x14ac:dyDescent="0.25">
      <c r="C264" s="175"/>
    </row>
    <row r="265" spans="3:3" ht="36.75" customHeight="1" x14ac:dyDescent="0.25">
      <c r="C265" s="175"/>
    </row>
    <row r="266" spans="3:3" ht="36.75" customHeight="1" x14ac:dyDescent="0.25">
      <c r="C266" s="175"/>
    </row>
    <row r="267" spans="3:3" ht="36.75" customHeight="1" x14ac:dyDescent="0.25">
      <c r="C267" s="175"/>
    </row>
    <row r="268" spans="3:3" ht="36.75" customHeight="1" x14ac:dyDescent="0.25">
      <c r="C268" s="175"/>
    </row>
    <row r="269" spans="3:3" ht="36.75" customHeight="1" x14ac:dyDescent="0.25">
      <c r="C269" s="175"/>
    </row>
    <row r="270" spans="3:3" ht="36.75" customHeight="1" x14ac:dyDescent="0.25">
      <c r="C270" s="175"/>
    </row>
    <row r="271" spans="3:3" ht="36.75" customHeight="1" x14ac:dyDescent="0.25">
      <c r="C271" s="175"/>
    </row>
    <row r="272" spans="3:3" ht="36.75" customHeight="1" x14ac:dyDescent="0.25">
      <c r="C272" s="175"/>
    </row>
    <row r="273" spans="3:3" ht="36.75" customHeight="1" x14ac:dyDescent="0.25">
      <c r="C273" s="175"/>
    </row>
    <row r="274" spans="3:3" ht="36.75" customHeight="1" x14ac:dyDescent="0.25">
      <c r="C274" s="175"/>
    </row>
    <row r="275" spans="3:3" ht="36.75" customHeight="1" x14ac:dyDescent="0.25">
      <c r="C275" s="175"/>
    </row>
    <row r="276" spans="3:3" ht="36.75" customHeight="1" x14ac:dyDescent="0.25">
      <c r="C276" s="175"/>
    </row>
    <row r="277" spans="3:3" ht="36.75" customHeight="1" x14ac:dyDescent="0.25">
      <c r="C277" s="175"/>
    </row>
    <row r="278" spans="3:3" ht="36.75" customHeight="1" x14ac:dyDescent="0.25">
      <c r="C278" s="175"/>
    </row>
    <row r="279" spans="3:3" ht="36.75" customHeight="1" x14ac:dyDescent="0.25">
      <c r="C279" s="175"/>
    </row>
    <row r="280" spans="3:3" ht="36.75" customHeight="1" x14ac:dyDescent="0.25">
      <c r="C280" s="175"/>
    </row>
    <row r="281" spans="3:3" ht="36.75" customHeight="1" x14ac:dyDescent="0.25">
      <c r="C281" s="175"/>
    </row>
    <row r="282" spans="3:3" ht="36.75" customHeight="1" x14ac:dyDescent="0.25">
      <c r="C282" s="175"/>
    </row>
    <row r="283" spans="3:3" ht="36.75" customHeight="1" x14ac:dyDescent="0.25">
      <c r="C283" s="175"/>
    </row>
    <row r="284" spans="3:3" ht="36.75" customHeight="1" x14ac:dyDescent="0.25">
      <c r="C284" s="175"/>
    </row>
    <row r="285" spans="3:3" ht="36.75" customHeight="1" x14ac:dyDescent="0.25">
      <c r="C285" s="175"/>
    </row>
    <row r="286" spans="3:3" ht="36.75" customHeight="1" x14ac:dyDescent="0.25">
      <c r="C286" s="175"/>
    </row>
    <row r="287" spans="3:3" ht="36.75" customHeight="1" x14ac:dyDescent="0.25">
      <c r="C287" s="175"/>
    </row>
    <row r="288" spans="3:3" ht="36.75" customHeight="1" x14ac:dyDescent="0.25">
      <c r="C288" s="175"/>
    </row>
    <row r="289" spans="3:3" ht="36.75" customHeight="1" x14ac:dyDescent="0.25">
      <c r="C289" s="175"/>
    </row>
    <row r="290" spans="3:3" ht="36.75" customHeight="1" x14ac:dyDescent="0.25">
      <c r="C290" s="175"/>
    </row>
    <row r="291" spans="3:3" ht="36.75" customHeight="1" x14ac:dyDescent="0.25">
      <c r="C291" s="175"/>
    </row>
    <row r="292" spans="3:3" ht="36.75" customHeight="1" x14ac:dyDescent="0.25">
      <c r="C292" s="175"/>
    </row>
    <row r="293" spans="3:3" ht="36.75" customHeight="1" x14ac:dyDescent="0.25">
      <c r="C293" s="175"/>
    </row>
    <row r="294" spans="3:3" ht="36.75" customHeight="1" x14ac:dyDescent="0.25">
      <c r="C294" s="175"/>
    </row>
    <row r="295" spans="3:3" ht="36.75" customHeight="1" x14ac:dyDescent="0.25">
      <c r="C295" s="175"/>
    </row>
    <row r="296" spans="3:3" ht="36.75" customHeight="1" x14ac:dyDescent="0.25">
      <c r="C296" s="175"/>
    </row>
    <row r="297" spans="3:3" ht="36.75" customHeight="1" x14ac:dyDescent="0.25">
      <c r="C297" s="175"/>
    </row>
    <row r="298" spans="3:3" ht="36.75" customHeight="1" x14ac:dyDescent="0.25">
      <c r="C298" s="175"/>
    </row>
    <row r="299" spans="3:3" ht="36.75" customHeight="1" x14ac:dyDescent="0.25">
      <c r="C299" s="175"/>
    </row>
    <row r="300" spans="3:3" ht="36.75" customHeight="1" x14ac:dyDescent="0.25">
      <c r="C300" s="175"/>
    </row>
    <row r="301" spans="3:3" ht="36.75" customHeight="1" x14ac:dyDescent="0.25">
      <c r="C301" s="175"/>
    </row>
    <row r="302" spans="3:3" ht="36.75" customHeight="1" x14ac:dyDescent="0.25">
      <c r="C302" s="175"/>
    </row>
    <row r="303" spans="3:3" ht="36.75" customHeight="1" x14ac:dyDescent="0.25">
      <c r="C303" s="175"/>
    </row>
    <row r="304" spans="3:3" ht="36.75" customHeight="1" x14ac:dyDescent="0.25">
      <c r="C304" s="175"/>
    </row>
    <row r="305" spans="3:3" ht="36.75" customHeight="1" x14ac:dyDescent="0.25">
      <c r="C305" s="175"/>
    </row>
    <row r="306" spans="3:3" ht="36.75" customHeight="1" x14ac:dyDescent="0.25">
      <c r="C306" s="175"/>
    </row>
    <row r="307" spans="3:3" ht="36.75" customHeight="1" x14ac:dyDescent="0.25">
      <c r="C307" s="175"/>
    </row>
    <row r="308" spans="3:3" ht="36.75" customHeight="1" x14ac:dyDescent="0.25">
      <c r="C308" s="175"/>
    </row>
    <row r="309" spans="3:3" ht="36.75" customHeight="1" x14ac:dyDescent="0.25">
      <c r="C309" s="175"/>
    </row>
    <row r="310" spans="3:3" ht="36.75" customHeight="1" x14ac:dyDescent="0.25">
      <c r="C310" s="175"/>
    </row>
    <row r="311" spans="3:3" ht="36.75" customHeight="1" x14ac:dyDescent="0.25">
      <c r="C311" s="175"/>
    </row>
    <row r="312" spans="3:3" ht="36.75" customHeight="1" x14ac:dyDescent="0.25">
      <c r="C312" s="175"/>
    </row>
    <row r="313" spans="3:3" ht="36.75" customHeight="1" x14ac:dyDescent="0.25">
      <c r="C313" s="175"/>
    </row>
    <row r="314" spans="3:3" ht="36.75" customHeight="1" x14ac:dyDescent="0.25">
      <c r="C314" s="175"/>
    </row>
    <row r="315" spans="3:3" ht="36.75" customHeight="1" x14ac:dyDescent="0.25">
      <c r="C315" s="175"/>
    </row>
    <row r="316" spans="3:3" ht="36.75" customHeight="1" x14ac:dyDescent="0.25">
      <c r="C316" s="175"/>
    </row>
    <row r="317" spans="3:3" ht="36.75" customHeight="1" x14ac:dyDescent="0.25">
      <c r="C317" s="175"/>
    </row>
    <row r="318" spans="3:3" ht="36.75" customHeight="1" x14ac:dyDescent="0.25">
      <c r="C318" s="175"/>
    </row>
    <row r="319" spans="3:3" ht="36.75" customHeight="1" x14ac:dyDescent="0.25">
      <c r="C319" s="175"/>
    </row>
    <row r="320" spans="3:3" ht="36.75" customHeight="1" x14ac:dyDescent="0.25">
      <c r="C320" s="175"/>
    </row>
    <row r="321" spans="3:3" ht="36.75" customHeight="1" x14ac:dyDescent="0.25">
      <c r="C321" s="175"/>
    </row>
    <row r="322" spans="3:3" ht="36.75" customHeight="1" x14ac:dyDescent="0.25">
      <c r="C322" s="175"/>
    </row>
    <row r="323" spans="3:3" ht="36.75" customHeight="1" x14ac:dyDescent="0.25">
      <c r="C323" s="175"/>
    </row>
    <row r="324" spans="3:3" ht="36.75" customHeight="1" x14ac:dyDescent="0.25">
      <c r="C324" s="175"/>
    </row>
    <row r="325" spans="3:3" ht="36.75" customHeight="1" x14ac:dyDescent="0.25">
      <c r="C325" s="175"/>
    </row>
    <row r="326" spans="3:3" ht="36.75" customHeight="1" x14ac:dyDescent="0.25">
      <c r="C326" s="175"/>
    </row>
    <row r="327" spans="3:3" ht="36.75" customHeight="1" x14ac:dyDescent="0.25">
      <c r="C327" s="175"/>
    </row>
    <row r="328" spans="3:3" ht="36.75" customHeight="1" x14ac:dyDescent="0.25">
      <c r="C328" s="175"/>
    </row>
    <row r="329" spans="3:3" ht="36.75" customHeight="1" x14ac:dyDescent="0.25">
      <c r="C329" s="175"/>
    </row>
    <row r="330" spans="3:3" ht="36.75" customHeight="1" x14ac:dyDescent="0.25">
      <c r="C330" s="175"/>
    </row>
    <row r="331" spans="3:3" ht="36.75" customHeight="1" x14ac:dyDescent="0.25">
      <c r="C331" s="175"/>
    </row>
    <row r="332" spans="3:3" ht="36.75" customHeight="1" x14ac:dyDescent="0.25">
      <c r="C332" s="175"/>
    </row>
    <row r="333" spans="3:3" ht="36.75" customHeight="1" x14ac:dyDescent="0.25">
      <c r="C333" s="175"/>
    </row>
    <row r="334" spans="3:3" ht="36.75" customHeight="1" x14ac:dyDescent="0.25">
      <c r="C334" s="175"/>
    </row>
    <row r="335" spans="3:3" ht="36.75" customHeight="1" x14ac:dyDescent="0.25">
      <c r="C335" s="175"/>
    </row>
    <row r="336" spans="3:3" ht="36.75" customHeight="1" x14ac:dyDescent="0.25">
      <c r="C336" s="175"/>
    </row>
    <row r="337" spans="3:3" ht="36.75" customHeight="1" x14ac:dyDescent="0.25">
      <c r="C337" s="175"/>
    </row>
    <row r="338" spans="3:3" ht="36.75" customHeight="1" x14ac:dyDescent="0.25">
      <c r="C338" s="175"/>
    </row>
    <row r="339" spans="3:3" ht="36.75" customHeight="1" x14ac:dyDescent="0.25">
      <c r="C339" s="175"/>
    </row>
    <row r="340" spans="3:3" ht="36.75" customHeight="1" x14ac:dyDescent="0.25">
      <c r="C340" s="175"/>
    </row>
    <row r="341" spans="3:3" ht="36.75" customHeight="1" x14ac:dyDescent="0.25">
      <c r="C341" s="175"/>
    </row>
    <row r="342" spans="3:3" ht="36.75" customHeight="1" x14ac:dyDescent="0.25">
      <c r="C342" s="175"/>
    </row>
    <row r="343" spans="3:3" ht="36.75" customHeight="1" x14ac:dyDescent="0.25">
      <c r="C343" s="175"/>
    </row>
    <row r="344" spans="3:3" ht="36.75" customHeight="1" x14ac:dyDescent="0.25">
      <c r="C344" s="175"/>
    </row>
    <row r="345" spans="3:3" ht="36.75" customHeight="1" x14ac:dyDescent="0.25">
      <c r="C345" s="175"/>
    </row>
    <row r="346" spans="3:3" ht="36.75" customHeight="1" x14ac:dyDescent="0.25">
      <c r="C346" s="175"/>
    </row>
    <row r="347" spans="3:3" ht="36.75" customHeight="1" x14ac:dyDescent="0.25">
      <c r="C347" s="175"/>
    </row>
    <row r="348" spans="3:3" ht="36.75" customHeight="1" x14ac:dyDescent="0.25">
      <c r="C348" s="175"/>
    </row>
    <row r="349" spans="3:3" ht="36.75" customHeight="1" x14ac:dyDescent="0.25">
      <c r="C349" s="175"/>
    </row>
    <row r="350" spans="3:3" ht="36.75" customHeight="1" x14ac:dyDescent="0.25">
      <c r="C350" s="175"/>
    </row>
    <row r="351" spans="3:3" ht="36.75" customHeight="1" x14ac:dyDescent="0.25">
      <c r="C351" s="175"/>
    </row>
    <row r="352" spans="3:3" ht="36.75" customHeight="1" x14ac:dyDescent="0.25">
      <c r="C352" s="175"/>
    </row>
    <row r="353" spans="3:3" ht="36.75" customHeight="1" x14ac:dyDescent="0.25">
      <c r="C353" s="175"/>
    </row>
    <row r="354" spans="3:3" ht="36.75" customHeight="1" x14ac:dyDescent="0.25">
      <c r="C354" s="175"/>
    </row>
    <row r="355" spans="3:3" ht="36.75" customHeight="1" x14ac:dyDescent="0.25">
      <c r="C355" s="175"/>
    </row>
    <row r="356" spans="3:3" ht="36.75" customHeight="1" x14ac:dyDescent="0.25">
      <c r="C356" s="175"/>
    </row>
    <row r="357" spans="3:3" ht="36.75" customHeight="1" x14ac:dyDescent="0.25">
      <c r="C357" s="175"/>
    </row>
    <row r="358" spans="3:3" ht="36.75" customHeight="1" x14ac:dyDescent="0.25">
      <c r="C358" s="175"/>
    </row>
    <row r="359" spans="3:3" ht="36.75" customHeight="1" x14ac:dyDescent="0.25">
      <c r="C359" s="175"/>
    </row>
    <row r="360" spans="3:3" ht="36.75" customHeight="1" x14ac:dyDescent="0.25">
      <c r="C360" s="175"/>
    </row>
    <row r="361" spans="3:3" ht="36.75" customHeight="1" x14ac:dyDescent="0.25">
      <c r="C361" s="175"/>
    </row>
    <row r="362" spans="3:3" ht="36.75" customHeight="1" x14ac:dyDescent="0.25">
      <c r="C362" s="175"/>
    </row>
    <row r="363" spans="3:3" ht="36.75" customHeight="1" x14ac:dyDescent="0.25">
      <c r="C363" s="175"/>
    </row>
    <row r="364" spans="3:3" ht="36.75" customHeight="1" x14ac:dyDescent="0.25">
      <c r="C364" s="175"/>
    </row>
    <row r="365" spans="3:3" ht="36.75" customHeight="1" x14ac:dyDescent="0.25">
      <c r="C365" s="175"/>
    </row>
    <row r="366" spans="3:3" ht="36.75" customHeight="1" x14ac:dyDescent="0.25">
      <c r="C366" s="175"/>
    </row>
    <row r="367" spans="3:3" ht="36.75" customHeight="1" x14ac:dyDescent="0.25">
      <c r="C367" s="175"/>
    </row>
    <row r="368" spans="3:3" ht="36.75" customHeight="1" x14ac:dyDescent="0.25">
      <c r="C368" s="175"/>
    </row>
    <row r="369" spans="3:3" ht="36.75" customHeight="1" x14ac:dyDescent="0.25">
      <c r="C369" s="175"/>
    </row>
    <row r="370" spans="3:3" ht="36.75" customHeight="1" x14ac:dyDescent="0.25">
      <c r="C370" s="175"/>
    </row>
    <row r="371" spans="3:3" ht="36.75" customHeight="1" x14ac:dyDescent="0.25">
      <c r="C371" s="175"/>
    </row>
    <row r="372" spans="3:3" ht="36.75" customHeight="1" x14ac:dyDescent="0.25">
      <c r="C372" s="175"/>
    </row>
    <row r="373" spans="3:3" ht="36.75" customHeight="1" x14ac:dyDescent="0.25">
      <c r="C373" s="175"/>
    </row>
    <row r="374" spans="3:3" ht="36.75" customHeight="1" x14ac:dyDescent="0.25">
      <c r="C374" s="175"/>
    </row>
    <row r="375" spans="3:3" ht="36.75" customHeight="1" x14ac:dyDescent="0.25">
      <c r="C375" s="175"/>
    </row>
    <row r="376" spans="3:3" ht="36.75" customHeight="1" x14ac:dyDescent="0.25">
      <c r="C376" s="175"/>
    </row>
    <row r="377" spans="3:3" ht="36.75" customHeight="1" x14ac:dyDescent="0.25">
      <c r="C377" s="175"/>
    </row>
    <row r="378" spans="3:3" ht="36.75" customHeight="1" x14ac:dyDescent="0.25">
      <c r="C378" s="175"/>
    </row>
    <row r="379" spans="3:3" ht="36.75" customHeight="1" x14ac:dyDescent="0.25">
      <c r="C379" s="175"/>
    </row>
    <row r="380" spans="3:3" ht="36.75" customHeight="1" x14ac:dyDescent="0.25">
      <c r="C380" s="175"/>
    </row>
    <row r="381" spans="3:3" ht="36.75" customHeight="1" x14ac:dyDescent="0.25">
      <c r="C381" s="175"/>
    </row>
    <row r="382" spans="3:3" ht="36.75" customHeight="1" x14ac:dyDescent="0.25">
      <c r="C382" s="175"/>
    </row>
    <row r="383" spans="3:3" ht="36.75" customHeight="1" x14ac:dyDescent="0.25">
      <c r="C383" s="175"/>
    </row>
    <row r="384" spans="3:3" ht="36.75" customHeight="1" x14ac:dyDescent="0.25">
      <c r="C384" s="175"/>
    </row>
    <row r="385" spans="3:3" ht="36.75" customHeight="1" x14ac:dyDescent="0.25">
      <c r="C385" s="175"/>
    </row>
    <row r="386" spans="3:3" ht="36.75" customHeight="1" x14ac:dyDescent="0.25">
      <c r="C386" s="175"/>
    </row>
    <row r="387" spans="3:3" ht="36.75" customHeight="1" x14ac:dyDescent="0.25">
      <c r="C387" s="175"/>
    </row>
    <row r="388" spans="3:3" ht="36.75" customHeight="1" x14ac:dyDescent="0.25">
      <c r="C388" s="175"/>
    </row>
    <row r="389" spans="3:3" ht="36.75" customHeight="1" x14ac:dyDescent="0.25">
      <c r="C389" s="175"/>
    </row>
    <row r="390" spans="3:3" ht="36.75" customHeight="1" x14ac:dyDescent="0.25">
      <c r="C390" s="175"/>
    </row>
    <row r="391" spans="3:3" ht="36.75" customHeight="1" x14ac:dyDescent="0.25">
      <c r="C391" s="175"/>
    </row>
    <row r="392" spans="3:3" ht="36.75" customHeight="1" x14ac:dyDescent="0.25">
      <c r="C392" s="175"/>
    </row>
    <row r="393" spans="3:3" ht="36.75" customHeight="1" x14ac:dyDescent="0.25">
      <c r="C393" s="175"/>
    </row>
    <row r="394" spans="3:3" ht="36.75" customHeight="1" x14ac:dyDescent="0.25">
      <c r="C394" s="175"/>
    </row>
    <row r="395" spans="3:3" ht="36.75" customHeight="1" x14ac:dyDescent="0.25">
      <c r="C395" s="175"/>
    </row>
    <row r="396" spans="3:3" ht="36.75" customHeight="1" x14ac:dyDescent="0.25">
      <c r="C396" s="175"/>
    </row>
    <row r="397" spans="3:3" ht="36.75" customHeight="1" x14ac:dyDescent="0.25">
      <c r="C397" s="175"/>
    </row>
    <row r="398" spans="3:3" ht="36.75" customHeight="1" x14ac:dyDescent="0.25">
      <c r="C398" s="175"/>
    </row>
    <row r="399" spans="3:3" ht="36.75" customHeight="1" x14ac:dyDescent="0.25">
      <c r="C399" s="175"/>
    </row>
    <row r="400" spans="3:3" ht="36.75" customHeight="1" x14ac:dyDescent="0.25">
      <c r="C400" s="175"/>
    </row>
    <row r="401" spans="3:3" ht="36.75" customHeight="1" x14ac:dyDescent="0.25">
      <c r="C401" s="175"/>
    </row>
    <row r="402" spans="3:3" ht="36.75" customHeight="1" x14ac:dyDescent="0.25">
      <c r="C402" s="175"/>
    </row>
    <row r="403" spans="3:3" ht="36.75" customHeight="1" x14ac:dyDescent="0.25">
      <c r="C403" s="175"/>
    </row>
    <row r="404" spans="3:3" ht="36.75" customHeight="1" x14ac:dyDescent="0.25">
      <c r="C404" s="175"/>
    </row>
    <row r="405" spans="3:3" ht="36.75" customHeight="1" x14ac:dyDescent="0.25">
      <c r="C405" s="175"/>
    </row>
    <row r="406" spans="3:3" ht="36.75" customHeight="1" x14ac:dyDescent="0.25">
      <c r="C406" s="175"/>
    </row>
    <row r="407" spans="3:3" ht="36.75" customHeight="1" x14ac:dyDescent="0.25">
      <c r="C407" s="175"/>
    </row>
    <row r="408" spans="3:3" ht="36.75" customHeight="1" x14ac:dyDescent="0.25">
      <c r="C408" s="175"/>
    </row>
    <row r="409" spans="3:3" ht="36.75" customHeight="1" x14ac:dyDescent="0.25">
      <c r="C409" s="175"/>
    </row>
    <row r="410" spans="3:3" ht="36.75" customHeight="1" x14ac:dyDescent="0.25">
      <c r="C410" s="175"/>
    </row>
    <row r="411" spans="3:3" ht="36.75" customHeight="1" x14ac:dyDescent="0.25">
      <c r="C411" s="175"/>
    </row>
    <row r="412" spans="3:3" ht="36.75" customHeight="1" x14ac:dyDescent="0.25">
      <c r="C412" s="175"/>
    </row>
    <row r="413" spans="3:3" ht="36.75" customHeight="1" x14ac:dyDescent="0.25">
      <c r="C413" s="175"/>
    </row>
    <row r="414" spans="3:3" ht="36.75" customHeight="1" x14ac:dyDescent="0.25">
      <c r="C414" s="175"/>
    </row>
    <row r="415" spans="3:3" ht="36.75" customHeight="1" x14ac:dyDescent="0.25">
      <c r="C415" s="175"/>
    </row>
    <row r="416" spans="3:3" ht="36.75" customHeight="1" x14ac:dyDescent="0.25">
      <c r="C416" s="175"/>
    </row>
    <row r="417" spans="3:3" ht="36.75" customHeight="1" x14ac:dyDescent="0.25">
      <c r="C417" s="175"/>
    </row>
    <row r="418" spans="3:3" ht="36.75" customHeight="1" x14ac:dyDescent="0.25">
      <c r="C418" s="175"/>
    </row>
    <row r="419" spans="3:3" ht="36.75" customHeight="1" x14ac:dyDescent="0.25">
      <c r="C419" s="175"/>
    </row>
    <row r="420" spans="3:3" ht="36.75" customHeight="1" x14ac:dyDescent="0.25">
      <c r="C420" s="175"/>
    </row>
    <row r="421" spans="3:3" ht="36.75" customHeight="1" x14ac:dyDescent="0.25">
      <c r="C421" s="175"/>
    </row>
    <row r="422" spans="3:3" ht="36.75" customHeight="1" x14ac:dyDescent="0.25">
      <c r="C422" s="175"/>
    </row>
    <row r="423" spans="3:3" ht="36.75" customHeight="1" x14ac:dyDescent="0.25">
      <c r="C423" s="175"/>
    </row>
    <row r="424" spans="3:3" ht="36.75" customHeight="1" x14ac:dyDescent="0.25">
      <c r="C424" s="175"/>
    </row>
    <row r="425" spans="3:3" ht="36.75" customHeight="1" x14ac:dyDescent="0.25">
      <c r="C425" s="175"/>
    </row>
    <row r="426" spans="3:3" ht="36.75" customHeight="1" x14ac:dyDescent="0.25">
      <c r="C426" s="175"/>
    </row>
    <row r="427" spans="3:3" ht="36.75" customHeight="1" x14ac:dyDescent="0.25">
      <c r="C427" s="175"/>
    </row>
    <row r="428" spans="3:3" ht="36.75" customHeight="1" x14ac:dyDescent="0.25">
      <c r="C428" s="175"/>
    </row>
    <row r="429" spans="3:3" ht="36.75" customHeight="1" x14ac:dyDescent="0.25">
      <c r="C429" s="175"/>
    </row>
    <row r="430" spans="3:3" ht="36.75" customHeight="1" x14ac:dyDescent="0.25">
      <c r="C430" s="175"/>
    </row>
    <row r="431" spans="3:3" ht="36.75" customHeight="1" x14ac:dyDescent="0.25">
      <c r="C431" s="175"/>
    </row>
    <row r="432" spans="3:3" ht="36.75" customHeight="1" x14ac:dyDescent="0.25">
      <c r="C432" s="175"/>
    </row>
    <row r="433" spans="3:3" ht="36.75" customHeight="1" x14ac:dyDescent="0.25">
      <c r="C433" s="175"/>
    </row>
    <row r="434" spans="3:3" ht="36.75" customHeight="1" x14ac:dyDescent="0.25">
      <c r="C434" s="175"/>
    </row>
    <row r="435" spans="3:3" ht="36.75" customHeight="1" x14ac:dyDescent="0.25">
      <c r="C435" s="175"/>
    </row>
    <row r="436" spans="3:3" ht="36.75" customHeight="1" x14ac:dyDescent="0.25">
      <c r="C436" s="175"/>
    </row>
    <row r="437" spans="3:3" ht="36.75" customHeight="1" x14ac:dyDescent="0.25">
      <c r="C437" s="175"/>
    </row>
    <row r="438" spans="3:3" ht="36.75" customHeight="1" x14ac:dyDescent="0.25">
      <c r="C438" s="175"/>
    </row>
    <row r="439" spans="3:3" ht="36.75" customHeight="1" x14ac:dyDescent="0.25">
      <c r="C439" s="175"/>
    </row>
    <row r="440" spans="3:3" ht="36.75" customHeight="1" x14ac:dyDescent="0.25">
      <c r="C440" s="175"/>
    </row>
    <row r="441" spans="3:3" ht="36.75" customHeight="1" x14ac:dyDescent="0.25">
      <c r="C441" s="175"/>
    </row>
    <row r="442" spans="3:3" ht="36.75" customHeight="1" x14ac:dyDescent="0.25">
      <c r="C442" s="175"/>
    </row>
    <row r="443" spans="3:3" ht="36.75" customHeight="1" x14ac:dyDescent="0.25">
      <c r="C443" s="175"/>
    </row>
    <row r="444" spans="3:3" ht="36.75" customHeight="1" x14ac:dyDescent="0.25">
      <c r="C444" s="175"/>
    </row>
    <row r="445" spans="3:3" ht="36.75" customHeight="1" x14ac:dyDescent="0.25">
      <c r="C445" s="175"/>
    </row>
    <row r="446" spans="3:3" ht="36.75" customHeight="1" x14ac:dyDescent="0.25">
      <c r="C446" s="175"/>
    </row>
    <row r="447" spans="3:3" ht="36.75" customHeight="1" x14ac:dyDescent="0.25">
      <c r="C447" s="175"/>
    </row>
    <row r="448" spans="3:3" ht="36.75" customHeight="1" x14ac:dyDescent="0.25">
      <c r="C448" s="175"/>
    </row>
    <row r="449" spans="3:3" ht="36.75" customHeight="1" x14ac:dyDescent="0.25">
      <c r="C449" s="175"/>
    </row>
    <row r="450" spans="3:3" ht="36.75" customHeight="1" x14ac:dyDescent="0.25">
      <c r="C450" s="175"/>
    </row>
    <row r="451" spans="3:3" ht="36.75" customHeight="1" x14ac:dyDescent="0.25">
      <c r="C451" s="175"/>
    </row>
    <row r="452" spans="3:3" ht="36.75" customHeight="1" x14ac:dyDescent="0.25">
      <c r="C452" s="175"/>
    </row>
    <row r="453" spans="3:3" ht="36.75" customHeight="1" x14ac:dyDescent="0.25">
      <c r="C453" s="175"/>
    </row>
    <row r="454" spans="3:3" ht="36.75" customHeight="1" x14ac:dyDescent="0.25">
      <c r="C454" s="175"/>
    </row>
    <row r="455" spans="3:3" ht="36.75" customHeight="1" x14ac:dyDescent="0.25">
      <c r="C455" s="175"/>
    </row>
    <row r="456" spans="3:3" ht="36.75" customHeight="1" x14ac:dyDescent="0.25">
      <c r="C456" s="175"/>
    </row>
    <row r="457" spans="3:3" ht="36.75" customHeight="1" x14ac:dyDescent="0.25">
      <c r="C457" s="175"/>
    </row>
    <row r="458" spans="3:3" ht="36.75" customHeight="1" x14ac:dyDescent="0.25">
      <c r="C458" s="175"/>
    </row>
    <row r="459" spans="3:3" ht="36.75" customHeight="1" x14ac:dyDescent="0.25">
      <c r="C459" s="175"/>
    </row>
    <row r="460" spans="3:3" ht="36.75" customHeight="1" x14ac:dyDescent="0.25">
      <c r="C460" s="175"/>
    </row>
    <row r="461" spans="3:3" ht="36.75" customHeight="1" x14ac:dyDescent="0.25">
      <c r="C461" s="175"/>
    </row>
    <row r="462" spans="3:3" ht="36.75" customHeight="1" x14ac:dyDescent="0.25">
      <c r="C462" s="175"/>
    </row>
    <row r="463" spans="3:3" ht="36.75" customHeight="1" x14ac:dyDescent="0.25">
      <c r="C463" s="175"/>
    </row>
    <row r="464" spans="3:3" ht="36.75" customHeight="1" x14ac:dyDescent="0.25">
      <c r="C464" s="175"/>
    </row>
    <row r="465" spans="3:3" ht="36.75" customHeight="1" x14ac:dyDescent="0.25">
      <c r="C465" s="175"/>
    </row>
    <row r="466" spans="3:3" ht="36.75" customHeight="1" x14ac:dyDescent="0.25">
      <c r="C466" s="175"/>
    </row>
    <row r="467" spans="3:3" ht="36.75" customHeight="1" x14ac:dyDescent="0.25">
      <c r="C467" s="175"/>
    </row>
    <row r="468" spans="3:3" ht="36.75" customHeight="1" x14ac:dyDescent="0.25">
      <c r="C468" s="175"/>
    </row>
    <row r="469" spans="3:3" ht="36.75" customHeight="1" x14ac:dyDescent="0.25">
      <c r="C469" s="175"/>
    </row>
    <row r="470" spans="3:3" ht="36.75" customHeight="1" x14ac:dyDescent="0.25">
      <c r="C470" s="175"/>
    </row>
    <row r="471" spans="3:3" ht="36.75" customHeight="1" x14ac:dyDescent="0.25">
      <c r="C471" s="175"/>
    </row>
    <row r="472" spans="3:3" ht="36.75" customHeight="1" x14ac:dyDescent="0.25">
      <c r="C472" s="175"/>
    </row>
    <row r="473" spans="3:3" ht="36.75" customHeight="1" x14ac:dyDescent="0.25">
      <c r="C473" s="175"/>
    </row>
    <row r="474" spans="3:3" ht="36.75" customHeight="1" x14ac:dyDescent="0.25">
      <c r="C474" s="175"/>
    </row>
    <row r="475" spans="3:3" ht="36.75" customHeight="1" x14ac:dyDescent="0.25">
      <c r="C475" s="175"/>
    </row>
    <row r="476" spans="3:3" ht="36.75" customHeight="1" x14ac:dyDescent="0.25">
      <c r="C476" s="175"/>
    </row>
    <row r="477" spans="3:3" ht="36.75" customHeight="1" x14ac:dyDescent="0.25">
      <c r="C477" s="175"/>
    </row>
    <row r="478" spans="3:3" ht="36.75" customHeight="1" x14ac:dyDescent="0.25">
      <c r="C478" s="175"/>
    </row>
    <row r="479" spans="3:3" ht="36.75" customHeight="1" x14ac:dyDescent="0.25">
      <c r="C479" s="175"/>
    </row>
    <row r="480" spans="3:3" ht="36.75" customHeight="1" x14ac:dyDescent="0.25">
      <c r="C480" s="175"/>
    </row>
    <row r="481" spans="3:3" ht="36.75" customHeight="1" x14ac:dyDescent="0.25">
      <c r="C481" s="175"/>
    </row>
    <row r="482" spans="3:3" ht="36.75" customHeight="1" x14ac:dyDescent="0.25">
      <c r="C482" s="175"/>
    </row>
    <row r="483" spans="3:3" ht="36.75" customHeight="1" x14ac:dyDescent="0.25">
      <c r="C483" s="175"/>
    </row>
    <row r="484" spans="3:3" ht="36.75" customHeight="1" x14ac:dyDescent="0.25">
      <c r="C484" s="175"/>
    </row>
    <row r="485" spans="3:3" ht="36.75" customHeight="1" x14ac:dyDescent="0.25">
      <c r="C485" s="175"/>
    </row>
    <row r="486" spans="3:3" ht="36.75" customHeight="1" x14ac:dyDescent="0.25">
      <c r="C486" s="175"/>
    </row>
    <row r="487" spans="3:3" ht="36.75" customHeight="1" x14ac:dyDescent="0.25">
      <c r="C487" s="175"/>
    </row>
    <row r="488" spans="3:3" ht="36.75" customHeight="1" x14ac:dyDescent="0.25">
      <c r="C488" s="175"/>
    </row>
    <row r="489" spans="3:3" ht="36.75" customHeight="1" x14ac:dyDescent="0.25">
      <c r="C489" s="175"/>
    </row>
    <row r="490" spans="3:3" ht="36.75" customHeight="1" x14ac:dyDescent="0.25">
      <c r="C490" s="175"/>
    </row>
    <row r="491" spans="3:3" ht="36.75" customHeight="1" x14ac:dyDescent="0.25">
      <c r="C491" s="175"/>
    </row>
    <row r="492" spans="3:3" ht="36.75" customHeight="1" x14ac:dyDescent="0.25">
      <c r="C492" s="175"/>
    </row>
    <row r="493" spans="3:3" ht="36.75" customHeight="1" x14ac:dyDescent="0.25">
      <c r="C493" s="175"/>
    </row>
    <row r="494" spans="3:3" ht="36.75" customHeight="1" x14ac:dyDescent="0.25">
      <c r="C494" s="175"/>
    </row>
    <row r="495" spans="3:3" ht="36.75" customHeight="1" x14ac:dyDescent="0.25">
      <c r="C495" s="175"/>
    </row>
    <row r="496" spans="3:3" ht="36.75" customHeight="1" x14ac:dyDescent="0.25">
      <c r="C496" s="175"/>
    </row>
    <row r="497" spans="3:3" ht="36.75" customHeight="1" x14ac:dyDescent="0.25">
      <c r="C497" s="175"/>
    </row>
    <row r="498" spans="3:3" ht="36.75" customHeight="1" x14ac:dyDescent="0.25">
      <c r="C498" s="175"/>
    </row>
    <row r="499" spans="3:3" ht="36.75" customHeight="1" x14ac:dyDescent="0.25">
      <c r="C499" s="175"/>
    </row>
    <row r="500" spans="3:3" ht="36.75" customHeight="1" x14ac:dyDescent="0.25">
      <c r="C500" s="175"/>
    </row>
    <row r="501" spans="3:3" ht="36.75" customHeight="1" x14ac:dyDescent="0.25">
      <c r="C501" s="175"/>
    </row>
    <row r="502" spans="3:3" ht="36.75" customHeight="1" x14ac:dyDescent="0.25">
      <c r="C502" s="175"/>
    </row>
    <row r="503" spans="3:3" ht="36.75" customHeight="1" x14ac:dyDescent="0.25">
      <c r="C503" s="175"/>
    </row>
    <row r="504" spans="3:3" ht="36.75" customHeight="1" x14ac:dyDescent="0.25">
      <c r="C504" s="175"/>
    </row>
    <row r="505" spans="3:3" ht="36.75" customHeight="1" x14ac:dyDescent="0.25">
      <c r="C505" s="175"/>
    </row>
    <row r="506" spans="3:3" ht="36.75" customHeight="1" x14ac:dyDescent="0.25">
      <c r="C506" s="175"/>
    </row>
    <row r="507" spans="3:3" ht="36.75" customHeight="1" x14ac:dyDescent="0.25">
      <c r="C507" s="175"/>
    </row>
    <row r="508" spans="3:3" ht="36.75" customHeight="1" x14ac:dyDescent="0.25">
      <c r="C508" s="175"/>
    </row>
    <row r="509" spans="3:3" ht="36.75" customHeight="1" x14ac:dyDescent="0.25">
      <c r="C509" s="175"/>
    </row>
    <row r="510" spans="3:3" ht="36.75" customHeight="1" x14ac:dyDescent="0.25">
      <c r="C510" s="175"/>
    </row>
    <row r="511" spans="3:3" ht="36.75" customHeight="1" x14ac:dyDescent="0.25">
      <c r="C511" s="175"/>
    </row>
    <row r="512" spans="3:3" ht="36.75" customHeight="1" x14ac:dyDescent="0.25">
      <c r="C512" s="175"/>
    </row>
    <row r="513" spans="3:3" ht="36.75" customHeight="1" x14ac:dyDescent="0.25">
      <c r="C513" s="175"/>
    </row>
    <row r="514" spans="3:3" ht="36.75" customHeight="1" x14ac:dyDescent="0.25">
      <c r="C514" s="175"/>
    </row>
    <row r="515" spans="3:3" ht="36.75" customHeight="1" x14ac:dyDescent="0.25">
      <c r="C515" s="175"/>
    </row>
    <row r="516" spans="3:3" ht="36.75" customHeight="1" x14ac:dyDescent="0.25">
      <c r="C516" s="175"/>
    </row>
    <row r="517" spans="3:3" ht="36.75" customHeight="1" x14ac:dyDescent="0.25">
      <c r="C517" s="175"/>
    </row>
    <row r="518" spans="3:3" ht="36.75" customHeight="1" x14ac:dyDescent="0.25">
      <c r="C518" s="175"/>
    </row>
    <row r="519" spans="3:3" ht="36.75" customHeight="1" x14ac:dyDescent="0.25">
      <c r="C519" s="175"/>
    </row>
    <row r="520" spans="3:3" ht="36.75" customHeight="1" x14ac:dyDescent="0.25">
      <c r="C520" s="175"/>
    </row>
    <row r="521" spans="3:3" ht="36.75" customHeight="1" x14ac:dyDescent="0.25">
      <c r="C521" s="175"/>
    </row>
    <row r="522" spans="3:3" ht="36.75" customHeight="1" x14ac:dyDescent="0.25">
      <c r="C522" s="175"/>
    </row>
    <row r="523" spans="3:3" ht="36.75" customHeight="1" x14ac:dyDescent="0.25">
      <c r="C523" s="175"/>
    </row>
    <row r="524" spans="3:3" ht="36.75" customHeight="1" x14ac:dyDescent="0.25">
      <c r="C524" s="175"/>
    </row>
    <row r="525" spans="3:3" ht="36.75" customHeight="1" x14ac:dyDescent="0.25">
      <c r="C525" s="175"/>
    </row>
    <row r="526" spans="3:3" ht="36.75" customHeight="1" x14ac:dyDescent="0.25">
      <c r="C526" s="175"/>
    </row>
    <row r="527" spans="3:3" ht="36.75" customHeight="1" x14ac:dyDescent="0.25">
      <c r="C527" s="175"/>
    </row>
    <row r="528" spans="3:3" ht="36.75" customHeight="1" x14ac:dyDescent="0.25">
      <c r="C528" s="175"/>
    </row>
    <row r="529" spans="3:3" ht="36.75" customHeight="1" x14ac:dyDescent="0.25">
      <c r="C529" s="175"/>
    </row>
    <row r="530" spans="3:3" ht="36.75" customHeight="1" x14ac:dyDescent="0.25">
      <c r="C530" s="175"/>
    </row>
    <row r="531" spans="3:3" ht="36.75" customHeight="1" x14ac:dyDescent="0.25">
      <c r="C531" s="175"/>
    </row>
    <row r="532" spans="3:3" ht="36.75" customHeight="1" x14ac:dyDescent="0.25">
      <c r="C532" s="175"/>
    </row>
    <row r="533" spans="3:3" ht="36.75" customHeight="1" x14ac:dyDescent="0.25">
      <c r="C533" s="175"/>
    </row>
    <row r="534" spans="3:3" ht="36.75" customHeight="1" x14ac:dyDescent="0.25">
      <c r="C534" s="175"/>
    </row>
    <row r="535" spans="3:3" ht="36.75" customHeight="1" x14ac:dyDescent="0.25">
      <c r="C535" s="175"/>
    </row>
    <row r="536" spans="3:3" ht="36.75" customHeight="1" x14ac:dyDescent="0.25">
      <c r="C536" s="175"/>
    </row>
    <row r="537" spans="3:3" ht="36.75" customHeight="1" x14ac:dyDescent="0.25">
      <c r="C537" s="175"/>
    </row>
    <row r="538" spans="3:3" ht="36.75" customHeight="1" x14ac:dyDescent="0.25">
      <c r="C538" s="175"/>
    </row>
    <row r="539" spans="3:3" ht="36.75" customHeight="1" x14ac:dyDescent="0.25">
      <c r="C539" s="175"/>
    </row>
    <row r="540" spans="3:3" ht="36.75" customHeight="1" x14ac:dyDescent="0.25">
      <c r="C540" s="175"/>
    </row>
    <row r="541" spans="3:3" ht="36.75" customHeight="1" x14ac:dyDescent="0.25">
      <c r="C541" s="175"/>
    </row>
    <row r="542" spans="3:3" ht="36.75" customHeight="1" x14ac:dyDescent="0.25">
      <c r="C542" s="175"/>
    </row>
    <row r="543" spans="3:3" ht="36.75" customHeight="1" x14ac:dyDescent="0.25">
      <c r="C543" s="175"/>
    </row>
    <row r="544" spans="3:3" ht="36.75" customHeight="1" x14ac:dyDescent="0.25">
      <c r="C544" s="175"/>
    </row>
    <row r="545" spans="3:3" ht="36.75" customHeight="1" x14ac:dyDescent="0.25">
      <c r="C545" s="175"/>
    </row>
    <row r="546" spans="3:3" ht="36.75" customHeight="1" x14ac:dyDescent="0.25">
      <c r="C546" s="175"/>
    </row>
    <row r="547" spans="3:3" ht="36.75" customHeight="1" x14ac:dyDescent="0.25">
      <c r="C547" s="175"/>
    </row>
    <row r="548" spans="3:3" ht="36.75" customHeight="1" x14ac:dyDescent="0.25">
      <c r="C548" s="175"/>
    </row>
    <row r="549" spans="3:3" ht="36.75" customHeight="1" x14ac:dyDescent="0.25">
      <c r="C549" s="175"/>
    </row>
    <row r="550" spans="3:3" ht="36.75" customHeight="1" x14ac:dyDescent="0.25">
      <c r="C550" s="175"/>
    </row>
    <row r="551" spans="3:3" ht="36.75" customHeight="1" x14ac:dyDescent="0.25">
      <c r="C551" s="175"/>
    </row>
    <row r="552" spans="3:3" ht="36.75" customHeight="1" x14ac:dyDescent="0.25">
      <c r="C552" s="175"/>
    </row>
    <row r="553" spans="3:3" ht="36.75" customHeight="1" x14ac:dyDescent="0.25">
      <c r="C553" s="175"/>
    </row>
    <row r="554" spans="3:3" ht="36.75" customHeight="1" x14ac:dyDescent="0.25">
      <c r="C554" s="175"/>
    </row>
    <row r="555" spans="3:3" ht="36.75" customHeight="1" x14ac:dyDescent="0.25">
      <c r="C555" s="175"/>
    </row>
    <row r="556" spans="3:3" ht="36.75" customHeight="1" x14ac:dyDescent="0.25">
      <c r="C556" s="175"/>
    </row>
    <row r="557" spans="3:3" ht="36.75" customHeight="1" x14ac:dyDescent="0.25">
      <c r="C557" s="175"/>
    </row>
    <row r="558" spans="3:3" ht="36.75" customHeight="1" x14ac:dyDescent="0.25">
      <c r="C558" s="175"/>
    </row>
    <row r="559" spans="3:3" ht="36.75" customHeight="1" x14ac:dyDescent="0.25">
      <c r="C559" s="175"/>
    </row>
    <row r="560" spans="3:3" ht="36.75" customHeight="1" x14ac:dyDescent="0.25">
      <c r="C560" s="175"/>
    </row>
    <row r="561" spans="3:3" ht="36.75" customHeight="1" x14ac:dyDescent="0.25">
      <c r="C561" s="175"/>
    </row>
    <row r="562" spans="3:3" ht="36.75" customHeight="1" x14ac:dyDescent="0.25">
      <c r="C562" s="175"/>
    </row>
    <row r="563" spans="3:3" ht="36.75" customHeight="1" x14ac:dyDescent="0.25">
      <c r="C563" s="175"/>
    </row>
    <row r="564" spans="3:3" ht="36.75" customHeight="1" x14ac:dyDescent="0.25">
      <c r="C564" s="175"/>
    </row>
    <row r="565" spans="3:3" ht="36.75" customHeight="1" x14ac:dyDescent="0.25">
      <c r="C565" s="175"/>
    </row>
    <row r="566" spans="3:3" ht="36.75" customHeight="1" x14ac:dyDescent="0.25">
      <c r="C566" s="175"/>
    </row>
    <row r="567" spans="3:3" ht="36.75" customHeight="1" x14ac:dyDescent="0.25">
      <c r="C567" s="175"/>
    </row>
    <row r="568" spans="3:3" ht="36.75" customHeight="1" x14ac:dyDescent="0.25">
      <c r="C568" s="175"/>
    </row>
    <row r="569" spans="3:3" ht="36.75" customHeight="1" x14ac:dyDescent="0.25">
      <c r="C569" s="175"/>
    </row>
    <row r="570" spans="3:3" ht="36.75" customHeight="1" x14ac:dyDescent="0.25">
      <c r="C570" s="175"/>
    </row>
    <row r="571" spans="3:3" ht="36.75" customHeight="1" x14ac:dyDescent="0.25">
      <c r="C571" s="175"/>
    </row>
    <row r="572" spans="3:3" ht="36.75" customHeight="1" x14ac:dyDescent="0.25">
      <c r="C572" s="175"/>
    </row>
    <row r="573" spans="3:3" ht="36.75" customHeight="1" x14ac:dyDescent="0.25">
      <c r="C573" s="175"/>
    </row>
    <row r="574" spans="3:3" ht="36.75" customHeight="1" x14ac:dyDescent="0.25">
      <c r="C574" s="175"/>
    </row>
    <row r="575" spans="3:3" ht="36.75" customHeight="1" x14ac:dyDescent="0.25">
      <c r="C575" s="175"/>
    </row>
    <row r="576" spans="3:3" ht="36.75" customHeight="1" x14ac:dyDescent="0.25">
      <c r="C576" s="175"/>
    </row>
    <row r="577" spans="3:3" ht="36.75" customHeight="1" x14ac:dyDescent="0.25">
      <c r="C577" s="175"/>
    </row>
    <row r="578" spans="3:3" ht="36.75" customHeight="1" x14ac:dyDescent="0.25">
      <c r="C578" s="175"/>
    </row>
    <row r="579" spans="3:3" ht="36.75" customHeight="1" x14ac:dyDescent="0.25">
      <c r="C579" s="175"/>
    </row>
    <row r="580" spans="3:3" ht="36.75" customHeight="1" x14ac:dyDescent="0.25">
      <c r="C580" s="175"/>
    </row>
    <row r="581" spans="3:3" ht="36.75" customHeight="1" x14ac:dyDescent="0.25">
      <c r="C581" s="175"/>
    </row>
    <row r="582" spans="3:3" ht="36.75" customHeight="1" x14ac:dyDescent="0.25">
      <c r="C582" s="175"/>
    </row>
    <row r="583" spans="3:3" ht="36.75" customHeight="1" x14ac:dyDescent="0.25">
      <c r="C583" s="175"/>
    </row>
    <row r="584" spans="3:3" ht="36.75" customHeight="1" x14ac:dyDescent="0.25">
      <c r="C584" s="175"/>
    </row>
    <row r="585" spans="3:3" ht="36.75" customHeight="1" x14ac:dyDescent="0.25">
      <c r="C585" s="175"/>
    </row>
    <row r="586" spans="3:3" ht="36.75" customHeight="1" x14ac:dyDescent="0.25">
      <c r="C586" s="175"/>
    </row>
    <row r="587" spans="3:3" ht="36.75" customHeight="1" x14ac:dyDescent="0.25">
      <c r="C587" s="175"/>
    </row>
    <row r="588" spans="3:3" ht="36.75" customHeight="1" x14ac:dyDescent="0.25">
      <c r="C588" s="175"/>
    </row>
    <row r="589" spans="3:3" ht="36.75" customHeight="1" x14ac:dyDescent="0.25">
      <c r="C589" s="175"/>
    </row>
    <row r="590" spans="3:3" ht="36.75" customHeight="1" x14ac:dyDescent="0.25">
      <c r="C590" s="175"/>
    </row>
    <row r="591" spans="3:3" ht="36.75" customHeight="1" x14ac:dyDescent="0.25">
      <c r="C591" s="175"/>
    </row>
    <row r="592" spans="3:3" ht="36.75" customHeight="1" x14ac:dyDescent="0.25">
      <c r="C592" s="175"/>
    </row>
    <row r="593" spans="3:3" ht="36.75" customHeight="1" x14ac:dyDescent="0.25">
      <c r="C593" s="175"/>
    </row>
    <row r="594" spans="3:3" ht="36.75" customHeight="1" x14ac:dyDescent="0.25">
      <c r="C594" s="175"/>
    </row>
    <row r="595" spans="3:3" ht="36.75" customHeight="1" x14ac:dyDescent="0.25">
      <c r="C595" s="175"/>
    </row>
    <row r="596" spans="3:3" ht="36.75" customHeight="1" x14ac:dyDescent="0.25">
      <c r="C596" s="175"/>
    </row>
    <row r="597" spans="3:3" ht="36.75" customHeight="1" x14ac:dyDescent="0.25">
      <c r="C597" s="175"/>
    </row>
    <row r="598" spans="3:3" ht="36.75" customHeight="1" x14ac:dyDescent="0.25">
      <c r="C598" s="175"/>
    </row>
    <row r="599" spans="3:3" ht="36.75" customHeight="1" x14ac:dyDescent="0.25">
      <c r="C599" s="175"/>
    </row>
    <row r="600" spans="3:3" ht="36.75" customHeight="1" x14ac:dyDescent="0.25">
      <c r="C600" s="175"/>
    </row>
    <row r="601" spans="3:3" ht="36.75" customHeight="1" x14ac:dyDescent="0.25">
      <c r="C601" s="175"/>
    </row>
    <row r="602" spans="3:3" ht="36.75" customHeight="1" x14ac:dyDescent="0.25">
      <c r="C602" s="175"/>
    </row>
    <row r="603" spans="3:3" ht="36.75" customHeight="1" x14ac:dyDescent="0.25">
      <c r="C603" s="175"/>
    </row>
    <row r="604" spans="3:3" ht="36.75" customHeight="1" x14ac:dyDescent="0.25">
      <c r="C604" s="175"/>
    </row>
    <row r="605" spans="3:3" ht="36.75" customHeight="1" x14ac:dyDescent="0.25">
      <c r="C605" s="175"/>
    </row>
    <row r="606" spans="3:3" ht="36.75" customHeight="1" x14ac:dyDescent="0.25">
      <c r="C606" s="175"/>
    </row>
    <row r="607" spans="3:3" ht="36.75" customHeight="1" x14ac:dyDescent="0.25">
      <c r="C607" s="175"/>
    </row>
    <row r="608" spans="3:3" ht="36.75" customHeight="1" x14ac:dyDescent="0.25">
      <c r="C608" s="175"/>
    </row>
    <row r="609" spans="3:3" ht="36.75" customHeight="1" x14ac:dyDescent="0.25">
      <c r="C609" s="175"/>
    </row>
    <row r="610" spans="3:3" ht="36.75" customHeight="1" x14ac:dyDescent="0.25">
      <c r="C610" s="175"/>
    </row>
    <row r="611" spans="3:3" ht="36.75" customHeight="1" x14ac:dyDescent="0.25">
      <c r="C611" s="175"/>
    </row>
    <row r="612" spans="3:3" ht="36.75" customHeight="1" x14ac:dyDescent="0.25">
      <c r="C612" s="175"/>
    </row>
    <row r="613" spans="3:3" ht="36.75" customHeight="1" x14ac:dyDescent="0.25">
      <c r="C613" s="175"/>
    </row>
    <row r="614" spans="3:3" ht="36.75" customHeight="1" x14ac:dyDescent="0.25">
      <c r="C614" s="175"/>
    </row>
    <row r="615" spans="3:3" ht="36.75" customHeight="1" x14ac:dyDescent="0.25">
      <c r="C615" s="175"/>
    </row>
    <row r="616" spans="3:3" ht="36.75" customHeight="1" x14ac:dyDescent="0.25">
      <c r="C616" s="175"/>
    </row>
    <row r="617" spans="3:3" ht="36.75" customHeight="1" x14ac:dyDescent="0.25">
      <c r="C617" s="175"/>
    </row>
    <row r="618" spans="3:3" ht="36.75" customHeight="1" x14ac:dyDescent="0.25">
      <c r="C618" s="175"/>
    </row>
    <row r="619" spans="3:3" ht="36.75" customHeight="1" x14ac:dyDescent="0.25">
      <c r="C619" s="175"/>
    </row>
    <row r="620" spans="3:3" ht="36.75" customHeight="1" x14ac:dyDescent="0.25">
      <c r="C620" s="175"/>
    </row>
    <row r="621" spans="3:3" ht="36.75" customHeight="1" x14ac:dyDescent="0.25">
      <c r="C621" s="175"/>
    </row>
    <row r="622" spans="3:3" ht="36.75" customHeight="1" x14ac:dyDescent="0.25">
      <c r="C622" s="175"/>
    </row>
    <row r="623" spans="3:3" ht="36.75" customHeight="1" x14ac:dyDescent="0.25">
      <c r="C623" s="175"/>
    </row>
    <row r="624" spans="3:3" ht="36.75" customHeight="1" x14ac:dyDescent="0.25">
      <c r="C624" s="175"/>
    </row>
    <row r="625" spans="3:3" ht="36.75" customHeight="1" x14ac:dyDescent="0.25">
      <c r="C625" s="175"/>
    </row>
    <row r="626" spans="3:3" ht="36.75" customHeight="1" x14ac:dyDescent="0.25">
      <c r="C626" s="175"/>
    </row>
    <row r="627" spans="3:3" ht="36.75" customHeight="1" x14ac:dyDescent="0.25">
      <c r="C627" s="175"/>
    </row>
    <row r="628" spans="3:3" ht="36.75" customHeight="1" x14ac:dyDescent="0.25">
      <c r="C628" s="175"/>
    </row>
    <row r="629" spans="3:3" ht="36.75" customHeight="1" x14ac:dyDescent="0.25">
      <c r="C629" s="175"/>
    </row>
    <row r="630" spans="3:3" ht="36.75" customHeight="1" x14ac:dyDescent="0.25">
      <c r="C630" s="175"/>
    </row>
    <row r="631" spans="3:3" ht="36.75" customHeight="1" x14ac:dyDescent="0.25">
      <c r="C631" s="175"/>
    </row>
    <row r="632" spans="3:3" ht="36.75" customHeight="1" x14ac:dyDescent="0.25">
      <c r="C632" s="175"/>
    </row>
    <row r="633" spans="3:3" ht="36.75" customHeight="1" x14ac:dyDescent="0.25">
      <c r="C633" s="175"/>
    </row>
    <row r="634" spans="3:3" ht="36.75" customHeight="1" x14ac:dyDescent="0.25">
      <c r="C634" s="175"/>
    </row>
    <row r="635" spans="3:3" ht="36.75" customHeight="1" x14ac:dyDescent="0.25">
      <c r="C635" s="175"/>
    </row>
    <row r="636" spans="3:3" ht="36.75" customHeight="1" x14ac:dyDescent="0.25">
      <c r="C636" s="175"/>
    </row>
    <row r="637" spans="3:3" ht="36.75" customHeight="1" x14ac:dyDescent="0.25">
      <c r="C637" s="175"/>
    </row>
    <row r="638" spans="3:3" ht="36.75" customHeight="1" x14ac:dyDescent="0.25">
      <c r="C638" s="175"/>
    </row>
    <row r="639" spans="3:3" ht="36.75" customHeight="1" x14ac:dyDescent="0.25">
      <c r="C639" s="175"/>
    </row>
    <row r="640" spans="3:3" ht="36.75" customHeight="1" x14ac:dyDescent="0.25">
      <c r="C640" s="175"/>
    </row>
    <row r="641" spans="3:3" ht="36.75" customHeight="1" x14ac:dyDescent="0.25">
      <c r="C641" s="175"/>
    </row>
    <row r="642" spans="3:3" ht="36.75" customHeight="1" x14ac:dyDescent="0.25">
      <c r="C642" s="175"/>
    </row>
    <row r="643" spans="3:3" ht="36.75" customHeight="1" x14ac:dyDescent="0.25">
      <c r="C643" s="175"/>
    </row>
    <row r="644" spans="3:3" ht="36.75" customHeight="1" x14ac:dyDescent="0.25">
      <c r="C644" s="175"/>
    </row>
    <row r="645" spans="3:3" ht="36.75" customHeight="1" x14ac:dyDescent="0.25">
      <c r="C645" s="175"/>
    </row>
    <row r="646" spans="3:3" ht="36.75" customHeight="1" x14ac:dyDescent="0.25">
      <c r="C646" s="175"/>
    </row>
    <row r="647" spans="3:3" ht="36.75" customHeight="1" x14ac:dyDescent="0.25">
      <c r="C647" s="175"/>
    </row>
    <row r="648" spans="3:3" ht="36.75" customHeight="1" x14ac:dyDescent="0.25">
      <c r="C648" s="175"/>
    </row>
    <row r="649" spans="3:3" ht="36.75" customHeight="1" x14ac:dyDescent="0.25">
      <c r="C649" s="175"/>
    </row>
    <row r="650" spans="3:3" ht="36.75" customHeight="1" x14ac:dyDescent="0.25">
      <c r="C650" s="175"/>
    </row>
    <row r="651" spans="3:3" ht="36.75" customHeight="1" x14ac:dyDescent="0.25">
      <c r="C651" s="175"/>
    </row>
    <row r="652" spans="3:3" ht="36.75" customHeight="1" x14ac:dyDescent="0.25">
      <c r="C652" s="175"/>
    </row>
    <row r="653" spans="3:3" ht="36.75" customHeight="1" x14ac:dyDescent="0.25">
      <c r="C653" s="175"/>
    </row>
    <row r="654" spans="3:3" ht="36.75" customHeight="1" x14ac:dyDescent="0.25">
      <c r="C654" s="175"/>
    </row>
    <row r="655" spans="3:3" ht="36.75" customHeight="1" x14ac:dyDescent="0.25">
      <c r="C655" s="175"/>
    </row>
    <row r="656" spans="3:3" ht="36.75" customHeight="1" x14ac:dyDescent="0.25">
      <c r="C656" s="175"/>
    </row>
    <row r="657" spans="3:3" ht="36.75" customHeight="1" x14ac:dyDescent="0.25">
      <c r="C657" s="175"/>
    </row>
    <row r="658" spans="3:3" ht="36.75" customHeight="1" x14ac:dyDescent="0.25">
      <c r="C658" s="175"/>
    </row>
    <row r="659" spans="3:3" ht="36.75" customHeight="1" x14ac:dyDescent="0.25">
      <c r="C659" s="175"/>
    </row>
    <row r="660" spans="3:3" ht="36.75" customHeight="1" x14ac:dyDescent="0.25">
      <c r="C660" s="175"/>
    </row>
    <row r="661" spans="3:3" ht="36.75" customHeight="1" x14ac:dyDescent="0.25">
      <c r="C661" s="175"/>
    </row>
    <row r="662" spans="3:3" ht="36.75" customHeight="1" x14ac:dyDescent="0.25">
      <c r="C662" s="175"/>
    </row>
    <row r="663" spans="3:3" ht="36.75" customHeight="1" x14ac:dyDescent="0.25">
      <c r="C663" s="175"/>
    </row>
    <row r="664" spans="3:3" ht="36.75" customHeight="1" x14ac:dyDescent="0.25">
      <c r="C664" s="175"/>
    </row>
    <row r="665" spans="3:3" ht="36.75" customHeight="1" x14ac:dyDescent="0.25">
      <c r="C665" s="175"/>
    </row>
    <row r="666" spans="3:3" ht="36.75" customHeight="1" x14ac:dyDescent="0.25">
      <c r="C666" s="175"/>
    </row>
    <row r="667" spans="3:3" ht="36.75" customHeight="1" x14ac:dyDescent="0.25">
      <c r="C667" s="175"/>
    </row>
    <row r="668" spans="3:3" ht="36.75" customHeight="1" x14ac:dyDescent="0.25">
      <c r="C668" s="175"/>
    </row>
    <row r="669" spans="3:3" ht="36.75" customHeight="1" x14ac:dyDescent="0.25">
      <c r="C669" s="175"/>
    </row>
    <row r="670" spans="3:3" ht="36.75" customHeight="1" x14ac:dyDescent="0.25">
      <c r="C670" s="175"/>
    </row>
    <row r="671" spans="3:3" ht="36.75" customHeight="1" x14ac:dyDescent="0.25">
      <c r="C671" s="175"/>
    </row>
    <row r="672" spans="3:3" ht="36.75" customHeight="1" x14ac:dyDescent="0.25">
      <c r="C672" s="175"/>
    </row>
    <row r="673" spans="3:3" ht="36.75" customHeight="1" x14ac:dyDescent="0.25">
      <c r="C673" s="175"/>
    </row>
    <row r="674" spans="3:3" ht="36.75" customHeight="1" x14ac:dyDescent="0.25">
      <c r="C674" s="175"/>
    </row>
    <row r="675" spans="3:3" ht="36.75" customHeight="1" x14ac:dyDescent="0.25">
      <c r="C675" s="175"/>
    </row>
    <row r="676" spans="3:3" ht="36.75" customHeight="1" x14ac:dyDescent="0.25">
      <c r="C676" s="175"/>
    </row>
    <row r="677" spans="3:3" ht="36.75" customHeight="1" x14ac:dyDescent="0.25">
      <c r="C677" s="175"/>
    </row>
    <row r="678" spans="3:3" ht="36.75" customHeight="1" x14ac:dyDescent="0.25">
      <c r="C678" s="175"/>
    </row>
    <row r="679" spans="3:3" ht="36.75" customHeight="1" x14ac:dyDescent="0.25">
      <c r="C679" s="175"/>
    </row>
    <row r="680" spans="3:3" ht="36.75" customHeight="1" x14ac:dyDescent="0.25">
      <c r="C680" s="175"/>
    </row>
    <row r="681" spans="3:3" ht="36.75" customHeight="1" x14ac:dyDescent="0.25">
      <c r="C681" s="175"/>
    </row>
    <row r="682" spans="3:3" ht="36.75" customHeight="1" x14ac:dyDescent="0.25">
      <c r="C682" s="175"/>
    </row>
    <row r="683" spans="3:3" ht="36.75" customHeight="1" x14ac:dyDescent="0.25">
      <c r="C683" s="175"/>
    </row>
    <row r="684" spans="3:3" ht="36.75" customHeight="1" x14ac:dyDescent="0.25">
      <c r="C684" s="175"/>
    </row>
    <row r="685" spans="3:3" ht="36.75" customHeight="1" x14ac:dyDescent="0.25">
      <c r="C685" s="175"/>
    </row>
    <row r="686" spans="3:3" ht="36.75" customHeight="1" x14ac:dyDescent="0.25">
      <c r="C686" s="175"/>
    </row>
    <row r="687" spans="3:3" ht="36.75" customHeight="1" x14ac:dyDescent="0.25">
      <c r="C687" s="175"/>
    </row>
    <row r="688" spans="3:3" ht="36.75" customHeight="1" x14ac:dyDescent="0.25">
      <c r="C688" s="175"/>
    </row>
    <row r="689" spans="3:3" ht="36.75" customHeight="1" x14ac:dyDescent="0.25">
      <c r="C689" s="175"/>
    </row>
    <row r="690" spans="3:3" ht="36.75" customHeight="1" x14ac:dyDescent="0.25">
      <c r="C690" s="175"/>
    </row>
    <row r="691" spans="3:3" ht="36.75" customHeight="1" x14ac:dyDescent="0.25">
      <c r="C691" s="175"/>
    </row>
    <row r="692" spans="3:3" ht="36.75" customHeight="1" x14ac:dyDescent="0.25">
      <c r="C692" s="175"/>
    </row>
    <row r="693" spans="3:3" ht="36.75" customHeight="1" x14ac:dyDescent="0.25">
      <c r="C693" s="175"/>
    </row>
    <row r="694" spans="3:3" ht="36.75" customHeight="1" x14ac:dyDescent="0.25">
      <c r="C694" s="175"/>
    </row>
    <row r="695" spans="3:3" ht="36.75" customHeight="1" x14ac:dyDescent="0.25">
      <c r="C695" s="175"/>
    </row>
    <row r="696" spans="3:3" ht="36.75" customHeight="1" x14ac:dyDescent="0.25">
      <c r="C696" s="175"/>
    </row>
    <row r="697" spans="3:3" ht="36.75" customHeight="1" x14ac:dyDescent="0.25">
      <c r="C697" s="175"/>
    </row>
    <row r="698" spans="3:3" ht="36.75" customHeight="1" x14ac:dyDescent="0.25">
      <c r="C698" s="175"/>
    </row>
    <row r="699" spans="3:3" ht="36.75" customHeight="1" x14ac:dyDescent="0.25">
      <c r="C699" s="175"/>
    </row>
    <row r="700" spans="3:3" ht="36.75" customHeight="1" x14ac:dyDescent="0.25">
      <c r="C700" s="175"/>
    </row>
    <row r="701" spans="3:3" ht="36.75" customHeight="1" x14ac:dyDescent="0.25">
      <c r="C701" s="175"/>
    </row>
    <row r="702" spans="3:3" ht="36.75" customHeight="1" x14ac:dyDescent="0.25">
      <c r="C702" s="175"/>
    </row>
    <row r="703" spans="3:3" ht="36.75" customHeight="1" x14ac:dyDescent="0.25">
      <c r="C703" s="175"/>
    </row>
    <row r="704" spans="3:3" ht="36.75" customHeight="1" x14ac:dyDescent="0.25">
      <c r="C704" s="175"/>
    </row>
    <row r="705" spans="3:3" ht="36.75" customHeight="1" x14ac:dyDescent="0.25">
      <c r="C705" s="175"/>
    </row>
    <row r="706" spans="3:3" ht="36.75" customHeight="1" x14ac:dyDescent="0.25">
      <c r="C706" s="175"/>
    </row>
    <row r="707" spans="3:3" ht="36.75" customHeight="1" x14ac:dyDescent="0.25">
      <c r="C707" s="175"/>
    </row>
    <row r="708" spans="3:3" ht="36.75" customHeight="1" x14ac:dyDescent="0.25">
      <c r="C708" s="175"/>
    </row>
    <row r="709" spans="3:3" ht="36.75" customHeight="1" x14ac:dyDescent="0.25">
      <c r="C709" s="175"/>
    </row>
    <row r="710" spans="3:3" ht="36.75" customHeight="1" x14ac:dyDescent="0.25">
      <c r="C710" s="175"/>
    </row>
    <row r="711" spans="3:3" ht="36.75" customHeight="1" x14ac:dyDescent="0.25">
      <c r="C711" s="175"/>
    </row>
    <row r="712" spans="3:3" ht="36.75" customHeight="1" x14ac:dyDescent="0.25">
      <c r="C712" s="175"/>
    </row>
    <row r="713" spans="3:3" ht="36.75" customHeight="1" x14ac:dyDescent="0.25">
      <c r="C713" s="175"/>
    </row>
    <row r="714" spans="3:3" ht="36.75" customHeight="1" x14ac:dyDescent="0.25">
      <c r="C714" s="175"/>
    </row>
    <row r="715" spans="3:3" ht="36.75" customHeight="1" x14ac:dyDescent="0.25">
      <c r="C715" s="175"/>
    </row>
    <row r="716" spans="3:3" ht="36.75" customHeight="1" x14ac:dyDescent="0.25">
      <c r="C716" s="175"/>
    </row>
    <row r="717" spans="3:3" ht="36.75" customHeight="1" x14ac:dyDescent="0.25">
      <c r="C717" s="175"/>
    </row>
    <row r="718" spans="3:3" ht="36.75" customHeight="1" x14ac:dyDescent="0.25">
      <c r="C718" s="175"/>
    </row>
    <row r="719" spans="3:3" ht="36.75" customHeight="1" x14ac:dyDescent="0.25">
      <c r="C719" s="175"/>
    </row>
    <row r="720" spans="3:3" ht="36.75" customHeight="1" x14ac:dyDescent="0.25">
      <c r="C720" s="175"/>
    </row>
    <row r="721" spans="3:3" ht="36.75" customHeight="1" x14ac:dyDescent="0.25">
      <c r="C721" s="175"/>
    </row>
    <row r="722" spans="3:3" ht="36.75" customHeight="1" x14ac:dyDescent="0.25">
      <c r="C722" s="175"/>
    </row>
    <row r="723" spans="3:3" ht="36.75" customHeight="1" x14ac:dyDescent="0.25">
      <c r="C723" s="175"/>
    </row>
    <row r="724" spans="3:3" ht="36.75" customHeight="1" x14ac:dyDescent="0.25">
      <c r="C724" s="175"/>
    </row>
    <row r="725" spans="3:3" ht="36.75" customHeight="1" x14ac:dyDescent="0.25">
      <c r="C725" s="175"/>
    </row>
    <row r="726" spans="3:3" ht="36.75" customHeight="1" x14ac:dyDescent="0.25">
      <c r="C726" s="175"/>
    </row>
    <row r="727" spans="3:3" ht="36.75" customHeight="1" x14ac:dyDescent="0.25">
      <c r="C727" s="175"/>
    </row>
    <row r="728" spans="3:3" ht="36.75" customHeight="1" x14ac:dyDescent="0.25">
      <c r="C728" s="175"/>
    </row>
    <row r="729" spans="3:3" ht="36.75" customHeight="1" x14ac:dyDescent="0.25">
      <c r="C729" s="175"/>
    </row>
    <row r="730" spans="3:3" ht="36.75" customHeight="1" x14ac:dyDescent="0.25">
      <c r="C730" s="175"/>
    </row>
    <row r="731" spans="3:3" ht="36.75" customHeight="1" x14ac:dyDescent="0.25">
      <c r="C731" s="175"/>
    </row>
    <row r="732" spans="3:3" ht="36.75" customHeight="1" x14ac:dyDescent="0.25">
      <c r="C732" s="175"/>
    </row>
    <row r="733" spans="3:3" ht="36.75" customHeight="1" x14ac:dyDescent="0.25">
      <c r="C733" s="175"/>
    </row>
    <row r="734" spans="3:3" ht="36.75" customHeight="1" x14ac:dyDescent="0.25">
      <c r="C734" s="175"/>
    </row>
    <row r="735" spans="3:3" ht="36.75" customHeight="1" x14ac:dyDescent="0.25">
      <c r="C735" s="175"/>
    </row>
    <row r="736" spans="3:3" ht="36.75" customHeight="1" x14ac:dyDescent="0.25">
      <c r="C736" s="175"/>
    </row>
    <row r="737" spans="3:3" ht="36.75" customHeight="1" x14ac:dyDescent="0.25">
      <c r="C737" s="175"/>
    </row>
    <row r="738" spans="3:3" ht="36.75" customHeight="1" x14ac:dyDescent="0.25">
      <c r="C738" s="175"/>
    </row>
    <row r="739" spans="3:3" ht="36.75" customHeight="1" x14ac:dyDescent="0.25">
      <c r="C739" s="175"/>
    </row>
    <row r="740" spans="3:3" ht="36.75" customHeight="1" x14ac:dyDescent="0.25">
      <c r="C740" s="175"/>
    </row>
    <row r="741" spans="3:3" ht="36.75" customHeight="1" x14ac:dyDescent="0.25">
      <c r="C741" s="175"/>
    </row>
    <row r="742" spans="3:3" ht="36.75" customHeight="1" x14ac:dyDescent="0.25">
      <c r="C742" s="175"/>
    </row>
    <row r="743" spans="3:3" ht="36.75" customHeight="1" x14ac:dyDescent="0.25">
      <c r="C743" s="175"/>
    </row>
    <row r="744" spans="3:3" ht="36.75" customHeight="1" x14ac:dyDescent="0.25">
      <c r="C744" s="175"/>
    </row>
    <row r="745" spans="3:3" ht="36.75" customHeight="1" x14ac:dyDescent="0.25">
      <c r="C745" s="175"/>
    </row>
    <row r="746" spans="3:3" ht="36.75" customHeight="1" x14ac:dyDescent="0.25">
      <c r="C746" s="175"/>
    </row>
    <row r="747" spans="3:3" ht="36.75" customHeight="1" x14ac:dyDescent="0.25">
      <c r="C747" s="175"/>
    </row>
    <row r="748" spans="3:3" ht="36.75" customHeight="1" x14ac:dyDescent="0.25">
      <c r="C748" s="175"/>
    </row>
    <row r="749" spans="3:3" ht="36.75" customHeight="1" x14ac:dyDescent="0.25">
      <c r="C749" s="175"/>
    </row>
    <row r="750" spans="3:3" ht="36.75" customHeight="1" x14ac:dyDescent="0.25">
      <c r="C750" s="175"/>
    </row>
    <row r="751" spans="3:3" ht="36.75" customHeight="1" x14ac:dyDescent="0.25">
      <c r="C751" s="175"/>
    </row>
    <row r="752" spans="3:3" ht="36.75" customHeight="1" x14ac:dyDescent="0.25">
      <c r="C752" s="175"/>
    </row>
    <row r="753" spans="3:3" ht="36.75" customHeight="1" x14ac:dyDescent="0.25">
      <c r="C753" s="175"/>
    </row>
    <row r="754" spans="3:3" ht="36.75" customHeight="1" x14ac:dyDescent="0.25">
      <c r="C754" s="175"/>
    </row>
    <row r="755" spans="3:3" ht="36.75" customHeight="1" x14ac:dyDescent="0.25">
      <c r="C755" s="175"/>
    </row>
    <row r="756" spans="3:3" ht="36.75" customHeight="1" x14ac:dyDescent="0.25">
      <c r="C756" s="175"/>
    </row>
    <row r="757" spans="3:3" ht="36.75" customHeight="1" x14ac:dyDescent="0.25">
      <c r="C757" s="175"/>
    </row>
    <row r="758" spans="3:3" ht="36.75" customHeight="1" x14ac:dyDescent="0.25">
      <c r="C758" s="175"/>
    </row>
    <row r="759" spans="3:3" ht="36.75" customHeight="1" x14ac:dyDescent="0.25">
      <c r="C759" s="175"/>
    </row>
    <row r="760" spans="3:3" ht="36.75" customHeight="1" x14ac:dyDescent="0.25">
      <c r="C760" s="175"/>
    </row>
    <row r="761" spans="3:3" ht="36.75" customHeight="1" x14ac:dyDescent="0.25">
      <c r="C761" s="175"/>
    </row>
    <row r="762" spans="3:3" ht="36.75" customHeight="1" x14ac:dyDescent="0.25">
      <c r="C762" s="175"/>
    </row>
    <row r="763" spans="3:3" ht="36.75" customHeight="1" x14ac:dyDescent="0.25">
      <c r="C763" s="175"/>
    </row>
    <row r="764" spans="3:3" ht="36.75" customHeight="1" x14ac:dyDescent="0.25">
      <c r="C764" s="175"/>
    </row>
    <row r="765" spans="3:3" ht="36.75" customHeight="1" x14ac:dyDescent="0.25">
      <c r="C765" s="175"/>
    </row>
    <row r="766" spans="3:3" ht="36.75" customHeight="1" x14ac:dyDescent="0.25">
      <c r="C766" s="175"/>
    </row>
    <row r="767" spans="3:3" ht="36.75" customHeight="1" x14ac:dyDescent="0.25">
      <c r="C767" s="175"/>
    </row>
    <row r="768" spans="3:3" ht="36.75" customHeight="1" x14ac:dyDescent="0.25">
      <c r="C768" s="175"/>
    </row>
    <row r="769" spans="3:3" ht="36.75" customHeight="1" x14ac:dyDescent="0.25">
      <c r="C769" s="175"/>
    </row>
    <row r="770" spans="3:3" ht="36.75" customHeight="1" x14ac:dyDescent="0.25">
      <c r="C770" s="175"/>
    </row>
    <row r="771" spans="3:3" ht="36.75" customHeight="1" x14ac:dyDescent="0.25">
      <c r="C771" s="175"/>
    </row>
    <row r="772" spans="3:3" ht="36.75" customHeight="1" x14ac:dyDescent="0.25">
      <c r="C772" s="175"/>
    </row>
    <row r="773" spans="3:3" ht="36.75" customHeight="1" x14ac:dyDescent="0.25">
      <c r="C773" s="175"/>
    </row>
    <row r="774" spans="3:3" ht="36.75" customHeight="1" x14ac:dyDescent="0.25">
      <c r="C774" s="175"/>
    </row>
    <row r="775" spans="3:3" ht="36.75" customHeight="1" x14ac:dyDescent="0.25">
      <c r="C775" s="175"/>
    </row>
    <row r="776" spans="3:3" ht="36.75" customHeight="1" x14ac:dyDescent="0.25">
      <c r="C776" s="175"/>
    </row>
    <row r="777" spans="3:3" ht="36.75" customHeight="1" x14ac:dyDescent="0.25">
      <c r="C777" s="175"/>
    </row>
    <row r="778" spans="3:3" ht="36.75" customHeight="1" x14ac:dyDescent="0.25">
      <c r="C778" s="175"/>
    </row>
    <row r="779" spans="3:3" ht="36.75" customHeight="1" x14ac:dyDescent="0.25">
      <c r="C779" s="175"/>
    </row>
    <row r="780" spans="3:3" ht="36.75" customHeight="1" x14ac:dyDescent="0.25">
      <c r="C780" s="175"/>
    </row>
    <row r="781" spans="3:3" ht="36.75" customHeight="1" x14ac:dyDescent="0.25">
      <c r="C781" s="175"/>
    </row>
    <row r="782" spans="3:3" ht="36.75" customHeight="1" x14ac:dyDescent="0.25">
      <c r="C782" s="175"/>
    </row>
    <row r="783" spans="3:3" ht="36.75" customHeight="1" x14ac:dyDescent="0.25">
      <c r="C783" s="175"/>
    </row>
    <row r="784" spans="3:3" ht="36.75" customHeight="1" x14ac:dyDescent="0.25">
      <c r="C784" s="175"/>
    </row>
    <row r="785" spans="3:3" ht="36.75" customHeight="1" x14ac:dyDescent="0.25">
      <c r="C785" s="175"/>
    </row>
    <row r="786" spans="3:3" ht="36.75" customHeight="1" x14ac:dyDescent="0.25">
      <c r="C786" s="175"/>
    </row>
    <row r="787" spans="3:3" ht="36.75" customHeight="1" x14ac:dyDescent="0.25">
      <c r="C787" s="175"/>
    </row>
    <row r="788" spans="3:3" ht="36.75" customHeight="1" x14ac:dyDescent="0.25">
      <c r="C788" s="175"/>
    </row>
    <row r="789" spans="3:3" ht="36.75" customHeight="1" x14ac:dyDescent="0.25">
      <c r="C789" s="175"/>
    </row>
    <row r="790" spans="3:3" ht="36.75" customHeight="1" x14ac:dyDescent="0.25">
      <c r="C790" s="175"/>
    </row>
    <row r="791" spans="3:3" ht="36.75" customHeight="1" x14ac:dyDescent="0.25">
      <c r="C791" s="175"/>
    </row>
    <row r="792" spans="3:3" ht="36.75" customHeight="1" x14ac:dyDescent="0.25">
      <c r="C792" s="175"/>
    </row>
    <row r="793" spans="3:3" ht="36.75" customHeight="1" x14ac:dyDescent="0.25">
      <c r="C793" s="175"/>
    </row>
    <row r="794" spans="3:3" ht="36.75" customHeight="1" x14ac:dyDescent="0.25">
      <c r="C794" s="175"/>
    </row>
    <row r="795" spans="3:3" ht="36.75" customHeight="1" x14ac:dyDescent="0.25">
      <c r="C795" s="175"/>
    </row>
    <row r="796" spans="3:3" ht="36.75" customHeight="1" x14ac:dyDescent="0.25">
      <c r="C796" s="175"/>
    </row>
    <row r="797" spans="3:3" ht="36.75" customHeight="1" x14ac:dyDescent="0.25">
      <c r="C797" s="175"/>
    </row>
    <row r="798" spans="3:3" ht="36.75" customHeight="1" x14ac:dyDescent="0.25">
      <c r="C798" s="175"/>
    </row>
    <row r="799" spans="3:3" ht="36.75" customHeight="1" x14ac:dyDescent="0.25">
      <c r="C799" s="175"/>
    </row>
    <row r="800" spans="3:3" ht="36.75" customHeight="1" x14ac:dyDescent="0.25">
      <c r="C800" s="175"/>
    </row>
    <row r="801" spans="3:3" ht="36.75" customHeight="1" x14ac:dyDescent="0.25">
      <c r="C801" s="175"/>
    </row>
    <row r="802" spans="3:3" ht="36.75" customHeight="1" x14ac:dyDescent="0.25">
      <c r="C802" s="175"/>
    </row>
    <row r="803" spans="3:3" ht="36.75" customHeight="1" x14ac:dyDescent="0.25">
      <c r="C803" s="175"/>
    </row>
    <row r="804" spans="3:3" ht="36.75" customHeight="1" x14ac:dyDescent="0.25">
      <c r="C804" s="175"/>
    </row>
    <row r="805" spans="3:3" ht="36.75" customHeight="1" x14ac:dyDescent="0.25">
      <c r="C805" s="175"/>
    </row>
    <row r="806" spans="3:3" ht="36.75" customHeight="1" x14ac:dyDescent="0.25">
      <c r="C806" s="175"/>
    </row>
    <row r="807" spans="3:3" ht="36.75" customHeight="1" x14ac:dyDescent="0.25">
      <c r="C807" s="175"/>
    </row>
    <row r="808" spans="3:3" ht="36.75" customHeight="1" x14ac:dyDescent="0.25">
      <c r="C808" s="175"/>
    </row>
    <row r="809" spans="3:3" ht="36.75" customHeight="1" x14ac:dyDescent="0.25">
      <c r="C809" s="175"/>
    </row>
    <row r="810" spans="3:3" ht="36.75" customHeight="1" x14ac:dyDescent="0.25">
      <c r="C810" s="175"/>
    </row>
    <row r="811" spans="3:3" ht="36.75" customHeight="1" x14ac:dyDescent="0.25">
      <c r="C811" s="175"/>
    </row>
    <row r="812" spans="3:3" ht="36.75" customHeight="1" x14ac:dyDescent="0.25">
      <c r="C812" s="175"/>
    </row>
    <row r="813" spans="3:3" ht="36.75" customHeight="1" x14ac:dyDescent="0.25">
      <c r="C813" s="175"/>
    </row>
    <row r="814" spans="3:3" ht="36.75" customHeight="1" x14ac:dyDescent="0.25">
      <c r="C814" s="175"/>
    </row>
    <row r="815" spans="3:3" ht="36.75" customHeight="1" x14ac:dyDescent="0.25">
      <c r="C815" s="175"/>
    </row>
    <row r="816" spans="3:3" ht="36.75" customHeight="1" x14ac:dyDescent="0.25">
      <c r="C816" s="175"/>
    </row>
    <row r="817" spans="3:3" ht="36.75" customHeight="1" x14ac:dyDescent="0.25">
      <c r="C817" s="175"/>
    </row>
    <row r="818" spans="3:3" ht="36.75" customHeight="1" x14ac:dyDescent="0.25">
      <c r="C818" s="175"/>
    </row>
    <row r="819" spans="3:3" ht="36.75" customHeight="1" x14ac:dyDescent="0.25">
      <c r="C819" s="175"/>
    </row>
    <row r="820" spans="3:3" ht="36.75" customHeight="1" x14ac:dyDescent="0.25">
      <c r="C820" s="175"/>
    </row>
    <row r="821" spans="3:3" ht="36.75" customHeight="1" x14ac:dyDescent="0.25">
      <c r="C821" s="175"/>
    </row>
    <row r="822" spans="3:3" ht="36.75" customHeight="1" x14ac:dyDescent="0.25">
      <c r="C822" s="175"/>
    </row>
    <row r="823" spans="3:3" ht="36.75" customHeight="1" x14ac:dyDescent="0.25">
      <c r="C823" s="175"/>
    </row>
    <row r="824" spans="3:3" ht="36.75" customHeight="1" x14ac:dyDescent="0.25">
      <c r="C824" s="175"/>
    </row>
    <row r="825" spans="3:3" ht="36.75" customHeight="1" x14ac:dyDescent="0.25">
      <c r="C825" s="175"/>
    </row>
    <row r="826" spans="3:3" ht="36.75" customHeight="1" x14ac:dyDescent="0.25">
      <c r="C826" s="175"/>
    </row>
    <row r="827" spans="3:3" ht="36.75" customHeight="1" x14ac:dyDescent="0.25">
      <c r="C827" s="175"/>
    </row>
    <row r="828" spans="3:3" ht="36.75" customHeight="1" x14ac:dyDescent="0.25">
      <c r="C828" s="175"/>
    </row>
    <row r="829" spans="3:3" ht="36.75" customHeight="1" x14ac:dyDescent="0.25">
      <c r="C829" s="175"/>
    </row>
    <row r="830" spans="3:3" ht="36.75" customHeight="1" x14ac:dyDescent="0.25">
      <c r="C830" s="175"/>
    </row>
    <row r="831" spans="3:3" ht="36.75" customHeight="1" x14ac:dyDescent="0.25">
      <c r="C831" s="175"/>
    </row>
    <row r="832" spans="3:3" ht="36.75" customHeight="1" x14ac:dyDescent="0.25">
      <c r="C832" s="175"/>
    </row>
    <row r="833" spans="3:3" ht="36.75" customHeight="1" x14ac:dyDescent="0.25">
      <c r="C833" s="175"/>
    </row>
    <row r="834" spans="3:3" ht="36.75" customHeight="1" x14ac:dyDescent="0.25">
      <c r="C834" s="175"/>
    </row>
    <row r="835" spans="3:3" ht="36.75" customHeight="1" x14ac:dyDescent="0.25">
      <c r="C835" s="175"/>
    </row>
    <row r="836" spans="3:3" ht="36.75" customHeight="1" x14ac:dyDescent="0.25">
      <c r="C836" s="175"/>
    </row>
    <row r="837" spans="3:3" ht="36.75" customHeight="1" x14ac:dyDescent="0.25">
      <c r="C837" s="175"/>
    </row>
    <row r="838" spans="3:3" ht="36.75" customHeight="1" x14ac:dyDescent="0.25">
      <c r="C838" s="175"/>
    </row>
    <row r="839" spans="3:3" ht="36.75" customHeight="1" x14ac:dyDescent="0.25">
      <c r="C839" s="175"/>
    </row>
    <row r="840" spans="3:3" ht="36.75" customHeight="1" x14ac:dyDescent="0.25">
      <c r="C840" s="175"/>
    </row>
    <row r="841" spans="3:3" ht="36.75" customHeight="1" x14ac:dyDescent="0.25">
      <c r="C841" s="175"/>
    </row>
    <row r="842" spans="3:3" ht="36.75" customHeight="1" x14ac:dyDescent="0.25">
      <c r="C842" s="175"/>
    </row>
    <row r="843" spans="3:3" ht="36.75" customHeight="1" x14ac:dyDescent="0.25">
      <c r="C843" s="175"/>
    </row>
    <row r="844" spans="3:3" ht="36.75" customHeight="1" x14ac:dyDescent="0.25">
      <c r="C844" s="175"/>
    </row>
    <row r="845" spans="3:3" ht="36.75" customHeight="1" x14ac:dyDescent="0.25">
      <c r="C845" s="175"/>
    </row>
    <row r="846" spans="3:3" ht="36.75" customHeight="1" x14ac:dyDescent="0.25">
      <c r="C846" s="175"/>
    </row>
    <row r="847" spans="3:3" ht="36.75" customHeight="1" x14ac:dyDescent="0.25">
      <c r="C847" s="175"/>
    </row>
    <row r="848" spans="3:3" ht="36.75" customHeight="1" x14ac:dyDescent="0.25">
      <c r="C848" s="175"/>
    </row>
    <row r="849" spans="3:3" ht="36.75" customHeight="1" x14ac:dyDescent="0.25">
      <c r="C849" s="175"/>
    </row>
    <row r="850" spans="3:3" ht="36.75" customHeight="1" x14ac:dyDescent="0.25">
      <c r="C850" s="175"/>
    </row>
    <row r="851" spans="3:3" ht="36.75" customHeight="1" x14ac:dyDescent="0.25">
      <c r="C851" s="175"/>
    </row>
    <row r="852" spans="3:3" ht="36.75" customHeight="1" x14ac:dyDescent="0.25">
      <c r="C852" s="175"/>
    </row>
    <row r="853" spans="3:3" ht="36.75" customHeight="1" x14ac:dyDescent="0.25">
      <c r="C853" s="175"/>
    </row>
    <row r="854" spans="3:3" ht="36.75" customHeight="1" x14ac:dyDescent="0.25">
      <c r="C854" s="175"/>
    </row>
    <row r="855" spans="3:3" ht="36.75" customHeight="1" x14ac:dyDescent="0.25">
      <c r="C855" s="175"/>
    </row>
    <row r="856" spans="3:3" ht="36.75" customHeight="1" x14ac:dyDescent="0.25">
      <c r="C856" s="175"/>
    </row>
    <row r="857" spans="3:3" ht="36.75" customHeight="1" x14ac:dyDescent="0.25">
      <c r="C857" s="175"/>
    </row>
    <row r="858" spans="3:3" ht="36.75" customHeight="1" x14ac:dyDescent="0.25">
      <c r="C858" s="175"/>
    </row>
    <row r="859" spans="3:3" ht="36.75" customHeight="1" x14ac:dyDescent="0.25">
      <c r="C859" s="175"/>
    </row>
    <row r="860" spans="3:3" ht="36.75" customHeight="1" x14ac:dyDescent="0.25">
      <c r="C860" s="175"/>
    </row>
  </sheetData>
  <mergeCells count="19">
    <mergeCell ref="A1:F1"/>
    <mergeCell ref="A2:F2"/>
    <mergeCell ref="A4:A5"/>
    <mergeCell ref="B4:B5"/>
    <mergeCell ref="C4:C5"/>
    <mergeCell ref="C3:F3"/>
    <mergeCell ref="B150:C150"/>
    <mergeCell ref="B145:C145"/>
    <mergeCell ref="B144:C144"/>
    <mergeCell ref="B146:C146"/>
    <mergeCell ref="B147:C147"/>
    <mergeCell ref="B148:C148"/>
    <mergeCell ref="B149:C149"/>
    <mergeCell ref="B141:F141"/>
    <mergeCell ref="B142:F142"/>
    <mergeCell ref="E4:F4"/>
    <mergeCell ref="D4:D5"/>
    <mergeCell ref="D24:D25"/>
    <mergeCell ref="E24:E25"/>
  </mergeCells>
  <pageMargins left="0.25" right="0.25" top="0.75" bottom="0.75" header="0.3" footer="0.3"/>
  <pageSetup paperSize="9" scale="71" orientation="portrait" horizontalDpi="180" verticalDpi="180" r:id="rId1"/>
  <rowBreaks count="1" manualBreakCount="1">
    <brk id="119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14"/>
  <sheetViews>
    <sheetView zoomScale="145" zoomScaleNormal="145" workbookViewId="0">
      <selection activeCell="J308" sqref="J308"/>
    </sheetView>
  </sheetViews>
  <sheetFormatPr defaultColWidth="14.28515625" defaultRowHeight="41.25" customHeight="1" x14ac:dyDescent="0.25"/>
  <cols>
    <col min="1" max="1" width="6.7109375" style="16" customWidth="1"/>
    <col min="2" max="2" width="5.5703125" style="18" customWidth="1"/>
    <col min="3" max="3" width="5.5703125" style="19" customWidth="1"/>
    <col min="4" max="4" width="5.42578125" style="20" customWidth="1"/>
    <col min="5" max="5" width="59.140625" style="17" customWidth="1"/>
    <col min="6" max="8" width="13.28515625" style="2" customWidth="1"/>
    <col min="9" max="9" width="1.28515625" style="6" customWidth="1"/>
    <col min="10" max="16384" width="14.28515625" style="6"/>
  </cols>
  <sheetData>
    <row r="1" spans="1:10" s="1" customFormat="1" ht="32.25" customHeight="1" x14ac:dyDescent="0.25">
      <c r="A1" s="316" t="s">
        <v>688</v>
      </c>
      <c r="B1" s="316"/>
      <c r="C1" s="316"/>
      <c r="D1" s="316"/>
      <c r="E1" s="316"/>
      <c r="F1" s="316"/>
      <c r="G1" s="316"/>
      <c r="H1" s="316"/>
    </row>
    <row r="2" spans="1:10" s="1" customFormat="1" ht="36.75" customHeight="1" x14ac:dyDescent="0.25">
      <c r="A2" s="317" t="s">
        <v>690</v>
      </c>
      <c r="B2" s="317"/>
      <c r="C2" s="317"/>
      <c r="D2" s="317"/>
      <c r="E2" s="317"/>
      <c r="F2" s="317"/>
      <c r="G2" s="317"/>
      <c r="H2" s="317"/>
    </row>
    <row r="3" spans="1:10" s="112" customFormat="1" ht="15" x14ac:dyDescent="0.2">
      <c r="A3" s="143"/>
      <c r="B3" s="198"/>
      <c r="C3" s="199"/>
      <c r="D3" s="199"/>
      <c r="F3" s="324" t="s">
        <v>646</v>
      </c>
      <c r="G3" s="324"/>
      <c r="H3" s="324"/>
    </row>
    <row r="4" spans="1:10" s="7" customFormat="1" ht="28.5" customHeight="1" x14ac:dyDescent="0.25">
      <c r="A4" s="320" t="s">
        <v>285</v>
      </c>
      <c r="B4" s="321" t="s">
        <v>286</v>
      </c>
      <c r="C4" s="322" t="s">
        <v>287</v>
      </c>
      <c r="D4" s="322" t="s">
        <v>288</v>
      </c>
      <c r="E4" s="323" t="s">
        <v>289</v>
      </c>
      <c r="F4" s="318" t="s">
        <v>62</v>
      </c>
      <c r="G4" s="319" t="s">
        <v>63</v>
      </c>
      <c r="H4" s="319"/>
    </row>
    <row r="5" spans="1:10" s="8" customFormat="1" ht="32.25" customHeight="1" x14ac:dyDescent="0.25">
      <c r="A5" s="320"/>
      <c r="B5" s="321"/>
      <c r="C5" s="322"/>
      <c r="D5" s="322"/>
      <c r="E5" s="323"/>
      <c r="F5" s="319"/>
      <c r="G5" s="223" t="s">
        <v>64</v>
      </c>
      <c r="H5" s="223" t="s">
        <v>65</v>
      </c>
    </row>
    <row r="6" spans="1:10" s="202" customFormat="1" ht="16.5" customHeight="1" x14ac:dyDescent="0.25">
      <c r="A6" s="201" t="s">
        <v>69</v>
      </c>
      <c r="B6" s="201" t="s">
        <v>70</v>
      </c>
      <c r="C6" s="201" t="s">
        <v>71</v>
      </c>
      <c r="D6" s="201" t="s">
        <v>290</v>
      </c>
      <c r="E6" s="201" t="s">
        <v>291</v>
      </c>
      <c r="F6" s="201" t="s">
        <v>310</v>
      </c>
      <c r="G6" s="201" t="s">
        <v>313</v>
      </c>
      <c r="H6" s="201" t="s">
        <v>315</v>
      </c>
    </row>
    <row r="7" spans="1:10" s="11" customFormat="1" ht="54.75" customHeight="1" x14ac:dyDescent="0.25">
      <c r="A7" s="127">
        <v>2000</v>
      </c>
      <c r="B7" s="123" t="s">
        <v>66</v>
      </c>
      <c r="C7" s="124" t="s">
        <v>4</v>
      </c>
      <c r="D7" s="125" t="s">
        <v>4</v>
      </c>
      <c r="E7" s="126" t="s">
        <v>292</v>
      </c>
      <c r="F7" s="204">
        <f>G7+H7-'hat1'!F136</f>
        <v>2342055.7999999998</v>
      </c>
      <c r="G7" s="213">
        <f>G8+G43+G61+G87+G140+G160+G209+G239+G270+G302</f>
        <v>1961738.2</v>
      </c>
      <c r="H7" s="213">
        <f>H8+H43+H61+H87+H140+H160+H180+H209+H239+H270+H302</f>
        <v>380317.6</v>
      </c>
      <c r="J7" s="248"/>
    </row>
    <row r="8" spans="1:10" s="9" customFormat="1" ht="59.25" customHeight="1" x14ac:dyDescent="0.25">
      <c r="A8" s="129">
        <v>2100</v>
      </c>
      <c r="B8" s="46" t="s">
        <v>67</v>
      </c>
      <c r="C8" s="46" t="s">
        <v>68</v>
      </c>
      <c r="D8" s="46" t="s">
        <v>68</v>
      </c>
      <c r="E8" s="131" t="s">
        <v>293</v>
      </c>
      <c r="F8" s="204">
        <f>G8+H8</f>
        <v>649540.1</v>
      </c>
      <c r="G8" s="204">
        <f>G10+G15+G19+G24+G27+G30+G33+G36</f>
        <v>550270</v>
      </c>
      <c r="H8" s="204">
        <f>H10+H15+H19+H24+H27+H30+H33+H36</f>
        <v>99270.1</v>
      </c>
    </row>
    <row r="9" spans="1:10" ht="15" customHeight="1" x14ac:dyDescent="0.25">
      <c r="A9" s="133"/>
      <c r="B9" s="46"/>
      <c r="C9" s="46"/>
      <c r="D9" s="46"/>
      <c r="E9" s="134" t="s">
        <v>294</v>
      </c>
      <c r="F9" s="214"/>
      <c r="G9" s="214"/>
      <c r="H9" s="214"/>
    </row>
    <row r="10" spans="1:10" s="10" customFormat="1" ht="41.25" customHeight="1" x14ac:dyDescent="0.25">
      <c r="A10" s="133">
        <v>2110</v>
      </c>
      <c r="B10" s="46" t="s">
        <v>67</v>
      </c>
      <c r="C10" s="46" t="s">
        <v>69</v>
      </c>
      <c r="D10" s="46" t="s">
        <v>68</v>
      </c>
      <c r="E10" s="135" t="s">
        <v>295</v>
      </c>
      <c r="F10" s="214">
        <f>G10+H10</f>
        <v>462570</v>
      </c>
      <c r="G10" s="214">
        <f>G12</f>
        <v>462570</v>
      </c>
      <c r="H10" s="214">
        <f>H12+H13+H14</f>
        <v>0</v>
      </c>
    </row>
    <row r="11" spans="1:10" s="10" customFormat="1" ht="15.75" customHeight="1" x14ac:dyDescent="0.25">
      <c r="A11" s="133"/>
      <c r="B11" s="46"/>
      <c r="C11" s="46"/>
      <c r="D11" s="46"/>
      <c r="E11" s="134" t="s">
        <v>199</v>
      </c>
      <c r="F11" s="214"/>
      <c r="G11" s="215"/>
      <c r="H11" s="215"/>
    </row>
    <row r="12" spans="1:10" ht="16.5" customHeight="1" x14ac:dyDescent="0.25">
      <c r="A12" s="133">
        <v>2111</v>
      </c>
      <c r="B12" s="47" t="s">
        <v>67</v>
      </c>
      <c r="C12" s="47" t="s">
        <v>69</v>
      </c>
      <c r="D12" s="47" t="s">
        <v>69</v>
      </c>
      <c r="E12" s="134" t="s">
        <v>296</v>
      </c>
      <c r="F12" s="214">
        <f>G12+H12</f>
        <v>462570</v>
      </c>
      <c r="G12" s="214">
        <v>462570</v>
      </c>
      <c r="H12" s="214"/>
    </row>
    <row r="13" spans="1:10" ht="16.5" hidden="1" customHeight="1" x14ac:dyDescent="0.25">
      <c r="A13" s="133">
        <v>2112</v>
      </c>
      <c r="B13" s="47" t="s">
        <v>67</v>
      </c>
      <c r="C13" s="47" t="s">
        <v>69</v>
      </c>
      <c r="D13" s="47" t="s">
        <v>70</v>
      </c>
      <c r="E13" s="134" t="s">
        <v>297</v>
      </c>
      <c r="F13" s="214">
        <f>G13+H13</f>
        <v>0</v>
      </c>
      <c r="G13" s="214"/>
      <c r="H13" s="214"/>
    </row>
    <row r="14" spans="1:10" ht="16.5" hidden="1" customHeight="1" x14ac:dyDescent="0.25">
      <c r="A14" s="133">
        <v>2113</v>
      </c>
      <c r="B14" s="47" t="s">
        <v>67</v>
      </c>
      <c r="C14" s="47" t="s">
        <v>69</v>
      </c>
      <c r="D14" s="47" t="s">
        <v>71</v>
      </c>
      <c r="E14" s="134" t="s">
        <v>298</v>
      </c>
      <c r="F14" s="214">
        <f>G14+H14</f>
        <v>0</v>
      </c>
      <c r="G14" s="214"/>
      <c r="H14" s="214"/>
    </row>
    <row r="15" spans="1:10" ht="16.5" hidden="1" customHeight="1" x14ac:dyDescent="0.25">
      <c r="A15" s="133">
        <v>2120</v>
      </c>
      <c r="B15" s="46" t="s">
        <v>67</v>
      </c>
      <c r="C15" s="46" t="s">
        <v>70</v>
      </c>
      <c r="D15" s="46" t="s">
        <v>68</v>
      </c>
      <c r="E15" s="135" t="s">
        <v>299</v>
      </c>
      <c r="F15" s="214">
        <f>G15+H15</f>
        <v>0</v>
      </c>
      <c r="G15" s="214">
        <f>G17+G18</f>
        <v>0</v>
      </c>
      <c r="H15" s="214">
        <f>H17+H18</f>
        <v>0</v>
      </c>
    </row>
    <row r="16" spans="1:10" s="10" customFormat="1" ht="16.5" hidden="1" customHeight="1" x14ac:dyDescent="0.25">
      <c r="A16" s="133"/>
      <c r="B16" s="46"/>
      <c r="C16" s="46"/>
      <c r="D16" s="46"/>
      <c r="E16" s="134" t="s">
        <v>199</v>
      </c>
      <c r="F16" s="214"/>
      <c r="G16" s="215"/>
      <c r="H16" s="215"/>
    </row>
    <row r="17" spans="1:8" ht="19.5" hidden="1" customHeight="1" x14ac:dyDescent="0.25">
      <c r="A17" s="133">
        <v>2121</v>
      </c>
      <c r="B17" s="47" t="s">
        <v>67</v>
      </c>
      <c r="C17" s="47" t="s">
        <v>70</v>
      </c>
      <c r="D17" s="47" t="s">
        <v>69</v>
      </c>
      <c r="E17" s="138" t="s">
        <v>300</v>
      </c>
      <c r="F17" s="214">
        <f>G17+H17</f>
        <v>0</v>
      </c>
      <c r="G17" s="214"/>
      <c r="H17" s="214"/>
    </row>
    <row r="18" spans="1:8" ht="28.5" hidden="1" customHeight="1" x14ac:dyDescent="0.25">
      <c r="A18" s="133">
        <v>2122</v>
      </c>
      <c r="B18" s="47" t="s">
        <v>67</v>
      </c>
      <c r="C18" s="47" t="s">
        <v>70</v>
      </c>
      <c r="D18" s="47" t="s">
        <v>70</v>
      </c>
      <c r="E18" s="134" t="s">
        <v>301</v>
      </c>
      <c r="F18" s="214">
        <f>G18+H18</f>
        <v>0</v>
      </c>
      <c r="G18" s="214"/>
      <c r="H18" s="214"/>
    </row>
    <row r="19" spans="1:8" ht="19.5" customHeight="1" x14ac:dyDescent="0.25">
      <c r="A19" s="133">
        <v>2130</v>
      </c>
      <c r="B19" s="46" t="s">
        <v>67</v>
      </c>
      <c r="C19" s="46" t="s">
        <v>71</v>
      </c>
      <c r="D19" s="46" t="s">
        <v>68</v>
      </c>
      <c r="E19" s="135" t="s">
        <v>302</v>
      </c>
      <c r="F19" s="247">
        <f>G19+H19</f>
        <v>6000</v>
      </c>
      <c r="G19" s="247">
        <f>G23</f>
        <v>6000</v>
      </c>
      <c r="H19" s="247">
        <f>H21+H22+H23</f>
        <v>0</v>
      </c>
    </row>
    <row r="20" spans="1:8" s="10" customFormat="1" ht="14.25" customHeight="1" x14ac:dyDescent="0.25">
      <c r="A20" s="133"/>
      <c r="B20" s="46"/>
      <c r="C20" s="46"/>
      <c r="D20" s="46"/>
      <c r="E20" s="134" t="s">
        <v>199</v>
      </c>
      <c r="F20" s="214"/>
      <c r="G20" s="215"/>
      <c r="H20" s="215"/>
    </row>
    <row r="21" spans="1:8" ht="29.25" customHeight="1" x14ac:dyDescent="0.25">
      <c r="A21" s="133">
        <v>2131</v>
      </c>
      <c r="B21" s="47" t="s">
        <v>67</v>
      </c>
      <c r="C21" s="47" t="s">
        <v>71</v>
      </c>
      <c r="D21" s="47" t="s">
        <v>69</v>
      </c>
      <c r="E21" s="134" t="s">
        <v>303</v>
      </c>
      <c r="F21" s="214">
        <f>G21+H21</f>
        <v>0</v>
      </c>
      <c r="G21" s="214"/>
      <c r="H21" s="214"/>
    </row>
    <row r="22" spans="1:8" ht="19.5" customHeight="1" x14ac:dyDescent="0.25">
      <c r="A22" s="133">
        <v>2132</v>
      </c>
      <c r="B22" s="47" t="s">
        <v>67</v>
      </c>
      <c r="C22" s="47" t="s">
        <v>71</v>
      </c>
      <c r="D22" s="47" t="s">
        <v>70</v>
      </c>
      <c r="E22" s="134" t="s">
        <v>304</v>
      </c>
      <c r="F22" s="214">
        <f>G22+H22</f>
        <v>0</v>
      </c>
      <c r="G22" s="214"/>
      <c r="H22" s="214"/>
    </row>
    <row r="23" spans="1:8" ht="18" customHeight="1" x14ac:dyDescent="0.25">
      <c r="A23" s="133">
        <v>2133</v>
      </c>
      <c r="B23" s="47" t="s">
        <v>67</v>
      </c>
      <c r="C23" s="47" t="s">
        <v>71</v>
      </c>
      <c r="D23" s="47" t="s">
        <v>71</v>
      </c>
      <c r="E23" s="134" t="s">
        <v>305</v>
      </c>
      <c r="F23" s="214">
        <f>G23+H23</f>
        <v>6000</v>
      </c>
      <c r="G23" s="214">
        <v>6000</v>
      </c>
      <c r="H23" s="214">
        <v>0</v>
      </c>
    </row>
    <row r="24" spans="1:8" ht="18.75" hidden="1" customHeight="1" x14ac:dyDescent="0.25">
      <c r="A24" s="133">
        <v>2140</v>
      </c>
      <c r="B24" s="46" t="s">
        <v>67</v>
      </c>
      <c r="C24" s="46" t="s">
        <v>290</v>
      </c>
      <c r="D24" s="46" t="s">
        <v>68</v>
      </c>
      <c r="E24" s="135" t="s">
        <v>306</v>
      </c>
      <c r="F24" s="214">
        <f>G24+H24</f>
        <v>0</v>
      </c>
      <c r="G24" s="214">
        <f>G26</f>
        <v>0</v>
      </c>
      <c r="H24" s="214">
        <f>H26</f>
        <v>0</v>
      </c>
    </row>
    <row r="25" spans="1:8" s="10" customFormat="1" ht="15" hidden="1" customHeight="1" x14ac:dyDescent="0.25">
      <c r="A25" s="133"/>
      <c r="B25" s="46"/>
      <c r="C25" s="46"/>
      <c r="D25" s="46"/>
      <c r="E25" s="134" t="s">
        <v>199</v>
      </c>
      <c r="F25" s="214"/>
      <c r="G25" s="215"/>
      <c r="H25" s="215"/>
    </row>
    <row r="26" spans="1:8" ht="19.5" hidden="1" customHeight="1" x14ac:dyDescent="0.25">
      <c r="A26" s="133">
        <v>2141</v>
      </c>
      <c r="B26" s="47" t="s">
        <v>67</v>
      </c>
      <c r="C26" s="47" t="s">
        <v>290</v>
      </c>
      <c r="D26" s="47" t="s">
        <v>69</v>
      </c>
      <c r="E26" s="134" t="s">
        <v>307</v>
      </c>
      <c r="F26" s="214">
        <f>G26+H26</f>
        <v>0</v>
      </c>
      <c r="G26" s="214"/>
      <c r="H26" s="214"/>
    </row>
    <row r="27" spans="1:8" ht="35.25" hidden="1" customHeight="1" x14ac:dyDescent="0.25">
      <c r="A27" s="133">
        <v>2150</v>
      </c>
      <c r="B27" s="46" t="s">
        <v>67</v>
      </c>
      <c r="C27" s="46" t="s">
        <v>291</v>
      </c>
      <c r="D27" s="46" t="s">
        <v>68</v>
      </c>
      <c r="E27" s="135" t="s">
        <v>308</v>
      </c>
      <c r="F27" s="214">
        <f>G27+H27</f>
        <v>0</v>
      </c>
      <c r="G27" s="214">
        <f>G29</f>
        <v>0</v>
      </c>
      <c r="H27" s="214">
        <f>H29</f>
        <v>0</v>
      </c>
    </row>
    <row r="28" spans="1:8" s="10" customFormat="1" ht="14.25" hidden="1" customHeight="1" x14ac:dyDescent="0.25">
      <c r="A28" s="133"/>
      <c r="B28" s="46"/>
      <c r="C28" s="46"/>
      <c r="D28" s="46"/>
      <c r="E28" s="134" t="s">
        <v>199</v>
      </c>
      <c r="F28" s="214"/>
      <c r="G28" s="215"/>
      <c r="H28" s="215"/>
    </row>
    <row r="29" spans="1:8" ht="21.75" hidden="1" customHeight="1" x14ac:dyDescent="0.25">
      <c r="A29" s="133">
        <v>2151</v>
      </c>
      <c r="B29" s="47" t="s">
        <v>67</v>
      </c>
      <c r="C29" s="47" t="s">
        <v>291</v>
      </c>
      <c r="D29" s="47" t="s">
        <v>69</v>
      </c>
      <c r="E29" s="134" t="s">
        <v>309</v>
      </c>
      <c r="F29" s="214">
        <f>G29+H29</f>
        <v>0</v>
      </c>
      <c r="G29" s="214"/>
      <c r="H29" s="214"/>
    </row>
    <row r="30" spans="1:8" ht="27" customHeight="1" x14ac:dyDescent="0.25">
      <c r="A30" s="133">
        <v>2160</v>
      </c>
      <c r="B30" s="46" t="s">
        <v>67</v>
      </c>
      <c r="C30" s="46" t="s">
        <v>310</v>
      </c>
      <c r="D30" s="46" t="s">
        <v>68</v>
      </c>
      <c r="E30" s="135" t="s">
        <v>311</v>
      </c>
      <c r="F30" s="247">
        <f>G30+H30</f>
        <v>180970.1</v>
      </c>
      <c r="G30" s="247">
        <f>G32</f>
        <v>81700</v>
      </c>
      <c r="H30" s="247">
        <f>H32</f>
        <v>99270.1</v>
      </c>
    </row>
    <row r="31" spans="1:8" s="10" customFormat="1" ht="17.25" customHeight="1" x14ac:dyDescent="0.25">
      <c r="A31" s="133"/>
      <c r="B31" s="46"/>
      <c r="C31" s="46"/>
      <c r="D31" s="46"/>
      <c r="E31" s="134" t="s">
        <v>199</v>
      </c>
      <c r="F31" s="214"/>
      <c r="G31" s="215"/>
      <c r="H31" s="215"/>
    </row>
    <row r="32" spans="1:8" ht="27.75" customHeight="1" x14ac:dyDescent="0.25">
      <c r="A32" s="133">
        <v>2161</v>
      </c>
      <c r="B32" s="47" t="s">
        <v>67</v>
      </c>
      <c r="C32" s="47" t="s">
        <v>310</v>
      </c>
      <c r="D32" s="47" t="s">
        <v>69</v>
      </c>
      <c r="E32" s="134" t="s">
        <v>312</v>
      </c>
      <c r="F32" s="214">
        <f>G32+H32</f>
        <v>180970.1</v>
      </c>
      <c r="G32" s="221">
        <v>81700</v>
      </c>
      <c r="H32" s="214">
        <v>99270.1</v>
      </c>
    </row>
    <row r="33" spans="1:8" ht="14.25" hidden="1" customHeight="1" x14ac:dyDescent="0.25">
      <c r="A33" s="133">
        <v>2170</v>
      </c>
      <c r="B33" s="46" t="s">
        <v>67</v>
      </c>
      <c r="C33" s="46" t="s">
        <v>313</v>
      </c>
      <c r="D33" s="46" t="s">
        <v>68</v>
      </c>
      <c r="E33" s="135" t="s">
        <v>314</v>
      </c>
      <c r="F33" s="214">
        <f>G33+H33</f>
        <v>0</v>
      </c>
      <c r="G33" s="214">
        <f>G35</f>
        <v>0</v>
      </c>
      <c r="H33" s="214">
        <f>H35</f>
        <v>0</v>
      </c>
    </row>
    <row r="34" spans="1:8" s="10" customFormat="1" ht="13.5" hidden="1" customHeight="1" x14ac:dyDescent="0.25">
      <c r="A34" s="133"/>
      <c r="B34" s="46"/>
      <c r="C34" s="46"/>
      <c r="D34" s="46"/>
      <c r="E34" s="134" t="s">
        <v>199</v>
      </c>
      <c r="F34" s="214"/>
      <c r="G34" s="215"/>
      <c r="H34" s="215"/>
    </row>
    <row r="35" spans="1:8" ht="14.25" hidden="1" customHeight="1" x14ac:dyDescent="0.25">
      <c r="A35" s="133">
        <v>2171</v>
      </c>
      <c r="B35" s="47" t="s">
        <v>67</v>
      </c>
      <c r="C35" s="47" t="s">
        <v>313</v>
      </c>
      <c r="D35" s="47" t="s">
        <v>69</v>
      </c>
      <c r="E35" s="134" t="s">
        <v>314</v>
      </c>
      <c r="F35" s="214">
        <f>G35+H35</f>
        <v>0</v>
      </c>
      <c r="G35" s="214"/>
      <c r="H35" s="214"/>
    </row>
    <row r="36" spans="1:8" ht="29.25" hidden="1" customHeight="1" x14ac:dyDescent="0.25">
      <c r="A36" s="133">
        <v>2180</v>
      </c>
      <c r="B36" s="46" t="s">
        <v>67</v>
      </c>
      <c r="C36" s="46" t="s">
        <v>315</v>
      </c>
      <c r="D36" s="46" t="s">
        <v>68</v>
      </c>
      <c r="E36" s="135" t="s">
        <v>316</v>
      </c>
      <c r="F36" s="214">
        <f>G36+H36</f>
        <v>0</v>
      </c>
      <c r="G36" s="214">
        <f>G38</f>
        <v>0</v>
      </c>
      <c r="H36" s="214">
        <f>H38</f>
        <v>0</v>
      </c>
    </row>
    <row r="37" spans="1:8" s="10" customFormat="1" ht="14.25" hidden="1" customHeight="1" x14ac:dyDescent="0.25">
      <c r="A37" s="133"/>
      <c r="B37" s="46"/>
      <c r="C37" s="46"/>
      <c r="D37" s="46"/>
      <c r="E37" s="134" t="s">
        <v>199</v>
      </c>
      <c r="F37" s="214"/>
      <c r="G37" s="215"/>
      <c r="H37" s="215"/>
    </row>
    <row r="38" spans="1:8" ht="29.25" hidden="1" customHeight="1" x14ac:dyDescent="0.25">
      <c r="A38" s="133">
        <v>2181</v>
      </c>
      <c r="B38" s="47" t="s">
        <v>67</v>
      </c>
      <c r="C38" s="47" t="s">
        <v>315</v>
      </c>
      <c r="D38" s="47" t="s">
        <v>69</v>
      </c>
      <c r="E38" s="134" t="s">
        <v>316</v>
      </c>
      <c r="F38" s="214">
        <f>G38+H38</f>
        <v>0</v>
      </c>
      <c r="G38" s="214">
        <f>G40+G41</f>
        <v>0</v>
      </c>
      <c r="H38" s="214">
        <f>H40+H41</f>
        <v>0</v>
      </c>
    </row>
    <row r="39" spans="1:8" ht="18" hidden="1" customHeight="1" x14ac:dyDescent="0.25">
      <c r="A39" s="133"/>
      <c r="B39" s="47"/>
      <c r="C39" s="47"/>
      <c r="D39" s="47"/>
      <c r="E39" s="134" t="s">
        <v>199</v>
      </c>
      <c r="F39" s="214"/>
      <c r="G39" s="214"/>
      <c r="H39" s="214"/>
    </row>
    <row r="40" spans="1:8" ht="18" hidden="1" customHeight="1" x14ac:dyDescent="0.25">
      <c r="A40" s="133">
        <v>2182</v>
      </c>
      <c r="B40" s="47" t="s">
        <v>67</v>
      </c>
      <c r="C40" s="47" t="s">
        <v>315</v>
      </c>
      <c r="D40" s="47" t="s">
        <v>69</v>
      </c>
      <c r="E40" s="134" t="s">
        <v>317</v>
      </c>
      <c r="F40" s="214">
        <f>G40+H40</f>
        <v>0</v>
      </c>
      <c r="G40" s="214"/>
      <c r="H40" s="214"/>
    </row>
    <row r="41" spans="1:8" ht="18" hidden="1" customHeight="1" x14ac:dyDescent="0.25">
      <c r="A41" s="133">
        <v>2183</v>
      </c>
      <c r="B41" s="47" t="s">
        <v>67</v>
      </c>
      <c r="C41" s="47" t="s">
        <v>315</v>
      </c>
      <c r="D41" s="47" t="s">
        <v>69</v>
      </c>
      <c r="E41" s="134" t="s">
        <v>318</v>
      </c>
      <c r="F41" s="214">
        <f>G41+H41</f>
        <v>0</v>
      </c>
      <c r="G41" s="214"/>
      <c r="H41" s="214"/>
    </row>
    <row r="42" spans="1:8" ht="27.75" hidden="1" customHeight="1" x14ac:dyDescent="0.25">
      <c r="A42" s="133">
        <v>2184</v>
      </c>
      <c r="B42" s="47" t="s">
        <v>67</v>
      </c>
      <c r="C42" s="47" t="s">
        <v>315</v>
      </c>
      <c r="D42" s="47" t="s">
        <v>69</v>
      </c>
      <c r="E42" s="134" t="s">
        <v>319</v>
      </c>
      <c r="F42" s="214">
        <f>G42+H42</f>
        <v>0</v>
      </c>
      <c r="G42" s="214"/>
      <c r="H42" s="214"/>
    </row>
    <row r="43" spans="1:8" s="9" customFormat="1" ht="30.75" customHeight="1" x14ac:dyDescent="0.25">
      <c r="A43" s="129">
        <v>2200</v>
      </c>
      <c r="B43" s="46" t="s">
        <v>72</v>
      </c>
      <c r="C43" s="46" t="s">
        <v>68</v>
      </c>
      <c r="D43" s="46" t="s">
        <v>68</v>
      </c>
      <c r="E43" s="131" t="s">
        <v>320</v>
      </c>
      <c r="F43" s="204">
        <f>G43+H43</f>
        <v>2000</v>
      </c>
      <c r="G43" s="204">
        <f>G45+G48+G51+G54+G58</f>
        <v>2000</v>
      </c>
      <c r="H43" s="204">
        <f>H45+H48+H51+H54+H58</f>
        <v>0</v>
      </c>
    </row>
    <row r="44" spans="1:8" ht="14.25" customHeight="1" x14ac:dyDescent="0.25">
      <c r="A44" s="133"/>
      <c r="B44" s="46"/>
      <c r="C44" s="46"/>
      <c r="D44" s="46"/>
      <c r="E44" s="134" t="s">
        <v>294</v>
      </c>
      <c r="F44" s="214"/>
      <c r="G44" s="214"/>
      <c r="H44" s="214"/>
    </row>
    <row r="45" spans="1:8" ht="18.75" customHeight="1" x14ac:dyDescent="0.25">
      <c r="A45" s="133">
        <v>2210</v>
      </c>
      <c r="B45" s="46" t="s">
        <v>72</v>
      </c>
      <c r="C45" s="47" t="s">
        <v>69</v>
      </c>
      <c r="D45" s="47" t="s">
        <v>68</v>
      </c>
      <c r="E45" s="135" t="s">
        <v>321</v>
      </c>
      <c r="F45" s="214">
        <f>G45+H45</f>
        <v>0</v>
      </c>
      <c r="G45" s="214">
        <f>G47</f>
        <v>0</v>
      </c>
      <c r="H45" s="214">
        <f>H47</f>
        <v>0</v>
      </c>
    </row>
    <row r="46" spans="1:8" ht="14.25" customHeight="1" x14ac:dyDescent="0.25">
      <c r="A46" s="133"/>
      <c r="B46" s="46"/>
      <c r="C46" s="46"/>
      <c r="D46" s="46"/>
      <c r="E46" s="134" t="s">
        <v>199</v>
      </c>
      <c r="F46" s="214"/>
      <c r="G46" s="214"/>
      <c r="H46" s="214"/>
    </row>
    <row r="47" spans="1:8" ht="18.75" customHeight="1" x14ac:dyDescent="0.25">
      <c r="A47" s="133">
        <v>2211</v>
      </c>
      <c r="B47" s="47" t="s">
        <v>72</v>
      </c>
      <c r="C47" s="47" t="s">
        <v>69</v>
      </c>
      <c r="D47" s="47" t="s">
        <v>69</v>
      </c>
      <c r="E47" s="134" t="s">
        <v>322</v>
      </c>
      <c r="F47" s="214">
        <f>G47+H47</f>
        <v>0</v>
      </c>
      <c r="G47" s="214"/>
      <c r="H47" s="214"/>
    </row>
    <row r="48" spans="1:8" ht="18.75" customHeight="1" x14ac:dyDescent="0.25">
      <c r="A48" s="133">
        <v>2220</v>
      </c>
      <c r="B48" s="46" t="s">
        <v>72</v>
      </c>
      <c r="C48" s="46" t="s">
        <v>70</v>
      </c>
      <c r="D48" s="46" t="s">
        <v>68</v>
      </c>
      <c r="E48" s="135" t="s">
        <v>323</v>
      </c>
      <c r="F48" s="214">
        <f>G48+H48</f>
        <v>2000</v>
      </c>
      <c r="G48" s="214">
        <v>2000</v>
      </c>
      <c r="H48" s="214">
        <f>H50</f>
        <v>0</v>
      </c>
    </row>
    <row r="49" spans="1:8" s="10" customFormat="1" ht="15" customHeight="1" x14ac:dyDescent="0.25">
      <c r="A49" s="133"/>
      <c r="B49" s="46"/>
      <c r="C49" s="46"/>
      <c r="D49" s="46"/>
      <c r="E49" s="134" t="s">
        <v>199</v>
      </c>
      <c r="F49" s="214"/>
      <c r="G49" s="215"/>
      <c r="H49" s="215"/>
    </row>
    <row r="50" spans="1:8" ht="18.75" customHeight="1" x14ac:dyDescent="0.25">
      <c r="A50" s="133">
        <v>2221</v>
      </c>
      <c r="B50" s="47" t="s">
        <v>72</v>
      </c>
      <c r="C50" s="47" t="s">
        <v>70</v>
      </c>
      <c r="D50" s="47" t="s">
        <v>69</v>
      </c>
      <c r="E50" s="134" t="s">
        <v>324</v>
      </c>
      <c r="F50" s="214">
        <f>G50+H50</f>
        <v>2000</v>
      </c>
      <c r="G50" s="214">
        <v>2000</v>
      </c>
      <c r="H50" s="214"/>
    </row>
    <row r="51" spans="1:8" ht="18.75" hidden="1" customHeight="1" x14ac:dyDescent="0.25">
      <c r="A51" s="133">
        <v>2230</v>
      </c>
      <c r="B51" s="46" t="s">
        <v>72</v>
      </c>
      <c r="C51" s="47" t="s">
        <v>71</v>
      </c>
      <c r="D51" s="47" t="s">
        <v>68</v>
      </c>
      <c r="E51" s="135" t="s">
        <v>325</v>
      </c>
      <c r="F51" s="214">
        <f>G51+H51</f>
        <v>0</v>
      </c>
      <c r="G51" s="214">
        <f>G53</f>
        <v>0</v>
      </c>
      <c r="H51" s="214">
        <f>H53</f>
        <v>0</v>
      </c>
    </row>
    <row r="52" spans="1:8" s="10" customFormat="1" ht="15" hidden="1" customHeight="1" x14ac:dyDescent="0.25">
      <c r="A52" s="133"/>
      <c r="B52" s="46"/>
      <c r="C52" s="46"/>
      <c r="D52" s="46"/>
      <c r="E52" s="134" t="s">
        <v>199</v>
      </c>
      <c r="F52" s="214"/>
      <c r="G52" s="215"/>
      <c r="H52" s="215"/>
    </row>
    <row r="53" spans="1:8" ht="15" hidden="1" customHeight="1" x14ac:dyDescent="0.25">
      <c r="A53" s="133">
        <v>2231</v>
      </c>
      <c r="B53" s="47" t="s">
        <v>72</v>
      </c>
      <c r="C53" s="47" t="s">
        <v>71</v>
      </c>
      <c r="D53" s="47" t="s">
        <v>69</v>
      </c>
      <c r="E53" s="134" t="s">
        <v>326</v>
      </c>
      <c r="F53" s="214">
        <f>G53+H53</f>
        <v>0</v>
      </c>
      <c r="G53" s="214"/>
      <c r="H53" s="214"/>
    </row>
    <row r="54" spans="1:8" ht="26.25" hidden="1" customHeight="1" x14ac:dyDescent="0.25">
      <c r="A54" s="133">
        <v>2240</v>
      </c>
      <c r="B54" s="46" t="s">
        <v>72</v>
      </c>
      <c r="C54" s="46" t="s">
        <v>290</v>
      </c>
      <c r="D54" s="46" t="s">
        <v>68</v>
      </c>
      <c r="E54" s="135" t="s">
        <v>327</v>
      </c>
      <c r="F54" s="214">
        <f>G54+H54</f>
        <v>0</v>
      </c>
      <c r="G54" s="214">
        <f>G56</f>
        <v>0</v>
      </c>
      <c r="H54" s="214">
        <f>H56</f>
        <v>0</v>
      </c>
    </row>
    <row r="55" spans="1:8" s="10" customFormat="1" ht="15" hidden="1" customHeight="1" x14ac:dyDescent="0.25">
      <c r="A55" s="133"/>
      <c r="B55" s="46"/>
      <c r="C55" s="46"/>
      <c r="D55" s="46"/>
      <c r="E55" s="134" t="s">
        <v>199</v>
      </c>
      <c r="F55" s="214"/>
      <c r="G55" s="215"/>
      <c r="H55" s="215"/>
    </row>
    <row r="56" spans="1:8" ht="24" hidden="1" customHeight="1" x14ac:dyDescent="0.25">
      <c r="A56" s="133">
        <v>2241</v>
      </c>
      <c r="B56" s="47" t="s">
        <v>72</v>
      </c>
      <c r="C56" s="47" t="s">
        <v>290</v>
      </c>
      <c r="D56" s="47" t="s">
        <v>69</v>
      </c>
      <c r="E56" s="134" t="s">
        <v>327</v>
      </c>
      <c r="F56" s="214">
        <f>G56+H56</f>
        <v>0</v>
      </c>
      <c r="G56" s="214"/>
      <c r="H56" s="214"/>
    </row>
    <row r="57" spans="1:8" ht="14.25" hidden="1" customHeight="1" x14ac:dyDescent="0.25">
      <c r="A57" s="133"/>
      <c r="B57" s="46"/>
      <c r="C57" s="46"/>
      <c r="D57" s="46"/>
      <c r="E57" s="134" t="s">
        <v>199</v>
      </c>
      <c r="F57" s="214"/>
      <c r="G57" s="214"/>
      <c r="H57" s="214"/>
    </row>
    <row r="58" spans="1:8" ht="19.5" hidden="1" customHeight="1" x14ac:dyDescent="0.25">
      <c r="A58" s="133">
        <v>2250</v>
      </c>
      <c r="B58" s="46" t="s">
        <v>72</v>
      </c>
      <c r="C58" s="46" t="s">
        <v>291</v>
      </c>
      <c r="D58" s="46" t="s">
        <v>68</v>
      </c>
      <c r="E58" s="135" t="s">
        <v>328</v>
      </c>
      <c r="F58" s="214">
        <f>G58+H58</f>
        <v>0</v>
      </c>
      <c r="G58" s="214">
        <f>G60</f>
        <v>0</v>
      </c>
      <c r="H58" s="214">
        <f>H60</f>
        <v>0</v>
      </c>
    </row>
    <row r="59" spans="1:8" s="10" customFormat="1" ht="15" hidden="1" customHeight="1" x14ac:dyDescent="0.25">
      <c r="A59" s="133"/>
      <c r="B59" s="46"/>
      <c r="C59" s="46"/>
      <c r="D59" s="46"/>
      <c r="E59" s="134" t="s">
        <v>199</v>
      </c>
      <c r="F59" s="214"/>
      <c r="G59" s="215"/>
      <c r="H59" s="215"/>
    </row>
    <row r="60" spans="1:8" ht="21" hidden="1" customHeight="1" x14ac:dyDescent="0.25">
      <c r="A60" s="133">
        <v>2251</v>
      </c>
      <c r="B60" s="47" t="s">
        <v>72</v>
      </c>
      <c r="C60" s="47" t="s">
        <v>291</v>
      </c>
      <c r="D60" s="47" t="s">
        <v>69</v>
      </c>
      <c r="E60" s="134" t="s">
        <v>328</v>
      </c>
      <c r="F60" s="214">
        <f>G60+H60</f>
        <v>0</v>
      </c>
      <c r="G60" s="214"/>
      <c r="H60" s="214"/>
    </row>
    <row r="61" spans="1:8" s="9" customFormat="1" ht="60.75" hidden="1" customHeight="1" x14ac:dyDescent="0.25">
      <c r="A61" s="129">
        <v>2300</v>
      </c>
      <c r="B61" s="46" t="s">
        <v>73</v>
      </c>
      <c r="C61" s="46" t="s">
        <v>68</v>
      </c>
      <c r="D61" s="46" t="s">
        <v>68</v>
      </c>
      <c r="E61" s="131" t="s">
        <v>329</v>
      </c>
      <c r="F61" s="204">
        <f>G61+H61</f>
        <v>0</v>
      </c>
      <c r="G61" s="204">
        <f>G63+G68+G71+G75+G78+G81+G84</f>
        <v>0</v>
      </c>
      <c r="H61" s="204">
        <f>H63+H68+H71+H75+H78+H81+H84</f>
        <v>0</v>
      </c>
    </row>
    <row r="62" spans="1:8" ht="17.25" hidden="1" customHeight="1" x14ac:dyDescent="0.25">
      <c r="A62" s="133"/>
      <c r="B62" s="46"/>
      <c r="C62" s="46"/>
      <c r="D62" s="46"/>
      <c r="E62" s="134" t="s">
        <v>294</v>
      </c>
      <c r="F62" s="214"/>
      <c r="G62" s="214"/>
      <c r="H62" s="214"/>
    </row>
    <row r="63" spans="1:8" ht="17.25" hidden="1" customHeight="1" x14ac:dyDescent="0.25">
      <c r="A63" s="133">
        <v>2310</v>
      </c>
      <c r="B63" s="46" t="s">
        <v>73</v>
      </c>
      <c r="C63" s="46" t="s">
        <v>69</v>
      </c>
      <c r="D63" s="46" t="s">
        <v>68</v>
      </c>
      <c r="E63" s="135" t="s">
        <v>330</v>
      </c>
      <c r="F63" s="214">
        <f>G63+H63</f>
        <v>0</v>
      </c>
      <c r="G63" s="214">
        <f>G65+G66+G67</f>
        <v>0</v>
      </c>
      <c r="H63" s="214">
        <f>H65+H66+H67</f>
        <v>0</v>
      </c>
    </row>
    <row r="64" spans="1:8" s="10" customFormat="1" ht="17.25" hidden="1" customHeight="1" x14ac:dyDescent="0.25">
      <c r="A64" s="133"/>
      <c r="B64" s="46"/>
      <c r="C64" s="46"/>
      <c r="D64" s="46"/>
      <c r="E64" s="134" t="s">
        <v>199</v>
      </c>
      <c r="F64" s="214"/>
      <c r="G64" s="215"/>
      <c r="H64" s="215"/>
    </row>
    <row r="65" spans="1:8" ht="17.25" hidden="1" customHeight="1" x14ac:dyDescent="0.25">
      <c r="A65" s="133">
        <v>2311</v>
      </c>
      <c r="B65" s="47" t="s">
        <v>73</v>
      </c>
      <c r="C65" s="47" t="s">
        <v>69</v>
      </c>
      <c r="D65" s="47" t="s">
        <v>69</v>
      </c>
      <c r="E65" s="134" t="s">
        <v>331</v>
      </c>
      <c r="F65" s="214">
        <f>G65+H65</f>
        <v>0</v>
      </c>
      <c r="G65" s="214"/>
      <c r="H65" s="214"/>
    </row>
    <row r="66" spans="1:8" ht="17.25" hidden="1" customHeight="1" x14ac:dyDescent="0.25">
      <c r="A66" s="133">
        <v>2312</v>
      </c>
      <c r="B66" s="47" t="s">
        <v>73</v>
      </c>
      <c r="C66" s="47" t="s">
        <v>69</v>
      </c>
      <c r="D66" s="47" t="s">
        <v>70</v>
      </c>
      <c r="E66" s="134" t="s">
        <v>332</v>
      </c>
      <c r="F66" s="214">
        <f>G66+H66</f>
        <v>0</v>
      </c>
      <c r="G66" s="214"/>
      <c r="H66" s="214"/>
    </row>
    <row r="67" spans="1:8" ht="17.25" hidden="1" customHeight="1" x14ac:dyDescent="0.25">
      <c r="A67" s="133">
        <v>2313</v>
      </c>
      <c r="B67" s="47" t="s">
        <v>73</v>
      </c>
      <c r="C67" s="47" t="s">
        <v>69</v>
      </c>
      <c r="D67" s="47" t="s">
        <v>71</v>
      </c>
      <c r="E67" s="134" t="s">
        <v>333</v>
      </c>
      <c r="F67" s="214">
        <f>G67+H67</f>
        <v>0</v>
      </c>
      <c r="G67" s="214"/>
      <c r="H67" s="214"/>
    </row>
    <row r="68" spans="1:8" ht="17.25" hidden="1" customHeight="1" x14ac:dyDescent="0.25">
      <c r="A68" s="133">
        <v>2320</v>
      </c>
      <c r="B68" s="46" t="s">
        <v>73</v>
      </c>
      <c r="C68" s="46" t="s">
        <v>70</v>
      </c>
      <c r="D68" s="46" t="s">
        <v>68</v>
      </c>
      <c r="E68" s="135" t="s">
        <v>334</v>
      </c>
      <c r="F68" s="214">
        <f>G68+H68</f>
        <v>0</v>
      </c>
      <c r="G68" s="214">
        <f>G70</f>
        <v>0</v>
      </c>
      <c r="H68" s="214">
        <f>H70</f>
        <v>0</v>
      </c>
    </row>
    <row r="69" spans="1:8" s="10" customFormat="1" ht="17.25" hidden="1" customHeight="1" x14ac:dyDescent="0.25">
      <c r="A69" s="133"/>
      <c r="B69" s="46"/>
      <c r="C69" s="46"/>
      <c r="D69" s="46"/>
      <c r="E69" s="134" t="s">
        <v>199</v>
      </c>
      <c r="F69" s="214"/>
      <c r="G69" s="215"/>
      <c r="H69" s="215"/>
    </row>
    <row r="70" spans="1:8" ht="17.25" hidden="1" customHeight="1" x14ac:dyDescent="0.25">
      <c r="A70" s="133">
        <v>2321</v>
      </c>
      <c r="B70" s="47" t="s">
        <v>73</v>
      </c>
      <c r="C70" s="47" t="s">
        <v>70</v>
      </c>
      <c r="D70" s="47" t="s">
        <v>69</v>
      </c>
      <c r="E70" s="134" t="s">
        <v>335</v>
      </c>
      <c r="F70" s="214">
        <f>G70+H70</f>
        <v>0</v>
      </c>
      <c r="G70" s="214"/>
      <c r="H70" s="214"/>
    </row>
    <row r="71" spans="1:8" ht="17.25" hidden="1" customHeight="1" x14ac:dyDescent="0.25">
      <c r="A71" s="133">
        <v>2330</v>
      </c>
      <c r="B71" s="46" t="s">
        <v>73</v>
      </c>
      <c r="C71" s="46" t="s">
        <v>71</v>
      </c>
      <c r="D71" s="46" t="s">
        <v>68</v>
      </c>
      <c r="E71" s="135" t="s">
        <v>336</v>
      </c>
      <c r="F71" s="214">
        <f>G71+H71</f>
        <v>0</v>
      </c>
      <c r="G71" s="214">
        <f>G73+G74</f>
        <v>0</v>
      </c>
      <c r="H71" s="214">
        <f>H73+H74</f>
        <v>0</v>
      </c>
    </row>
    <row r="72" spans="1:8" s="10" customFormat="1" ht="17.25" hidden="1" customHeight="1" x14ac:dyDescent="0.25">
      <c r="A72" s="133"/>
      <c r="B72" s="46"/>
      <c r="C72" s="46"/>
      <c r="D72" s="46"/>
      <c r="E72" s="134" t="s">
        <v>199</v>
      </c>
      <c r="F72" s="214"/>
      <c r="G72" s="215"/>
      <c r="H72" s="215"/>
    </row>
    <row r="73" spans="1:8" ht="17.25" hidden="1" customHeight="1" x14ac:dyDescent="0.25">
      <c r="A73" s="133">
        <v>2331</v>
      </c>
      <c r="B73" s="47" t="s">
        <v>73</v>
      </c>
      <c r="C73" s="47" t="s">
        <v>71</v>
      </c>
      <c r="D73" s="47" t="s">
        <v>69</v>
      </c>
      <c r="E73" s="134" t="s">
        <v>337</v>
      </c>
      <c r="F73" s="214">
        <f>G73+H73</f>
        <v>0</v>
      </c>
      <c r="G73" s="214"/>
      <c r="H73" s="214"/>
    </row>
    <row r="74" spans="1:8" ht="17.25" hidden="1" customHeight="1" x14ac:dyDescent="0.25">
      <c r="A74" s="133">
        <v>2332</v>
      </c>
      <c r="B74" s="47" t="s">
        <v>73</v>
      </c>
      <c r="C74" s="47" t="s">
        <v>71</v>
      </c>
      <c r="D74" s="47" t="s">
        <v>70</v>
      </c>
      <c r="E74" s="134" t="s">
        <v>338</v>
      </c>
      <c r="F74" s="214">
        <f>G74+H74</f>
        <v>0</v>
      </c>
      <c r="G74" s="214"/>
      <c r="H74" s="214"/>
    </row>
    <row r="75" spans="1:8" ht="17.25" hidden="1" customHeight="1" x14ac:dyDescent="0.25">
      <c r="A75" s="133">
        <v>2340</v>
      </c>
      <c r="B75" s="46" t="s">
        <v>73</v>
      </c>
      <c r="C75" s="46" t="s">
        <v>290</v>
      </c>
      <c r="D75" s="46" t="s">
        <v>68</v>
      </c>
      <c r="E75" s="135" t="s">
        <v>339</v>
      </c>
      <c r="F75" s="214">
        <f>G75+H75</f>
        <v>0</v>
      </c>
      <c r="G75" s="214">
        <f>G77</f>
        <v>0</v>
      </c>
      <c r="H75" s="214">
        <f>H77</f>
        <v>0</v>
      </c>
    </row>
    <row r="76" spans="1:8" s="10" customFormat="1" ht="17.25" hidden="1" customHeight="1" x14ac:dyDescent="0.25">
      <c r="A76" s="133"/>
      <c r="B76" s="46"/>
      <c r="C76" s="46"/>
      <c r="D76" s="46"/>
      <c r="E76" s="134" t="s">
        <v>199</v>
      </c>
      <c r="F76" s="214"/>
      <c r="G76" s="215"/>
      <c r="H76" s="215"/>
    </row>
    <row r="77" spans="1:8" ht="17.25" hidden="1" customHeight="1" x14ac:dyDescent="0.25">
      <c r="A77" s="133">
        <v>2341</v>
      </c>
      <c r="B77" s="47" t="s">
        <v>73</v>
      </c>
      <c r="C77" s="47" t="s">
        <v>290</v>
      </c>
      <c r="D77" s="47" t="s">
        <v>69</v>
      </c>
      <c r="E77" s="134" t="s">
        <v>339</v>
      </c>
      <c r="F77" s="214">
        <f>G77+H77</f>
        <v>0</v>
      </c>
      <c r="G77" s="214"/>
      <c r="H77" s="214"/>
    </row>
    <row r="78" spans="1:8" ht="17.25" hidden="1" customHeight="1" x14ac:dyDescent="0.25">
      <c r="A78" s="133">
        <v>2350</v>
      </c>
      <c r="B78" s="46" t="s">
        <v>73</v>
      </c>
      <c r="C78" s="46" t="s">
        <v>291</v>
      </c>
      <c r="D78" s="46" t="s">
        <v>68</v>
      </c>
      <c r="E78" s="135" t="s">
        <v>340</v>
      </c>
      <c r="F78" s="214">
        <f>G78+H78</f>
        <v>0</v>
      </c>
      <c r="G78" s="214">
        <f>G80</f>
        <v>0</v>
      </c>
      <c r="H78" s="214">
        <f>H80</f>
        <v>0</v>
      </c>
    </row>
    <row r="79" spans="1:8" s="10" customFormat="1" ht="17.25" hidden="1" customHeight="1" x14ac:dyDescent="0.25">
      <c r="A79" s="133"/>
      <c r="B79" s="46"/>
      <c r="C79" s="46"/>
      <c r="D79" s="46"/>
      <c r="E79" s="134" t="s">
        <v>199</v>
      </c>
      <c r="F79" s="214"/>
      <c r="G79" s="215"/>
      <c r="H79" s="215"/>
    </row>
    <row r="80" spans="1:8" ht="17.25" hidden="1" customHeight="1" x14ac:dyDescent="0.25">
      <c r="A80" s="133">
        <v>2351</v>
      </c>
      <c r="B80" s="47" t="s">
        <v>73</v>
      </c>
      <c r="C80" s="47" t="s">
        <v>291</v>
      </c>
      <c r="D80" s="47" t="s">
        <v>69</v>
      </c>
      <c r="E80" s="134" t="s">
        <v>341</v>
      </c>
      <c r="F80" s="214">
        <f>G80+H80</f>
        <v>0</v>
      </c>
      <c r="G80" s="214"/>
      <c r="H80" s="214"/>
    </row>
    <row r="81" spans="1:8" ht="31.5" hidden="1" customHeight="1" x14ac:dyDescent="0.25">
      <c r="A81" s="133">
        <v>2360</v>
      </c>
      <c r="B81" s="46" t="s">
        <v>73</v>
      </c>
      <c r="C81" s="46" t="s">
        <v>310</v>
      </c>
      <c r="D81" s="46" t="s">
        <v>68</v>
      </c>
      <c r="E81" s="135" t="s">
        <v>342</v>
      </c>
      <c r="F81" s="214">
        <f>G81+H81</f>
        <v>0</v>
      </c>
      <c r="G81" s="214">
        <f>G83</f>
        <v>0</v>
      </c>
      <c r="H81" s="214">
        <f>H83</f>
        <v>0</v>
      </c>
    </row>
    <row r="82" spans="1:8" s="10" customFormat="1" ht="16.5" hidden="1" customHeight="1" x14ac:dyDescent="0.25">
      <c r="A82" s="133"/>
      <c r="B82" s="46"/>
      <c r="C82" s="46"/>
      <c r="D82" s="46"/>
      <c r="E82" s="134" t="s">
        <v>199</v>
      </c>
      <c r="F82" s="214"/>
      <c r="G82" s="215"/>
      <c r="H82" s="215"/>
    </row>
    <row r="83" spans="1:8" ht="29.25" hidden="1" customHeight="1" x14ac:dyDescent="0.25">
      <c r="A83" s="133">
        <v>2361</v>
      </c>
      <c r="B83" s="47" t="s">
        <v>73</v>
      </c>
      <c r="C83" s="47" t="s">
        <v>310</v>
      </c>
      <c r="D83" s="47" t="s">
        <v>69</v>
      </c>
      <c r="E83" s="134" t="s">
        <v>342</v>
      </c>
      <c r="F83" s="214">
        <f>G83+H83</f>
        <v>0</v>
      </c>
      <c r="G83" s="214"/>
      <c r="H83" s="214"/>
    </row>
    <row r="84" spans="1:8" ht="25.5" hidden="1" customHeight="1" x14ac:dyDescent="0.25">
      <c r="A84" s="133">
        <v>2370</v>
      </c>
      <c r="B84" s="46" t="s">
        <v>73</v>
      </c>
      <c r="C84" s="46" t="s">
        <v>313</v>
      </c>
      <c r="D84" s="46" t="s">
        <v>68</v>
      </c>
      <c r="E84" s="135" t="s">
        <v>343</v>
      </c>
      <c r="F84" s="214">
        <f>G84+H84</f>
        <v>0</v>
      </c>
      <c r="G84" s="214">
        <f>G86</f>
        <v>0</v>
      </c>
      <c r="H84" s="214">
        <f>H86</f>
        <v>0</v>
      </c>
    </row>
    <row r="85" spans="1:8" s="10" customFormat="1" ht="17.25" hidden="1" customHeight="1" x14ac:dyDescent="0.25">
      <c r="A85" s="133"/>
      <c r="B85" s="46"/>
      <c r="C85" s="46"/>
      <c r="D85" s="46"/>
      <c r="E85" s="134" t="s">
        <v>199</v>
      </c>
      <c r="F85" s="214"/>
      <c r="G85" s="215"/>
      <c r="H85" s="215"/>
    </row>
    <row r="86" spans="1:8" ht="17.25" hidden="1" customHeight="1" x14ac:dyDescent="0.25">
      <c r="A86" s="133">
        <v>2371</v>
      </c>
      <c r="B86" s="47" t="s">
        <v>73</v>
      </c>
      <c r="C86" s="47" t="s">
        <v>313</v>
      </c>
      <c r="D86" s="47" t="s">
        <v>69</v>
      </c>
      <c r="E86" s="134" t="s">
        <v>344</v>
      </c>
      <c r="F86" s="214">
        <f>G86+H86</f>
        <v>0</v>
      </c>
      <c r="G86" s="214"/>
      <c r="H86" s="214"/>
    </row>
    <row r="87" spans="1:8" s="9" customFormat="1" ht="48.75" customHeight="1" x14ac:dyDescent="0.25">
      <c r="A87" s="129">
        <v>2400</v>
      </c>
      <c r="B87" s="46" t="s">
        <v>74</v>
      </c>
      <c r="C87" s="46" t="s">
        <v>68</v>
      </c>
      <c r="D87" s="46" t="s">
        <v>68</v>
      </c>
      <c r="E87" s="131" t="s">
        <v>345</v>
      </c>
      <c r="F87" s="204">
        <f>G87+H87</f>
        <v>192235</v>
      </c>
      <c r="G87" s="204">
        <f>G89+G93+G99+G107+G112+G119+G122+G128+G137</f>
        <v>2000</v>
      </c>
      <c r="H87" s="204">
        <f>H93+H112+H122+H137</f>
        <v>190235</v>
      </c>
    </row>
    <row r="88" spans="1:8" ht="18" customHeight="1" x14ac:dyDescent="0.25">
      <c r="A88" s="133"/>
      <c r="B88" s="46"/>
      <c r="C88" s="46"/>
      <c r="D88" s="46"/>
      <c r="E88" s="134" t="s">
        <v>294</v>
      </c>
      <c r="F88" s="214"/>
      <c r="G88" s="214"/>
      <c r="H88" s="214"/>
    </row>
    <row r="89" spans="1:8" ht="26.25" hidden="1" customHeight="1" x14ac:dyDescent="0.25">
      <c r="A89" s="133">
        <v>2410</v>
      </c>
      <c r="B89" s="46" t="s">
        <v>74</v>
      </c>
      <c r="C89" s="46" t="s">
        <v>69</v>
      </c>
      <c r="D89" s="46" t="s">
        <v>68</v>
      </c>
      <c r="E89" s="135" t="s">
        <v>346</v>
      </c>
      <c r="F89" s="214">
        <f>G89+H89</f>
        <v>0</v>
      </c>
      <c r="G89" s="214">
        <f>G91+G92</f>
        <v>0</v>
      </c>
      <c r="H89" s="214">
        <f>H91+H92</f>
        <v>0</v>
      </c>
    </row>
    <row r="90" spans="1:8" s="10" customFormat="1" ht="19.5" hidden="1" customHeight="1" x14ac:dyDescent="0.25">
      <c r="A90" s="133"/>
      <c r="B90" s="46"/>
      <c r="C90" s="46"/>
      <c r="D90" s="46"/>
      <c r="E90" s="134" t="s">
        <v>199</v>
      </c>
      <c r="F90" s="214"/>
      <c r="G90" s="215"/>
      <c r="H90" s="215"/>
    </row>
    <row r="91" spans="1:8" ht="28.5" hidden="1" customHeight="1" x14ac:dyDescent="0.25">
      <c r="A91" s="133">
        <v>2411</v>
      </c>
      <c r="B91" s="47" t="s">
        <v>74</v>
      </c>
      <c r="C91" s="47" t="s">
        <v>69</v>
      </c>
      <c r="D91" s="47" t="s">
        <v>69</v>
      </c>
      <c r="E91" s="134" t="s">
        <v>347</v>
      </c>
      <c r="F91" s="214">
        <f>G91+H91</f>
        <v>0</v>
      </c>
      <c r="G91" s="214"/>
      <c r="H91" s="214"/>
    </row>
    <row r="92" spans="1:8" ht="27" hidden="1" customHeight="1" x14ac:dyDescent="0.25">
      <c r="A92" s="133">
        <v>2412</v>
      </c>
      <c r="B92" s="47" t="s">
        <v>74</v>
      </c>
      <c r="C92" s="47" t="s">
        <v>69</v>
      </c>
      <c r="D92" s="47" t="s">
        <v>70</v>
      </c>
      <c r="E92" s="134" t="s">
        <v>348</v>
      </c>
      <c r="F92" s="214">
        <f>G92+H92</f>
        <v>0</v>
      </c>
      <c r="G92" s="214"/>
      <c r="H92" s="214"/>
    </row>
    <row r="93" spans="1:8" ht="29.25" hidden="1" customHeight="1" x14ac:dyDescent="0.25">
      <c r="A93" s="133">
        <v>2420</v>
      </c>
      <c r="B93" s="46" t="s">
        <v>74</v>
      </c>
      <c r="C93" s="46" t="s">
        <v>70</v>
      </c>
      <c r="D93" s="46" t="s">
        <v>68</v>
      </c>
      <c r="E93" s="135" t="s">
        <v>349</v>
      </c>
      <c r="F93" s="204">
        <f>G93+H93</f>
        <v>0</v>
      </c>
      <c r="G93" s="204">
        <f>G95</f>
        <v>0</v>
      </c>
      <c r="H93" s="204">
        <f>H95+H96+H97+H98</f>
        <v>0</v>
      </c>
    </row>
    <row r="94" spans="1:8" s="10" customFormat="1" ht="17.25" hidden="1" customHeight="1" x14ac:dyDescent="0.25">
      <c r="A94" s="133"/>
      <c r="B94" s="46"/>
      <c r="C94" s="46"/>
      <c r="D94" s="46"/>
      <c r="E94" s="134" t="s">
        <v>199</v>
      </c>
      <c r="F94" s="214"/>
      <c r="G94" s="215"/>
      <c r="H94" s="215"/>
    </row>
    <row r="95" spans="1:8" ht="17.25" hidden="1" customHeight="1" x14ac:dyDescent="0.25">
      <c r="A95" s="133">
        <v>2421</v>
      </c>
      <c r="B95" s="47" t="s">
        <v>74</v>
      </c>
      <c r="C95" s="47" t="s">
        <v>70</v>
      </c>
      <c r="D95" s="47" t="s">
        <v>69</v>
      </c>
      <c r="E95" s="134" t="s">
        <v>350</v>
      </c>
      <c r="F95" s="214">
        <f>G95+H95</f>
        <v>0</v>
      </c>
      <c r="G95" s="214">
        <v>0</v>
      </c>
      <c r="H95" s="214"/>
    </row>
    <row r="96" spans="1:8" ht="17.25" hidden="1" customHeight="1" x14ac:dyDescent="0.25">
      <c r="A96" s="133">
        <v>2422</v>
      </c>
      <c r="B96" s="47" t="s">
        <v>74</v>
      </c>
      <c r="C96" s="47" t="s">
        <v>70</v>
      </c>
      <c r="D96" s="47" t="s">
        <v>70</v>
      </c>
      <c r="E96" s="134" t="s">
        <v>351</v>
      </c>
      <c r="F96" s="214">
        <f>G96+H96</f>
        <v>0</v>
      </c>
      <c r="G96" s="214"/>
      <c r="H96" s="214"/>
    </row>
    <row r="97" spans="1:8" ht="17.25" hidden="1" customHeight="1" x14ac:dyDescent="0.25">
      <c r="A97" s="133">
        <v>2423</v>
      </c>
      <c r="B97" s="47" t="s">
        <v>74</v>
      </c>
      <c r="C97" s="47" t="s">
        <v>70</v>
      </c>
      <c r="D97" s="47" t="s">
        <v>71</v>
      </c>
      <c r="E97" s="134" t="s">
        <v>352</v>
      </c>
      <c r="F97" s="214">
        <f>G97+H97</f>
        <v>0</v>
      </c>
      <c r="G97" s="214"/>
      <c r="H97" s="214"/>
    </row>
    <row r="98" spans="1:8" ht="17.25" hidden="1" customHeight="1" x14ac:dyDescent="0.25">
      <c r="A98" s="133">
        <v>2424</v>
      </c>
      <c r="B98" s="47" t="s">
        <v>74</v>
      </c>
      <c r="C98" s="47" t="s">
        <v>70</v>
      </c>
      <c r="D98" s="47" t="s">
        <v>290</v>
      </c>
      <c r="E98" s="134" t="s">
        <v>353</v>
      </c>
      <c r="F98" s="214">
        <f>G98+H98</f>
        <v>0</v>
      </c>
      <c r="G98" s="214"/>
      <c r="H98" s="214"/>
    </row>
    <row r="99" spans="1:8" ht="17.25" hidden="1" customHeight="1" x14ac:dyDescent="0.25">
      <c r="A99" s="133">
        <v>2430</v>
      </c>
      <c r="B99" s="46" t="s">
        <v>74</v>
      </c>
      <c r="C99" s="46" t="s">
        <v>71</v>
      </c>
      <c r="D99" s="46" t="s">
        <v>68</v>
      </c>
      <c r="E99" s="135" t="s">
        <v>354</v>
      </c>
      <c r="F99" s="214">
        <f>G99+H99</f>
        <v>0</v>
      </c>
      <c r="G99" s="214">
        <f>G101+G102+G103+G104+G105+G106</f>
        <v>0</v>
      </c>
      <c r="H99" s="214">
        <f>H101+H102+H103+H104+H105+H106</f>
        <v>0</v>
      </c>
    </row>
    <row r="100" spans="1:8" s="10" customFormat="1" ht="17.25" hidden="1" customHeight="1" x14ac:dyDescent="0.25">
      <c r="A100" s="133"/>
      <c r="B100" s="46"/>
      <c r="C100" s="46"/>
      <c r="D100" s="46"/>
      <c r="E100" s="134" t="s">
        <v>199</v>
      </c>
      <c r="F100" s="214"/>
      <c r="G100" s="215"/>
      <c r="H100" s="215"/>
    </row>
    <row r="101" spans="1:8" ht="17.25" hidden="1" customHeight="1" x14ac:dyDescent="0.25">
      <c r="A101" s="133">
        <v>2431</v>
      </c>
      <c r="B101" s="47" t="s">
        <v>74</v>
      </c>
      <c r="C101" s="47" t="s">
        <v>71</v>
      </c>
      <c r="D101" s="47" t="s">
        <v>69</v>
      </c>
      <c r="E101" s="134" t="s">
        <v>355</v>
      </c>
      <c r="F101" s="214">
        <f t="shared" ref="F101:F107" si="0">G101+H101</f>
        <v>0</v>
      </c>
      <c r="G101" s="214"/>
      <c r="H101" s="214"/>
    </row>
    <row r="102" spans="1:8" ht="17.25" hidden="1" customHeight="1" x14ac:dyDescent="0.25">
      <c r="A102" s="133">
        <v>2432</v>
      </c>
      <c r="B102" s="47" t="s">
        <v>74</v>
      </c>
      <c r="C102" s="47" t="s">
        <v>71</v>
      </c>
      <c r="D102" s="47" t="s">
        <v>70</v>
      </c>
      <c r="E102" s="134" t="s">
        <v>356</v>
      </c>
      <c r="F102" s="214">
        <f t="shared" si="0"/>
        <v>0</v>
      </c>
      <c r="G102" s="214"/>
      <c r="H102" s="214"/>
    </row>
    <row r="103" spans="1:8" ht="17.25" hidden="1" customHeight="1" x14ac:dyDescent="0.25">
      <c r="A103" s="133">
        <v>2433</v>
      </c>
      <c r="B103" s="47" t="s">
        <v>74</v>
      </c>
      <c r="C103" s="47" t="s">
        <v>71</v>
      </c>
      <c r="D103" s="47" t="s">
        <v>71</v>
      </c>
      <c r="E103" s="134" t="s">
        <v>357</v>
      </c>
      <c r="F103" s="214">
        <f t="shared" si="0"/>
        <v>0</v>
      </c>
      <c r="G103" s="214"/>
      <c r="H103" s="214"/>
    </row>
    <row r="104" spans="1:8" ht="17.25" hidden="1" customHeight="1" x14ac:dyDescent="0.25">
      <c r="A104" s="133">
        <v>2434</v>
      </c>
      <c r="B104" s="47" t="s">
        <v>74</v>
      </c>
      <c r="C104" s="47" t="s">
        <v>71</v>
      </c>
      <c r="D104" s="47" t="s">
        <v>290</v>
      </c>
      <c r="E104" s="134" t="s">
        <v>358</v>
      </c>
      <c r="F104" s="214">
        <f t="shared" si="0"/>
        <v>0</v>
      </c>
      <c r="G104" s="214"/>
      <c r="H104" s="214"/>
    </row>
    <row r="105" spans="1:8" ht="17.25" hidden="1" customHeight="1" x14ac:dyDescent="0.25">
      <c r="A105" s="133">
        <v>2435</v>
      </c>
      <c r="B105" s="47" t="s">
        <v>74</v>
      </c>
      <c r="C105" s="47" t="s">
        <v>71</v>
      </c>
      <c r="D105" s="47" t="s">
        <v>291</v>
      </c>
      <c r="E105" s="134" t="s">
        <v>359</v>
      </c>
      <c r="F105" s="214">
        <f t="shared" si="0"/>
        <v>0</v>
      </c>
      <c r="G105" s="214"/>
      <c r="H105" s="214"/>
    </row>
    <row r="106" spans="1:8" ht="17.25" hidden="1" customHeight="1" x14ac:dyDescent="0.25">
      <c r="A106" s="133">
        <v>2436</v>
      </c>
      <c r="B106" s="47" t="s">
        <v>74</v>
      </c>
      <c r="C106" s="47" t="s">
        <v>71</v>
      </c>
      <c r="D106" s="47" t="s">
        <v>310</v>
      </c>
      <c r="E106" s="134" t="s">
        <v>360</v>
      </c>
      <c r="F106" s="214">
        <f t="shared" si="0"/>
        <v>0</v>
      </c>
      <c r="G106" s="214"/>
      <c r="H106" s="214"/>
    </row>
    <row r="107" spans="1:8" ht="17.25" hidden="1" customHeight="1" x14ac:dyDescent="0.25">
      <c r="A107" s="133">
        <v>2440</v>
      </c>
      <c r="B107" s="46" t="s">
        <v>74</v>
      </c>
      <c r="C107" s="46" t="s">
        <v>290</v>
      </c>
      <c r="D107" s="46" t="s">
        <v>68</v>
      </c>
      <c r="E107" s="135" t="s">
        <v>361</v>
      </c>
      <c r="F107" s="214">
        <f t="shared" si="0"/>
        <v>0</v>
      </c>
      <c r="G107" s="214">
        <f>G109+G110+G111</f>
        <v>0</v>
      </c>
      <c r="H107" s="214">
        <f>H109+H110+H111</f>
        <v>0</v>
      </c>
    </row>
    <row r="108" spans="1:8" s="10" customFormat="1" ht="17.25" hidden="1" customHeight="1" x14ac:dyDescent="0.25">
      <c r="A108" s="133"/>
      <c r="B108" s="46"/>
      <c r="C108" s="46"/>
      <c r="D108" s="46"/>
      <c r="E108" s="134" t="s">
        <v>199</v>
      </c>
      <c r="F108" s="214"/>
      <c r="G108" s="215"/>
      <c r="H108" s="215"/>
    </row>
    <row r="109" spans="1:8" ht="31.5" hidden="1" customHeight="1" x14ac:dyDescent="0.25">
      <c r="A109" s="133">
        <v>2441</v>
      </c>
      <c r="B109" s="47" t="s">
        <v>74</v>
      </c>
      <c r="C109" s="47" t="s">
        <v>290</v>
      </c>
      <c r="D109" s="47" t="s">
        <v>69</v>
      </c>
      <c r="E109" s="134" t="s">
        <v>362</v>
      </c>
      <c r="F109" s="214">
        <f>G109+H109</f>
        <v>0</v>
      </c>
      <c r="G109" s="214"/>
      <c r="H109" s="214"/>
    </row>
    <row r="110" spans="1:8" ht="17.25" hidden="1" customHeight="1" x14ac:dyDescent="0.25">
      <c r="A110" s="133">
        <v>2442</v>
      </c>
      <c r="B110" s="47" t="s">
        <v>74</v>
      </c>
      <c r="C110" s="47" t="s">
        <v>290</v>
      </c>
      <c r="D110" s="47" t="s">
        <v>70</v>
      </c>
      <c r="E110" s="134" t="s">
        <v>363</v>
      </c>
      <c r="F110" s="214">
        <f>G110+H110</f>
        <v>0</v>
      </c>
      <c r="G110" s="214"/>
      <c r="H110" s="214"/>
    </row>
    <row r="111" spans="1:8" ht="17.25" hidden="1" customHeight="1" x14ac:dyDescent="0.25">
      <c r="A111" s="133">
        <v>2443</v>
      </c>
      <c r="B111" s="47" t="s">
        <v>74</v>
      </c>
      <c r="C111" s="47" t="s">
        <v>290</v>
      </c>
      <c r="D111" s="47" t="s">
        <v>71</v>
      </c>
      <c r="E111" s="134" t="s">
        <v>364</v>
      </c>
      <c r="F111" s="214">
        <f>G111+H111</f>
        <v>0</v>
      </c>
      <c r="G111" s="214"/>
      <c r="H111" s="214"/>
    </row>
    <row r="112" spans="1:8" ht="17.25" customHeight="1" x14ac:dyDescent="0.25">
      <c r="A112" s="133">
        <v>2450</v>
      </c>
      <c r="B112" s="46" t="s">
        <v>74</v>
      </c>
      <c r="C112" s="46" t="s">
        <v>291</v>
      </c>
      <c r="D112" s="46" t="s">
        <v>68</v>
      </c>
      <c r="E112" s="135" t="s">
        <v>365</v>
      </c>
      <c r="F112" s="204">
        <f>G112+H112</f>
        <v>192235</v>
      </c>
      <c r="G112" s="204">
        <f>G114</f>
        <v>2000</v>
      </c>
      <c r="H112" s="204">
        <f>H114</f>
        <v>190235</v>
      </c>
    </row>
    <row r="113" spans="1:8" s="10" customFormat="1" ht="17.25" customHeight="1" x14ac:dyDescent="0.25">
      <c r="A113" s="133"/>
      <c r="B113" s="46"/>
      <c r="C113" s="46"/>
      <c r="D113" s="46"/>
      <c r="E113" s="134" t="s">
        <v>199</v>
      </c>
      <c r="F113" s="214"/>
      <c r="G113" s="215"/>
      <c r="H113" s="215"/>
    </row>
    <row r="114" spans="1:8" ht="17.25" customHeight="1" x14ac:dyDescent="0.25">
      <c r="A114" s="133">
        <v>2451</v>
      </c>
      <c r="B114" s="47" t="s">
        <v>74</v>
      </c>
      <c r="C114" s="47" t="s">
        <v>291</v>
      </c>
      <c r="D114" s="47" t="s">
        <v>69</v>
      </c>
      <c r="E114" s="134" t="s">
        <v>366</v>
      </c>
      <c r="F114" s="214">
        <f t="shared" ref="F114:F119" si="1">G114+H114</f>
        <v>192235</v>
      </c>
      <c r="G114" s="214">
        <v>2000</v>
      </c>
      <c r="H114" s="214">
        <v>190235</v>
      </c>
    </row>
    <row r="115" spans="1:8" ht="17.25" hidden="1" customHeight="1" x14ac:dyDescent="0.25">
      <c r="A115" s="133">
        <v>2452</v>
      </c>
      <c r="B115" s="47" t="s">
        <v>74</v>
      </c>
      <c r="C115" s="47" t="s">
        <v>291</v>
      </c>
      <c r="D115" s="47" t="s">
        <v>70</v>
      </c>
      <c r="E115" s="134" t="s">
        <v>367</v>
      </c>
      <c r="F115" s="214">
        <f t="shared" si="1"/>
        <v>0</v>
      </c>
      <c r="G115" s="214"/>
      <c r="H115" s="214"/>
    </row>
    <row r="116" spans="1:8" ht="17.25" hidden="1" customHeight="1" x14ac:dyDescent="0.25">
      <c r="A116" s="133">
        <v>2453</v>
      </c>
      <c r="B116" s="47" t="s">
        <v>74</v>
      </c>
      <c r="C116" s="47" t="s">
        <v>291</v>
      </c>
      <c r="D116" s="47" t="s">
        <v>71</v>
      </c>
      <c r="E116" s="134" t="s">
        <v>368</v>
      </c>
      <c r="F116" s="214">
        <f t="shared" si="1"/>
        <v>0</v>
      </c>
      <c r="G116" s="214"/>
      <c r="H116" s="214"/>
    </row>
    <row r="117" spans="1:8" ht="17.25" hidden="1" customHeight="1" x14ac:dyDescent="0.25">
      <c r="A117" s="133">
        <v>2454</v>
      </c>
      <c r="B117" s="47" t="s">
        <v>74</v>
      </c>
      <c r="C117" s="47" t="s">
        <v>291</v>
      </c>
      <c r="D117" s="47" t="s">
        <v>290</v>
      </c>
      <c r="E117" s="134" t="s">
        <v>369</v>
      </c>
      <c r="F117" s="214">
        <f t="shared" si="1"/>
        <v>0</v>
      </c>
      <c r="G117" s="214"/>
      <c r="H117" s="214"/>
    </row>
    <row r="118" spans="1:8" ht="17.25" hidden="1" customHeight="1" x14ac:dyDescent="0.25">
      <c r="A118" s="133">
        <v>2455</v>
      </c>
      <c r="B118" s="47" t="s">
        <v>74</v>
      </c>
      <c r="C118" s="47" t="s">
        <v>291</v>
      </c>
      <c r="D118" s="47" t="s">
        <v>291</v>
      </c>
      <c r="E118" s="134" t="s">
        <v>370</v>
      </c>
      <c r="F118" s="214">
        <f t="shared" si="1"/>
        <v>0</v>
      </c>
      <c r="G118" s="214"/>
      <c r="H118" s="214"/>
    </row>
    <row r="119" spans="1:8" ht="17.25" hidden="1" customHeight="1" x14ac:dyDescent="0.25">
      <c r="A119" s="133">
        <v>2460</v>
      </c>
      <c r="B119" s="46" t="s">
        <v>74</v>
      </c>
      <c r="C119" s="46" t="s">
        <v>310</v>
      </c>
      <c r="D119" s="46" t="s">
        <v>68</v>
      </c>
      <c r="E119" s="135" t="s">
        <v>371</v>
      </c>
      <c r="F119" s="214">
        <f t="shared" si="1"/>
        <v>0</v>
      </c>
      <c r="G119" s="214">
        <f>G121</f>
        <v>0</v>
      </c>
      <c r="H119" s="214">
        <f>H121</f>
        <v>0</v>
      </c>
    </row>
    <row r="120" spans="1:8" s="10" customFormat="1" ht="17.25" hidden="1" customHeight="1" x14ac:dyDescent="0.25">
      <c r="A120" s="133"/>
      <c r="B120" s="46"/>
      <c r="C120" s="46"/>
      <c r="D120" s="46"/>
      <c r="E120" s="134" t="s">
        <v>199</v>
      </c>
      <c r="F120" s="214"/>
      <c r="G120" s="215"/>
      <c r="H120" s="215"/>
    </row>
    <row r="121" spans="1:8" ht="17.25" hidden="1" customHeight="1" x14ac:dyDescent="0.25">
      <c r="A121" s="133">
        <v>2461</v>
      </c>
      <c r="B121" s="47" t="s">
        <v>74</v>
      </c>
      <c r="C121" s="47" t="s">
        <v>310</v>
      </c>
      <c r="D121" s="47" t="s">
        <v>69</v>
      </c>
      <c r="E121" s="134" t="s">
        <v>372</v>
      </c>
      <c r="F121" s="214">
        <f>G121+H121</f>
        <v>0</v>
      </c>
      <c r="G121" s="214"/>
      <c r="H121" s="214"/>
    </row>
    <row r="122" spans="1:8" ht="17.25" hidden="1" customHeight="1" x14ac:dyDescent="0.25">
      <c r="A122" s="133">
        <v>2470</v>
      </c>
      <c r="B122" s="46" t="s">
        <v>74</v>
      </c>
      <c r="C122" s="46" t="s">
        <v>313</v>
      </c>
      <c r="D122" s="46" t="s">
        <v>68</v>
      </c>
      <c r="E122" s="135" t="s">
        <v>373</v>
      </c>
      <c r="F122" s="214">
        <f>G122+H122</f>
        <v>0</v>
      </c>
      <c r="G122" s="214">
        <f>G124+J124+K119</f>
        <v>0</v>
      </c>
      <c r="H122" s="214">
        <f>H124+H125+H126+H127</f>
        <v>0</v>
      </c>
    </row>
    <row r="123" spans="1:8" s="10" customFormat="1" ht="17.25" hidden="1" customHeight="1" x14ac:dyDescent="0.25">
      <c r="A123" s="133"/>
      <c r="B123" s="46"/>
      <c r="C123" s="46"/>
      <c r="D123" s="46"/>
      <c r="E123" s="134" t="s">
        <v>199</v>
      </c>
      <c r="F123" s="214"/>
      <c r="G123" s="215"/>
      <c r="H123" s="215"/>
    </row>
    <row r="124" spans="1:8" ht="29.25" hidden="1" customHeight="1" x14ac:dyDescent="0.25">
      <c r="A124" s="133">
        <v>2471</v>
      </c>
      <c r="B124" s="47" t="s">
        <v>74</v>
      </c>
      <c r="C124" s="47" t="s">
        <v>313</v>
      </c>
      <c r="D124" s="47" t="s">
        <v>69</v>
      </c>
      <c r="E124" s="134" t="s">
        <v>374</v>
      </c>
      <c r="F124" s="214">
        <f>G124+H124</f>
        <v>0</v>
      </c>
      <c r="G124" s="214"/>
      <c r="H124" s="214"/>
    </row>
    <row r="125" spans="1:8" ht="18.75" hidden="1" customHeight="1" x14ac:dyDescent="0.25">
      <c r="A125" s="133">
        <v>2472</v>
      </c>
      <c r="B125" s="47" t="s">
        <v>74</v>
      </c>
      <c r="C125" s="47" t="s">
        <v>313</v>
      </c>
      <c r="D125" s="47" t="s">
        <v>70</v>
      </c>
      <c r="E125" s="134" t="s">
        <v>375</v>
      </c>
      <c r="F125" s="214">
        <f>G125+H125</f>
        <v>0</v>
      </c>
      <c r="G125" s="214"/>
      <c r="H125" s="214"/>
    </row>
    <row r="126" spans="1:8" ht="18.75" hidden="1" customHeight="1" x14ac:dyDescent="0.25">
      <c r="A126" s="133">
        <v>2473</v>
      </c>
      <c r="B126" s="47" t="s">
        <v>74</v>
      </c>
      <c r="C126" s="47" t="s">
        <v>313</v>
      </c>
      <c r="D126" s="47" t="s">
        <v>71</v>
      </c>
      <c r="E126" s="134" t="s">
        <v>376</v>
      </c>
      <c r="F126" s="214">
        <f>G126+H126</f>
        <v>0</v>
      </c>
      <c r="G126" s="216"/>
      <c r="H126" s="214"/>
    </row>
    <row r="127" spans="1:8" ht="18.75" hidden="1" customHeight="1" x14ac:dyDescent="0.25">
      <c r="A127" s="133">
        <v>2474</v>
      </c>
      <c r="B127" s="47" t="s">
        <v>74</v>
      </c>
      <c r="C127" s="47" t="s">
        <v>313</v>
      </c>
      <c r="D127" s="47" t="s">
        <v>290</v>
      </c>
      <c r="E127" s="134" t="s">
        <v>377</v>
      </c>
      <c r="F127" s="214">
        <f>G127+H127</f>
        <v>0</v>
      </c>
      <c r="G127" s="214"/>
      <c r="H127" s="214"/>
    </row>
    <row r="128" spans="1:8" ht="32.25" hidden="1" customHeight="1" x14ac:dyDescent="0.25">
      <c r="A128" s="133">
        <v>2480</v>
      </c>
      <c r="B128" s="46" t="s">
        <v>74</v>
      </c>
      <c r="C128" s="46" t="s">
        <v>315</v>
      </c>
      <c r="D128" s="46" t="s">
        <v>68</v>
      </c>
      <c r="E128" s="135" t="s">
        <v>378</v>
      </c>
      <c r="F128" s="214">
        <f>G128+H128</f>
        <v>0</v>
      </c>
      <c r="G128" s="214">
        <f>G130+G131+G132+G133+G134+G135+G136</f>
        <v>0</v>
      </c>
      <c r="H128" s="214">
        <f>H130+H131+H132+H133+H134+H135+H136</f>
        <v>0</v>
      </c>
    </row>
    <row r="129" spans="1:8" s="10" customFormat="1" ht="16.5" hidden="1" customHeight="1" x14ac:dyDescent="0.25">
      <c r="A129" s="133"/>
      <c r="B129" s="46"/>
      <c r="C129" s="46"/>
      <c r="D129" s="46"/>
      <c r="E129" s="134" t="s">
        <v>199</v>
      </c>
      <c r="F129" s="214"/>
      <c r="G129" s="215"/>
      <c r="H129" s="215"/>
    </row>
    <row r="130" spans="1:8" ht="30.75" hidden="1" customHeight="1" x14ac:dyDescent="0.25">
      <c r="A130" s="133">
        <v>2481</v>
      </c>
      <c r="B130" s="47" t="s">
        <v>74</v>
      </c>
      <c r="C130" s="47" t="s">
        <v>315</v>
      </c>
      <c r="D130" s="47" t="s">
        <v>69</v>
      </c>
      <c r="E130" s="134" t="s">
        <v>379</v>
      </c>
      <c r="F130" s="214">
        <f t="shared" ref="F130:F137" si="2">G130+H130</f>
        <v>0</v>
      </c>
      <c r="G130" s="214"/>
      <c r="H130" s="214"/>
    </row>
    <row r="131" spans="1:8" ht="30.75" hidden="1" customHeight="1" x14ac:dyDescent="0.25">
      <c r="A131" s="133">
        <v>2482</v>
      </c>
      <c r="B131" s="47" t="s">
        <v>74</v>
      </c>
      <c r="C131" s="47" t="s">
        <v>315</v>
      </c>
      <c r="D131" s="47" t="s">
        <v>70</v>
      </c>
      <c r="E131" s="134" t="s">
        <v>380</v>
      </c>
      <c r="F131" s="214">
        <f t="shared" si="2"/>
        <v>0</v>
      </c>
      <c r="G131" s="214"/>
      <c r="H131" s="214"/>
    </row>
    <row r="132" spans="1:8" ht="30.75" hidden="1" customHeight="1" x14ac:dyDescent="0.25">
      <c r="A132" s="133">
        <v>2483</v>
      </c>
      <c r="B132" s="47" t="s">
        <v>74</v>
      </c>
      <c r="C132" s="47" t="s">
        <v>315</v>
      </c>
      <c r="D132" s="47" t="s">
        <v>71</v>
      </c>
      <c r="E132" s="134" t="s">
        <v>381</v>
      </c>
      <c r="F132" s="214">
        <f t="shared" si="2"/>
        <v>0</v>
      </c>
      <c r="G132" s="214"/>
      <c r="H132" s="214"/>
    </row>
    <row r="133" spans="1:8" ht="30.75" hidden="1" customHeight="1" x14ac:dyDescent="0.25">
      <c r="A133" s="133">
        <v>2484</v>
      </c>
      <c r="B133" s="47" t="s">
        <v>74</v>
      </c>
      <c r="C133" s="47" t="s">
        <v>315</v>
      </c>
      <c r="D133" s="47" t="s">
        <v>290</v>
      </c>
      <c r="E133" s="134" t="s">
        <v>382</v>
      </c>
      <c r="F133" s="214">
        <f t="shared" si="2"/>
        <v>0</v>
      </c>
      <c r="G133" s="214"/>
      <c r="H133" s="214"/>
    </row>
    <row r="134" spans="1:8" ht="21.75" hidden="1" customHeight="1" x14ac:dyDescent="0.25">
      <c r="A134" s="133">
        <v>2485</v>
      </c>
      <c r="B134" s="47" t="s">
        <v>74</v>
      </c>
      <c r="C134" s="47" t="s">
        <v>315</v>
      </c>
      <c r="D134" s="47" t="s">
        <v>291</v>
      </c>
      <c r="E134" s="134" t="s">
        <v>383</v>
      </c>
      <c r="F134" s="214">
        <f t="shared" si="2"/>
        <v>0</v>
      </c>
      <c r="G134" s="214"/>
      <c r="H134" s="214"/>
    </row>
    <row r="135" spans="1:8" ht="21.75" hidden="1" customHeight="1" x14ac:dyDescent="0.25">
      <c r="A135" s="133">
        <v>2486</v>
      </c>
      <c r="B135" s="47" t="s">
        <v>74</v>
      </c>
      <c r="C135" s="47" t="s">
        <v>315</v>
      </c>
      <c r="D135" s="47" t="s">
        <v>310</v>
      </c>
      <c r="E135" s="134" t="s">
        <v>384</v>
      </c>
      <c r="F135" s="214">
        <f t="shared" si="2"/>
        <v>0</v>
      </c>
      <c r="G135" s="214"/>
      <c r="H135" s="214"/>
    </row>
    <row r="136" spans="1:8" ht="27.75" hidden="1" customHeight="1" x14ac:dyDescent="0.25">
      <c r="A136" s="133">
        <v>2487</v>
      </c>
      <c r="B136" s="47" t="s">
        <v>74</v>
      </c>
      <c r="C136" s="47" t="s">
        <v>315</v>
      </c>
      <c r="D136" s="47" t="s">
        <v>313</v>
      </c>
      <c r="E136" s="134" t="s">
        <v>385</v>
      </c>
      <c r="F136" s="214">
        <f t="shared" si="2"/>
        <v>0</v>
      </c>
      <c r="G136" s="214"/>
      <c r="H136" s="214"/>
    </row>
    <row r="137" spans="1:8" ht="21" hidden="1" customHeight="1" x14ac:dyDescent="0.25">
      <c r="A137" s="133">
        <v>2490</v>
      </c>
      <c r="B137" s="46" t="s">
        <v>74</v>
      </c>
      <c r="C137" s="46" t="s">
        <v>386</v>
      </c>
      <c r="D137" s="46" t="s">
        <v>68</v>
      </c>
      <c r="E137" s="135" t="s">
        <v>387</v>
      </c>
      <c r="F137" s="214">
        <f t="shared" si="2"/>
        <v>0</v>
      </c>
      <c r="G137" s="214">
        <f>G139</f>
        <v>0</v>
      </c>
      <c r="H137" s="214">
        <f>H139</f>
        <v>0</v>
      </c>
    </row>
    <row r="138" spans="1:8" s="10" customFormat="1" ht="12.75" hidden="1" customHeight="1" x14ac:dyDescent="0.25">
      <c r="A138" s="133"/>
      <c r="B138" s="46"/>
      <c r="C138" s="46"/>
      <c r="D138" s="46"/>
      <c r="E138" s="134" t="s">
        <v>199</v>
      </c>
      <c r="F138" s="214"/>
      <c r="G138" s="215"/>
      <c r="H138" s="215"/>
    </row>
    <row r="139" spans="1:8" ht="21" hidden="1" customHeight="1" x14ac:dyDescent="0.25">
      <c r="A139" s="133">
        <v>2491</v>
      </c>
      <c r="B139" s="47" t="s">
        <v>74</v>
      </c>
      <c r="C139" s="47" t="s">
        <v>386</v>
      </c>
      <c r="D139" s="47" t="s">
        <v>69</v>
      </c>
      <c r="E139" s="134" t="s">
        <v>387</v>
      </c>
      <c r="F139" s="214">
        <f>G139+H139</f>
        <v>0</v>
      </c>
      <c r="G139" s="214"/>
      <c r="H139" s="214"/>
    </row>
    <row r="140" spans="1:8" s="9" customFormat="1" ht="41.25" customHeight="1" x14ac:dyDescent="0.25">
      <c r="A140" s="129">
        <v>2500</v>
      </c>
      <c r="B140" s="46" t="s">
        <v>75</v>
      </c>
      <c r="C140" s="46" t="s">
        <v>68</v>
      </c>
      <c r="D140" s="46" t="s">
        <v>68</v>
      </c>
      <c r="E140" s="131" t="s">
        <v>388</v>
      </c>
      <c r="F140" s="204">
        <f>G140+H140</f>
        <v>2000</v>
      </c>
      <c r="G140" s="204">
        <f>G142+G145+G148+G151+G154+G157</f>
        <v>2000</v>
      </c>
      <c r="H140" s="204">
        <f>H142+H145+H148+H151+H154+H157</f>
        <v>0</v>
      </c>
    </row>
    <row r="141" spans="1:8" ht="18.75" customHeight="1" x14ac:dyDescent="0.25">
      <c r="A141" s="133"/>
      <c r="B141" s="46"/>
      <c r="C141" s="46"/>
      <c r="D141" s="46"/>
      <c r="E141" s="134" t="s">
        <v>294</v>
      </c>
      <c r="F141" s="214"/>
      <c r="G141" s="214"/>
      <c r="H141" s="214"/>
    </row>
    <row r="142" spans="1:8" ht="18.75" hidden="1" customHeight="1" x14ac:dyDescent="0.25">
      <c r="A142" s="133">
        <v>2510</v>
      </c>
      <c r="B142" s="46" t="s">
        <v>75</v>
      </c>
      <c r="C142" s="46" t="s">
        <v>69</v>
      </c>
      <c r="D142" s="46" t="s">
        <v>68</v>
      </c>
      <c r="E142" s="135" t="s">
        <v>389</v>
      </c>
      <c r="F142" s="214">
        <f>G142+H142</f>
        <v>0</v>
      </c>
      <c r="G142" s="214">
        <v>0</v>
      </c>
      <c r="H142" s="214">
        <v>0</v>
      </c>
    </row>
    <row r="143" spans="1:8" s="10" customFormat="1" ht="18.75" hidden="1" customHeight="1" x14ac:dyDescent="0.25">
      <c r="A143" s="133"/>
      <c r="B143" s="46"/>
      <c r="C143" s="46"/>
      <c r="D143" s="46"/>
      <c r="E143" s="134" t="s">
        <v>199</v>
      </c>
      <c r="F143" s="214"/>
      <c r="G143" s="215"/>
      <c r="H143" s="215"/>
    </row>
    <row r="144" spans="1:8" ht="18.75" hidden="1" customHeight="1" x14ac:dyDescent="0.25">
      <c r="A144" s="133">
        <v>2511</v>
      </c>
      <c r="B144" s="47" t="s">
        <v>75</v>
      </c>
      <c r="C144" s="47" t="s">
        <v>69</v>
      </c>
      <c r="D144" s="47" t="s">
        <v>69</v>
      </c>
      <c r="E144" s="134" t="s">
        <v>389</v>
      </c>
      <c r="F144" s="214"/>
      <c r="G144" s="214"/>
      <c r="H144" s="214"/>
    </row>
    <row r="145" spans="1:8" ht="18.75" hidden="1" customHeight="1" x14ac:dyDescent="0.25">
      <c r="A145" s="133">
        <v>2520</v>
      </c>
      <c r="B145" s="46" t="s">
        <v>75</v>
      </c>
      <c r="C145" s="46" t="s">
        <v>70</v>
      </c>
      <c r="D145" s="46" t="s">
        <v>68</v>
      </c>
      <c r="E145" s="135" t="s">
        <v>390</v>
      </c>
      <c r="F145" s="214">
        <f>G145+H145</f>
        <v>0</v>
      </c>
      <c r="G145" s="214">
        <f>G147</f>
        <v>0</v>
      </c>
      <c r="H145" s="214">
        <f>H147</f>
        <v>0</v>
      </c>
    </row>
    <row r="146" spans="1:8" s="10" customFormat="1" ht="18.75" hidden="1" customHeight="1" x14ac:dyDescent="0.25">
      <c r="A146" s="133"/>
      <c r="B146" s="46"/>
      <c r="C146" s="46"/>
      <c r="D146" s="46"/>
      <c r="E146" s="134" t="s">
        <v>199</v>
      </c>
      <c r="F146" s="214"/>
      <c r="G146" s="215"/>
      <c r="H146" s="215"/>
    </row>
    <row r="147" spans="1:8" ht="18.75" hidden="1" customHeight="1" x14ac:dyDescent="0.25">
      <c r="A147" s="133">
        <v>2521</v>
      </c>
      <c r="B147" s="47" t="s">
        <v>75</v>
      </c>
      <c r="C147" s="47" t="s">
        <v>70</v>
      </c>
      <c r="D147" s="47" t="s">
        <v>69</v>
      </c>
      <c r="E147" s="134" t="s">
        <v>391</v>
      </c>
      <c r="F147" s="214">
        <f>G147+H147</f>
        <v>0</v>
      </c>
      <c r="G147" s="214"/>
      <c r="H147" s="214"/>
    </row>
    <row r="148" spans="1:8" ht="18.75" hidden="1" customHeight="1" x14ac:dyDescent="0.25">
      <c r="A148" s="133">
        <v>2530</v>
      </c>
      <c r="B148" s="46" t="s">
        <v>75</v>
      </c>
      <c r="C148" s="46" t="s">
        <v>71</v>
      </c>
      <c r="D148" s="46" t="s">
        <v>68</v>
      </c>
      <c r="E148" s="135" t="s">
        <v>392</v>
      </c>
      <c r="F148" s="214">
        <f>G148+H148</f>
        <v>0</v>
      </c>
      <c r="G148" s="214">
        <f>G150</f>
        <v>0</v>
      </c>
      <c r="H148" s="214">
        <f>H150</f>
        <v>0</v>
      </c>
    </row>
    <row r="149" spans="1:8" s="10" customFormat="1" ht="18.75" hidden="1" customHeight="1" x14ac:dyDescent="0.25">
      <c r="A149" s="133"/>
      <c r="B149" s="46"/>
      <c r="C149" s="46"/>
      <c r="D149" s="46"/>
      <c r="E149" s="134" t="s">
        <v>199</v>
      </c>
      <c r="F149" s="214"/>
      <c r="G149" s="215"/>
      <c r="H149" s="215"/>
    </row>
    <row r="150" spans="1:8" ht="18.75" hidden="1" customHeight="1" x14ac:dyDescent="0.25">
      <c r="A150" s="133">
        <v>2531</v>
      </c>
      <c r="B150" s="47" t="s">
        <v>75</v>
      </c>
      <c r="C150" s="47" t="s">
        <v>71</v>
      </c>
      <c r="D150" s="47" t="s">
        <v>69</v>
      </c>
      <c r="E150" s="134" t="s">
        <v>392</v>
      </c>
      <c r="F150" s="214">
        <f>G150+H150</f>
        <v>0</v>
      </c>
      <c r="G150" s="214"/>
      <c r="H150" s="214"/>
    </row>
    <row r="151" spans="1:8" ht="18.75" hidden="1" customHeight="1" x14ac:dyDescent="0.25">
      <c r="A151" s="133">
        <v>2540</v>
      </c>
      <c r="B151" s="46" t="s">
        <v>75</v>
      </c>
      <c r="C151" s="46" t="s">
        <v>290</v>
      </c>
      <c r="D151" s="46" t="s">
        <v>68</v>
      </c>
      <c r="E151" s="135" t="s">
        <v>393</v>
      </c>
      <c r="F151" s="214">
        <f>G151+H151</f>
        <v>0</v>
      </c>
      <c r="G151" s="214">
        <f>G153</f>
        <v>0</v>
      </c>
      <c r="H151" s="214">
        <f>H153</f>
        <v>0</v>
      </c>
    </row>
    <row r="152" spans="1:8" s="10" customFormat="1" ht="18.75" hidden="1" customHeight="1" x14ac:dyDescent="0.25">
      <c r="A152" s="133"/>
      <c r="B152" s="46"/>
      <c r="C152" s="46"/>
      <c r="D152" s="46"/>
      <c r="E152" s="134" t="s">
        <v>199</v>
      </c>
      <c r="F152" s="214"/>
      <c r="G152" s="215"/>
      <c r="H152" s="215"/>
    </row>
    <row r="153" spans="1:8" ht="18.75" hidden="1" customHeight="1" x14ac:dyDescent="0.25">
      <c r="A153" s="133">
        <v>2541</v>
      </c>
      <c r="B153" s="47" t="s">
        <v>75</v>
      </c>
      <c r="C153" s="47" t="s">
        <v>290</v>
      </c>
      <c r="D153" s="47" t="s">
        <v>69</v>
      </c>
      <c r="E153" s="134" t="s">
        <v>393</v>
      </c>
      <c r="F153" s="214">
        <f>G153+H153</f>
        <v>0</v>
      </c>
      <c r="G153" s="214"/>
      <c r="H153" s="214"/>
    </row>
    <row r="154" spans="1:8" ht="33" hidden="1" customHeight="1" x14ac:dyDescent="0.25">
      <c r="A154" s="133">
        <v>2550</v>
      </c>
      <c r="B154" s="46" t="s">
        <v>75</v>
      </c>
      <c r="C154" s="46" t="s">
        <v>291</v>
      </c>
      <c r="D154" s="46" t="s">
        <v>68</v>
      </c>
      <c r="E154" s="135" t="s">
        <v>394</v>
      </c>
      <c r="F154" s="214">
        <f>G154+H154</f>
        <v>0</v>
      </c>
      <c r="G154" s="214">
        <f>G156</f>
        <v>0</v>
      </c>
      <c r="H154" s="214">
        <f>H156</f>
        <v>0</v>
      </c>
    </row>
    <row r="155" spans="1:8" s="10" customFormat="1" ht="18" hidden="1" customHeight="1" x14ac:dyDescent="0.25">
      <c r="A155" s="133"/>
      <c r="B155" s="46"/>
      <c r="C155" s="46"/>
      <c r="D155" s="46"/>
      <c r="E155" s="134" t="s">
        <v>199</v>
      </c>
      <c r="F155" s="214"/>
      <c r="G155" s="215"/>
      <c r="H155" s="215"/>
    </row>
    <row r="156" spans="1:8" ht="41.25" hidden="1" customHeight="1" x14ac:dyDescent="0.25">
      <c r="A156" s="133">
        <v>2551</v>
      </c>
      <c r="B156" s="47" t="s">
        <v>75</v>
      </c>
      <c r="C156" s="47" t="s">
        <v>291</v>
      </c>
      <c r="D156" s="47" t="s">
        <v>69</v>
      </c>
      <c r="E156" s="134" t="s">
        <v>394</v>
      </c>
      <c r="F156" s="214">
        <f>G156+H156</f>
        <v>0</v>
      </c>
      <c r="G156" s="214"/>
      <c r="H156" s="214"/>
    </row>
    <row r="157" spans="1:8" ht="27" customHeight="1" x14ac:dyDescent="0.25">
      <c r="A157" s="133">
        <v>2560</v>
      </c>
      <c r="B157" s="46" t="s">
        <v>75</v>
      </c>
      <c r="C157" s="46" t="s">
        <v>310</v>
      </c>
      <c r="D157" s="46" t="s">
        <v>68</v>
      </c>
      <c r="E157" s="135" t="s">
        <v>395</v>
      </c>
      <c r="F157" s="214">
        <f>G157+H157</f>
        <v>2000</v>
      </c>
      <c r="G157" s="214">
        <f>G159</f>
        <v>2000</v>
      </c>
      <c r="H157" s="214">
        <f>H159</f>
        <v>0</v>
      </c>
    </row>
    <row r="158" spans="1:8" s="10" customFormat="1" ht="16.5" customHeight="1" x14ac:dyDescent="0.25">
      <c r="A158" s="133"/>
      <c r="B158" s="46"/>
      <c r="C158" s="46"/>
      <c r="D158" s="46"/>
      <c r="E158" s="134" t="s">
        <v>199</v>
      </c>
      <c r="F158" s="214"/>
      <c r="G158" s="215"/>
      <c r="H158" s="215"/>
    </row>
    <row r="159" spans="1:8" ht="18.75" customHeight="1" x14ac:dyDescent="0.25">
      <c r="A159" s="133">
        <v>2561</v>
      </c>
      <c r="B159" s="47" t="s">
        <v>75</v>
      </c>
      <c r="C159" s="47" t="s">
        <v>310</v>
      </c>
      <c r="D159" s="47" t="s">
        <v>69</v>
      </c>
      <c r="E159" s="134" t="s">
        <v>395</v>
      </c>
      <c r="F159" s="214">
        <f>G159+H159</f>
        <v>2000</v>
      </c>
      <c r="G159" s="214">
        <v>2000</v>
      </c>
      <c r="H159" s="214"/>
    </row>
    <row r="160" spans="1:8" s="9" customFormat="1" ht="41.25" customHeight="1" x14ac:dyDescent="0.25">
      <c r="A160" s="129">
        <v>2600</v>
      </c>
      <c r="B160" s="46" t="s">
        <v>76</v>
      </c>
      <c r="C160" s="46" t="s">
        <v>68</v>
      </c>
      <c r="D160" s="46" t="s">
        <v>68</v>
      </c>
      <c r="E160" s="131" t="s">
        <v>396</v>
      </c>
      <c r="F160" s="204">
        <f>G160+H160</f>
        <v>493065</v>
      </c>
      <c r="G160" s="204">
        <f>G168+G171+G177</f>
        <v>493065</v>
      </c>
      <c r="H160" s="204"/>
    </row>
    <row r="161" spans="1:8" ht="17.25" customHeight="1" x14ac:dyDescent="0.25">
      <c r="A161" s="133"/>
      <c r="B161" s="46"/>
      <c r="C161" s="46"/>
      <c r="D161" s="46"/>
      <c r="E161" s="134" t="s">
        <v>294</v>
      </c>
      <c r="F161" s="214"/>
      <c r="G161" s="214"/>
      <c r="H161" s="214"/>
    </row>
    <row r="162" spans="1:8" ht="17.25" hidden="1" customHeight="1" x14ac:dyDescent="0.25">
      <c r="A162" s="133">
        <v>2610</v>
      </c>
      <c r="B162" s="46" t="s">
        <v>76</v>
      </c>
      <c r="C162" s="46" t="s">
        <v>69</v>
      </c>
      <c r="D162" s="46" t="s">
        <v>68</v>
      </c>
      <c r="E162" s="135" t="s">
        <v>397</v>
      </c>
      <c r="F162" s="214">
        <f>G162+H162</f>
        <v>0</v>
      </c>
      <c r="G162" s="214">
        <f>G164</f>
        <v>0</v>
      </c>
      <c r="H162" s="214">
        <f>H164</f>
        <v>0</v>
      </c>
    </row>
    <row r="163" spans="1:8" s="10" customFormat="1" ht="17.25" hidden="1" customHeight="1" x14ac:dyDescent="0.25">
      <c r="A163" s="133"/>
      <c r="B163" s="46"/>
      <c r="C163" s="46"/>
      <c r="D163" s="46"/>
      <c r="E163" s="134" t="s">
        <v>199</v>
      </c>
      <c r="F163" s="214"/>
      <c r="G163" s="215"/>
      <c r="H163" s="215"/>
    </row>
    <row r="164" spans="1:8" ht="17.25" hidden="1" customHeight="1" x14ac:dyDescent="0.25">
      <c r="A164" s="133">
        <v>2611</v>
      </c>
      <c r="B164" s="47" t="s">
        <v>76</v>
      </c>
      <c r="C164" s="47" t="s">
        <v>69</v>
      </c>
      <c r="D164" s="47" t="s">
        <v>69</v>
      </c>
      <c r="E164" s="134" t="s">
        <v>398</v>
      </c>
      <c r="F164" s="214">
        <f>G164+H164</f>
        <v>0</v>
      </c>
      <c r="G164" s="214"/>
      <c r="H164" s="214"/>
    </row>
    <row r="165" spans="1:8" ht="17.25" hidden="1" customHeight="1" x14ac:dyDescent="0.25">
      <c r="A165" s="133">
        <v>2620</v>
      </c>
      <c r="B165" s="46" t="s">
        <v>76</v>
      </c>
      <c r="C165" s="46" t="s">
        <v>70</v>
      </c>
      <c r="D165" s="46" t="s">
        <v>68</v>
      </c>
      <c r="E165" s="135" t="s">
        <v>399</v>
      </c>
      <c r="F165" s="214">
        <f>G165+H165</f>
        <v>0</v>
      </c>
      <c r="G165" s="214">
        <f>G167</f>
        <v>0</v>
      </c>
      <c r="H165" s="214">
        <f>H167</f>
        <v>0</v>
      </c>
    </row>
    <row r="166" spans="1:8" s="10" customFormat="1" ht="17.25" hidden="1" customHeight="1" x14ac:dyDescent="0.25">
      <c r="A166" s="133"/>
      <c r="B166" s="46"/>
      <c r="C166" s="46"/>
      <c r="D166" s="46"/>
      <c r="E166" s="134" t="s">
        <v>199</v>
      </c>
      <c r="F166" s="214"/>
      <c r="G166" s="215"/>
      <c r="H166" s="215"/>
    </row>
    <row r="167" spans="1:8" ht="17.25" hidden="1" customHeight="1" x14ac:dyDescent="0.25">
      <c r="A167" s="133">
        <v>2621</v>
      </c>
      <c r="B167" s="47" t="s">
        <v>76</v>
      </c>
      <c r="C167" s="47" t="s">
        <v>70</v>
      </c>
      <c r="D167" s="47" t="s">
        <v>69</v>
      </c>
      <c r="E167" s="134" t="s">
        <v>399</v>
      </c>
      <c r="F167" s="214">
        <f>G167+H167</f>
        <v>0</v>
      </c>
      <c r="G167" s="214"/>
      <c r="H167" s="214"/>
    </row>
    <row r="168" spans="1:8" ht="17.25" customHeight="1" x14ac:dyDescent="0.25">
      <c r="A168" s="133">
        <v>2630</v>
      </c>
      <c r="B168" s="46" t="s">
        <v>76</v>
      </c>
      <c r="C168" s="46" t="s">
        <v>71</v>
      </c>
      <c r="D168" s="46" t="s">
        <v>68</v>
      </c>
      <c r="E168" s="135" t="s">
        <v>400</v>
      </c>
      <c r="F168" s="214">
        <f>G168+H168</f>
        <v>24500</v>
      </c>
      <c r="G168" s="214">
        <v>24500</v>
      </c>
      <c r="H168" s="214"/>
    </row>
    <row r="169" spans="1:8" s="10" customFormat="1" ht="17.25" customHeight="1" x14ac:dyDescent="0.25">
      <c r="A169" s="133"/>
      <c r="B169" s="46"/>
      <c r="C169" s="46"/>
      <c r="D169" s="46"/>
      <c r="E169" s="134" t="s">
        <v>199</v>
      </c>
      <c r="F169" s="214"/>
      <c r="G169" s="215"/>
      <c r="H169" s="215"/>
    </row>
    <row r="170" spans="1:8" ht="17.25" customHeight="1" x14ac:dyDescent="0.25">
      <c r="A170" s="133">
        <v>2631</v>
      </c>
      <c r="B170" s="47" t="s">
        <v>76</v>
      </c>
      <c r="C170" s="47" t="s">
        <v>71</v>
      </c>
      <c r="D170" s="47" t="s">
        <v>69</v>
      </c>
      <c r="E170" s="134" t="s">
        <v>401</v>
      </c>
      <c r="F170" s="214">
        <f>G170+H170</f>
        <v>24500</v>
      </c>
      <c r="G170" s="214">
        <v>24500</v>
      </c>
      <c r="H170" s="214"/>
    </row>
    <row r="171" spans="1:8" ht="17.25" customHeight="1" x14ac:dyDescent="0.25">
      <c r="A171" s="133">
        <v>2640</v>
      </c>
      <c r="B171" s="46" t="s">
        <v>76</v>
      </c>
      <c r="C171" s="46" t="s">
        <v>290</v>
      </c>
      <c r="D171" s="46" t="s">
        <v>68</v>
      </c>
      <c r="E171" s="135" t="s">
        <v>402</v>
      </c>
      <c r="F171" s="214">
        <f>G171+H171</f>
        <v>38500</v>
      </c>
      <c r="G171" s="214">
        <f>G173</f>
        <v>38500</v>
      </c>
      <c r="H171" s="214">
        <f>H173</f>
        <v>0</v>
      </c>
    </row>
    <row r="172" spans="1:8" s="10" customFormat="1" ht="17.25" customHeight="1" x14ac:dyDescent="0.25">
      <c r="A172" s="133"/>
      <c r="B172" s="46"/>
      <c r="C172" s="46"/>
      <c r="D172" s="46"/>
      <c r="E172" s="134" t="s">
        <v>199</v>
      </c>
      <c r="F172" s="214"/>
      <c r="G172" s="215"/>
      <c r="H172" s="215"/>
    </row>
    <row r="173" spans="1:8" ht="17.25" customHeight="1" x14ac:dyDescent="0.25">
      <c r="A173" s="133">
        <v>2641</v>
      </c>
      <c r="B173" s="47" t="s">
        <v>76</v>
      </c>
      <c r="C173" s="47" t="s">
        <v>290</v>
      </c>
      <c r="D173" s="47" t="s">
        <v>69</v>
      </c>
      <c r="E173" s="134" t="s">
        <v>403</v>
      </c>
      <c r="F173" s="214">
        <f>G173+H173</f>
        <v>38500</v>
      </c>
      <c r="G173" s="214">
        <v>38500</v>
      </c>
      <c r="H173" s="214"/>
    </row>
    <row r="174" spans="1:8" ht="29.25" customHeight="1" x14ac:dyDescent="0.25">
      <c r="A174" s="133">
        <v>2650</v>
      </c>
      <c r="B174" s="46" t="s">
        <v>76</v>
      </c>
      <c r="C174" s="46" t="s">
        <v>291</v>
      </c>
      <c r="D174" s="46" t="s">
        <v>68</v>
      </c>
      <c r="E174" s="135" t="s">
        <v>404</v>
      </c>
      <c r="F174" s="214">
        <f>G174+H174</f>
        <v>0</v>
      </c>
      <c r="G174" s="214">
        <f>G176</f>
        <v>0</v>
      </c>
      <c r="H174" s="214">
        <f>H176</f>
        <v>0</v>
      </c>
    </row>
    <row r="175" spans="1:8" s="10" customFormat="1" ht="17.25" customHeight="1" x14ac:dyDescent="0.25">
      <c r="A175" s="133"/>
      <c r="B175" s="46"/>
      <c r="C175" s="46"/>
      <c r="D175" s="46"/>
      <c r="E175" s="134" t="s">
        <v>199</v>
      </c>
      <c r="F175" s="214"/>
      <c r="G175" s="215"/>
      <c r="H175" s="215"/>
    </row>
    <row r="176" spans="1:8" ht="26.25" customHeight="1" x14ac:dyDescent="0.25">
      <c r="A176" s="133">
        <v>2651</v>
      </c>
      <c r="B176" s="47" t="s">
        <v>76</v>
      </c>
      <c r="C176" s="47" t="s">
        <v>291</v>
      </c>
      <c r="D176" s="47" t="s">
        <v>69</v>
      </c>
      <c r="E176" s="134" t="s">
        <v>404</v>
      </c>
      <c r="F176" s="214">
        <f>G176+H176</f>
        <v>0</v>
      </c>
      <c r="G176" s="214"/>
      <c r="H176" s="214"/>
    </row>
    <row r="177" spans="1:8" ht="28.5" customHeight="1" x14ac:dyDescent="0.25">
      <c r="A177" s="133">
        <v>2660</v>
      </c>
      <c r="B177" s="46" t="s">
        <v>76</v>
      </c>
      <c r="C177" s="46" t="s">
        <v>310</v>
      </c>
      <c r="D177" s="46" t="s">
        <v>68</v>
      </c>
      <c r="E177" s="135" t="s">
        <v>405</v>
      </c>
      <c r="F177" s="214">
        <f>G177+H177</f>
        <v>430065</v>
      </c>
      <c r="G177" s="214">
        <f>G179</f>
        <v>430065</v>
      </c>
      <c r="H177" s="214"/>
    </row>
    <row r="178" spans="1:8" s="10" customFormat="1" ht="21.75" customHeight="1" x14ac:dyDescent="0.25">
      <c r="A178" s="133"/>
      <c r="B178" s="46"/>
      <c r="C178" s="46"/>
      <c r="D178" s="46"/>
      <c r="E178" s="134" t="s">
        <v>199</v>
      </c>
      <c r="F178" s="214"/>
      <c r="G178" s="215"/>
      <c r="H178" s="215"/>
    </row>
    <row r="179" spans="1:8" ht="25.5" customHeight="1" x14ac:dyDescent="0.25">
      <c r="A179" s="133">
        <v>2661</v>
      </c>
      <c r="B179" s="47" t="s">
        <v>76</v>
      </c>
      <c r="C179" s="47" t="s">
        <v>310</v>
      </c>
      <c r="D179" s="47" t="s">
        <v>69</v>
      </c>
      <c r="E179" s="134" t="s">
        <v>405</v>
      </c>
      <c r="F179" s="214">
        <f>G179+H179</f>
        <v>430065</v>
      </c>
      <c r="G179" s="214">
        <v>430065</v>
      </c>
      <c r="H179" s="214"/>
    </row>
    <row r="180" spans="1:8" s="9" customFormat="1" ht="32.25" customHeight="1" x14ac:dyDescent="0.25">
      <c r="A180" s="129">
        <v>2700</v>
      </c>
      <c r="B180" s="46" t="s">
        <v>77</v>
      </c>
      <c r="C180" s="46" t="s">
        <v>68</v>
      </c>
      <c r="D180" s="46" t="s">
        <v>68</v>
      </c>
      <c r="E180" s="154" t="s">
        <v>406</v>
      </c>
      <c r="F180" s="204">
        <f>G180+H180</f>
        <v>0</v>
      </c>
      <c r="G180" s="204">
        <f>G182+G187+G193+G199+G202+G205</f>
        <v>0</v>
      </c>
      <c r="H180" s="204">
        <f>H182+H187+H193+H199+H202+H205</f>
        <v>0</v>
      </c>
    </row>
    <row r="181" spans="1:8" ht="17.25" hidden="1" customHeight="1" x14ac:dyDescent="0.25">
      <c r="A181" s="133"/>
      <c r="B181" s="46"/>
      <c r="C181" s="46"/>
      <c r="D181" s="46"/>
      <c r="E181" s="134" t="s">
        <v>294</v>
      </c>
      <c r="F181" s="214"/>
      <c r="G181" s="214"/>
      <c r="H181" s="214"/>
    </row>
    <row r="182" spans="1:8" ht="17.25" hidden="1" customHeight="1" x14ac:dyDescent="0.25">
      <c r="A182" s="133">
        <v>2710</v>
      </c>
      <c r="B182" s="46" t="s">
        <v>77</v>
      </c>
      <c r="C182" s="46" t="s">
        <v>69</v>
      </c>
      <c r="D182" s="46" t="s">
        <v>68</v>
      </c>
      <c r="E182" s="135" t="s">
        <v>407</v>
      </c>
      <c r="F182" s="214">
        <f>G182+H182</f>
        <v>0</v>
      </c>
      <c r="G182" s="214">
        <f>G184+G185+G186</f>
        <v>0</v>
      </c>
      <c r="H182" s="214">
        <f>H184+H185+H186</f>
        <v>0</v>
      </c>
    </row>
    <row r="183" spans="1:8" s="10" customFormat="1" ht="17.25" hidden="1" customHeight="1" x14ac:dyDescent="0.25">
      <c r="A183" s="133"/>
      <c r="B183" s="46"/>
      <c r="C183" s="46"/>
      <c r="D183" s="46"/>
      <c r="E183" s="134" t="s">
        <v>199</v>
      </c>
      <c r="F183" s="214"/>
      <c r="G183" s="215"/>
      <c r="H183" s="215"/>
    </row>
    <row r="184" spans="1:8" ht="17.25" hidden="1" customHeight="1" x14ac:dyDescent="0.25">
      <c r="A184" s="133">
        <v>2711</v>
      </c>
      <c r="B184" s="47" t="s">
        <v>77</v>
      </c>
      <c r="C184" s="47" t="s">
        <v>69</v>
      </c>
      <c r="D184" s="47" t="s">
        <v>69</v>
      </c>
      <c r="E184" s="134" t="s">
        <v>408</v>
      </c>
      <c r="F184" s="214">
        <f>G184+H184</f>
        <v>0</v>
      </c>
      <c r="G184" s="214"/>
      <c r="H184" s="214"/>
    </row>
    <row r="185" spans="1:8" ht="17.25" hidden="1" customHeight="1" x14ac:dyDescent="0.25">
      <c r="A185" s="133">
        <v>2712</v>
      </c>
      <c r="B185" s="47" t="s">
        <v>77</v>
      </c>
      <c r="C185" s="47" t="s">
        <v>69</v>
      </c>
      <c r="D185" s="47" t="s">
        <v>70</v>
      </c>
      <c r="E185" s="134" t="s">
        <v>409</v>
      </c>
      <c r="F185" s="214">
        <f>G185+H185</f>
        <v>0</v>
      </c>
      <c r="G185" s="214"/>
      <c r="H185" s="214"/>
    </row>
    <row r="186" spans="1:8" ht="17.25" hidden="1" customHeight="1" x14ac:dyDescent="0.25">
      <c r="A186" s="133">
        <v>2713</v>
      </c>
      <c r="B186" s="47" t="s">
        <v>77</v>
      </c>
      <c r="C186" s="47" t="s">
        <v>69</v>
      </c>
      <c r="D186" s="47" t="s">
        <v>71</v>
      </c>
      <c r="E186" s="134" t="s">
        <v>410</v>
      </c>
      <c r="F186" s="214">
        <f>G186+H186</f>
        <v>0</v>
      </c>
      <c r="G186" s="214"/>
      <c r="H186" s="214"/>
    </row>
    <row r="187" spans="1:8" ht="17.25" hidden="1" customHeight="1" x14ac:dyDescent="0.25">
      <c r="A187" s="133">
        <v>2720</v>
      </c>
      <c r="B187" s="46" t="s">
        <v>77</v>
      </c>
      <c r="C187" s="46" t="s">
        <v>70</v>
      </c>
      <c r="D187" s="46" t="s">
        <v>68</v>
      </c>
      <c r="E187" s="135" t="s">
        <v>411</v>
      </c>
      <c r="F187" s="214">
        <f>G187+H187</f>
        <v>0</v>
      </c>
      <c r="G187" s="214">
        <f>G189+G190+G191+G192</f>
        <v>0</v>
      </c>
      <c r="H187" s="214">
        <f>H189+H190+H191+H192</f>
        <v>0</v>
      </c>
    </row>
    <row r="188" spans="1:8" s="10" customFormat="1" ht="17.25" hidden="1" customHeight="1" x14ac:dyDescent="0.25">
      <c r="A188" s="133"/>
      <c r="B188" s="46"/>
      <c r="C188" s="46"/>
      <c r="D188" s="46"/>
      <c r="E188" s="134" t="s">
        <v>199</v>
      </c>
      <c r="F188" s="214"/>
      <c r="G188" s="215"/>
      <c r="H188" s="215"/>
    </row>
    <row r="189" spans="1:8" ht="17.25" hidden="1" customHeight="1" x14ac:dyDescent="0.25">
      <c r="A189" s="133">
        <v>2721</v>
      </c>
      <c r="B189" s="47" t="s">
        <v>77</v>
      </c>
      <c r="C189" s="47" t="s">
        <v>70</v>
      </c>
      <c r="D189" s="47" t="s">
        <v>69</v>
      </c>
      <c r="E189" s="134" t="s">
        <v>412</v>
      </c>
      <c r="F189" s="214">
        <f>G189+H189</f>
        <v>0</v>
      </c>
      <c r="G189" s="214"/>
      <c r="H189" s="214"/>
    </row>
    <row r="190" spans="1:8" ht="17.25" hidden="1" customHeight="1" x14ac:dyDescent="0.25">
      <c r="A190" s="133">
        <v>2722</v>
      </c>
      <c r="B190" s="47" t="s">
        <v>77</v>
      </c>
      <c r="C190" s="47" t="s">
        <v>70</v>
      </c>
      <c r="D190" s="47" t="s">
        <v>70</v>
      </c>
      <c r="E190" s="134" t="s">
        <v>413</v>
      </c>
      <c r="F190" s="214">
        <f>G190+H190</f>
        <v>0</v>
      </c>
      <c r="G190" s="214"/>
      <c r="H190" s="214"/>
    </row>
    <row r="191" spans="1:8" ht="17.25" hidden="1" customHeight="1" x14ac:dyDescent="0.25">
      <c r="A191" s="133">
        <v>2723</v>
      </c>
      <c r="B191" s="47" t="s">
        <v>77</v>
      </c>
      <c r="C191" s="47" t="s">
        <v>70</v>
      </c>
      <c r="D191" s="47" t="s">
        <v>71</v>
      </c>
      <c r="E191" s="134" t="s">
        <v>414</v>
      </c>
      <c r="F191" s="214">
        <f>G191+H191</f>
        <v>0</v>
      </c>
      <c r="G191" s="214"/>
      <c r="H191" s="214"/>
    </row>
    <row r="192" spans="1:8" ht="17.25" hidden="1" customHeight="1" x14ac:dyDescent="0.25">
      <c r="A192" s="133">
        <v>2724</v>
      </c>
      <c r="B192" s="47" t="s">
        <v>77</v>
      </c>
      <c r="C192" s="47" t="s">
        <v>70</v>
      </c>
      <c r="D192" s="47" t="s">
        <v>290</v>
      </c>
      <c r="E192" s="134" t="s">
        <v>415</v>
      </c>
      <c r="F192" s="214">
        <f>G192+H192</f>
        <v>0</v>
      </c>
      <c r="G192" s="214"/>
      <c r="H192" s="214"/>
    </row>
    <row r="193" spans="1:8" ht="17.25" hidden="1" customHeight="1" x14ac:dyDescent="0.25">
      <c r="A193" s="133">
        <v>2730</v>
      </c>
      <c r="B193" s="46" t="s">
        <v>77</v>
      </c>
      <c r="C193" s="46" t="s">
        <v>71</v>
      </c>
      <c r="D193" s="46" t="s">
        <v>68</v>
      </c>
      <c r="E193" s="135" t="s">
        <v>416</v>
      </c>
      <c r="F193" s="214">
        <f>G193+H193</f>
        <v>0</v>
      </c>
      <c r="G193" s="214">
        <f>G195+G196+G197+G198</f>
        <v>0</v>
      </c>
      <c r="H193" s="214">
        <f>H195+H196+H197+H198</f>
        <v>0</v>
      </c>
    </row>
    <row r="194" spans="1:8" s="10" customFormat="1" ht="17.25" hidden="1" customHeight="1" x14ac:dyDescent="0.25">
      <c r="A194" s="133"/>
      <c r="B194" s="46"/>
      <c r="C194" s="46"/>
      <c r="D194" s="46"/>
      <c r="E194" s="134" t="s">
        <v>199</v>
      </c>
      <c r="F194" s="214"/>
      <c r="G194" s="215"/>
      <c r="H194" s="215"/>
    </row>
    <row r="195" spans="1:8" ht="17.25" hidden="1" customHeight="1" x14ac:dyDescent="0.25">
      <c r="A195" s="133">
        <v>2731</v>
      </c>
      <c r="B195" s="47" t="s">
        <v>77</v>
      </c>
      <c r="C195" s="47" t="s">
        <v>71</v>
      </c>
      <c r="D195" s="47" t="s">
        <v>69</v>
      </c>
      <c r="E195" s="134" t="s">
        <v>417</v>
      </c>
      <c r="F195" s="214">
        <f>G195+H195</f>
        <v>0</v>
      </c>
      <c r="G195" s="214"/>
      <c r="H195" s="214"/>
    </row>
    <row r="196" spans="1:8" ht="17.25" hidden="1" customHeight="1" x14ac:dyDescent="0.25">
      <c r="A196" s="133">
        <v>2732</v>
      </c>
      <c r="B196" s="47" t="s">
        <v>77</v>
      </c>
      <c r="C196" s="47" t="s">
        <v>71</v>
      </c>
      <c r="D196" s="47" t="s">
        <v>70</v>
      </c>
      <c r="E196" s="134" t="s">
        <v>418</v>
      </c>
      <c r="F196" s="214">
        <f>G196+H196</f>
        <v>0</v>
      </c>
      <c r="G196" s="214"/>
      <c r="H196" s="214"/>
    </row>
    <row r="197" spans="1:8" ht="17.25" hidden="1" customHeight="1" x14ac:dyDescent="0.25">
      <c r="A197" s="133">
        <v>2733</v>
      </c>
      <c r="B197" s="47" t="s">
        <v>77</v>
      </c>
      <c r="C197" s="47" t="s">
        <v>71</v>
      </c>
      <c r="D197" s="47" t="s">
        <v>71</v>
      </c>
      <c r="E197" s="134" t="s">
        <v>419</v>
      </c>
      <c r="F197" s="214">
        <f>G197+H197</f>
        <v>0</v>
      </c>
      <c r="G197" s="214"/>
      <c r="H197" s="214"/>
    </row>
    <row r="198" spans="1:8" ht="17.25" hidden="1" customHeight="1" x14ac:dyDescent="0.25">
      <c r="A198" s="133">
        <v>2734</v>
      </c>
      <c r="B198" s="47" t="s">
        <v>77</v>
      </c>
      <c r="C198" s="47" t="s">
        <v>71</v>
      </c>
      <c r="D198" s="47" t="s">
        <v>290</v>
      </c>
      <c r="E198" s="134" t="s">
        <v>420</v>
      </c>
      <c r="F198" s="214">
        <f>G198+H198</f>
        <v>0</v>
      </c>
      <c r="G198" s="214"/>
      <c r="H198" s="214"/>
    </row>
    <row r="199" spans="1:8" ht="17.25" hidden="1" customHeight="1" x14ac:dyDescent="0.25">
      <c r="A199" s="133">
        <v>2740</v>
      </c>
      <c r="B199" s="46" t="s">
        <v>77</v>
      </c>
      <c r="C199" s="46" t="s">
        <v>290</v>
      </c>
      <c r="D199" s="46" t="s">
        <v>68</v>
      </c>
      <c r="E199" s="135" t="s">
        <v>421</v>
      </c>
      <c r="F199" s="214">
        <f>G199+H199</f>
        <v>0</v>
      </c>
      <c r="G199" s="214">
        <f>G201</f>
        <v>0</v>
      </c>
      <c r="H199" s="214">
        <f>H201</f>
        <v>0</v>
      </c>
    </row>
    <row r="200" spans="1:8" s="10" customFormat="1" ht="17.25" hidden="1" customHeight="1" x14ac:dyDescent="0.25">
      <c r="A200" s="133"/>
      <c r="B200" s="46"/>
      <c r="C200" s="46"/>
      <c r="D200" s="46"/>
      <c r="E200" s="134" t="s">
        <v>199</v>
      </c>
      <c r="F200" s="214"/>
      <c r="G200" s="215"/>
      <c r="H200" s="215"/>
    </row>
    <row r="201" spans="1:8" ht="17.25" hidden="1" customHeight="1" x14ac:dyDescent="0.25">
      <c r="A201" s="133">
        <v>2741</v>
      </c>
      <c r="B201" s="47" t="s">
        <v>77</v>
      </c>
      <c r="C201" s="47" t="s">
        <v>290</v>
      </c>
      <c r="D201" s="47" t="s">
        <v>69</v>
      </c>
      <c r="E201" s="134" t="s">
        <v>421</v>
      </c>
      <c r="F201" s="214">
        <f>G201+H201</f>
        <v>0</v>
      </c>
      <c r="G201" s="214"/>
      <c r="H201" s="214"/>
    </row>
    <row r="202" spans="1:8" ht="17.25" hidden="1" customHeight="1" x14ac:dyDescent="0.25">
      <c r="A202" s="133">
        <v>2750</v>
      </c>
      <c r="B202" s="46" t="s">
        <v>77</v>
      </c>
      <c r="C202" s="46" t="s">
        <v>291</v>
      </c>
      <c r="D202" s="46" t="s">
        <v>68</v>
      </c>
      <c r="E202" s="135" t="s">
        <v>422</v>
      </c>
      <c r="F202" s="214">
        <f>G202+H202</f>
        <v>0</v>
      </c>
      <c r="G202" s="214">
        <f>G204</f>
        <v>0</v>
      </c>
      <c r="H202" s="214">
        <f>H204</f>
        <v>0</v>
      </c>
    </row>
    <row r="203" spans="1:8" s="10" customFormat="1" ht="17.25" hidden="1" customHeight="1" x14ac:dyDescent="0.25">
      <c r="A203" s="133"/>
      <c r="B203" s="46"/>
      <c r="C203" s="46"/>
      <c r="D203" s="46"/>
      <c r="E203" s="134" t="s">
        <v>199</v>
      </c>
      <c r="F203" s="214"/>
      <c r="G203" s="215"/>
      <c r="H203" s="215"/>
    </row>
    <row r="204" spans="1:8" ht="17.25" hidden="1" customHeight="1" x14ac:dyDescent="0.25">
      <c r="A204" s="133">
        <v>2751</v>
      </c>
      <c r="B204" s="47" t="s">
        <v>77</v>
      </c>
      <c r="C204" s="47" t="s">
        <v>291</v>
      </c>
      <c r="D204" s="47" t="s">
        <v>69</v>
      </c>
      <c r="E204" s="134" t="s">
        <v>422</v>
      </c>
      <c r="F204" s="214">
        <f>G204+H204</f>
        <v>0</v>
      </c>
      <c r="G204" s="214"/>
      <c r="H204" s="214"/>
    </row>
    <row r="205" spans="1:8" ht="17.25" hidden="1" customHeight="1" x14ac:dyDescent="0.25">
      <c r="A205" s="133">
        <v>2760</v>
      </c>
      <c r="B205" s="46" t="s">
        <v>77</v>
      </c>
      <c r="C205" s="46" t="s">
        <v>310</v>
      </c>
      <c r="D205" s="46" t="s">
        <v>68</v>
      </c>
      <c r="E205" s="135" t="s">
        <v>423</v>
      </c>
      <c r="F205" s="214">
        <f>G205+H205</f>
        <v>0</v>
      </c>
      <c r="G205" s="214">
        <f>G207+G208</f>
        <v>0</v>
      </c>
      <c r="H205" s="214">
        <f>H207+H208</f>
        <v>0</v>
      </c>
    </row>
    <row r="206" spans="1:8" s="10" customFormat="1" ht="17.25" hidden="1" customHeight="1" x14ac:dyDescent="0.25">
      <c r="A206" s="133"/>
      <c r="B206" s="46"/>
      <c r="C206" s="46"/>
      <c r="D206" s="46"/>
      <c r="E206" s="134" t="s">
        <v>199</v>
      </c>
      <c r="F206" s="214"/>
      <c r="G206" s="215"/>
      <c r="H206" s="215"/>
    </row>
    <row r="207" spans="1:8" ht="17.25" hidden="1" customHeight="1" x14ac:dyDescent="0.25">
      <c r="A207" s="133">
        <v>2761</v>
      </c>
      <c r="B207" s="47" t="s">
        <v>77</v>
      </c>
      <c r="C207" s="47" t="s">
        <v>310</v>
      </c>
      <c r="D207" s="47" t="s">
        <v>69</v>
      </c>
      <c r="E207" s="134" t="s">
        <v>424</v>
      </c>
      <c r="F207" s="214">
        <f>G207+H207</f>
        <v>0</v>
      </c>
      <c r="G207" s="214"/>
      <c r="H207" s="214"/>
    </row>
    <row r="208" spans="1:8" ht="17.25" hidden="1" customHeight="1" x14ac:dyDescent="0.25">
      <c r="A208" s="133">
        <v>2762</v>
      </c>
      <c r="B208" s="47" t="s">
        <v>77</v>
      </c>
      <c r="C208" s="47" t="s">
        <v>310</v>
      </c>
      <c r="D208" s="47" t="s">
        <v>70</v>
      </c>
      <c r="E208" s="134" t="s">
        <v>423</v>
      </c>
      <c r="F208" s="214">
        <f>G208+H208</f>
        <v>0</v>
      </c>
      <c r="G208" s="214"/>
      <c r="H208" s="214"/>
    </row>
    <row r="209" spans="1:8" s="9" customFormat="1" ht="27.75" customHeight="1" x14ac:dyDescent="0.25">
      <c r="A209" s="129">
        <v>2800</v>
      </c>
      <c r="B209" s="46" t="s">
        <v>78</v>
      </c>
      <c r="C209" s="46" t="s">
        <v>68</v>
      </c>
      <c r="D209" s="46" t="s">
        <v>68</v>
      </c>
      <c r="E209" s="154" t="s">
        <v>425</v>
      </c>
      <c r="F209" s="204">
        <f>G209+H209</f>
        <v>120628</v>
      </c>
      <c r="G209" s="204">
        <f>G218+G219+G223</f>
        <v>120628</v>
      </c>
      <c r="H209" s="204">
        <f>H211+H214+H223+H228+H233+H236</f>
        <v>0</v>
      </c>
    </row>
    <row r="210" spans="1:8" ht="14.25" customHeight="1" x14ac:dyDescent="0.25">
      <c r="A210" s="133"/>
      <c r="B210" s="46"/>
      <c r="C210" s="46"/>
      <c r="D210" s="46"/>
      <c r="E210" s="134" t="s">
        <v>294</v>
      </c>
      <c r="F210" s="214"/>
      <c r="G210" s="214"/>
      <c r="H210" s="214"/>
    </row>
    <row r="211" spans="1:8" ht="21.75" customHeight="1" x14ac:dyDescent="0.25">
      <c r="A211" s="133">
        <v>2810</v>
      </c>
      <c r="B211" s="47" t="s">
        <v>78</v>
      </c>
      <c r="C211" s="47" t="s">
        <v>69</v>
      </c>
      <c r="D211" s="47" t="s">
        <v>68</v>
      </c>
      <c r="E211" s="135" t="s">
        <v>426</v>
      </c>
      <c r="F211" s="214">
        <f>G211+H211</f>
        <v>0</v>
      </c>
      <c r="G211" s="214">
        <f>G213</f>
        <v>0</v>
      </c>
      <c r="H211" s="214">
        <f>H213</f>
        <v>0</v>
      </c>
    </row>
    <row r="212" spans="1:8" s="10" customFormat="1" ht="14.25" customHeight="1" x14ac:dyDescent="0.25">
      <c r="A212" s="133"/>
      <c r="B212" s="46"/>
      <c r="C212" s="46"/>
      <c r="D212" s="46"/>
      <c r="E212" s="134" t="s">
        <v>199</v>
      </c>
      <c r="F212" s="214"/>
      <c r="G212" s="215"/>
      <c r="H212" s="215"/>
    </row>
    <row r="213" spans="1:8" ht="21.75" customHeight="1" x14ac:dyDescent="0.25">
      <c r="A213" s="133">
        <v>2811</v>
      </c>
      <c r="B213" s="47" t="s">
        <v>78</v>
      </c>
      <c r="C213" s="47" t="s">
        <v>69</v>
      </c>
      <c r="D213" s="47" t="s">
        <v>69</v>
      </c>
      <c r="E213" s="134" t="s">
        <v>426</v>
      </c>
      <c r="F213" s="214">
        <f>G213+H213</f>
        <v>0</v>
      </c>
      <c r="G213" s="214"/>
      <c r="H213" s="214"/>
    </row>
    <row r="214" spans="1:8" ht="21.75" customHeight="1" x14ac:dyDescent="0.25">
      <c r="A214" s="133">
        <v>2820</v>
      </c>
      <c r="B214" s="46" t="s">
        <v>78</v>
      </c>
      <c r="C214" s="46" t="s">
        <v>70</v>
      </c>
      <c r="D214" s="46" t="s">
        <v>68</v>
      </c>
      <c r="E214" s="135" t="s">
        <v>427</v>
      </c>
      <c r="F214" s="214">
        <f>G214+H214</f>
        <v>120128</v>
      </c>
      <c r="G214" s="214">
        <f>G218+G219</f>
        <v>120128</v>
      </c>
      <c r="H214" s="214">
        <f>H218</f>
        <v>0</v>
      </c>
    </row>
    <row r="215" spans="1:8" s="10" customFormat="1" ht="16.5" customHeight="1" x14ac:dyDescent="0.25">
      <c r="A215" s="133"/>
      <c r="B215" s="46"/>
      <c r="C215" s="46"/>
      <c r="D215" s="46"/>
      <c r="E215" s="134" t="s">
        <v>199</v>
      </c>
      <c r="F215" s="214"/>
      <c r="G215" s="215"/>
      <c r="H215" s="215"/>
    </row>
    <row r="216" spans="1:8" ht="15" customHeight="1" x14ac:dyDescent="0.25">
      <c r="A216" s="133">
        <v>2821</v>
      </c>
      <c r="B216" s="47" t="s">
        <v>78</v>
      </c>
      <c r="C216" s="47" t="s">
        <v>70</v>
      </c>
      <c r="D216" s="47" t="s">
        <v>69</v>
      </c>
      <c r="E216" s="134" t="s">
        <v>428</v>
      </c>
      <c r="F216" s="214">
        <f t="shared" ref="F216:F223" si="3">G216+H216</f>
        <v>0</v>
      </c>
      <c r="G216" s="214"/>
      <c r="H216" s="214"/>
    </row>
    <row r="217" spans="1:8" ht="21.75" customHeight="1" x14ac:dyDescent="0.25">
      <c r="A217" s="133">
        <v>2822</v>
      </c>
      <c r="B217" s="47" t="s">
        <v>78</v>
      </c>
      <c r="C217" s="47" t="s">
        <v>70</v>
      </c>
      <c r="D217" s="47" t="s">
        <v>70</v>
      </c>
      <c r="E217" s="134" t="s">
        <v>429</v>
      </c>
      <c r="F217" s="214">
        <f t="shared" si="3"/>
        <v>0</v>
      </c>
      <c r="G217" s="214"/>
      <c r="H217" s="214"/>
    </row>
    <row r="218" spans="1:8" ht="21.75" customHeight="1" x14ac:dyDescent="0.25">
      <c r="A218" s="133">
        <v>2823</v>
      </c>
      <c r="B218" s="47" t="s">
        <v>78</v>
      </c>
      <c r="C218" s="47" t="s">
        <v>70</v>
      </c>
      <c r="D218" s="47" t="s">
        <v>71</v>
      </c>
      <c r="E218" s="134" t="s">
        <v>430</v>
      </c>
      <c r="F218" s="214">
        <f t="shared" si="3"/>
        <v>109128</v>
      </c>
      <c r="G218" s="214">
        <v>109128</v>
      </c>
      <c r="H218" s="214"/>
    </row>
    <row r="219" spans="1:8" ht="21.75" customHeight="1" x14ac:dyDescent="0.25">
      <c r="A219" s="133">
        <v>2824</v>
      </c>
      <c r="B219" s="47" t="s">
        <v>78</v>
      </c>
      <c r="C219" s="47" t="s">
        <v>70</v>
      </c>
      <c r="D219" s="47" t="s">
        <v>290</v>
      </c>
      <c r="E219" s="134" t="s">
        <v>431</v>
      </c>
      <c r="F219" s="214">
        <f t="shared" si="3"/>
        <v>11000</v>
      </c>
      <c r="G219" s="214">
        <v>11000</v>
      </c>
      <c r="H219" s="214"/>
    </row>
    <row r="220" spans="1:8" ht="21.75" customHeight="1" x14ac:dyDescent="0.25">
      <c r="A220" s="133">
        <v>2825</v>
      </c>
      <c r="B220" s="47" t="s">
        <v>78</v>
      </c>
      <c r="C220" s="47" t="s">
        <v>70</v>
      </c>
      <c r="D220" s="47" t="s">
        <v>291</v>
      </c>
      <c r="E220" s="134" t="s">
        <v>432</v>
      </c>
      <c r="F220" s="214">
        <f t="shared" si="3"/>
        <v>0</v>
      </c>
      <c r="G220" s="214"/>
      <c r="H220" s="214"/>
    </row>
    <row r="221" spans="1:8" ht="21.75" customHeight="1" x14ac:dyDescent="0.25">
      <c r="A221" s="133">
        <v>2826</v>
      </c>
      <c r="B221" s="47" t="s">
        <v>78</v>
      </c>
      <c r="C221" s="47" t="s">
        <v>70</v>
      </c>
      <c r="D221" s="47" t="s">
        <v>310</v>
      </c>
      <c r="E221" s="134" t="s">
        <v>433</v>
      </c>
      <c r="F221" s="214">
        <f t="shared" si="3"/>
        <v>0</v>
      </c>
      <c r="G221" s="214"/>
      <c r="H221" s="214"/>
    </row>
    <row r="222" spans="1:8" ht="27.75" customHeight="1" x14ac:dyDescent="0.25">
      <c r="A222" s="133">
        <v>2827</v>
      </c>
      <c r="B222" s="47" t="s">
        <v>78</v>
      </c>
      <c r="C222" s="47" t="s">
        <v>70</v>
      </c>
      <c r="D222" s="47" t="s">
        <v>313</v>
      </c>
      <c r="E222" s="134" t="s">
        <v>434</v>
      </c>
      <c r="F222" s="214">
        <f t="shared" si="3"/>
        <v>0</v>
      </c>
      <c r="G222" s="214"/>
      <c r="H222" s="214"/>
    </row>
    <row r="223" spans="1:8" ht="28.5" customHeight="1" x14ac:dyDescent="0.25">
      <c r="A223" s="133">
        <v>2830</v>
      </c>
      <c r="B223" s="46" t="s">
        <v>78</v>
      </c>
      <c r="C223" s="46" t="s">
        <v>71</v>
      </c>
      <c r="D223" s="46" t="s">
        <v>68</v>
      </c>
      <c r="E223" s="135" t="s">
        <v>435</v>
      </c>
      <c r="F223" s="214">
        <f t="shared" si="3"/>
        <v>500</v>
      </c>
      <c r="G223" s="214">
        <f>G225</f>
        <v>500</v>
      </c>
      <c r="H223" s="214">
        <f>H225+H226+H227</f>
        <v>0</v>
      </c>
    </row>
    <row r="224" spans="1:8" s="10" customFormat="1" ht="20.25" customHeight="1" x14ac:dyDescent="0.25">
      <c r="A224" s="133"/>
      <c r="B224" s="46"/>
      <c r="C224" s="46"/>
      <c r="D224" s="46"/>
      <c r="E224" s="134" t="s">
        <v>199</v>
      </c>
      <c r="F224" s="214"/>
      <c r="G224" s="215"/>
      <c r="H224" s="215"/>
    </row>
    <row r="225" spans="1:8" ht="20.25" customHeight="1" x14ac:dyDescent="0.25">
      <c r="A225" s="133">
        <v>2831</v>
      </c>
      <c r="B225" s="47" t="s">
        <v>78</v>
      </c>
      <c r="C225" s="47" t="s">
        <v>71</v>
      </c>
      <c r="D225" s="47" t="s">
        <v>69</v>
      </c>
      <c r="E225" s="134" t="s">
        <v>436</v>
      </c>
      <c r="F225" s="214">
        <f>G225+H225</f>
        <v>500</v>
      </c>
      <c r="G225" s="214">
        <v>500</v>
      </c>
      <c r="H225" s="214"/>
    </row>
    <row r="226" spans="1:8" ht="20.25" customHeight="1" x14ac:dyDescent="0.25">
      <c r="A226" s="133">
        <v>2832</v>
      </c>
      <c r="B226" s="47" t="s">
        <v>78</v>
      </c>
      <c r="C226" s="47" t="s">
        <v>71</v>
      </c>
      <c r="D226" s="47" t="s">
        <v>70</v>
      </c>
      <c r="E226" s="134" t="s">
        <v>437</v>
      </c>
      <c r="F226" s="214">
        <f>G226+H226</f>
        <v>0</v>
      </c>
      <c r="G226" s="214"/>
      <c r="H226" s="214"/>
    </row>
    <row r="227" spans="1:8" ht="20.25" customHeight="1" x14ac:dyDescent="0.25">
      <c r="A227" s="133">
        <v>2833</v>
      </c>
      <c r="B227" s="47" t="s">
        <v>78</v>
      </c>
      <c r="C227" s="47" t="s">
        <v>71</v>
      </c>
      <c r="D227" s="47" t="s">
        <v>71</v>
      </c>
      <c r="E227" s="134" t="s">
        <v>438</v>
      </c>
      <c r="F227" s="214">
        <f>G227+H227</f>
        <v>0</v>
      </c>
      <c r="G227" s="214"/>
      <c r="H227" s="214"/>
    </row>
    <row r="228" spans="1:8" ht="20.25" customHeight="1" x14ac:dyDescent="0.25">
      <c r="A228" s="133">
        <v>2840</v>
      </c>
      <c r="B228" s="46" t="s">
        <v>78</v>
      </c>
      <c r="C228" s="46" t="s">
        <v>290</v>
      </c>
      <c r="D228" s="46" t="s">
        <v>68</v>
      </c>
      <c r="E228" s="135" t="s">
        <v>439</v>
      </c>
      <c r="F228" s="214">
        <f>G228+H228</f>
        <v>0</v>
      </c>
      <c r="G228" s="214">
        <f>G230+G231+G232</f>
        <v>0</v>
      </c>
      <c r="H228" s="214">
        <f>H230+H231+H232</f>
        <v>0</v>
      </c>
    </row>
    <row r="229" spans="1:8" s="10" customFormat="1" ht="20.25" customHeight="1" x14ac:dyDescent="0.25">
      <c r="A229" s="133"/>
      <c r="B229" s="46"/>
      <c r="C229" s="46"/>
      <c r="D229" s="46"/>
      <c r="E229" s="134" t="s">
        <v>199</v>
      </c>
      <c r="F229" s="214"/>
      <c r="G229" s="215"/>
      <c r="H229" s="215"/>
    </row>
    <row r="230" spans="1:8" ht="20.25" customHeight="1" x14ac:dyDescent="0.25">
      <c r="A230" s="133">
        <v>2841</v>
      </c>
      <c r="B230" s="47" t="s">
        <v>78</v>
      </c>
      <c r="C230" s="47" t="s">
        <v>290</v>
      </c>
      <c r="D230" s="47" t="s">
        <v>69</v>
      </c>
      <c r="E230" s="134" t="s">
        <v>440</v>
      </c>
      <c r="F230" s="214">
        <f>G230+H230</f>
        <v>0</v>
      </c>
      <c r="G230" s="214"/>
      <c r="H230" s="214"/>
    </row>
    <row r="231" spans="1:8" ht="31.5" customHeight="1" x14ac:dyDescent="0.25">
      <c r="A231" s="133">
        <v>2842</v>
      </c>
      <c r="B231" s="47" t="s">
        <v>78</v>
      </c>
      <c r="C231" s="47" t="s">
        <v>290</v>
      </c>
      <c r="D231" s="47" t="s">
        <v>70</v>
      </c>
      <c r="E231" s="134" t="s">
        <v>441</v>
      </c>
      <c r="F231" s="214">
        <f>G231+H231</f>
        <v>0</v>
      </c>
      <c r="G231" s="214"/>
      <c r="H231" s="214"/>
    </row>
    <row r="232" spans="1:8" ht="20.25" customHeight="1" x14ac:dyDescent="0.25">
      <c r="A232" s="133">
        <v>2843</v>
      </c>
      <c r="B232" s="47" t="s">
        <v>78</v>
      </c>
      <c r="C232" s="47" t="s">
        <v>290</v>
      </c>
      <c r="D232" s="47" t="s">
        <v>71</v>
      </c>
      <c r="E232" s="134" t="s">
        <v>439</v>
      </c>
      <c r="F232" s="214">
        <f>G232+H232</f>
        <v>0</v>
      </c>
      <c r="G232" s="214"/>
      <c r="H232" s="214"/>
    </row>
    <row r="233" spans="1:8" ht="28.5" customHeight="1" x14ac:dyDescent="0.25">
      <c r="A233" s="133">
        <v>2850</v>
      </c>
      <c r="B233" s="46" t="s">
        <v>78</v>
      </c>
      <c r="C233" s="46" t="s">
        <v>291</v>
      </c>
      <c r="D233" s="46" t="s">
        <v>68</v>
      </c>
      <c r="E233" s="139" t="s">
        <v>442</v>
      </c>
      <c r="F233" s="214">
        <f>G233+H233</f>
        <v>0</v>
      </c>
      <c r="G233" s="214">
        <f>G235</f>
        <v>0</v>
      </c>
      <c r="H233" s="214">
        <f>H235</f>
        <v>0</v>
      </c>
    </row>
    <row r="234" spans="1:8" s="10" customFormat="1" ht="18.75" customHeight="1" x14ac:dyDescent="0.25">
      <c r="A234" s="133"/>
      <c r="B234" s="46"/>
      <c r="C234" s="46"/>
      <c r="D234" s="46"/>
      <c r="E234" s="134" t="s">
        <v>199</v>
      </c>
      <c r="F234" s="214"/>
      <c r="G234" s="215"/>
      <c r="H234" s="215"/>
    </row>
    <row r="235" spans="1:8" ht="28.5" customHeight="1" x14ac:dyDescent="0.25">
      <c r="A235" s="133">
        <v>2851</v>
      </c>
      <c r="B235" s="46" t="s">
        <v>78</v>
      </c>
      <c r="C235" s="46" t="s">
        <v>291</v>
      </c>
      <c r="D235" s="46" t="s">
        <v>69</v>
      </c>
      <c r="E235" s="140" t="s">
        <v>442</v>
      </c>
      <c r="F235" s="214">
        <f>G235+H235</f>
        <v>0</v>
      </c>
      <c r="G235" s="214"/>
      <c r="H235" s="214"/>
    </row>
    <row r="236" spans="1:8" ht="21" customHeight="1" x14ac:dyDescent="0.25">
      <c r="A236" s="133">
        <v>2860</v>
      </c>
      <c r="B236" s="46" t="s">
        <v>78</v>
      </c>
      <c r="C236" s="46" t="s">
        <v>310</v>
      </c>
      <c r="D236" s="46" t="s">
        <v>68</v>
      </c>
      <c r="E236" s="139" t="s">
        <v>443</v>
      </c>
      <c r="F236" s="214">
        <f>G236+H236</f>
        <v>0</v>
      </c>
      <c r="G236" s="214">
        <f>G238</f>
        <v>0</v>
      </c>
      <c r="H236" s="214">
        <f>H238</f>
        <v>0</v>
      </c>
    </row>
    <row r="237" spans="1:8" s="10" customFormat="1" ht="12.75" customHeight="1" x14ac:dyDescent="0.25">
      <c r="A237" s="133"/>
      <c r="B237" s="46"/>
      <c r="C237" s="46"/>
      <c r="D237" s="46"/>
      <c r="E237" s="134" t="s">
        <v>199</v>
      </c>
      <c r="F237" s="214"/>
      <c r="G237" s="215"/>
      <c r="H237" s="215"/>
    </row>
    <row r="238" spans="1:8" ht="21" customHeight="1" x14ac:dyDescent="0.25">
      <c r="A238" s="133">
        <v>2861</v>
      </c>
      <c r="B238" s="47" t="s">
        <v>78</v>
      </c>
      <c r="C238" s="47" t="s">
        <v>310</v>
      </c>
      <c r="D238" s="47" t="s">
        <v>69</v>
      </c>
      <c r="E238" s="140" t="s">
        <v>443</v>
      </c>
      <c r="F238" s="214">
        <f>G238+H238</f>
        <v>0</v>
      </c>
      <c r="G238" s="214"/>
      <c r="H238" s="214"/>
    </row>
    <row r="239" spans="1:8" s="9" customFormat="1" ht="41.25" customHeight="1" x14ac:dyDescent="0.25">
      <c r="A239" s="129">
        <v>2900</v>
      </c>
      <c r="B239" s="46" t="s">
        <v>79</v>
      </c>
      <c r="C239" s="46" t="s">
        <v>68</v>
      </c>
      <c r="D239" s="46" t="s">
        <v>68</v>
      </c>
      <c r="E239" s="131" t="s">
        <v>444</v>
      </c>
      <c r="F239" s="204">
        <f>G239+H239</f>
        <v>745309.7</v>
      </c>
      <c r="G239" s="204">
        <f>G241+G257</f>
        <v>654497.19999999995</v>
      </c>
      <c r="H239" s="204">
        <f>H241+H257</f>
        <v>90812.5</v>
      </c>
    </row>
    <row r="240" spans="1:8" ht="17.25" customHeight="1" x14ac:dyDescent="0.25">
      <c r="A240" s="133"/>
      <c r="B240" s="46"/>
      <c r="C240" s="46"/>
      <c r="D240" s="46"/>
      <c r="E240" s="134" t="s">
        <v>294</v>
      </c>
      <c r="F240" s="214"/>
      <c r="G240" s="214"/>
      <c r="H240" s="214"/>
    </row>
    <row r="241" spans="1:8" ht="17.25" customHeight="1" x14ac:dyDescent="0.25">
      <c r="A241" s="133">
        <v>2910</v>
      </c>
      <c r="B241" s="46" t="s">
        <v>79</v>
      </c>
      <c r="C241" s="46" t="s">
        <v>69</v>
      </c>
      <c r="D241" s="46" t="s">
        <v>68</v>
      </c>
      <c r="E241" s="135" t="s">
        <v>445</v>
      </c>
      <c r="F241" s="214">
        <f>G241+H241</f>
        <v>536385.69999999995</v>
      </c>
      <c r="G241" s="214">
        <f>G243</f>
        <v>445573.2</v>
      </c>
      <c r="H241" s="214">
        <f>H243+H244</f>
        <v>90812.5</v>
      </c>
    </row>
    <row r="242" spans="1:8" s="10" customFormat="1" ht="17.25" customHeight="1" x14ac:dyDescent="0.25">
      <c r="A242" s="133"/>
      <c r="B242" s="46"/>
      <c r="C242" s="46"/>
      <c r="D242" s="46"/>
      <c r="E242" s="134" t="s">
        <v>199</v>
      </c>
      <c r="F242" s="214"/>
      <c r="G242" s="215"/>
      <c r="H242" s="215"/>
    </row>
    <row r="243" spans="1:8" ht="17.25" customHeight="1" x14ac:dyDescent="0.25">
      <c r="A243" s="133">
        <v>2911</v>
      </c>
      <c r="B243" s="47" t="s">
        <v>79</v>
      </c>
      <c r="C243" s="47" t="s">
        <v>69</v>
      </c>
      <c r="D243" s="47" t="s">
        <v>69</v>
      </c>
      <c r="E243" s="134" t="s">
        <v>446</v>
      </c>
      <c r="F243" s="214">
        <f>G243+H243</f>
        <v>536385.69999999995</v>
      </c>
      <c r="G243" s="214">
        <v>445573.2</v>
      </c>
      <c r="H243" s="214">
        <v>90812.5</v>
      </c>
    </row>
    <row r="244" spans="1:8" ht="17.25" customHeight="1" x14ac:dyDescent="0.25">
      <c r="A244" s="133">
        <v>2912</v>
      </c>
      <c r="B244" s="47" t="s">
        <v>79</v>
      </c>
      <c r="C244" s="47" t="s">
        <v>69</v>
      </c>
      <c r="D244" s="47" t="s">
        <v>70</v>
      </c>
      <c r="E244" s="134" t="s">
        <v>447</v>
      </c>
      <c r="F244" s="214">
        <f>G244+H244</f>
        <v>0</v>
      </c>
      <c r="G244" s="214"/>
      <c r="H244" s="214"/>
    </row>
    <row r="245" spans="1:8" ht="17.25" customHeight="1" x14ac:dyDescent="0.25">
      <c r="A245" s="133">
        <v>2920</v>
      </c>
      <c r="B245" s="46" t="s">
        <v>79</v>
      </c>
      <c r="C245" s="46" t="s">
        <v>70</v>
      </c>
      <c r="D245" s="46" t="s">
        <v>68</v>
      </c>
      <c r="E245" s="135" t="s">
        <v>448</v>
      </c>
      <c r="F245" s="214">
        <f>G245+H245</f>
        <v>0</v>
      </c>
      <c r="G245" s="214">
        <f>G247+G248</f>
        <v>0</v>
      </c>
      <c r="H245" s="214">
        <f>H247+H248</f>
        <v>0</v>
      </c>
    </row>
    <row r="246" spans="1:8" s="10" customFormat="1" ht="17.25" customHeight="1" x14ac:dyDescent="0.25">
      <c r="A246" s="133"/>
      <c r="B246" s="46"/>
      <c r="C246" s="46"/>
      <c r="D246" s="46"/>
      <c r="E246" s="134" t="s">
        <v>199</v>
      </c>
      <c r="F246" s="214"/>
      <c r="G246" s="215"/>
      <c r="H246" s="215"/>
    </row>
    <row r="247" spans="1:8" ht="17.25" customHeight="1" x14ac:dyDescent="0.25">
      <c r="A247" s="133">
        <v>2921</v>
      </c>
      <c r="B247" s="47" t="s">
        <v>79</v>
      </c>
      <c r="C247" s="47" t="s">
        <v>70</v>
      </c>
      <c r="D247" s="47" t="s">
        <v>69</v>
      </c>
      <c r="E247" s="134" t="s">
        <v>449</v>
      </c>
      <c r="F247" s="214">
        <f>G247+H247</f>
        <v>0</v>
      </c>
      <c r="G247" s="214"/>
      <c r="H247" s="214"/>
    </row>
    <row r="248" spans="1:8" ht="17.25" customHeight="1" x14ac:dyDescent="0.25">
      <c r="A248" s="133">
        <v>2922</v>
      </c>
      <c r="B248" s="47" t="s">
        <v>79</v>
      </c>
      <c r="C248" s="47" t="s">
        <v>70</v>
      </c>
      <c r="D248" s="47" t="s">
        <v>70</v>
      </c>
      <c r="E248" s="134" t="s">
        <v>450</v>
      </c>
      <c r="F248" s="214">
        <f>G248+H248</f>
        <v>0</v>
      </c>
      <c r="G248" s="214"/>
      <c r="H248" s="214"/>
    </row>
    <row r="249" spans="1:8" ht="26.25" customHeight="1" x14ac:dyDescent="0.25">
      <c r="A249" s="133">
        <v>2930</v>
      </c>
      <c r="B249" s="46" t="s">
        <v>79</v>
      </c>
      <c r="C249" s="46" t="s">
        <v>71</v>
      </c>
      <c r="D249" s="46" t="s">
        <v>68</v>
      </c>
      <c r="E249" s="135" t="s">
        <v>451</v>
      </c>
      <c r="F249" s="214">
        <f>G249+H249</f>
        <v>0</v>
      </c>
      <c r="G249" s="214">
        <f>G251+G252</f>
        <v>0</v>
      </c>
      <c r="H249" s="214">
        <f>H251+H252</f>
        <v>0</v>
      </c>
    </row>
    <row r="250" spans="1:8" s="10" customFormat="1" ht="16.5" customHeight="1" x14ac:dyDescent="0.25">
      <c r="A250" s="133"/>
      <c r="B250" s="46"/>
      <c r="C250" s="46"/>
      <c r="D250" s="46"/>
      <c r="E250" s="134" t="s">
        <v>199</v>
      </c>
      <c r="F250" s="214"/>
      <c r="G250" s="215"/>
      <c r="H250" s="215"/>
    </row>
    <row r="251" spans="1:8" ht="16.5" customHeight="1" x14ac:dyDescent="0.25">
      <c r="A251" s="133">
        <v>2931</v>
      </c>
      <c r="B251" s="47" t="s">
        <v>79</v>
      </c>
      <c r="C251" s="47" t="s">
        <v>71</v>
      </c>
      <c r="D251" s="47" t="s">
        <v>69</v>
      </c>
      <c r="E251" s="134" t="s">
        <v>452</v>
      </c>
      <c r="F251" s="214">
        <f>G251+H251</f>
        <v>0</v>
      </c>
      <c r="G251" s="214"/>
      <c r="H251" s="214"/>
    </row>
    <row r="252" spans="1:8" ht="16.5" customHeight="1" x14ac:dyDescent="0.25">
      <c r="A252" s="133">
        <v>2932</v>
      </c>
      <c r="B252" s="47" t="s">
        <v>79</v>
      </c>
      <c r="C252" s="47" t="s">
        <v>71</v>
      </c>
      <c r="D252" s="47" t="s">
        <v>70</v>
      </c>
      <c r="E252" s="134" t="s">
        <v>453</v>
      </c>
      <c r="F252" s="214">
        <f>G252+H252</f>
        <v>0</v>
      </c>
      <c r="G252" s="214"/>
      <c r="H252" s="214"/>
    </row>
    <row r="253" spans="1:8" ht="16.5" customHeight="1" x14ac:dyDescent="0.25">
      <c r="A253" s="133">
        <v>2940</v>
      </c>
      <c r="B253" s="46" t="s">
        <v>79</v>
      </c>
      <c r="C253" s="46" t="s">
        <v>290</v>
      </c>
      <c r="D253" s="46" t="s">
        <v>68</v>
      </c>
      <c r="E253" s="135" t="s">
        <v>454</v>
      </c>
      <c r="F253" s="214">
        <f>G253+H253</f>
        <v>0</v>
      </c>
      <c r="G253" s="214">
        <f>G255+G256</f>
        <v>0</v>
      </c>
      <c r="H253" s="214">
        <f>H255+H256</f>
        <v>0</v>
      </c>
    </row>
    <row r="254" spans="1:8" s="10" customFormat="1" ht="16.5" customHeight="1" x14ac:dyDescent="0.25">
      <c r="A254" s="133"/>
      <c r="B254" s="46"/>
      <c r="C254" s="46"/>
      <c r="D254" s="46"/>
      <c r="E254" s="134" t="s">
        <v>199</v>
      </c>
      <c r="F254" s="214"/>
      <c r="G254" s="215"/>
      <c r="H254" s="215"/>
    </row>
    <row r="255" spans="1:8" ht="16.5" customHeight="1" x14ac:dyDescent="0.25">
      <c r="A255" s="133">
        <v>2941</v>
      </c>
      <c r="B255" s="47" t="s">
        <v>79</v>
      </c>
      <c r="C255" s="47" t="s">
        <v>290</v>
      </c>
      <c r="D255" s="47" t="s">
        <v>69</v>
      </c>
      <c r="E255" s="134" t="s">
        <v>455</v>
      </c>
      <c r="F255" s="214">
        <f>G255+H255</f>
        <v>0</v>
      </c>
      <c r="G255" s="214"/>
      <c r="H255" s="214"/>
    </row>
    <row r="256" spans="1:8" ht="16.5" customHeight="1" x14ac:dyDescent="0.25">
      <c r="A256" s="133">
        <v>2942</v>
      </c>
      <c r="B256" s="47" t="s">
        <v>79</v>
      </c>
      <c r="C256" s="47" t="s">
        <v>290</v>
      </c>
      <c r="D256" s="47" t="s">
        <v>70</v>
      </c>
      <c r="E256" s="134" t="s">
        <v>456</v>
      </c>
      <c r="F256" s="214">
        <f>G256+H256</f>
        <v>0</v>
      </c>
      <c r="G256" s="214"/>
      <c r="H256" s="214"/>
    </row>
    <row r="257" spans="1:8" ht="16.5" customHeight="1" x14ac:dyDescent="0.25">
      <c r="A257" s="133">
        <v>2950</v>
      </c>
      <c r="B257" s="46" t="s">
        <v>79</v>
      </c>
      <c r="C257" s="46" t="s">
        <v>291</v>
      </c>
      <c r="D257" s="46" t="s">
        <v>68</v>
      </c>
      <c r="E257" s="135" t="s">
        <v>457</v>
      </c>
      <c r="F257" s="214">
        <f>G257</f>
        <v>208924</v>
      </c>
      <c r="G257" s="214">
        <v>208924</v>
      </c>
      <c r="H257" s="214">
        <f>H259</f>
        <v>0</v>
      </c>
    </row>
    <row r="258" spans="1:8" s="10" customFormat="1" ht="16.5" customHeight="1" x14ac:dyDescent="0.25">
      <c r="A258" s="133"/>
      <c r="B258" s="46"/>
      <c r="C258" s="46"/>
      <c r="D258" s="46"/>
      <c r="E258" s="134" t="s">
        <v>199</v>
      </c>
      <c r="F258" s="214"/>
      <c r="G258" s="215"/>
      <c r="H258" s="215"/>
    </row>
    <row r="259" spans="1:8" ht="16.5" customHeight="1" x14ac:dyDescent="0.25">
      <c r="A259" s="133">
        <v>2951</v>
      </c>
      <c r="B259" s="47" t="s">
        <v>79</v>
      </c>
      <c r="C259" s="47" t="s">
        <v>291</v>
      </c>
      <c r="D259" s="47" t="s">
        <v>69</v>
      </c>
      <c r="E259" s="134" t="s">
        <v>458</v>
      </c>
      <c r="F259" s="214">
        <f>G259+H259</f>
        <v>208924</v>
      </c>
      <c r="G259" s="214">
        <v>208924</v>
      </c>
      <c r="H259" s="214"/>
    </row>
    <row r="260" spans="1:8" ht="16.5" customHeight="1" x14ac:dyDescent="0.25">
      <c r="A260" s="133">
        <v>2952</v>
      </c>
      <c r="B260" s="47" t="s">
        <v>79</v>
      </c>
      <c r="C260" s="47" t="s">
        <v>291</v>
      </c>
      <c r="D260" s="47" t="s">
        <v>70</v>
      </c>
      <c r="E260" s="134" t="s">
        <v>459</v>
      </c>
      <c r="F260" s="214">
        <f>G260+H260</f>
        <v>0</v>
      </c>
      <c r="G260" s="214"/>
      <c r="H260" s="214"/>
    </row>
    <row r="261" spans="1:8" ht="16.5" customHeight="1" x14ac:dyDescent="0.25">
      <c r="A261" s="133">
        <v>2960</v>
      </c>
      <c r="B261" s="46" t="s">
        <v>79</v>
      </c>
      <c r="C261" s="46" t="s">
        <v>310</v>
      </c>
      <c r="D261" s="46" t="s">
        <v>68</v>
      </c>
      <c r="E261" s="135" t="s">
        <v>460</v>
      </c>
      <c r="F261" s="214">
        <f>G261+H261</f>
        <v>0</v>
      </c>
      <c r="G261" s="214">
        <f>G263</f>
        <v>0</v>
      </c>
      <c r="H261" s="214">
        <f>H263</f>
        <v>0</v>
      </c>
    </row>
    <row r="262" spans="1:8" s="10" customFormat="1" ht="16.5" customHeight="1" x14ac:dyDescent="0.25">
      <c r="A262" s="133"/>
      <c r="B262" s="46"/>
      <c r="C262" s="46"/>
      <c r="D262" s="46"/>
      <c r="E262" s="134" t="s">
        <v>199</v>
      </c>
      <c r="F262" s="214"/>
      <c r="G262" s="215"/>
      <c r="H262" s="215"/>
    </row>
    <row r="263" spans="1:8" ht="16.5" customHeight="1" x14ac:dyDescent="0.25">
      <c r="A263" s="133">
        <v>2961</v>
      </c>
      <c r="B263" s="47" t="s">
        <v>79</v>
      </c>
      <c r="C263" s="47" t="s">
        <v>310</v>
      </c>
      <c r="D263" s="47" t="s">
        <v>69</v>
      </c>
      <c r="E263" s="134" t="s">
        <v>460</v>
      </c>
      <c r="F263" s="214">
        <f>G263+H263</f>
        <v>0</v>
      </c>
      <c r="G263" s="214"/>
      <c r="H263" s="214"/>
    </row>
    <row r="264" spans="1:8" ht="16.5" customHeight="1" x14ac:dyDescent="0.25">
      <c r="A264" s="133">
        <v>2970</v>
      </c>
      <c r="B264" s="46" t="s">
        <v>79</v>
      </c>
      <c r="C264" s="46" t="s">
        <v>313</v>
      </c>
      <c r="D264" s="46" t="s">
        <v>68</v>
      </c>
      <c r="E264" s="135" t="s">
        <v>461</v>
      </c>
      <c r="F264" s="214">
        <f>G264+H264</f>
        <v>0</v>
      </c>
      <c r="G264" s="214">
        <f>G266</f>
        <v>0</v>
      </c>
      <c r="H264" s="214">
        <f>H266</f>
        <v>0</v>
      </c>
    </row>
    <row r="265" spans="1:8" s="10" customFormat="1" ht="18.75" customHeight="1" x14ac:dyDescent="0.25">
      <c r="A265" s="133"/>
      <c r="B265" s="46"/>
      <c r="C265" s="46"/>
      <c r="D265" s="46"/>
      <c r="E265" s="134" t="s">
        <v>199</v>
      </c>
      <c r="F265" s="214"/>
      <c r="G265" s="215"/>
      <c r="H265" s="215"/>
    </row>
    <row r="266" spans="1:8" ht="18.75" customHeight="1" x14ac:dyDescent="0.25">
      <c r="A266" s="133">
        <v>2971</v>
      </c>
      <c r="B266" s="47" t="s">
        <v>79</v>
      </c>
      <c r="C266" s="47" t="s">
        <v>313</v>
      </c>
      <c r="D266" s="47" t="s">
        <v>69</v>
      </c>
      <c r="E266" s="134" t="s">
        <v>461</v>
      </c>
      <c r="F266" s="214">
        <f>G266+H266</f>
        <v>0</v>
      </c>
      <c r="G266" s="214"/>
      <c r="H266" s="214"/>
    </row>
    <row r="267" spans="1:8" ht="18.75" customHeight="1" x14ac:dyDescent="0.25">
      <c r="A267" s="133">
        <v>2980</v>
      </c>
      <c r="B267" s="46" t="s">
        <v>79</v>
      </c>
      <c r="C267" s="46" t="s">
        <v>315</v>
      </c>
      <c r="D267" s="46" t="s">
        <v>68</v>
      </c>
      <c r="E267" s="135" t="s">
        <v>462</v>
      </c>
      <c r="F267" s="214">
        <f>G267+H267</f>
        <v>0</v>
      </c>
      <c r="G267" s="214">
        <f>G269</f>
        <v>0</v>
      </c>
      <c r="H267" s="214">
        <f>H269</f>
        <v>0</v>
      </c>
    </row>
    <row r="268" spans="1:8" s="10" customFormat="1" ht="18.75" customHeight="1" x14ac:dyDescent="0.25">
      <c r="A268" s="133"/>
      <c r="B268" s="46"/>
      <c r="C268" s="46"/>
      <c r="D268" s="46"/>
      <c r="E268" s="134" t="s">
        <v>199</v>
      </c>
      <c r="F268" s="214"/>
      <c r="G268" s="215"/>
      <c r="H268" s="215"/>
    </row>
    <row r="269" spans="1:8" ht="18.75" customHeight="1" x14ac:dyDescent="0.25">
      <c r="A269" s="133">
        <v>2981</v>
      </c>
      <c r="B269" s="47" t="s">
        <v>79</v>
      </c>
      <c r="C269" s="47" t="s">
        <v>315</v>
      </c>
      <c r="D269" s="47" t="s">
        <v>69</v>
      </c>
      <c r="E269" s="134" t="s">
        <v>462</v>
      </c>
      <c r="F269" s="214">
        <f>G269+H269</f>
        <v>0</v>
      </c>
      <c r="G269" s="214"/>
      <c r="H269" s="214"/>
    </row>
    <row r="270" spans="1:8" s="9" customFormat="1" ht="41.25" customHeight="1" x14ac:dyDescent="0.25">
      <c r="A270" s="129">
        <v>3000</v>
      </c>
      <c r="B270" s="46" t="s">
        <v>80</v>
      </c>
      <c r="C270" s="46" t="s">
        <v>68</v>
      </c>
      <c r="D270" s="46" t="s">
        <v>68</v>
      </c>
      <c r="E270" s="131" t="s">
        <v>463</v>
      </c>
      <c r="F270" s="204">
        <f>G270+H270</f>
        <v>0</v>
      </c>
      <c r="G270" s="204">
        <f>G272+G276+G279+G282+G285+G288+G291+G294+G298</f>
        <v>0</v>
      </c>
      <c r="H270" s="204">
        <f>H272+H276+H279+H282+H285+H288+H291+H294+H298</f>
        <v>0</v>
      </c>
    </row>
    <row r="271" spans="1:8" ht="19.5" hidden="1" customHeight="1" x14ac:dyDescent="0.25">
      <c r="A271" s="133"/>
      <c r="B271" s="46"/>
      <c r="C271" s="46"/>
      <c r="D271" s="46"/>
      <c r="E271" s="134" t="s">
        <v>294</v>
      </c>
      <c r="F271" s="214"/>
      <c r="G271" s="214"/>
      <c r="H271" s="214"/>
    </row>
    <row r="272" spans="1:8" ht="19.5" hidden="1" customHeight="1" x14ac:dyDescent="0.25">
      <c r="A272" s="133">
        <v>3010</v>
      </c>
      <c r="B272" s="46" t="s">
        <v>80</v>
      </c>
      <c r="C272" s="46" t="s">
        <v>69</v>
      </c>
      <c r="D272" s="46" t="s">
        <v>68</v>
      </c>
      <c r="E272" s="135" t="s">
        <v>464</v>
      </c>
      <c r="F272" s="214">
        <f>G272+H272</f>
        <v>0</v>
      </c>
      <c r="G272" s="214">
        <f>G274+G275</f>
        <v>0</v>
      </c>
      <c r="H272" s="214">
        <f>H274+H275</f>
        <v>0</v>
      </c>
    </row>
    <row r="273" spans="1:8" s="10" customFormat="1" ht="19.5" hidden="1" customHeight="1" x14ac:dyDescent="0.25">
      <c r="A273" s="133"/>
      <c r="B273" s="46"/>
      <c r="C273" s="46"/>
      <c r="D273" s="46"/>
      <c r="E273" s="134" t="s">
        <v>199</v>
      </c>
      <c r="F273" s="214"/>
      <c r="G273" s="215"/>
      <c r="H273" s="215"/>
    </row>
    <row r="274" spans="1:8" ht="19.5" hidden="1" customHeight="1" x14ac:dyDescent="0.25">
      <c r="A274" s="133">
        <v>3011</v>
      </c>
      <c r="B274" s="47" t="s">
        <v>80</v>
      </c>
      <c r="C274" s="47" t="s">
        <v>69</v>
      </c>
      <c r="D274" s="47" t="s">
        <v>69</v>
      </c>
      <c r="E274" s="134" t="s">
        <v>465</v>
      </c>
      <c r="F274" s="214">
        <f>G274+H274</f>
        <v>0</v>
      </c>
      <c r="G274" s="214"/>
      <c r="H274" s="214"/>
    </row>
    <row r="275" spans="1:8" ht="19.5" hidden="1" customHeight="1" x14ac:dyDescent="0.25">
      <c r="A275" s="133">
        <v>3012</v>
      </c>
      <c r="B275" s="47" t="s">
        <v>80</v>
      </c>
      <c r="C275" s="47" t="s">
        <v>69</v>
      </c>
      <c r="D275" s="47" t="s">
        <v>70</v>
      </c>
      <c r="E275" s="134" t="s">
        <v>466</v>
      </c>
      <c r="F275" s="214">
        <f>G275+H275</f>
        <v>0</v>
      </c>
      <c r="G275" s="214"/>
      <c r="H275" s="214"/>
    </row>
    <row r="276" spans="1:8" ht="19.5" hidden="1" customHeight="1" x14ac:dyDescent="0.25">
      <c r="A276" s="133">
        <v>3020</v>
      </c>
      <c r="B276" s="46" t="s">
        <v>80</v>
      </c>
      <c r="C276" s="46" t="s">
        <v>70</v>
      </c>
      <c r="D276" s="46" t="s">
        <v>68</v>
      </c>
      <c r="E276" s="135" t="s">
        <v>467</v>
      </c>
      <c r="F276" s="214">
        <f>G276+H276</f>
        <v>0</v>
      </c>
      <c r="G276" s="214">
        <f>G278</f>
        <v>0</v>
      </c>
      <c r="H276" s="214">
        <f>H278</f>
        <v>0</v>
      </c>
    </row>
    <row r="277" spans="1:8" s="10" customFormat="1" ht="19.5" hidden="1" customHeight="1" x14ac:dyDescent="0.25">
      <c r="A277" s="133"/>
      <c r="B277" s="46"/>
      <c r="C277" s="46"/>
      <c r="D277" s="46"/>
      <c r="E277" s="134" t="s">
        <v>199</v>
      </c>
      <c r="F277" s="214"/>
      <c r="G277" s="215"/>
      <c r="H277" s="215"/>
    </row>
    <row r="278" spans="1:8" ht="19.5" hidden="1" customHeight="1" x14ac:dyDescent="0.25">
      <c r="A278" s="133">
        <v>3021</v>
      </c>
      <c r="B278" s="47" t="s">
        <v>80</v>
      </c>
      <c r="C278" s="47" t="s">
        <v>70</v>
      </c>
      <c r="D278" s="47" t="s">
        <v>69</v>
      </c>
      <c r="E278" s="134" t="s">
        <v>467</v>
      </c>
      <c r="F278" s="214">
        <f>G278+H278</f>
        <v>0</v>
      </c>
      <c r="G278" s="214">
        <v>0</v>
      </c>
      <c r="H278" s="214"/>
    </row>
    <row r="279" spans="1:8" ht="19.5" customHeight="1" x14ac:dyDescent="0.25">
      <c r="A279" s="133">
        <v>3030</v>
      </c>
      <c r="B279" s="46" t="s">
        <v>80</v>
      </c>
      <c r="C279" s="46" t="s">
        <v>71</v>
      </c>
      <c r="D279" s="46" t="s">
        <v>68</v>
      </c>
      <c r="E279" s="135" t="s">
        <v>468</v>
      </c>
      <c r="F279" s="214">
        <f>G279+H279</f>
        <v>0</v>
      </c>
      <c r="G279" s="214">
        <v>0</v>
      </c>
      <c r="H279" s="214">
        <f>H281</f>
        <v>0</v>
      </c>
    </row>
    <row r="280" spans="1:8" s="10" customFormat="1" ht="19.5" customHeight="1" x14ac:dyDescent="0.25">
      <c r="A280" s="133"/>
      <c r="B280" s="46"/>
      <c r="C280" s="46"/>
      <c r="D280" s="46"/>
      <c r="E280" s="134" t="s">
        <v>199</v>
      </c>
      <c r="F280" s="214"/>
      <c r="G280" s="215"/>
      <c r="H280" s="215"/>
    </row>
    <row r="281" spans="1:8" ht="19.5" customHeight="1" x14ac:dyDescent="0.25">
      <c r="A281" s="133">
        <v>3031</v>
      </c>
      <c r="B281" s="47" t="s">
        <v>80</v>
      </c>
      <c r="C281" s="47" t="s">
        <v>71</v>
      </c>
      <c r="D281" s="47" t="s">
        <v>69</v>
      </c>
      <c r="E281" s="134" t="s">
        <v>468</v>
      </c>
      <c r="F281" s="214">
        <f>G281+H281</f>
        <v>0</v>
      </c>
      <c r="G281" s="214"/>
      <c r="H281" s="214"/>
    </row>
    <row r="282" spans="1:8" ht="19.5" customHeight="1" x14ac:dyDescent="0.25">
      <c r="A282" s="133">
        <v>3040</v>
      </c>
      <c r="B282" s="46" t="s">
        <v>80</v>
      </c>
      <c r="C282" s="46" t="s">
        <v>290</v>
      </c>
      <c r="D282" s="46" t="s">
        <v>68</v>
      </c>
      <c r="E282" s="135" t="s">
        <v>469</v>
      </c>
      <c r="F282" s="214">
        <f>G282+H282</f>
        <v>0</v>
      </c>
      <c r="G282" s="214">
        <f>G284</f>
        <v>0</v>
      </c>
      <c r="H282" s="214">
        <f>H284</f>
        <v>0</v>
      </c>
    </row>
    <row r="283" spans="1:8" s="10" customFormat="1" ht="19.5" customHeight="1" x14ac:dyDescent="0.25">
      <c r="A283" s="133"/>
      <c r="B283" s="46"/>
      <c r="C283" s="46"/>
      <c r="D283" s="46"/>
      <c r="E283" s="134" t="s">
        <v>199</v>
      </c>
      <c r="F283" s="214"/>
      <c r="G283" s="215"/>
      <c r="H283" s="215"/>
    </row>
    <row r="284" spans="1:8" ht="19.5" customHeight="1" x14ac:dyDescent="0.25">
      <c r="A284" s="133">
        <v>3041</v>
      </c>
      <c r="B284" s="47" t="s">
        <v>80</v>
      </c>
      <c r="C284" s="47" t="s">
        <v>290</v>
      </c>
      <c r="D284" s="47" t="s">
        <v>69</v>
      </c>
      <c r="E284" s="134" t="s">
        <v>469</v>
      </c>
      <c r="F284" s="214">
        <f>G284+H284</f>
        <v>0</v>
      </c>
      <c r="G284" s="214">
        <v>0</v>
      </c>
      <c r="H284" s="214"/>
    </row>
    <row r="285" spans="1:8" ht="19.5" hidden="1" customHeight="1" x14ac:dyDescent="0.25">
      <c r="A285" s="133">
        <v>3050</v>
      </c>
      <c r="B285" s="46" t="s">
        <v>80</v>
      </c>
      <c r="C285" s="46" t="s">
        <v>291</v>
      </c>
      <c r="D285" s="46" t="s">
        <v>68</v>
      </c>
      <c r="E285" s="135" t="s">
        <v>470</v>
      </c>
      <c r="F285" s="214">
        <f>G285+H285</f>
        <v>0</v>
      </c>
      <c r="G285" s="214">
        <f>G287</f>
        <v>0</v>
      </c>
      <c r="H285" s="214">
        <f>H287</f>
        <v>0</v>
      </c>
    </row>
    <row r="286" spans="1:8" s="10" customFormat="1" ht="19.5" hidden="1" customHeight="1" x14ac:dyDescent="0.25">
      <c r="A286" s="133"/>
      <c r="B286" s="46"/>
      <c r="C286" s="46"/>
      <c r="D286" s="46"/>
      <c r="E286" s="134" t="s">
        <v>199</v>
      </c>
      <c r="F286" s="214"/>
      <c r="G286" s="215"/>
      <c r="H286" s="215"/>
    </row>
    <row r="287" spans="1:8" ht="19.5" hidden="1" customHeight="1" x14ac:dyDescent="0.25">
      <c r="A287" s="133">
        <v>3051</v>
      </c>
      <c r="B287" s="47" t="s">
        <v>80</v>
      </c>
      <c r="C287" s="47" t="s">
        <v>291</v>
      </c>
      <c r="D287" s="47" t="s">
        <v>69</v>
      </c>
      <c r="E287" s="134" t="s">
        <v>470</v>
      </c>
      <c r="F287" s="214">
        <f>G287+H287</f>
        <v>0</v>
      </c>
      <c r="G287" s="214">
        <v>0</v>
      </c>
      <c r="H287" s="214"/>
    </row>
    <row r="288" spans="1:8" ht="19.5" hidden="1" customHeight="1" x14ac:dyDescent="0.25">
      <c r="A288" s="133">
        <v>3060</v>
      </c>
      <c r="B288" s="46" t="s">
        <v>80</v>
      </c>
      <c r="C288" s="46" t="s">
        <v>310</v>
      </c>
      <c r="D288" s="46" t="s">
        <v>68</v>
      </c>
      <c r="E288" s="135" t="s">
        <v>471</v>
      </c>
      <c r="F288" s="214">
        <f>G288+H288</f>
        <v>0</v>
      </c>
      <c r="G288" s="214">
        <f>G290</f>
        <v>0</v>
      </c>
      <c r="H288" s="214">
        <f>H290</f>
        <v>0</v>
      </c>
    </row>
    <row r="289" spans="1:8" s="10" customFormat="1" ht="19.5" hidden="1" customHeight="1" x14ac:dyDescent="0.25">
      <c r="A289" s="133"/>
      <c r="B289" s="46"/>
      <c r="C289" s="46"/>
      <c r="D289" s="46"/>
      <c r="E289" s="134" t="s">
        <v>199</v>
      </c>
      <c r="F289" s="214"/>
      <c r="G289" s="215"/>
      <c r="H289" s="215"/>
    </row>
    <row r="290" spans="1:8" ht="19.5" hidden="1" customHeight="1" x14ac:dyDescent="0.25">
      <c r="A290" s="133">
        <v>3061</v>
      </c>
      <c r="B290" s="47" t="s">
        <v>80</v>
      </c>
      <c r="C290" s="47" t="s">
        <v>310</v>
      </c>
      <c r="D290" s="47" t="s">
        <v>69</v>
      </c>
      <c r="E290" s="134" t="s">
        <v>471</v>
      </c>
      <c r="F290" s="214">
        <f>G290+H290</f>
        <v>0</v>
      </c>
      <c r="G290" s="214"/>
      <c r="H290" s="214"/>
    </row>
    <row r="291" spans="1:8" ht="19.5" customHeight="1" x14ac:dyDescent="0.25">
      <c r="A291" s="133">
        <v>3070</v>
      </c>
      <c r="B291" s="46" t="s">
        <v>80</v>
      </c>
      <c r="C291" s="46" t="s">
        <v>313</v>
      </c>
      <c r="D291" s="46" t="s">
        <v>68</v>
      </c>
      <c r="E291" s="135" t="s">
        <v>472</v>
      </c>
      <c r="F291" s="214">
        <f>G291+H291</f>
        <v>0</v>
      </c>
      <c r="G291" s="214">
        <f>G293</f>
        <v>0</v>
      </c>
      <c r="H291" s="214">
        <f>H293</f>
        <v>0</v>
      </c>
    </row>
    <row r="292" spans="1:8" s="10" customFormat="1" ht="14.25" customHeight="1" x14ac:dyDescent="0.25">
      <c r="A292" s="133"/>
      <c r="B292" s="46"/>
      <c r="C292" s="46"/>
      <c r="D292" s="46"/>
      <c r="E292" s="134" t="s">
        <v>199</v>
      </c>
      <c r="F292" s="214"/>
      <c r="G292" s="215"/>
      <c r="H292" s="215"/>
    </row>
    <row r="293" spans="1:8" ht="19.5" customHeight="1" x14ac:dyDescent="0.25">
      <c r="A293" s="133">
        <v>3071</v>
      </c>
      <c r="B293" s="47" t="s">
        <v>80</v>
      </c>
      <c r="C293" s="47" t="s">
        <v>313</v>
      </c>
      <c r="D293" s="47" t="s">
        <v>69</v>
      </c>
      <c r="E293" s="134" t="s">
        <v>472</v>
      </c>
      <c r="F293" s="214">
        <f>G293+H293</f>
        <v>0</v>
      </c>
      <c r="G293" s="214"/>
      <c r="H293" s="214"/>
    </row>
    <row r="294" spans="1:8" ht="28.5" hidden="1" customHeight="1" x14ac:dyDescent="0.25">
      <c r="A294" s="133">
        <v>3080</v>
      </c>
      <c r="B294" s="46" t="s">
        <v>80</v>
      </c>
      <c r="C294" s="46" t="s">
        <v>315</v>
      </c>
      <c r="D294" s="46" t="s">
        <v>68</v>
      </c>
      <c r="E294" s="135" t="s">
        <v>473</v>
      </c>
      <c r="F294" s="214">
        <f>G294+H294</f>
        <v>0</v>
      </c>
      <c r="G294" s="214">
        <f>G296</f>
        <v>0</v>
      </c>
      <c r="H294" s="214">
        <f>H296</f>
        <v>0</v>
      </c>
    </row>
    <row r="295" spans="1:8" s="10" customFormat="1" ht="16.5" hidden="1" customHeight="1" x14ac:dyDescent="0.25">
      <c r="A295" s="133"/>
      <c r="B295" s="46"/>
      <c r="C295" s="46"/>
      <c r="D295" s="46"/>
      <c r="E295" s="134" t="s">
        <v>199</v>
      </c>
      <c r="F295" s="214"/>
      <c r="G295" s="215"/>
      <c r="H295" s="215"/>
    </row>
    <row r="296" spans="1:8" ht="29.25" hidden="1" customHeight="1" x14ac:dyDescent="0.25">
      <c r="A296" s="133">
        <v>3081</v>
      </c>
      <c r="B296" s="47" t="s">
        <v>80</v>
      </c>
      <c r="C296" s="47" t="s">
        <v>315</v>
      </c>
      <c r="D296" s="47" t="s">
        <v>69</v>
      </c>
      <c r="E296" s="134" t="s">
        <v>473</v>
      </c>
      <c r="F296" s="214">
        <f>G296+H296</f>
        <v>0</v>
      </c>
      <c r="G296" s="214">
        <v>0</v>
      </c>
      <c r="H296" s="214"/>
    </row>
    <row r="297" spans="1:8" s="10" customFormat="1" ht="15" hidden="1" customHeight="1" x14ac:dyDescent="0.25">
      <c r="A297" s="133"/>
      <c r="B297" s="46"/>
      <c r="C297" s="46"/>
      <c r="D297" s="46"/>
      <c r="E297" s="134" t="s">
        <v>199</v>
      </c>
      <c r="F297" s="214"/>
      <c r="G297" s="215"/>
      <c r="H297" s="215"/>
    </row>
    <row r="298" spans="1:8" ht="18.75" hidden="1" customHeight="1" x14ac:dyDescent="0.25">
      <c r="A298" s="133">
        <v>3090</v>
      </c>
      <c r="B298" s="46" t="s">
        <v>80</v>
      </c>
      <c r="C298" s="46" t="s">
        <v>386</v>
      </c>
      <c r="D298" s="46" t="s">
        <v>68</v>
      </c>
      <c r="E298" s="135" t="s">
        <v>474</v>
      </c>
      <c r="F298" s="214">
        <f>G298+H298</f>
        <v>0</v>
      </c>
      <c r="G298" s="214">
        <v>0</v>
      </c>
      <c r="H298" s="214">
        <f>H300+H301</f>
        <v>0</v>
      </c>
    </row>
    <row r="299" spans="1:8" s="10" customFormat="1" ht="14.25" hidden="1" customHeight="1" x14ac:dyDescent="0.25">
      <c r="A299" s="133"/>
      <c r="B299" s="46"/>
      <c r="C299" s="46"/>
      <c r="D299" s="46"/>
      <c r="E299" s="134" t="s">
        <v>199</v>
      </c>
      <c r="F299" s="214"/>
      <c r="G299" s="215"/>
      <c r="H299" s="215"/>
    </row>
    <row r="300" spans="1:8" ht="19.5" hidden="1" customHeight="1" x14ac:dyDescent="0.25">
      <c r="A300" s="133">
        <v>3091</v>
      </c>
      <c r="B300" s="47" t="s">
        <v>80</v>
      </c>
      <c r="C300" s="47" t="s">
        <v>386</v>
      </c>
      <c r="D300" s="47" t="s">
        <v>69</v>
      </c>
      <c r="E300" s="134" t="s">
        <v>474</v>
      </c>
      <c r="F300" s="214">
        <f>G300+H300</f>
        <v>0</v>
      </c>
      <c r="G300" s="214">
        <v>0</v>
      </c>
      <c r="H300" s="214"/>
    </row>
    <row r="301" spans="1:8" ht="28.5" hidden="1" customHeight="1" x14ac:dyDescent="0.25">
      <c r="A301" s="133">
        <v>3092</v>
      </c>
      <c r="B301" s="47" t="s">
        <v>80</v>
      </c>
      <c r="C301" s="47" t="s">
        <v>386</v>
      </c>
      <c r="D301" s="47" t="s">
        <v>70</v>
      </c>
      <c r="E301" s="134" t="s">
        <v>475</v>
      </c>
      <c r="F301" s="214">
        <f>G301+H301</f>
        <v>0</v>
      </c>
      <c r="G301" s="214"/>
      <c r="H301" s="214"/>
    </row>
    <row r="302" spans="1:8" s="9" customFormat="1" ht="33.75" customHeight="1" x14ac:dyDescent="0.25">
      <c r="A302" s="129">
        <v>3100</v>
      </c>
      <c r="B302" s="46" t="s">
        <v>81</v>
      </c>
      <c r="C302" s="46" t="s">
        <v>68</v>
      </c>
      <c r="D302" s="46" t="s">
        <v>68</v>
      </c>
      <c r="E302" s="142" t="s">
        <v>476</v>
      </c>
      <c r="F302" s="204">
        <f>F304</f>
        <v>137278</v>
      </c>
      <c r="G302" s="204">
        <f>G304</f>
        <v>137278</v>
      </c>
      <c r="H302" s="204">
        <f t="shared" ref="H302" si="4">H304</f>
        <v>0</v>
      </c>
    </row>
    <row r="303" spans="1:8" ht="11.25" customHeight="1" x14ac:dyDescent="0.25">
      <c r="A303" s="133"/>
      <c r="B303" s="46"/>
      <c r="C303" s="46"/>
      <c r="D303" s="46"/>
      <c r="E303" s="134" t="s">
        <v>294</v>
      </c>
      <c r="F303" s="214"/>
      <c r="G303" s="214"/>
      <c r="H303" s="214"/>
    </row>
    <row r="304" spans="1:8" ht="18" customHeight="1" x14ac:dyDescent="0.25">
      <c r="A304" s="133">
        <v>3110</v>
      </c>
      <c r="B304" s="48" t="s">
        <v>81</v>
      </c>
      <c r="C304" s="48" t="s">
        <v>69</v>
      </c>
      <c r="D304" s="48" t="s">
        <v>68</v>
      </c>
      <c r="E304" s="139" t="s">
        <v>477</v>
      </c>
      <c r="F304" s="214">
        <f>G304+H304-'hat1'!F136</f>
        <v>137278</v>
      </c>
      <c r="G304" s="214">
        <f>G306</f>
        <v>137278</v>
      </c>
      <c r="H304" s="214">
        <f>H306</f>
        <v>0</v>
      </c>
    </row>
    <row r="305" spans="1:8" s="10" customFormat="1" ht="12.75" customHeight="1" x14ac:dyDescent="0.25">
      <c r="A305" s="133"/>
      <c r="B305" s="46"/>
      <c r="C305" s="46"/>
      <c r="D305" s="46"/>
      <c r="E305" s="134" t="s">
        <v>199</v>
      </c>
      <c r="F305" s="214"/>
      <c r="G305" s="215"/>
      <c r="H305" s="215"/>
    </row>
    <row r="306" spans="1:8" ht="18" customHeight="1" x14ac:dyDescent="0.25">
      <c r="A306" s="133">
        <v>3112</v>
      </c>
      <c r="B306" s="48" t="s">
        <v>81</v>
      </c>
      <c r="C306" s="48" t="s">
        <v>69</v>
      </c>
      <c r="D306" s="48" t="s">
        <v>70</v>
      </c>
      <c r="E306" s="140" t="s">
        <v>478</v>
      </c>
      <c r="F306" s="214">
        <f>G306+H306-'hat1'!F136</f>
        <v>137278</v>
      </c>
      <c r="G306" s="214">
        <v>137278</v>
      </c>
      <c r="H306" s="214">
        <v>0</v>
      </c>
    </row>
    <row r="307" spans="1:8" ht="23.25" customHeight="1" x14ac:dyDescent="0.25">
      <c r="F307" s="217"/>
      <c r="G307" s="218"/>
      <c r="H307" s="218"/>
    </row>
    <row r="308" spans="1:8" ht="23.25" customHeight="1" x14ac:dyDescent="0.25">
      <c r="F308" s="217"/>
      <c r="G308" s="218"/>
      <c r="H308" s="218"/>
    </row>
    <row r="309" spans="1:8" ht="23.25" customHeight="1" x14ac:dyDescent="0.25">
      <c r="G309" s="75"/>
      <c r="H309" s="75"/>
    </row>
    <row r="310" spans="1:8" ht="23.25" customHeight="1" x14ac:dyDescent="0.25">
      <c r="G310" s="75"/>
      <c r="H310" s="75"/>
    </row>
    <row r="311" spans="1:8" ht="23.25" customHeight="1" x14ac:dyDescent="0.25">
      <c r="G311" s="75"/>
      <c r="H311" s="75"/>
    </row>
    <row r="312" spans="1:8" ht="23.25" customHeight="1" x14ac:dyDescent="0.25">
      <c r="G312" s="75"/>
      <c r="H312" s="75"/>
    </row>
    <row r="313" spans="1:8" ht="23.25" customHeight="1" x14ac:dyDescent="0.25">
      <c r="G313" s="75"/>
      <c r="H313" s="75"/>
    </row>
    <row r="314" spans="1:8" ht="23.25" customHeight="1" x14ac:dyDescent="0.25">
      <c r="G314" s="75"/>
      <c r="H314" s="75"/>
    </row>
    <row r="315" spans="1:8" ht="23.25" customHeight="1" x14ac:dyDescent="0.25">
      <c r="G315" s="75"/>
      <c r="H315" s="75"/>
    </row>
    <row r="316" spans="1:8" ht="23.25" customHeight="1" x14ac:dyDescent="0.25">
      <c r="G316" s="75"/>
      <c r="H316" s="75"/>
    </row>
    <row r="317" spans="1:8" ht="23.25" customHeight="1" x14ac:dyDescent="0.25">
      <c r="G317" s="75"/>
      <c r="H317" s="75"/>
    </row>
    <row r="318" spans="1:8" ht="23.25" customHeight="1" x14ac:dyDescent="0.25">
      <c r="G318" s="75"/>
      <c r="H318" s="75"/>
    </row>
    <row r="319" spans="1:8" ht="23.25" customHeight="1" x14ac:dyDescent="0.25">
      <c r="G319" s="75"/>
      <c r="H319" s="75"/>
    </row>
    <row r="320" spans="1:8" ht="23.25" customHeight="1" x14ac:dyDescent="0.25">
      <c r="G320" s="75"/>
      <c r="H320" s="75"/>
    </row>
    <row r="321" spans="7:8" ht="23.25" customHeight="1" x14ac:dyDescent="0.25">
      <c r="G321" s="75"/>
      <c r="H321" s="75"/>
    </row>
    <row r="322" spans="7:8" ht="23.25" customHeight="1" x14ac:dyDescent="0.25">
      <c r="G322" s="75"/>
      <c r="H322" s="75"/>
    </row>
    <row r="323" spans="7:8" ht="23.25" customHeight="1" x14ac:dyDescent="0.25">
      <c r="G323" s="75"/>
      <c r="H323" s="75"/>
    </row>
    <row r="324" spans="7:8" ht="23.25" customHeight="1" x14ac:dyDescent="0.25">
      <c r="G324" s="75"/>
      <c r="H324" s="75"/>
    </row>
    <row r="325" spans="7:8" ht="23.25" customHeight="1" x14ac:dyDescent="0.25">
      <c r="G325" s="75"/>
      <c r="H325" s="75"/>
    </row>
    <row r="326" spans="7:8" ht="23.25" customHeight="1" x14ac:dyDescent="0.25">
      <c r="G326" s="75"/>
      <c r="H326" s="75"/>
    </row>
    <row r="327" spans="7:8" ht="23.25" customHeight="1" x14ac:dyDescent="0.25">
      <c r="G327" s="75"/>
      <c r="H327" s="75"/>
    </row>
    <row r="328" spans="7:8" ht="23.25" customHeight="1" x14ac:dyDescent="0.25">
      <c r="G328" s="75"/>
      <c r="H328" s="75"/>
    </row>
    <row r="329" spans="7:8" ht="23.25" customHeight="1" x14ac:dyDescent="0.25"/>
    <row r="330" spans="7:8" ht="23.25" customHeight="1" x14ac:dyDescent="0.25"/>
    <row r="331" spans="7:8" ht="23.25" customHeight="1" x14ac:dyDescent="0.25"/>
    <row r="332" spans="7:8" ht="23.25" customHeight="1" x14ac:dyDescent="0.25"/>
    <row r="333" spans="7:8" ht="23.25" customHeight="1" x14ac:dyDescent="0.25"/>
    <row r="334" spans="7:8" ht="23.25" customHeight="1" x14ac:dyDescent="0.25"/>
    <row r="335" spans="7:8" ht="23.25" customHeight="1" x14ac:dyDescent="0.25"/>
    <row r="336" spans="7:8" ht="23.25" customHeight="1" x14ac:dyDescent="0.25"/>
    <row r="337" ht="23.25" customHeight="1" x14ac:dyDescent="0.25"/>
    <row r="338" ht="23.25" customHeight="1" x14ac:dyDescent="0.25"/>
    <row r="339" ht="23.25" customHeight="1" x14ac:dyDescent="0.25"/>
    <row r="340" ht="23.25" customHeight="1" x14ac:dyDescent="0.25"/>
    <row r="341" ht="23.25" customHeight="1" x14ac:dyDescent="0.25"/>
    <row r="342" ht="23.25" customHeight="1" x14ac:dyDescent="0.25"/>
    <row r="343" ht="23.25" customHeight="1" x14ac:dyDescent="0.25"/>
    <row r="344" ht="23.25" customHeight="1" x14ac:dyDescent="0.25"/>
    <row r="345" ht="23.25" customHeight="1" x14ac:dyDescent="0.25"/>
    <row r="346" ht="23.25" customHeight="1" x14ac:dyDescent="0.25"/>
    <row r="347" ht="23.25" customHeight="1" x14ac:dyDescent="0.25"/>
    <row r="348" ht="23.25" customHeight="1" x14ac:dyDescent="0.25"/>
    <row r="349" ht="23.25" customHeight="1" x14ac:dyDescent="0.25"/>
    <row r="350" ht="23.25" customHeight="1" x14ac:dyDescent="0.25"/>
    <row r="351" ht="23.25" customHeight="1" x14ac:dyDescent="0.25"/>
    <row r="352" ht="23.25" customHeight="1" x14ac:dyDescent="0.25"/>
    <row r="353" ht="23.25" customHeight="1" x14ac:dyDescent="0.25"/>
    <row r="354" ht="23.25" customHeight="1" x14ac:dyDescent="0.25"/>
    <row r="355" ht="23.25" customHeight="1" x14ac:dyDescent="0.25"/>
    <row r="356" ht="23.25" customHeight="1" x14ac:dyDescent="0.25"/>
    <row r="357" ht="23.25" customHeight="1" x14ac:dyDescent="0.25"/>
    <row r="358" ht="23.25" customHeight="1" x14ac:dyDescent="0.25"/>
    <row r="359" ht="23.25" customHeight="1" x14ac:dyDescent="0.25"/>
    <row r="360" ht="23.25" customHeight="1" x14ac:dyDescent="0.25"/>
    <row r="361" ht="23.25" customHeight="1" x14ac:dyDescent="0.25"/>
    <row r="362" ht="23.25" customHeight="1" x14ac:dyDescent="0.25"/>
    <row r="363" ht="23.25" customHeight="1" x14ac:dyDescent="0.25"/>
    <row r="364" ht="23.25" customHeight="1" x14ac:dyDescent="0.25"/>
    <row r="365" ht="23.25" customHeight="1" x14ac:dyDescent="0.25"/>
    <row r="366" ht="23.25" customHeight="1" x14ac:dyDescent="0.25"/>
    <row r="367" ht="23.25" customHeight="1" x14ac:dyDescent="0.25"/>
    <row r="368" ht="23.25" customHeight="1" x14ac:dyDescent="0.25"/>
    <row r="369" ht="23.25" customHeight="1" x14ac:dyDescent="0.25"/>
    <row r="370" ht="23.25" customHeight="1" x14ac:dyDescent="0.25"/>
    <row r="371" ht="23.25" customHeight="1" x14ac:dyDescent="0.25"/>
    <row r="372" ht="23.25" customHeight="1" x14ac:dyDescent="0.25"/>
    <row r="373" ht="23.25" customHeight="1" x14ac:dyDescent="0.25"/>
    <row r="374" ht="23.25" customHeight="1" x14ac:dyDescent="0.25"/>
    <row r="375" ht="23.25" customHeight="1" x14ac:dyDescent="0.25"/>
    <row r="376" ht="23.25" customHeight="1" x14ac:dyDescent="0.25"/>
    <row r="377" ht="23.25" customHeight="1" x14ac:dyDescent="0.25"/>
    <row r="378" ht="23.25" customHeight="1" x14ac:dyDescent="0.25"/>
    <row r="379" ht="23.25" customHeight="1" x14ac:dyDescent="0.25"/>
    <row r="380" ht="23.25" customHeight="1" x14ac:dyDescent="0.25"/>
    <row r="381" ht="23.25" customHeight="1" x14ac:dyDescent="0.25"/>
    <row r="382" ht="23.25" customHeight="1" x14ac:dyDescent="0.25"/>
    <row r="383" ht="23.25" customHeight="1" x14ac:dyDescent="0.25"/>
    <row r="384" ht="23.25" customHeight="1" x14ac:dyDescent="0.25"/>
    <row r="385" ht="23.25" customHeight="1" x14ac:dyDescent="0.25"/>
    <row r="386" ht="23.25" customHeight="1" x14ac:dyDescent="0.25"/>
    <row r="387" ht="23.25" customHeight="1" x14ac:dyDescent="0.25"/>
    <row r="388" ht="23.25" customHeight="1" x14ac:dyDescent="0.25"/>
    <row r="389" ht="23.25" customHeight="1" x14ac:dyDescent="0.25"/>
    <row r="390" ht="23.25" customHeight="1" x14ac:dyDescent="0.25"/>
    <row r="391" ht="23.25" customHeight="1" x14ac:dyDescent="0.25"/>
    <row r="392" ht="23.25" customHeight="1" x14ac:dyDescent="0.25"/>
    <row r="393" ht="23.25" customHeight="1" x14ac:dyDescent="0.25"/>
    <row r="394" ht="23.25" customHeight="1" x14ac:dyDescent="0.25"/>
    <row r="395" ht="23.25" customHeight="1" x14ac:dyDescent="0.25"/>
    <row r="396" ht="23.25" customHeight="1" x14ac:dyDescent="0.25"/>
    <row r="397" ht="23.25" customHeight="1" x14ac:dyDescent="0.25"/>
    <row r="398" ht="23.25" customHeight="1" x14ac:dyDescent="0.25"/>
    <row r="399" ht="23.25" customHeight="1" x14ac:dyDescent="0.25"/>
    <row r="400" ht="23.25" customHeight="1" x14ac:dyDescent="0.25"/>
    <row r="401" ht="23.25" customHeight="1" x14ac:dyDescent="0.25"/>
    <row r="402" ht="23.25" customHeight="1" x14ac:dyDescent="0.25"/>
    <row r="403" ht="23.25" customHeight="1" x14ac:dyDescent="0.25"/>
    <row r="404" ht="23.25" customHeight="1" x14ac:dyDescent="0.25"/>
    <row r="405" ht="23.25" customHeight="1" x14ac:dyDescent="0.25"/>
    <row r="406" ht="23.25" customHeight="1" x14ac:dyDescent="0.25"/>
    <row r="407" ht="23.25" customHeight="1" x14ac:dyDescent="0.25"/>
    <row r="408" ht="23.25" customHeight="1" x14ac:dyDescent="0.25"/>
    <row r="409" ht="23.25" customHeight="1" x14ac:dyDescent="0.25"/>
    <row r="410" ht="23.25" customHeight="1" x14ac:dyDescent="0.25"/>
    <row r="411" ht="23.25" customHeight="1" x14ac:dyDescent="0.25"/>
    <row r="412" ht="23.25" customHeight="1" x14ac:dyDescent="0.25"/>
    <row r="413" ht="23.25" customHeight="1" x14ac:dyDescent="0.25"/>
    <row r="414" ht="23.25" customHeight="1" x14ac:dyDescent="0.25"/>
    <row r="415" ht="23.25" customHeight="1" x14ac:dyDescent="0.25"/>
    <row r="416" ht="23.25" customHeight="1" x14ac:dyDescent="0.25"/>
    <row r="417" ht="23.25" customHeight="1" x14ac:dyDescent="0.25"/>
    <row r="418" ht="23.25" customHeight="1" x14ac:dyDescent="0.25"/>
    <row r="419" ht="23.25" customHeight="1" x14ac:dyDescent="0.25"/>
    <row r="420" ht="23.25" customHeight="1" x14ac:dyDescent="0.25"/>
    <row r="421" ht="23.25" customHeight="1" x14ac:dyDescent="0.25"/>
    <row r="422" ht="23.25" customHeight="1" x14ac:dyDescent="0.25"/>
    <row r="423" ht="23.25" customHeight="1" x14ac:dyDescent="0.25"/>
    <row r="424" ht="23.25" customHeight="1" x14ac:dyDescent="0.25"/>
    <row r="425" ht="23.25" customHeight="1" x14ac:dyDescent="0.25"/>
    <row r="426" ht="23.25" customHeight="1" x14ac:dyDescent="0.25"/>
    <row r="427" ht="23.25" customHeight="1" x14ac:dyDescent="0.25"/>
    <row r="428" ht="23.25" customHeight="1" x14ac:dyDescent="0.25"/>
    <row r="429" ht="23.25" customHeight="1" x14ac:dyDescent="0.25"/>
    <row r="430" ht="23.25" customHeight="1" x14ac:dyDescent="0.25"/>
    <row r="431" ht="23.25" customHeight="1" x14ac:dyDescent="0.25"/>
    <row r="432" ht="23.25" customHeight="1" x14ac:dyDescent="0.25"/>
    <row r="433" ht="23.25" customHeight="1" x14ac:dyDescent="0.25"/>
    <row r="434" ht="23.25" customHeight="1" x14ac:dyDescent="0.25"/>
    <row r="435" ht="23.25" customHeight="1" x14ac:dyDescent="0.25"/>
    <row r="436" ht="23.25" customHeight="1" x14ac:dyDescent="0.25"/>
    <row r="437" ht="23.25" customHeight="1" x14ac:dyDescent="0.25"/>
    <row r="438" ht="23.25" customHeight="1" x14ac:dyDescent="0.25"/>
    <row r="439" ht="23.25" customHeight="1" x14ac:dyDescent="0.25"/>
    <row r="440" ht="23.25" customHeight="1" x14ac:dyDescent="0.25"/>
    <row r="441" ht="23.25" customHeight="1" x14ac:dyDescent="0.25"/>
    <row r="442" ht="23.25" customHeight="1" x14ac:dyDescent="0.25"/>
    <row r="443" ht="23.25" customHeight="1" x14ac:dyDescent="0.25"/>
    <row r="444" ht="23.25" customHeight="1" x14ac:dyDescent="0.25"/>
    <row r="445" ht="23.25" customHeight="1" x14ac:dyDescent="0.25"/>
    <row r="446" ht="23.25" customHeight="1" x14ac:dyDescent="0.25"/>
    <row r="447" ht="23.25" customHeight="1" x14ac:dyDescent="0.25"/>
    <row r="448" ht="23.25" customHeight="1" x14ac:dyDescent="0.25"/>
    <row r="449" ht="23.25" customHeight="1" x14ac:dyDescent="0.25"/>
    <row r="450" ht="23.25" customHeight="1" x14ac:dyDescent="0.25"/>
    <row r="451" ht="23.25" customHeight="1" x14ac:dyDescent="0.25"/>
    <row r="452" ht="23.25" customHeight="1" x14ac:dyDescent="0.25"/>
    <row r="453" ht="23.25" customHeight="1" x14ac:dyDescent="0.25"/>
    <row r="454" ht="23.25" customHeight="1" x14ac:dyDescent="0.25"/>
    <row r="455" ht="23.25" customHeight="1" x14ac:dyDescent="0.25"/>
    <row r="456" ht="23.25" customHeight="1" x14ac:dyDescent="0.25"/>
    <row r="457" ht="23.25" customHeight="1" x14ac:dyDescent="0.25"/>
    <row r="458" ht="23.25" customHeight="1" x14ac:dyDescent="0.25"/>
    <row r="459" ht="23.25" customHeight="1" x14ac:dyDescent="0.25"/>
    <row r="460" ht="23.25" customHeight="1" x14ac:dyDescent="0.25"/>
    <row r="461" ht="23.25" customHeight="1" x14ac:dyDescent="0.25"/>
    <row r="462" ht="23.25" customHeight="1" x14ac:dyDescent="0.25"/>
    <row r="463" ht="23.25" customHeight="1" x14ac:dyDescent="0.25"/>
    <row r="464" ht="23.25" customHeight="1" x14ac:dyDescent="0.25"/>
    <row r="465" ht="23.25" customHeight="1" x14ac:dyDescent="0.25"/>
    <row r="466" ht="23.25" customHeight="1" x14ac:dyDescent="0.25"/>
    <row r="467" ht="23.25" customHeight="1" x14ac:dyDescent="0.25"/>
    <row r="468" ht="23.25" customHeight="1" x14ac:dyDescent="0.25"/>
    <row r="469" ht="23.25" customHeight="1" x14ac:dyDescent="0.25"/>
    <row r="470" ht="23.25" customHeight="1" x14ac:dyDescent="0.25"/>
    <row r="471" ht="23.25" customHeight="1" x14ac:dyDescent="0.25"/>
    <row r="472" ht="23.25" customHeight="1" x14ac:dyDescent="0.25"/>
    <row r="473" ht="23.25" customHeight="1" x14ac:dyDescent="0.25"/>
    <row r="474" ht="23.25" customHeight="1" x14ac:dyDescent="0.25"/>
    <row r="475" ht="23.25" customHeight="1" x14ac:dyDescent="0.25"/>
    <row r="476" ht="23.25" customHeight="1" x14ac:dyDescent="0.25"/>
    <row r="477" ht="23.25" customHeight="1" x14ac:dyDescent="0.25"/>
    <row r="478" ht="23.25" customHeight="1" x14ac:dyDescent="0.25"/>
    <row r="479" ht="23.25" customHeight="1" x14ac:dyDescent="0.25"/>
    <row r="480" ht="23.25" customHeight="1" x14ac:dyDescent="0.25"/>
    <row r="481" ht="23.25" customHeight="1" x14ac:dyDescent="0.25"/>
    <row r="482" ht="23.25" customHeight="1" x14ac:dyDescent="0.25"/>
    <row r="483" ht="23.25" customHeight="1" x14ac:dyDescent="0.25"/>
    <row r="484" ht="23.25" customHeight="1" x14ac:dyDescent="0.25"/>
    <row r="485" ht="23.25" customHeight="1" x14ac:dyDescent="0.25"/>
    <row r="486" ht="23.25" customHeight="1" x14ac:dyDescent="0.25"/>
    <row r="487" ht="23.25" customHeight="1" x14ac:dyDescent="0.25"/>
    <row r="488" ht="23.25" customHeight="1" x14ac:dyDescent="0.25"/>
    <row r="489" ht="23.25" customHeight="1" x14ac:dyDescent="0.25"/>
    <row r="490" ht="23.25" customHeight="1" x14ac:dyDescent="0.25"/>
    <row r="491" ht="23.25" customHeight="1" x14ac:dyDescent="0.25"/>
    <row r="492" ht="23.25" customHeight="1" x14ac:dyDescent="0.25"/>
    <row r="493" ht="23.25" customHeight="1" x14ac:dyDescent="0.25"/>
    <row r="494" ht="23.25" customHeight="1" x14ac:dyDescent="0.25"/>
    <row r="495" ht="23.25" customHeight="1" x14ac:dyDescent="0.25"/>
    <row r="496" ht="23.25" customHeight="1" x14ac:dyDescent="0.25"/>
    <row r="497" ht="23.25" customHeight="1" x14ac:dyDescent="0.25"/>
    <row r="498" ht="23.25" customHeight="1" x14ac:dyDescent="0.25"/>
    <row r="499" ht="23.25" customHeight="1" x14ac:dyDescent="0.25"/>
    <row r="500" ht="23.25" customHeight="1" x14ac:dyDescent="0.25"/>
    <row r="501" ht="23.25" customHeight="1" x14ac:dyDescent="0.25"/>
    <row r="502" ht="23.25" customHeight="1" x14ac:dyDescent="0.25"/>
    <row r="503" ht="23.25" customHeight="1" x14ac:dyDescent="0.25"/>
    <row r="504" ht="23.25" customHeight="1" x14ac:dyDescent="0.25"/>
    <row r="505" ht="23.25" customHeight="1" x14ac:dyDescent="0.25"/>
    <row r="506" ht="23.25" customHeight="1" x14ac:dyDescent="0.25"/>
    <row r="507" ht="23.25" customHeight="1" x14ac:dyDescent="0.25"/>
    <row r="508" ht="23.25" customHeight="1" x14ac:dyDescent="0.25"/>
    <row r="509" ht="23.25" customHeight="1" x14ac:dyDescent="0.25"/>
    <row r="510" ht="23.25" customHeight="1" x14ac:dyDescent="0.25"/>
    <row r="511" ht="23.25" customHeight="1" x14ac:dyDescent="0.25"/>
    <row r="512" ht="23.25" customHeight="1" x14ac:dyDescent="0.25"/>
    <row r="513" ht="23.25" customHeight="1" x14ac:dyDescent="0.25"/>
    <row r="514" ht="23.25" customHeight="1" x14ac:dyDescent="0.25"/>
    <row r="515" ht="23.25" customHeight="1" x14ac:dyDescent="0.25"/>
    <row r="516" ht="23.25" customHeight="1" x14ac:dyDescent="0.25"/>
    <row r="517" ht="23.25" customHeight="1" x14ac:dyDescent="0.25"/>
    <row r="518" ht="23.25" customHeight="1" x14ac:dyDescent="0.25"/>
    <row r="519" ht="23.25" customHeight="1" x14ac:dyDescent="0.25"/>
    <row r="520" ht="23.25" customHeight="1" x14ac:dyDescent="0.25"/>
    <row r="521" ht="23.25" customHeight="1" x14ac:dyDescent="0.25"/>
    <row r="522" ht="23.25" customHeight="1" x14ac:dyDescent="0.25"/>
    <row r="523" ht="23.25" customHeight="1" x14ac:dyDescent="0.25"/>
    <row r="524" ht="23.25" customHeight="1" x14ac:dyDescent="0.25"/>
    <row r="525" ht="23.25" customHeight="1" x14ac:dyDescent="0.25"/>
    <row r="526" ht="23.25" customHeight="1" x14ac:dyDescent="0.25"/>
    <row r="527" ht="23.25" customHeight="1" x14ac:dyDescent="0.25"/>
    <row r="528" ht="23.25" customHeight="1" x14ac:dyDescent="0.25"/>
    <row r="529" ht="23.25" customHeight="1" x14ac:dyDescent="0.25"/>
    <row r="530" ht="23.25" customHeight="1" x14ac:dyDescent="0.25"/>
    <row r="531" ht="23.25" customHeight="1" x14ac:dyDescent="0.25"/>
    <row r="532" ht="23.25" customHeight="1" x14ac:dyDescent="0.25"/>
    <row r="533" ht="23.25" customHeight="1" x14ac:dyDescent="0.25"/>
    <row r="534" ht="23.25" customHeight="1" x14ac:dyDescent="0.25"/>
    <row r="535" ht="23.25" customHeight="1" x14ac:dyDescent="0.25"/>
    <row r="536" ht="23.25" customHeight="1" x14ac:dyDescent="0.25"/>
    <row r="537" ht="23.25" customHeight="1" x14ac:dyDescent="0.25"/>
    <row r="538" ht="23.25" customHeight="1" x14ac:dyDescent="0.25"/>
    <row r="539" ht="23.25" customHeight="1" x14ac:dyDescent="0.25"/>
    <row r="540" ht="23.25" customHeight="1" x14ac:dyDescent="0.25"/>
    <row r="541" ht="23.25" customHeight="1" x14ac:dyDescent="0.25"/>
    <row r="542" ht="23.25" customHeight="1" x14ac:dyDescent="0.25"/>
    <row r="543" ht="23.25" customHeight="1" x14ac:dyDescent="0.25"/>
    <row r="544" ht="23.25" customHeight="1" x14ac:dyDescent="0.25"/>
    <row r="545" ht="23.25" customHeight="1" x14ac:dyDescent="0.25"/>
    <row r="546" ht="23.25" customHeight="1" x14ac:dyDescent="0.25"/>
    <row r="547" ht="23.25" customHeight="1" x14ac:dyDescent="0.25"/>
    <row r="548" ht="23.25" customHeight="1" x14ac:dyDescent="0.25"/>
    <row r="549" ht="23.25" customHeight="1" x14ac:dyDescent="0.25"/>
    <row r="550" ht="23.25" customHeight="1" x14ac:dyDescent="0.25"/>
    <row r="551" ht="23.25" customHeight="1" x14ac:dyDescent="0.25"/>
    <row r="552" ht="23.25" customHeight="1" x14ac:dyDescent="0.25"/>
    <row r="553" ht="23.25" customHeight="1" x14ac:dyDescent="0.25"/>
    <row r="554" ht="23.25" customHeight="1" x14ac:dyDescent="0.25"/>
    <row r="555" ht="23.25" customHeight="1" x14ac:dyDescent="0.25"/>
    <row r="556" ht="23.25" customHeight="1" x14ac:dyDescent="0.25"/>
    <row r="557" ht="23.25" customHeight="1" x14ac:dyDescent="0.25"/>
    <row r="558" ht="23.25" customHeight="1" x14ac:dyDescent="0.25"/>
    <row r="559" ht="23.25" customHeight="1" x14ac:dyDescent="0.25"/>
    <row r="560" ht="23.25" customHeight="1" x14ac:dyDescent="0.25"/>
    <row r="561" ht="23.25" customHeight="1" x14ac:dyDescent="0.25"/>
    <row r="562" ht="23.25" customHeight="1" x14ac:dyDescent="0.25"/>
    <row r="563" ht="23.25" customHeight="1" x14ac:dyDescent="0.25"/>
    <row r="564" ht="23.25" customHeight="1" x14ac:dyDescent="0.25"/>
    <row r="565" ht="23.25" customHeight="1" x14ac:dyDescent="0.25"/>
    <row r="566" ht="23.25" customHeight="1" x14ac:dyDescent="0.25"/>
    <row r="567" ht="23.25" customHeight="1" x14ac:dyDescent="0.25"/>
    <row r="568" ht="23.25" customHeight="1" x14ac:dyDescent="0.25"/>
    <row r="569" ht="23.25" customHeight="1" x14ac:dyDescent="0.25"/>
    <row r="570" ht="23.25" customHeight="1" x14ac:dyDescent="0.25"/>
    <row r="571" ht="23.25" customHeight="1" x14ac:dyDescent="0.25"/>
    <row r="572" ht="23.25" customHeight="1" x14ac:dyDescent="0.25"/>
    <row r="573" ht="23.25" customHeight="1" x14ac:dyDescent="0.25"/>
    <row r="574" ht="23.25" customHeight="1" x14ac:dyDescent="0.25"/>
    <row r="575" ht="23.25" customHeight="1" x14ac:dyDescent="0.25"/>
    <row r="576" ht="23.25" customHeight="1" x14ac:dyDescent="0.25"/>
    <row r="577" ht="23.25" customHeight="1" x14ac:dyDescent="0.25"/>
    <row r="578" ht="23.25" customHeight="1" x14ac:dyDescent="0.25"/>
    <row r="579" ht="23.25" customHeight="1" x14ac:dyDescent="0.25"/>
    <row r="580" ht="23.25" customHeight="1" x14ac:dyDescent="0.25"/>
    <row r="581" ht="23.25" customHeight="1" x14ac:dyDescent="0.25"/>
    <row r="582" ht="23.25" customHeight="1" x14ac:dyDescent="0.25"/>
    <row r="583" ht="23.25" customHeight="1" x14ac:dyDescent="0.25"/>
    <row r="584" ht="23.25" customHeight="1" x14ac:dyDescent="0.25"/>
    <row r="585" ht="23.25" customHeight="1" x14ac:dyDescent="0.25"/>
    <row r="586" ht="23.25" customHeight="1" x14ac:dyDescent="0.25"/>
    <row r="587" ht="23.25" customHeight="1" x14ac:dyDescent="0.25"/>
    <row r="588" ht="23.25" customHeight="1" x14ac:dyDescent="0.25"/>
    <row r="589" ht="23.25" customHeight="1" x14ac:dyDescent="0.25"/>
    <row r="590" ht="23.25" customHeight="1" x14ac:dyDescent="0.25"/>
    <row r="591" ht="23.25" customHeight="1" x14ac:dyDescent="0.25"/>
    <row r="592" ht="23.25" customHeight="1" x14ac:dyDescent="0.25"/>
    <row r="593" ht="23.25" customHeight="1" x14ac:dyDescent="0.25"/>
    <row r="594" ht="23.25" customHeight="1" x14ac:dyDescent="0.25"/>
    <row r="595" ht="23.25" customHeight="1" x14ac:dyDescent="0.25"/>
    <row r="596" ht="23.25" customHeight="1" x14ac:dyDescent="0.25"/>
    <row r="597" ht="23.25" customHeight="1" x14ac:dyDescent="0.25"/>
    <row r="598" ht="23.25" customHeight="1" x14ac:dyDescent="0.25"/>
    <row r="599" ht="23.25" customHeight="1" x14ac:dyDescent="0.25"/>
    <row r="600" ht="23.25" customHeight="1" x14ac:dyDescent="0.25"/>
    <row r="601" ht="23.25" customHeight="1" x14ac:dyDescent="0.25"/>
    <row r="602" ht="23.25" customHeight="1" x14ac:dyDescent="0.25"/>
    <row r="603" ht="23.25" customHeight="1" x14ac:dyDescent="0.25"/>
    <row r="604" ht="23.25" customHeight="1" x14ac:dyDescent="0.25"/>
    <row r="605" ht="23.25" customHeight="1" x14ac:dyDescent="0.25"/>
    <row r="606" ht="23.25" customHeight="1" x14ac:dyDescent="0.25"/>
    <row r="607" ht="23.25" customHeight="1" x14ac:dyDescent="0.25"/>
    <row r="608" ht="23.25" customHeight="1" x14ac:dyDescent="0.25"/>
    <row r="609" ht="23.25" customHeight="1" x14ac:dyDescent="0.25"/>
    <row r="610" ht="23.25" customHeight="1" x14ac:dyDescent="0.25"/>
    <row r="611" ht="23.25" customHeight="1" x14ac:dyDescent="0.25"/>
    <row r="612" ht="23.25" customHeight="1" x14ac:dyDescent="0.25"/>
    <row r="613" ht="23.25" customHeight="1" x14ac:dyDescent="0.25"/>
    <row r="614" ht="23.25" customHeight="1" x14ac:dyDescent="0.25"/>
    <row r="615" ht="23.25" customHeight="1" x14ac:dyDescent="0.25"/>
    <row r="616" ht="23.25" customHeight="1" x14ac:dyDescent="0.25"/>
    <row r="617" ht="23.25" customHeight="1" x14ac:dyDescent="0.25"/>
    <row r="618" ht="23.25" customHeight="1" x14ac:dyDescent="0.25"/>
    <row r="619" ht="23.25" customHeight="1" x14ac:dyDescent="0.25"/>
    <row r="620" ht="23.25" customHeight="1" x14ac:dyDescent="0.25"/>
    <row r="621" ht="23.25" customHeight="1" x14ac:dyDescent="0.25"/>
    <row r="622" ht="23.25" customHeight="1" x14ac:dyDescent="0.25"/>
    <row r="623" ht="23.25" customHeight="1" x14ac:dyDescent="0.25"/>
    <row r="624" ht="23.25" customHeight="1" x14ac:dyDescent="0.25"/>
    <row r="625" ht="23.25" customHeight="1" x14ac:dyDescent="0.25"/>
    <row r="626" ht="23.25" customHeight="1" x14ac:dyDescent="0.25"/>
    <row r="627" ht="23.25" customHeight="1" x14ac:dyDescent="0.25"/>
    <row r="628" ht="23.25" customHeight="1" x14ac:dyDescent="0.25"/>
    <row r="629" ht="23.25" customHeight="1" x14ac:dyDescent="0.25"/>
    <row r="630" ht="23.25" customHeight="1" x14ac:dyDescent="0.25"/>
    <row r="631" ht="23.25" customHeight="1" x14ac:dyDescent="0.25"/>
    <row r="632" ht="23.25" customHeight="1" x14ac:dyDescent="0.25"/>
    <row r="633" ht="23.25" customHeight="1" x14ac:dyDescent="0.25"/>
    <row r="634" ht="23.25" customHeight="1" x14ac:dyDescent="0.25"/>
    <row r="635" ht="23.25" customHeight="1" x14ac:dyDescent="0.25"/>
    <row r="636" ht="23.25" customHeight="1" x14ac:dyDescent="0.25"/>
    <row r="637" ht="23.25" customHeight="1" x14ac:dyDescent="0.25"/>
    <row r="638" ht="23.25" customHeight="1" x14ac:dyDescent="0.25"/>
    <row r="639" ht="23.25" customHeight="1" x14ac:dyDescent="0.25"/>
    <row r="640" ht="23.25" customHeight="1" x14ac:dyDescent="0.25"/>
    <row r="641" ht="23.25" customHeight="1" x14ac:dyDescent="0.25"/>
    <row r="642" ht="23.25" customHeight="1" x14ac:dyDescent="0.25"/>
    <row r="643" ht="23.25" customHeight="1" x14ac:dyDescent="0.25"/>
    <row r="644" ht="23.25" customHeight="1" x14ac:dyDescent="0.25"/>
    <row r="645" ht="23.25" customHeight="1" x14ac:dyDescent="0.25"/>
    <row r="646" ht="23.25" customHeight="1" x14ac:dyDescent="0.25"/>
    <row r="647" ht="23.25" customHeight="1" x14ac:dyDescent="0.25"/>
    <row r="648" ht="23.25" customHeight="1" x14ac:dyDescent="0.25"/>
    <row r="649" ht="23.25" customHeight="1" x14ac:dyDescent="0.25"/>
    <row r="650" ht="23.25" customHeight="1" x14ac:dyDescent="0.25"/>
    <row r="651" ht="23.25" customHeight="1" x14ac:dyDescent="0.25"/>
    <row r="652" ht="23.25" customHeight="1" x14ac:dyDescent="0.25"/>
    <row r="653" ht="23.25" customHeight="1" x14ac:dyDescent="0.25"/>
    <row r="654" ht="23.25" customHeight="1" x14ac:dyDescent="0.25"/>
    <row r="655" ht="23.25" customHeight="1" x14ac:dyDescent="0.25"/>
    <row r="656" ht="23.25" customHeight="1" x14ac:dyDescent="0.25"/>
    <row r="657" ht="23.25" customHeight="1" x14ac:dyDescent="0.25"/>
    <row r="658" ht="23.25" customHeight="1" x14ac:dyDescent="0.25"/>
    <row r="659" ht="23.25" customHeight="1" x14ac:dyDescent="0.25"/>
    <row r="660" ht="23.25" customHeight="1" x14ac:dyDescent="0.25"/>
    <row r="661" ht="23.25" customHeight="1" x14ac:dyDescent="0.25"/>
    <row r="662" ht="23.25" customHeight="1" x14ac:dyDescent="0.25"/>
    <row r="663" ht="23.25" customHeight="1" x14ac:dyDescent="0.25"/>
    <row r="664" ht="23.25" customHeight="1" x14ac:dyDescent="0.25"/>
    <row r="665" ht="23.25" customHeight="1" x14ac:dyDescent="0.25"/>
    <row r="666" ht="23.25" customHeight="1" x14ac:dyDescent="0.25"/>
    <row r="667" ht="23.25" customHeight="1" x14ac:dyDescent="0.25"/>
    <row r="668" ht="23.25" customHeight="1" x14ac:dyDescent="0.25"/>
    <row r="669" ht="23.25" customHeight="1" x14ac:dyDescent="0.25"/>
    <row r="670" ht="23.25" customHeight="1" x14ac:dyDescent="0.25"/>
    <row r="671" ht="23.25" customHeight="1" x14ac:dyDescent="0.25"/>
    <row r="672" ht="23.25" customHeight="1" x14ac:dyDescent="0.25"/>
    <row r="673" ht="23.25" customHeight="1" x14ac:dyDescent="0.25"/>
    <row r="674" ht="23.25" customHeight="1" x14ac:dyDescent="0.25"/>
    <row r="675" ht="23.25" customHeight="1" x14ac:dyDescent="0.25"/>
    <row r="676" ht="23.25" customHeight="1" x14ac:dyDescent="0.25"/>
    <row r="677" ht="23.25" customHeight="1" x14ac:dyDescent="0.25"/>
    <row r="678" ht="23.25" customHeight="1" x14ac:dyDescent="0.25"/>
    <row r="679" ht="23.25" customHeight="1" x14ac:dyDescent="0.25"/>
    <row r="680" ht="23.25" customHeight="1" x14ac:dyDescent="0.25"/>
    <row r="681" ht="23.25" customHeight="1" x14ac:dyDescent="0.25"/>
    <row r="682" ht="23.25" customHeight="1" x14ac:dyDescent="0.25"/>
    <row r="683" ht="23.25" customHeight="1" x14ac:dyDescent="0.25"/>
    <row r="684" ht="23.25" customHeight="1" x14ac:dyDescent="0.25"/>
    <row r="685" ht="23.25" customHeight="1" x14ac:dyDescent="0.25"/>
    <row r="686" ht="23.25" customHeight="1" x14ac:dyDescent="0.25"/>
    <row r="687" ht="23.25" customHeight="1" x14ac:dyDescent="0.25"/>
    <row r="688" ht="23.25" customHeight="1" x14ac:dyDescent="0.25"/>
    <row r="689" ht="23.25" customHeight="1" x14ac:dyDescent="0.25"/>
    <row r="690" ht="23.25" customHeight="1" x14ac:dyDescent="0.25"/>
    <row r="691" ht="23.25" customHeight="1" x14ac:dyDescent="0.25"/>
    <row r="692" ht="23.25" customHeight="1" x14ac:dyDescent="0.25"/>
    <row r="693" ht="23.25" customHeight="1" x14ac:dyDescent="0.25"/>
    <row r="694" ht="23.25" customHeight="1" x14ac:dyDescent="0.25"/>
    <row r="695" ht="23.25" customHeight="1" x14ac:dyDescent="0.25"/>
    <row r="696" ht="23.25" customHeight="1" x14ac:dyDescent="0.25"/>
    <row r="697" ht="23.25" customHeight="1" x14ac:dyDescent="0.25"/>
    <row r="698" ht="23.25" customHeight="1" x14ac:dyDescent="0.25"/>
    <row r="699" ht="23.25" customHeight="1" x14ac:dyDescent="0.25"/>
    <row r="700" ht="23.25" customHeight="1" x14ac:dyDescent="0.25"/>
    <row r="701" ht="23.25" customHeight="1" x14ac:dyDescent="0.25"/>
    <row r="702" ht="23.25" customHeight="1" x14ac:dyDescent="0.25"/>
    <row r="703" ht="23.25" customHeight="1" x14ac:dyDescent="0.25"/>
    <row r="704" ht="23.25" customHeight="1" x14ac:dyDescent="0.25"/>
    <row r="705" ht="23.25" customHeight="1" x14ac:dyDescent="0.25"/>
    <row r="706" ht="23.25" customHeight="1" x14ac:dyDescent="0.25"/>
    <row r="707" ht="23.25" customHeight="1" x14ac:dyDescent="0.25"/>
    <row r="708" ht="23.25" customHeight="1" x14ac:dyDescent="0.25"/>
    <row r="709" ht="23.25" customHeight="1" x14ac:dyDescent="0.25"/>
    <row r="710" ht="23.25" customHeight="1" x14ac:dyDescent="0.25"/>
    <row r="711" ht="23.25" customHeight="1" x14ac:dyDescent="0.25"/>
    <row r="712" ht="23.25" customHeight="1" x14ac:dyDescent="0.25"/>
    <row r="713" ht="23.25" customHeight="1" x14ac:dyDescent="0.25"/>
    <row r="714" ht="23.25" customHeight="1" x14ac:dyDescent="0.25"/>
    <row r="715" ht="23.25" customHeight="1" x14ac:dyDescent="0.25"/>
    <row r="716" ht="23.25" customHeight="1" x14ac:dyDescent="0.25"/>
    <row r="717" ht="23.25" customHeight="1" x14ac:dyDescent="0.25"/>
    <row r="718" ht="23.25" customHeight="1" x14ac:dyDescent="0.25"/>
    <row r="719" ht="23.25" customHeight="1" x14ac:dyDescent="0.25"/>
    <row r="720" ht="23.25" customHeight="1" x14ac:dyDescent="0.25"/>
    <row r="721" ht="23.25" customHeight="1" x14ac:dyDescent="0.25"/>
    <row r="722" ht="23.25" customHeight="1" x14ac:dyDescent="0.25"/>
    <row r="723" ht="23.25" customHeight="1" x14ac:dyDescent="0.25"/>
    <row r="724" ht="23.25" customHeight="1" x14ac:dyDescent="0.25"/>
    <row r="725" ht="23.25" customHeight="1" x14ac:dyDescent="0.25"/>
    <row r="726" ht="23.25" customHeight="1" x14ac:dyDescent="0.25"/>
    <row r="727" ht="23.25" customHeight="1" x14ac:dyDescent="0.25"/>
    <row r="728" ht="23.25" customHeight="1" x14ac:dyDescent="0.25"/>
    <row r="729" ht="23.25" customHeight="1" x14ac:dyDescent="0.25"/>
    <row r="730" ht="23.25" customHeight="1" x14ac:dyDescent="0.25"/>
    <row r="731" ht="23.25" customHeight="1" x14ac:dyDescent="0.25"/>
    <row r="732" ht="23.25" customHeight="1" x14ac:dyDescent="0.25"/>
    <row r="733" ht="23.25" customHeight="1" x14ac:dyDescent="0.25"/>
    <row r="734" ht="23.25" customHeight="1" x14ac:dyDescent="0.25"/>
    <row r="735" ht="23.25" customHeight="1" x14ac:dyDescent="0.25"/>
    <row r="736" ht="23.25" customHeight="1" x14ac:dyDescent="0.25"/>
    <row r="737" ht="23.25" customHeight="1" x14ac:dyDescent="0.25"/>
    <row r="738" ht="23.25" customHeight="1" x14ac:dyDescent="0.25"/>
    <row r="739" ht="23.25" customHeight="1" x14ac:dyDescent="0.25"/>
    <row r="740" ht="23.25" customHeight="1" x14ac:dyDescent="0.25"/>
    <row r="741" ht="23.25" customHeight="1" x14ac:dyDescent="0.25"/>
    <row r="742" ht="23.25" customHeight="1" x14ac:dyDescent="0.25"/>
    <row r="743" ht="23.25" customHeight="1" x14ac:dyDescent="0.25"/>
    <row r="744" ht="23.25" customHeight="1" x14ac:dyDescent="0.25"/>
    <row r="745" ht="23.25" customHeight="1" x14ac:dyDescent="0.25"/>
    <row r="746" ht="23.25" customHeight="1" x14ac:dyDescent="0.25"/>
    <row r="747" ht="23.25" customHeight="1" x14ac:dyDescent="0.25"/>
    <row r="748" ht="23.25" customHeight="1" x14ac:dyDescent="0.25"/>
    <row r="749" ht="23.25" customHeight="1" x14ac:dyDescent="0.25"/>
    <row r="750" ht="23.25" customHeight="1" x14ac:dyDescent="0.25"/>
    <row r="751" ht="23.25" customHeight="1" x14ac:dyDescent="0.25"/>
    <row r="752" ht="23.25" customHeight="1" x14ac:dyDescent="0.25"/>
    <row r="753" ht="23.25" customHeight="1" x14ac:dyDescent="0.25"/>
    <row r="754" ht="23.25" customHeight="1" x14ac:dyDescent="0.25"/>
    <row r="755" ht="23.25" customHeight="1" x14ac:dyDescent="0.25"/>
    <row r="756" ht="23.25" customHeight="1" x14ac:dyDescent="0.25"/>
    <row r="757" ht="23.25" customHeight="1" x14ac:dyDescent="0.25"/>
    <row r="758" ht="23.25" customHeight="1" x14ac:dyDescent="0.25"/>
    <row r="759" ht="23.25" customHeight="1" x14ac:dyDescent="0.25"/>
    <row r="760" ht="23.25" customHeight="1" x14ac:dyDescent="0.25"/>
    <row r="761" ht="23.25" customHeight="1" x14ac:dyDescent="0.25"/>
    <row r="762" ht="23.25" customHeight="1" x14ac:dyDescent="0.25"/>
    <row r="763" ht="23.25" customHeight="1" x14ac:dyDescent="0.25"/>
    <row r="764" ht="23.25" customHeight="1" x14ac:dyDescent="0.25"/>
    <row r="765" ht="23.25" customHeight="1" x14ac:dyDescent="0.25"/>
    <row r="766" ht="23.25" customHeight="1" x14ac:dyDescent="0.25"/>
    <row r="767" ht="23.25" customHeight="1" x14ac:dyDescent="0.25"/>
    <row r="768" ht="23.25" customHeight="1" x14ac:dyDescent="0.25"/>
    <row r="769" ht="23.25" customHeight="1" x14ac:dyDescent="0.25"/>
    <row r="770" ht="23.25" customHeight="1" x14ac:dyDescent="0.25"/>
    <row r="771" ht="23.25" customHeight="1" x14ac:dyDescent="0.25"/>
    <row r="772" ht="23.25" customHeight="1" x14ac:dyDescent="0.25"/>
    <row r="773" ht="23.25" customHeight="1" x14ac:dyDescent="0.25"/>
    <row r="774" ht="23.25" customHeight="1" x14ac:dyDescent="0.25"/>
    <row r="775" ht="23.25" customHeight="1" x14ac:dyDescent="0.25"/>
    <row r="776" ht="23.25" customHeight="1" x14ac:dyDescent="0.25"/>
    <row r="777" ht="23.25" customHeight="1" x14ac:dyDescent="0.25"/>
    <row r="778" ht="23.25" customHeight="1" x14ac:dyDescent="0.25"/>
    <row r="779" ht="23.25" customHeight="1" x14ac:dyDescent="0.25"/>
    <row r="780" ht="23.25" customHeight="1" x14ac:dyDescent="0.25"/>
    <row r="781" ht="23.25" customHeight="1" x14ac:dyDescent="0.25"/>
    <row r="782" ht="23.25" customHeight="1" x14ac:dyDescent="0.25"/>
    <row r="783" ht="23.25" customHeight="1" x14ac:dyDescent="0.25"/>
    <row r="784" ht="23.25" customHeight="1" x14ac:dyDescent="0.25"/>
    <row r="785" ht="23.25" customHeight="1" x14ac:dyDescent="0.25"/>
    <row r="786" ht="23.25" customHeight="1" x14ac:dyDescent="0.25"/>
    <row r="787" ht="23.25" customHeight="1" x14ac:dyDescent="0.25"/>
    <row r="788" ht="23.25" customHeight="1" x14ac:dyDescent="0.25"/>
    <row r="789" ht="23.25" customHeight="1" x14ac:dyDescent="0.25"/>
    <row r="790" ht="23.25" customHeight="1" x14ac:dyDescent="0.25"/>
    <row r="791" ht="23.25" customHeight="1" x14ac:dyDescent="0.25"/>
    <row r="792" ht="23.25" customHeight="1" x14ac:dyDescent="0.25"/>
    <row r="793" ht="23.25" customHeight="1" x14ac:dyDescent="0.25"/>
    <row r="794" ht="23.25" customHeight="1" x14ac:dyDescent="0.25"/>
    <row r="795" ht="23.25" customHeight="1" x14ac:dyDescent="0.25"/>
    <row r="796" ht="23.25" customHeight="1" x14ac:dyDescent="0.25"/>
    <row r="797" ht="23.25" customHeight="1" x14ac:dyDescent="0.25"/>
    <row r="798" ht="23.25" customHeight="1" x14ac:dyDescent="0.25"/>
    <row r="799" ht="23.25" customHeight="1" x14ac:dyDescent="0.25"/>
    <row r="800" ht="23.25" customHeight="1" x14ac:dyDescent="0.25"/>
    <row r="801" ht="23.25" customHeight="1" x14ac:dyDescent="0.25"/>
    <row r="802" ht="23.25" customHeight="1" x14ac:dyDescent="0.25"/>
    <row r="803" ht="23.25" customHeight="1" x14ac:dyDescent="0.25"/>
    <row r="804" ht="23.25" customHeight="1" x14ac:dyDescent="0.25"/>
    <row r="805" ht="23.25" customHeight="1" x14ac:dyDescent="0.25"/>
    <row r="806" ht="23.25" customHeight="1" x14ac:dyDescent="0.25"/>
    <row r="807" ht="23.25" customHeight="1" x14ac:dyDescent="0.25"/>
    <row r="808" ht="23.25" customHeight="1" x14ac:dyDescent="0.25"/>
    <row r="809" ht="23.25" customHeight="1" x14ac:dyDescent="0.25"/>
    <row r="810" ht="23.25" customHeight="1" x14ac:dyDescent="0.25"/>
    <row r="811" ht="23.25" customHeight="1" x14ac:dyDescent="0.25"/>
    <row r="812" ht="23.25" customHeight="1" x14ac:dyDescent="0.25"/>
    <row r="813" ht="23.25" customHeight="1" x14ac:dyDescent="0.25"/>
    <row r="814" ht="23.25" customHeight="1" x14ac:dyDescent="0.25"/>
    <row r="815" ht="23.25" customHeight="1" x14ac:dyDescent="0.25"/>
    <row r="816" ht="23.25" customHeight="1" x14ac:dyDescent="0.25"/>
    <row r="817" ht="23.25" customHeight="1" x14ac:dyDescent="0.25"/>
    <row r="818" ht="23.25" customHeight="1" x14ac:dyDescent="0.25"/>
    <row r="819" ht="23.25" customHeight="1" x14ac:dyDescent="0.25"/>
    <row r="820" ht="23.25" customHeight="1" x14ac:dyDescent="0.25"/>
    <row r="821" ht="23.25" customHeight="1" x14ac:dyDescent="0.25"/>
    <row r="822" ht="23.25" customHeight="1" x14ac:dyDescent="0.25"/>
    <row r="823" ht="23.25" customHeight="1" x14ac:dyDescent="0.25"/>
    <row r="824" ht="23.25" customHeight="1" x14ac:dyDescent="0.25"/>
    <row r="825" ht="23.25" customHeight="1" x14ac:dyDescent="0.25"/>
    <row r="826" ht="23.25" customHeight="1" x14ac:dyDescent="0.25"/>
    <row r="827" ht="23.25" customHeight="1" x14ac:dyDescent="0.25"/>
    <row r="828" ht="23.25" customHeight="1" x14ac:dyDescent="0.25"/>
    <row r="829" ht="23.25" customHeight="1" x14ac:dyDescent="0.25"/>
    <row r="830" ht="23.25" customHeight="1" x14ac:dyDescent="0.25"/>
    <row r="831" ht="23.25" customHeight="1" x14ac:dyDescent="0.25"/>
    <row r="832" ht="23.25" customHeight="1" x14ac:dyDescent="0.25"/>
    <row r="833" ht="23.25" customHeight="1" x14ac:dyDescent="0.25"/>
    <row r="834" ht="23.25" customHeight="1" x14ac:dyDescent="0.25"/>
    <row r="835" ht="23.25" customHeight="1" x14ac:dyDescent="0.25"/>
    <row r="836" ht="23.25" customHeight="1" x14ac:dyDescent="0.25"/>
    <row r="837" ht="23.25" customHeight="1" x14ac:dyDescent="0.25"/>
    <row r="838" ht="23.25" customHeight="1" x14ac:dyDescent="0.25"/>
    <row r="839" ht="23.25" customHeight="1" x14ac:dyDescent="0.25"/>
    <row r="840" ht="23.25" customHeight="1" x14ac:dyDescent="0.25"/>
    <row r="841" ht="23.25" customHeight="1" x14ac:dyDescent="0.25"/>
    <row r="842" ht="23.25" customHeight="1" x14ac:dyDescent="0.25"/>
    <row r="843" ht="23.25" customHeight="1" x14ac:dyDescent="0.25"/>
    <row r="844" ht="23.25" customHeight="1" x14ac:dyDescent="0.25"/>
    <row r="845" ht="23.25" customHeight="1" x14ac:dyDescent="0.25"/>
    <row r="846" ht="23.25" customHeight="1" x14ac:dyDescent="0.25"/>
    <row r="847" ht="23.25" customHeight="1" x14ac:dyDescent="0.25"/>
    <row r="848" ht="23.25" customHeight="1" x14ac:dyDescent="0.25"/>
    <row r="849" ht="23.25" customHeight="1" x14ac:dyDescent="0.25"/>
    <row r="850" ht="23.25" customHeight="1" x14ac:dyDescent="0.25"/>
    <row r="851" ht="23.25" customHeight="1" x14ac:dyDescent="0.25"/>
    <row r="852" ht="23.25" customHeight="1" x14ac:dyDescent="0.25"/>
    <row r="853" ht="23.25" customHeight="1" x14ac:dyDescent="0.25"/>
    <row r="854" ht="23.25" customHeight="1" x14ac:dyDescent="0.25"/>
    <row r="855" ht="23.25" customHeight="1" x14ac:dyDescent="0.25"/>
    <row r="856" ht="23.25" customHeight="1" x14ac:dyDescent="0.25"/>
    <row r="857" ht="23.25" customHeight="1" x14ac:dyDescent="0.25"/>
    <row r="858" ht="23.25" customHeight="1" x14ac:dyDescent="0.25"/>
    <row r="859" ht="23.25" customHeight="1" x14ac:dyDescent="0.25"/>
    <row r="860" ht="23.25" customHeight="1" x14ac:dyDescent="0.25"/>
    <row r="861" ht="23.25" customHeight="1" x14ac:dyDescent="0.25"/>
    <row r="862" ht="23.25" customHeight="1" x14ac:dyDescent="0.25"/>
    <row r="863" ht="23.25" customHeight="1" x14ac:dyDescent="0.25"/>
    <row r="864" ht="23.25" customHeight="1" x14ac:dyDescent="0.25"/>
    <row r="865" ht="23.25" customHeight="1" x14ac:dyDescent="0.25"/>
    <row r="866" ht="23.25" customHeight="1" x14ac:dyDescent="0.25"/>
    <row r="867" ht="23.25" customHeight="1" x14ac:dyDescent="0.25"/>
    <row r="868" ht="23.25" customHeight="1" x14ac:dyDescent="0.25"/>
    <row r="869" ht="23.25" customHeight="1" x14ac:dyDescent="0.25"/>
    <row r="870" ht="23.25" customHeight="1" x14ac:dyDescent="0.25"/>
    <row r="871" ht="23.25" customHeight="1" x14ac:dyDescent="0.25"/>
    <row r="872" ht="23.25" customHeight="1" x14ac:dyDescent="0.25"/>
    <row r="873" ht="23.25" customHeight="1" x14ac:dyDescent="0.25"/>
    <row r="874" ht="23.25" customHeight="1" x14ac:dyDescent="0.25"/>
    <row r="875" ht="23.25" customHeight="1" x14ac:dyDescent="0.25"/>
    <row r="876" ht="23.25" customHeight="1" x14ac:dyDescent="0.25"/>
    <row r="877" ht="23.25" customHeight="1" x14ac:dyDescent="0.25"/>
    <row r="878" ht="23.25" customHeight="1" x14ac:dyDescent="0.25"/>
    <row r="879" ht="23.25" customHeight="1" x14ac:dyDescent="0.25"/>
    <row r="880" ht="23.25" customHeight="1" x14ac:dyDescent="0.25"/>
    <row r="881" ht="23.25" customHeight="1" x14ac:dyDescent="0.25"/>
    <row r="882" ht="23.25" customHeight="1" x14ac:dyDescent="0.25"/>
    <row r="883" ht="23.25" customHeight="1" x14ac:dyDescent="0.25"/>
    <row r="884" ht="23.25" customHeight="1" x14ac:dyDescent="0.25"/>
    <row r="885" ht="23.25" customHeight="1" x14ac:dyDescent="0.25"/>
    <row r="886" ht="23.25" customHeight="1" x14ac:dyDescent="0.25"/>
    <row r="887" ht="23.25" customHeight="1" x14ac:dyDescent="0.25"/>
    <row r="888" ht="23.25" customHeight="1" x14ac:dyDescent="0.25"/>
    <row r="889" ht="23.25" customHeight="1" x14ac:dyDescent="0.25"/>
    <row r="890" ht="23.25" customHeight="1" x14ac:dyDescent="0.25"/>
    <row r="891" ht="23.25" customHeight="1" x14ac:dyDescent="0.25"/>
    <row r="892" ht="23.25" customHeight="1" x14ac:dyDescent="0.25"/>
    <row r="893" ht="23.25" customHeight="1" x14ac:dyDescent="0.25"/>
    <row r="894" ht="23.25" customHeight="1" x14ac:dyDescent="0.25"/>
    <row r="895" ht="23.25" customHeight="1" x14ac:dyDescent="0.25"/>
    <row r="896" ht="23.25" customHeight="1" x14ac:dyDescent="0.25"/>
    <row r="897" ht="23.25" customHeight="1" x14ac:dyDescent="0.25"/>
    <row r="898" ht="23.25" customHeight="1" x14ac:dyDescent="0.25"/>
    <row r="899" ht="23.25" customHeight="1" x14ac:dyDescent="0.25"/>
    <row r="900" ht="23.25" customHeight="1" x14ac:dyDescent="0.25"/>
    <row r="901" ht="23.25" customHeight="1" x14ac:dyDescent="0.25"/>
    <row r="902" ht="23.25" customHeight="1" x14ac:dyDescent="0.25"/>
    <row r="903" ht="23.25" customHeight="1" x14ac:dyDescent="0.25"/>
    <row r="904" ht="23.25" customHeight="1" x14ac:dyDescent="0.25"/>
    <row r="905" ht="23.25" customHeight="1" x14ac:dyDescent="0.25"/>
    <row r="906" ht="23.25" customHeight="1" x14ac:dyDescent="0.25"/>
    <row r="907" ht="23.25" customHeight="1" x14ac:dyDescent="0.25"/>
    <row r="908" ht="23.25" customHeight="1" x14ac:dyDescent="0.25"/>
    <row r="909" ht="23.25" customHeight="1" x14ac:dyDescent="0.25"/>
    <row r="910" ht="23.25" customHeight="1" x14ac:dyDescent="0.25"/>
    <row r="911" ht="23.25" customHeight="1" x14ac:dyDescent="0.25"/>
    <row r="912" ht="23.25" customHeight="1" x14ac:dyDescent="0.25"/>
    <row r="913" ht="23.25" customHeight="1" x14ac:dyDescent="0.25"/>
    <row r="914" ht="23.25" customHeight="1" x14ac:dyDescent="0.25"/>
    <row r="915" ht="23.25" customHeight="1" x14ac:dyDescent="0.25"/>
    <row r="916" ht="23.25" customHeight="1" x14ac:dyDescent="0.25"/>
    <row r="917" ht="23.25" customHeight="1" x14ac:dyDescent="0.25"/>
    <row r="918" ht="23.25" customHeight="1" x14ac:dyDescent="0.25"/>
    <row r="919" ht="23.25" customHeight="1" x14ac:dyDescent="0.25"/>
    <row r="920" ht="23.25" customHeight="1" x14ac:dyDescent="0.25"/>
    <row r="921" ht="23.25" customHeight="1" x14ac:dyDescent="0.25"/>
    <row r="922" ht="23.25" customHeight="1" x14ac:dyDescent="0.25"/>
    <row r="923" ht="23.25" customHeight="1" x14ac:dyDescent="0.25"/>
    <row r="924" ht="23.25" customHeight="1" x14ac:dyDescent="0.25"/>
    <row r="925" ht="23.25" customHeight="1" x14ac:dyDescent="0.25"/>
    <row r="926" ht="23.25" customHeight="1" x14ac:dyDescent="0.25"/>
    <row r="927" ht="23.25" customHeight="1" x14ac:dyDescent="0.25"/>
    <row r="928" ht="23.25" customHeight="1" x14ac:dyDescent="0.25"/>
    <row r="929" ht="23.25" customHeight="1" x14ac:dyDescent="0.25"/>
    <row r="930" ht="23.25" customHeight="1" x14ac:dyDescent="0.25"/>
    <row r="931" ht="23.25" customHeight="1" x14ac:dyDescent="0.25"/>
    <row r="932" ht="23.25" customHeight="1" x14ac:dyDescent="0.25"/>
    <row r="933" ht="23.25" customHeight="1" x14ac:dyDescent="0.25"/>
    <row r="934" ht="23.25" customHeight="1" x14ac:dyDescent="0.25"/>
    <row r="935" ht="23.25" customHeight="1" x14ac:dyDescent="0.25"/>
    <row r="936" ht="23.25" customHeight="1" x14ac:dyDescent="0.25"/>
    <row r="937" ht="23.25" customHeight="1" x14ac:dyDescent="0.25"/>
    <row r="938" ht="23.25" customHeight="1" x14ac:dyDescent="0.25"/>
    <row r="939" ht="23.25" customHeight="1" x14ac:dyDescent="0.25"/>
    <row r="940" ht="23.25" customHeight="1" x14ac:dyDescent="0.25"/>
    <row r="941" ht="23.25" customHeight="1" x14ac:dyDescent="0.25"/>
    <row r="942" ht="23.25" customHeight="1" x14ac:dyDescent="0.25"/>
    <row r="943" ht="23.25" customHeight="1" x14ac:dyDescent="0.25"/>
    <row r="944" ht="23.25" customHeight="1" x14ac:dyDescent="0.25"/>
    <row r="945" ht="23.25" customHeight="1" x14ac:dyDescent="0.25"/>
    <row r="946" ht="23.25" customHeight="1" x14ac:dyDescent="0.25"/>
    <row r="947" ht="23.25" customHeight="1" x14ac:dyDescent="0.25"/>
    <row r="948" ht="23.25" customHeight="1" x14ac:dyDescent="0.25"/>
    <row r="949" ht="23.25" customHeight="1" x14ac:dyDescent="0.25"/>
    <row r="950" ht="23.25" customHeight="1" x14ac:dyDescent="0.25"/>
    <row r="951" ht="23.25" customHeight="1" x14ac:dyDescent="0.25"/>
    <row r="952" ht="23.25" customHeight="1" x14ac:dyDescent="0.25"/>
    <row r="953" ht="23.25" customHeight="1" x14ac:dyDescent="0.25"/>
    <row r="954" ht="23.25" customHeight="1" x14ac:dyDescent="0.25"/>
    <row r="955" ht="23.25" customHeight="1" x14ac:dyDescent="0.25"/>
    <row r="956" ht="23.25" customHeight="1" x14ac:dyDescent="0.25"/>
    <row r="957" ht="23.25" customHeight="1" x14ac:dyDescent="0.25"/>
    <row r="958" ht="23.25" customHeight="1" x14ac:dyDescent="0.25"/>
    <row r="959" ht="23.25" customHeight="1" x14ac:dyDescent="0.25"/>
    <row r="960" ht="23.25" customHeight="1" x14ac:dyDescent="0.25"/>
    <row r="961" ht="23.25" customHeight="1" x14ac:dyDescent="0.25"/>
    <row r="962" ht="23.25" customHeight="1" x14ac:dyDescent="0.25"/>
    <row r="963" ht="23.25" customHeight="1" x14ac:dyDescent="0.25"/>
    <row r="964" ht="23.25" customHeight="1" x14ac:dyDescent="0.25"/>
    <row r="965" ht="23.25" customHeight="1" x14ac:dyDescent="0.25"/>
    <row r="966" ht="23.25" customHeight="1" x14ac:dyDescent="0.25"/>
    <row r="967" ht="23.25" customHeight="1" x14ac:dyDescent="0.25"/>
    <row r="968" ht="23.25" customHeight="1" x14ac:dyDescent="0.25"/>
    <row r="969" ht="23.25" customHeight="1" x14ac:dyDescent="0.25"/>
    <row r="970" ht="23.25" customHeight="1" x14ac:dyDescent="0.25"/>
    <row r="971" ht="23.25" customHeight="1" x14ac:dyDescent="0.25"/>
    <row r="972" ht="23.25" customHeight="1" x14ac:dyDescent="0.25"/>
    <row r="973" ht="23.25" customHeight="1" x14ac:dyDescent="0.25"/>
    <row r="974" ht="23.25" customHeight="1" x14ac:dyDescent="0.25"/>
    <row r="975" ht="23.25" customHeight="1" x14ac:dyDescent="0.25"/>
    <row r="976" ht="23.25" customHeight="1" x14ac:dyDescent="0.25"/>
    <row r="977" ht="23.25" customHeight="1" x14ac:dyDescent="0.25"/>
    <row r="978" ht="23.25" customHeight="1" x14ac:dyDescent="0.25"/>
    <row r="979" ht="23.25" customHeight="1" x14ac:dyDescent="0.25"/>
    <row r="980" ht="23.25" customHeight="1" x14ac:dyDescent="0.25"/>
    <row r="981" ht="23.25" customHeight="1" x14ac:dyDescent="0.25"/>
    <row r="982" ht="23.25" customHeight="1" x14ac:dyDescent="0.25"/>
    <row r="983" ht="23.25" customHeight="1" x14ac:dyDescent="0.25"/>
    <row r="984" ht="23.25" customHeight="1" x14ac:dyDescent="0.25"/>
    <row r="985" ht="23.25" customHeight="1" x14ac:dyDescent="0.25"/>
    <row r="986" ht="23.25" customHeight="1" x14ac:dyDescent="0.25"/>
    <row r="987" ht="23.25" customHeight="1" x14ac:dyDescent="0.25"/>
    <row r="988" ht="23.25" customHeight="1" x14ac:dyDescent="0.25"/>
    <row r="989" ht="23.25" customHeight="1" x14ac:dyDescent="0.25"/>
    <row r="990" ht="23.25" customHeight="1" x14ac:dyDescent="0.25"/>
    <row r="991" ht="23.25" customHeight="1" x14ac:dyDescent="0.25"/>
    <row r="992" ht="23.25" customHeight="1" x14ac:dyDescent="0.25"/>
    <row r="993" ht="23.25" customHeight="1" x14ac:dyDescent="0.25"/>
    <row r="994" ht="23.25" customHeight="1" x14ac:dyDescent="0.25"/>
    <row r="995" ht="23.25" customHeight="1" x14ac:dyDescent="0.25"/>
    <row r="996" ht="23.25" customHeight="1" x14ac:dyDescent="0.25"/>
    <row r="997" ht="23.25" customHeight="1" x14ac:dyDescent="0.25"/>
    <row r="998" ht="23.25" customHeight="1" x14ac:dyDescent="0.25"/>
    <row r="999" ht="23.25" customHeight="1" x14ac:dyDescent="0.25"/>
    <row r="1000" ht="23.25" customHeight="1" x14ac:dyDescent="0.25"/>
    <row r="1001" ht="23.25" customHeight="1" x14ac:dyDescent="0.25"/>
    <row r="1002" ht="23.25" customHeight="1" x14ac:dyDescent="0.25"/>
    <row r="1003" ht="23.25" customHeight="1" x14ac:dyDescent="0.25"/>
    <row r="1004" ht="23.25" customHeight="1" x14ac:dyDescent="0.25"/>
    <row r="1005" ht="23.25" customHeight="1" x14ac:dyDescent="0.25"/>
    <row r="1006" ht="23.25" customHeight="1" x14ac:dyDescent="0.25"/>
    <row r="1007" ht="23.25" customHeight="1" x14ac:dyDescent="0.25"/>
    <row r="1008" ht="23.25" customHeight="1" x14ac:dyDescent="0.25"/>
    <row r="1009" ht="23.25" customHeight="1" x14ac:dyDescent="0.25"/>
    <row r="1010" ht="23.25" customHeight="1" x14ac:dyDescent="0.25"/>
    <row r="1011" ht="23.25" customHeight="1" x14ac:dyDescent="0.25"/>
    <row r="1012" ht="23.25" customHeight="1" x14ac:dyDescent="0.25"/>
    <row r="1013" ht="23.25" customHeight="1" x14ac:dyDescent="0.25"/>
    <row r="1014" ht="23.25" customHeight="1" x14ac:dyDescent="0.25"/>
    <row r="1015" ht="23.25" customHeight="1" x14ac:dyDescent="0.25"/>
    <row r="1016" ht="23.25" customHeight="1" x14ac:dyDescent="0.25"/>
    <row r="1017" ht="23.25" customHeight="1" x14ac:dyDescent="0.25"/>
    <row r="1018" ht="23.25" customHeight="1" x14ac:dyDescent="0.25"/>
    <row r="1019" ht="23.25" customHeight="1" x14ac:dyDescent="0.25"/>
    <row r="1020" ht="23.25" customHeight="1" x14ac:dyDescent="0.25"/>
    <row r="1021" ht="23.25" customHeight="1" x14ac:dyDescent="0.25"/>
    <row r="1022" ht="23.25" customHeight="1" x14ac:dyDescent="0.25"/>
    <row r="1023" ht="23.25" customHeight="1" x14ac:dyDescent="0.25"/>
    <row r="1024" ht="23.25" customHeight="1" x14ac:dyDescent="0.25"/>
    <row r="1025" ht="23.25" customHeight="1" x14ac:dyDescent="0.25"/>
    <row r="1026" ht="23.25" customHeight="1" x14ac:dyDescent="0.25"/>
    <row r="1027" ht="23.25" customHeight="1" x14ac:dyDescent="0.25"/>
    <row r="1028" ht="23.25" customHeight="1" x14ac:dyDescent="0.25"/>
    <row r="1029" ht="23.25" customHeight="1" x14ac:dyDescent="0.25"/>
    <row r="1030" ht="23.25" customHeight="1" x14ac:dyDescent="0.25"/>
    <row r="1031" ht="23.25" customHeight="1" x14ac:dyDescent="0.25"/>
    <row r="1032" ht="23.25" customHeight="1" x14ac:dyDescent="0.25"/>
    <row r="1033" ht="23.25" customHeight="1" x14ac:dyDescent="0.25"/>
    <row r="1034" ht="23.25" customHeight="1" x14ac:dyDescent="0.25"/>
    <row r="1035" ht="23.25" customHeight="1" x14ac:dyDescent="0.25"/>
    <row r="1036" ht="23.25" customHeight="1" x14ac:dyDescent="0.25"/>
    <row r="1037" ht="23.25" customHeight="1" x14ac:dyDescent="0.25"/>
    <row r="1038" ht="23.25" customHeight="1" x14ac:dyDescent="0.25"/>
    <row r="1039" ht="23.25" customHeight="1" x14ac:dyDescent="0.25"/>
    <row r="1040" ht="23.25" customHeight="1" x14ac:dyDescent="0.25"/>
    <row r="1041" ht="23.25" customHeight="1" x14ac:dyDescent="0.25"/>
    <row r="1042" ht="23.25" customHeight="1" x14ac:dyDescent="0.25"/>
    <row r="1043" ht="23.25" customHeight="1" x14ac:dyDescent="0.25"/>
    <row r="1044" ht="23.25" customHeight="1" x14ac:dyDescent="0.25"/>
    <row r="1045" ht="23.25" customHeight="1" x14ac:dyDescent="0.25"/>
    <row r="1046" ht="23.25" customHeight="1" x14ac:dyDescent="0.25"/>
    <row r="1047" ht="23.25" customHeight="1" x14ac:dyDescent="0.25"/>
    <row r="1048" ht="23.25" customHeight="1" x14ac:dyDescent="0.25"/>
    <row r="1049" ht="23.25" customHeight="1" x14ac:dyDescent="0.25"/>
    <row r="1050" ht="23.25" customHeight="1" x14ac:dyDescent="0.25"/>
    <row r="1051" ht="23.25" customHeight="1" x14ac:dyDescent="0.25"/>
    <row r="1052" ht="23.25" customHeight="1" x14ac:dyDescent="0.25"/>
    <row r="1053" ht="23.25" customHeight="1" x14ac:dyDescent="0.25"/>
    <row r="1054" ht="23.25" customHeight="1" x14ac:dyDescent="0.25"/>
    <row r="1055" ht="23.25" customHeight="1" x14ac:dyDescent="0.25"/>
    <row r="1056" ht="23.25" customHeight="1" x14ac:dyDescent="0.25"/>
    <row r="1057" ht="23.25" customHeight="1" x14ac:dyDescent="0.25"/>
    <row r="1058" ht="23.25" customHeight="1" x14ac:dyDescent="0.25"/>
    <row r="1059" ht="23.25" customHeight="1" x14ac:dyDescent="0.25"/>
    <row r="1060" ht="23.25" customHeight="1" x14ac:dyDescent="0.25"/>
    <row r="1061" ht="23.25" customHeight="1" x14ac:dyDescent="0.25"/>
    <row r="1062" ht="23.25" customHeight="1" x14ac:dyDescent="0.25"/>
    <row r="1063" ht="23.25" customHeight="1" x14ac:dyDescent="0.25"/>
    <row r="1064" ht="23.25" customHeight="1" x14ac:dyDescent="0.25"/>
    <row r="1065" ht="23.25" customHeight="1" x14ac:dyDescent="0.25"/>
    <row r="1066" ht="23.25" customHeight="1" x14ac:dyDescent="0.25"/>
    <row r="1067" ht="23.25" customHeight="1" x14ac:dyDescent="0.25"/>
    <row r="1068" ht="23.25" customHeight="1" x14ac:dyDescent="0.25"/>
    <row r="1069" ht="23.25" customHeight="1" x14ac:dyDescent="0.25"/>
    <row r="1070" ht="23.25" customHeight="1" x14ac:dyDescent="0.25"/>
    <row r="1071" ht="23.25" customHeight="1" x14ac:dyDescent="0.25"/>
    <row r="1072" ht="23.25" customHeight="1" x14ac:dyDescent="0.25"/>
    <row r="1073" ht="23.25" customHeight="1" x14ac:dyDescent="0.25"/>
    <row r="1074" ht="23.25" customHeight="1" x14ac:dyDescent="0.25"/>
    <row r="1075" ht="23.25" customHeight="1" x14ac:dyDescent="0.25"/>
    <row r="1076" ht="23.25" customHeight="1" x14ac:dyDescent="0.25"/>
    <row r="1077" ht="23.25" customHeight="1" x14ac:dyDescent="0.25"/>
    <row r="1078" ht="23.25" customHeight="1" x14ac:dyDescent="0.25"/>
    <row r="1079" ht="23.25" customHeight="1" x14ac:dyDescent="0.25"/>
    <row r="1080" ht="23.25" customHeight="1" x14ac:dyDescent="0.25"/>
    <row r="1081" ht="23.25" customHeight="1" x14ac:dyDescent="0.25"/>
    <row r="1082" ht="23.25" customHeight="1" x14ac:dyDescent="0.25"/>
    <row r="1083" ht="23.25" customHeight="1" x14ac:dyDescent="0.25"/>
    <row r="1084" ht="23.25" customHeight="1" x14ac:dyDescent="0.25"/>
    <row r="1085" ht="23.25" customHeight="1" x14ac:dyDescent="0.25"/>
    <row r="1086" ht="23.25" customHeight="1" x14ac:dyDescent="0.25"/>
    <row r="1087" ht="23.25" customHeight="1" x14ac:dyDescent="0.25"/>
    <row r="1088" ht="23.25" customHeight="1" x14ac:dyDescent="0.25"/>
    <row r="1089" ht="23.25" customHeight="1" x14ac:dyDescent="0.25"/>
    <row r="1090" ht="23.25" customHeight="1" x14ac:dyDescent="0.25"/>
    <row r="1091" ht="23.25" customHeight="1" x14ac:dyDescent="0.25"/>
    <row r="1092" ht="23.25" customHeight="1" x14ac:dyDescent="0.25"/>
    <row r="1093" ht="23.25" customHeight="1" x14ac:dyDescent="0.25"/>
    <row r="1094" ht="23.25" customHeight="1" x14ac:dyDescent="0.25"/>
    <row r="1095" ht="23.25" customHeight="1" x14ac:dyDescent="0.25"/>
    <row r="1096" ht="23.25" customHeight="1" x14ac:dyDescent="0.25"/>
    <row r="1097" ht="23.25" customHeight="1" x14ac:dyDescent="0.25"/>
    <row r="1098" ht="23.25" customHeight="1" x14ac:dyDescent="0.25"/>
    <row r="1099" ht="23.25" customHeight="1" x14ac:dyDescent="0.25"/>
    <row r="1100" ht="23.25" customHeight="1" x14ac:dyDescent="0.25"/>
    <row r="1101" ht="23.25" customHeight="1" x14ac:dyDescent="0.25"/>
    <row r="1102" ht="23.25" customHeight="1" x14ac:dyDescent="0.25"/>
    <row r="1103" ht="23.25" customHeight="1" x14ac:dyDescent="0.25"/>
    <row r="1104" ht="23.25" customHeight="1" x14ac:dyDescent="0.25"/>
    <row r="1105" ht="23.25" customHeight="1" x14ac:dyDescent="0.25"/>
    <row r="1106" ht="23.25" customHeight="1" x14ac:dyDescent="0.25"/>
    <row r="1107" ht="23.25" customHeight="1" x14ac:dyDescent="0.25"/>
    <row r="1108" ht="23.25" customHeight="1" x14ac:dyDescent="0.25"/>
    <row r="1109" ht="23.25" customHeight="1" x14ac:dyDescent="0.25"/>
    <row r="1110" ht="23.25" customHeight="1" x14ac:dyDescent="0.25"/>
    <row r="1111" ht="23.25" customHeight="1" x14ac:dyDescent="0.25"/>
    <row r="1112" ht="23.25" customHeight="1" x14ac:dyDescent="0.25"/>
    <row r="1113" ht="23.25" customHeight="1" x14ac:dyDescent="0.25"/>
    <row r="1114" ht="23.25" customHeight="1" x14ac:dyDescent="0.25"/>
    <row r="1115" ht="23.25" customHeight="1" x14ac:dyDescent="0.25"/>
    <row r="1116" ht="23.25" customHeight="1" x14ac:dyDescent="0.25"/>
    <row r="1117" ht="23.25" customHeight="1" x14ac:dyDescent="0.25"/>
    <row r="1118" ht="23.25" customHeight="1" x14ac:dyDescent="0.25"/>
    <row r="1119" ht="23.25" customHeight="1" x14ac:dyDescent="0.25"/>
    <row r="1120" ht="23.25" customHeight="1" x14ac:dyDescent="0.25"/>
    <row r="1121" ht="23.25" customHeight="1" x14ac:dyDescent="0.25"/>
    <row r="1122" ht="23.25" customHeight="1" x14ac:dyDescent="0.25"/>
    <row r="1123" ht="23.25" customHeight="1" x14ac:dyDescent="0.25"/>
    <row r="1124" ht="23.25" customHeight="1" x14ac:dyDescent="0.25"/>
    <row r="1125" ht="23.25" customHeight="1" x14ac:dyDescent="0.25"/>
    <row r="1126" ht="23.25" customHeight="1" x14ac:dyDescent="0.25"/>
    <row r="1127" ht="23.25" customHeight="1" x14ac:dyDescent="0.25"/>
    <row r="1128" ht="23.25" customHeight="1" x14ac:dyDescent="0.25"/>
    <row r="1129" ht="23.25" customHeight="1" x14ac:dyDescent="0.25"/>
    <row r="1130" ht="23.25" customHeight="1" x14ac:dyDescent="0.25"/>
    <row r="1131" ht="23.25" customHeight="1" x14ac:dyDescent="0.25"/>
    <row r="1132" ht="23.25" customHeight="1" x14ac:dyDescent="0.25"/>
    <row r="1133" ht="23.25" customHeight="1" x14ac:dyDescent="0.25"/>
    <row r="1134" ht="23.25" customHeight="1" x14ac:dyDescent="0.25"/>
    <row r="1135" ht="23.25" customHeight="1" x14ac:dyDescent="0.25"/>
    <row r="1136" ht="23.25" customHeight="1" x14ac:dyDescent="0.25"/>
    <row r="1137" ht="23.25" customHeight="1" x14ac:dyDescent="0.25"/>
    <row r="1138" ht="23.25" customHeight="1" x14ac:dyDescent="0.25"/>
    <row r="1139" ht="23.25" customHeight="1" x14ac:dyDescent="0.25"/>
    <row r="1140" ht="23.25" customHeight="1" x14ac:dyDescent="0.25"/>
    <row r="1141" ht="23.25" customHeight="1" x14ac:dyDescent="0.25"/>
    <row r="1142" ht="23.25" customHeight="1" x14ac:dyDescent="0.25"/>
    <row r="1143" ht="23.25" customHeight="1" x14ac:dyDescent="0.25"/>
    <row r="1144" ht="23.25" customHeight="1" x14ac:dyDescent="0.25"/>
    <row r="1145" ht="23.25" customHeight="1" x14ac:dyDescent="0.25"/>
    <row r="1146" ht="23.25" customHeight="1" x14ac:dyDescent="0.25"/>
    <row r="1147" ht="23.25" customHeight="1" x14ac:dyDescent="0.25"/>
    <row r="1148" ht="23.25" customHeight="1" x14ac:dyDescent="0.25"/>
    <row r="1149" ht="23.25" customHeight="1" x14ac:dyDescent="0.25"/>
    <row r="1150" ht="23.25" customHeight="1" x14ac:dyDescent="0.25"/>
    <row r="1151" ht="23.25" customHeight="1" x14ac:dyDescent="0.25"/>
    <row r="1152" ht="23.25" customHeight="1" x14ac:dyDescent="0.25"/>
    <row r="1153" ht="23.25" customHeight="1" x14ac:dyDescent="0.25"/>
    <row r="1154" ht="23.25" customHeight="1" x14ac:dyDescent="0.25"/>
    <row r="1155" ht="23.25" customHeight="1" x14ac:dyDescent="0.25"/>
    <row r="1156" ht="23.25" customHeight="1" x14ac:dyDescent="0.25"/>
    <row r="1157" ht="23.25" customHeight="1" x14ac:dyDescent="0.25"/>
    <row r="1158" ht="23.25" customHeight="1" x14ac:dyDescent="0.25"/>
    <row r="1159" ht="23.25" customHeight="1" x14ac:dyDescent="0.25"/>
    <row r="1160" ht="23.25" customHeight="1" x14ac:dyDescent="0.25"/>
    <row r="1161" ht="23.25" customHeight="1" x14ac:dyDescent="0.25"/>
    <row r="1162" ht="23.25" customHeight="1" x14ac:dyDescent="0.25"/>
    <row r="1163" ht="23.25" customHeight="1" x14ac:dyDescent="0.25"/>
    <row r="1164" ht="23.25" customHeight="1" x14ac:dyDescent="0.25"/>
    <row r="1165" ht="23.25" customHeight="1" x14ac:dyDescent="0.25"/>
    <row r="1166" ht="23.25" customHeight="1" x14ac:dyDescent="0.25"/>
    <row r="1167" ht="23.25" customHeight="1" x14ac:dyDescent="0.25"/>
    <row r="1168" ht="23.25" customHeight="1" x14ac:dyDescent="0.25"/>
    <row r="1169" ht="23.25" customHeight="1" x14ac:dyDescent="0.25"/>
    <row r="1170" ht="23.25" customHeight="1" x14ac:dyDescent="0.25"/>
    <row r="1171" ht="23.25" customHeight="1" x14ac:dyDescent="0.25"/>
    <row r="1172" ht="23.25" customHeight="1" x14ac:dyDescent="0.25"/>
    <row r="1173" ht="23.25" customHeight="1" x14ac:dyDescent="0.25"/>
    <row r="1174" ht="23.25" customHeight="1" x14ac:dyDescent="0.25"/>
    <row r="1175" ht="23.25" customHeight="1" x14ac:dyDescent="0.25"/>
    <row r="1176" ht="23.25" customHeight="1" x14ac:dyDescent="0.25"/>
    <row r="1177" ht="23.25" customHeight="1" x14ac:dyDescent="0.25"/>
    <row r="1178" ht="23.25" customHeight="1" x14ac:dyDescent="0.25"/>
    <row r="1179" ht="23.25" customHeight="1" x14ac:dyDescent="0.25"/>
    <row r="1180" ht="23.25" customHeight="1" x14ac:dyDescent="0.25"/>
    <row r="1181" ht="23.25" customHeight="1" x14ac:dyDescent="0.25"/>
    <row r="1182" ht="23.25" customHeight="1" x14ac:dyDescent="0.25"/>
    <row r="1183" ht="23.25" customHeight="1" x14ac:dyDescent="0.25"/>
    <row r="1184" ht="23.25" customHeight="1" x14ac:dyDescent="0.25"/>
    <row r="1185" ht="23.25" customHeight="1" x14ac:dyDescent="0.25"/>
    <row r="1186" ht="23.25" customHeight="1" x14ac:dyDescent="0.25"/>
    <row r="1187" ht="23.25" customHeight="1" x14ac:dyDescent="0.25"/>
    <row r="1188" ht="23.25" customHeight="1" x14ac:dyDescent="0.25"/>
    <row r="1189" ht="23.25" customHeight="1" x14ac:dyDescent="0.25"/>
    <row r="1190" ht="23.25" customHeight="1" x14ac:dyDescent="0.25"/>
    <row r="1191" ht="23.25" customHeight="1" x14ac:dyDescent="0.25"/>
    <row r="1192" ht="23.25" customHeight="1" x14ac:dyDescent="0.25"/>
    <row r="1193" ht="23.25" customHeight="1" x14ac:dyDescent="0.25"/>
    <row r="1194" ht="23.25" customHeight="1" x14ac:dyDescent="0.25"/>
    <row r="1195" ht="23.25" customHeight="1" x14ac:dyDescent="0.25"/>
    <row r="1196" ht="23.25" customHeight="1" x14ac:dyDescent="0.25"/>
    <row r="1197" ht="23.25" customHeight="1" x14ac:dyDescent="0.25"/>
    <row r="1198" ht="23.25" customHeight="1" x14ac:dyDescent="0.25"/>
    <row r="1199" ht="23.25" customHeight="1" x14ac:dyDescent="0.25"/>
    <row r="1200" ht="23.25" customHeight="1" x14ac:dyDescent="0.25"/>
    <row r="1201" ht="23.25" customHeight="1" x14ac:dyDescent="0.25"/>
    <row r="1202" ht="23.25" customHeight="1" x14ac:dyDescent="0.25"/>
    <row r="1203" ht="23.25" customHeight="1" x14ac:dyDescent="0.25"/>
    <row r="1204" ht="23.25" customHeight="1" x14ac:dyDescent="0.25"/>
    <row r="1205" ht="23.25" customHeight="1" x14ac:dyDescent="0.25"/>
    <row r="1206" ht="23.25" customHeight="1" x14ac:dyDescent="0.25"/>
    <row r="1207" ht="23.25" customHeight="1" x14ac:dyDescent="0.25"/>
    <row r="1208" ht="23.25" customHeight="1" x14ac:dyDescent="0.25"/>
    <row r="1209" ht="23.25" customHeight="1" x14ac:dyDescent="0.25"/>
    <row r="1210" ht="23.25" customHeight="1" x14ac:dyDescent="0.25"/>
    <row r="1211" ht="23.25" customHeight="1" x14ac:dyDescent="0.25"/>
    <row r="1212" ht="23.25" customHeight="1" x14ac:dyDescent="0.25"/>
    <row r="1213" ht="23.25" customHeight="1" x14ac:dyDescent="0.25"/>
    <row r="1214" ht="23.25" customHeight="1" x14ac:dyDescent="0.25"/>
    <row r="1215" ht="23.25" customHeight="1" x14ac:dyDescent="0.25"/>
    <row r="1216" ht="23.25" customHeight="1" x14ac:dyDescent="0.25"/>
    <row r="1217" ht="23.25" customHeight="1" x14ac:dyDescent="0.25"/>
    <row r="1218" ht="23.25" customHeight="1" x14ac:dyDescent="0.25"/>
    <row r="1219" ht="23.25" customHeight="1" x14ac:dyDescent="0.25"/>
    <row r="1220" ht="23.25" customHeight="1" x14ac:dyDescent="0.25"/>
    <row r="1221" ht="23.25" customHeight="1" x14ac:dyDescent="0.25"/>
    <row r="1222" ht="23.25" customHeight="1" x14ac:dyDescent="0.25"/>
    <row r="1223" ht="23.25" customHeight="1" x14ac:dyDescent="0.25"/>
    <row r="1224" ht="23.25" customHeight="1" x14ac:dyDescent="0.25"/>
    <row r="1225" ht="23.25" customHeight="1" x14ac:dyDescent="0.25"/>
    <row r="1226" ht="23.25" customHeight="1" x14ac:dyDescent="0.25"/>
    <row r="1227" ht="23.25" customHeight="1" x14ac:dyDescent="0.25"/>
    <row r="1228" ht="23.25" customHeight="1" x14ac:dyDescent="0.25"/>
    <row r="1229" ht="23.25" customHeight="1" x14ac:dyDescent="0.25"/>
    <row r="1230" ht="23.25" customHeight="1" x14ac:dyDescent="0.25"/>
    <row r="1231" ht="23.25" customHeight="1" x14ac:dyDescent="0.25"/>
    <row r="1232" ht="23.25" customHeight="1" x14ac:dyDescent="0.25"/>
    <row r="1233" ht="23.25" customHeight="1" x14ac:dyDescent="0.25"/>
    <row r="1234" ht="23.25" customHeight="1" x14ac:dyDescent="0.25"/>
    <row r="1235" ht="23.25" customHeight="1" x14ac:dyDescent="0.25"/>
    <row r="1236" ht="23.25" customHeight="1" x14ac:dyDescent="0.25"/>
    <row r="1237" ht="23.25" customHeight="1" x14ac:dyDescent="0.25"/>
    <row r="1238" ht="23.25" customHeight="1" x14ac:dyDescent="0.25"/>
    <row r="1239" ht="23.25" customHeight="1" x14ac:dyDescent="0.25"/>
    <row r="1240" ht="23.25" customHeight="1" x14ac:dyDescent="0.25"/>
    <row r="1241" ht="23.25" customHeight="1" x14ac:dyDescent="0.25"/>
    <row r="1242" ht="23.25" customHeight="1" x14ac:dyDescent="0.25"/>
    <row r="1243" ht="23.25" customHeight="1" x14ac:dyDescent="0.25"/>
    <row r="1244" ht="23.25" customHeight="1" x14ac:dyDescent="0.25"/>
    <row r="1245" ht="23.25" customHeight="1" x14ac:dyDescent="0.25"/>
    <row r="1246" ht="23.25" customHeight="1" x14ac:dyDescent="0.25"/>
    <row r="1247" ht="23.25" customHeight="1" x14ac:dyDescent="0.25"/>
    <row r="1248" ht="23.25" customHeight="1" x14ac:dyDescent="0.25"/>
    <row r="1249" ht="23.25" customHeight="1" x14ac:dyDescent="0.25"/>
    <row r="1250" ht="23.25" customHeight="1" x14ac:dyDescent="0.25"/>
    <row r="1251" ht="23.25" customHeight="1" x14ac:dyDescent="0.25"/>
    <row r="1252" ht="23.25" customHeight="1" x14ac:dyDescent="0.25"/>
    <row r="1253" ht="23.25" customHeight="1" x14ac:dyDescent="0.25"/>
    <row r="1254" ht="23.25" customHeight="1" x14ac:dyDescent="0.25"/>
    <row r="1255" ht="23.25" customHeight="1" x14ac:dyDescent="0.25"/>
    <row r="1256" ht="23.25" customHeight="1" x14ac:dyDescent="0.25"/>
    <row r="1257" ht="23.25" customHeight="1" x14ac:dyDescent="0.25"/>
    <row r="1258" ht="23.25" customHeight="1" x14ac:dyDescent="0.25"/>
    <row r="1259" ht="23.25" customHeight="1" x14ac:dyDescent="0.25"/>
    <row r="1260" ht="23.25" customHeight="1" x14ac:dyDescent="0.25"/>
    <row r="1261" ht="23.25" customHeight="1" x14ac:dyDescent="0.25"/>
    <row r="1262" ht="23.25" customHeight="1" x14ac:dyDescent="0.25"/>
    <row r="1263" ht="23.25" customHeight="1" x14ac:dyDescent="0.25"/>
    <row r="1264" ht="23.25" customHeight="1" x14ac:dyDescent="0.25"/>
    <row r="1265" ht="23.25" customHeight="1" x14ac:dyDescent="0.25"/>
    <row r="1266" ht="23.25" customHeight="1" x14ac:dyDescent="0.25"/>
    <row r="1267" ht="23.25" customHeight="1" x14ac:dyDescent="0.25"/>
    <row r="1268" ht="23.25" customHeight="1" x14ac:dyDescent="0.25"/>
    <row r="1269" ht="23.25" customHeight="1" x14ac:dyDescent="0.25"/>
    <row r="1270" ht="23.25" customHeight="1" x14ac:dyDescent="0.25"/>
    <row r="1271" ht="23.25" customHeight="1" x14ac:dyDescent="0.25"/>
    <row r="1272" ht="23.25" customHeight="1" x14ac:dyDescent="0.25"/>
    <row r="1273" ht="23.25" customHeight="1" x14ac:dyDescent="0.25"/>
    <row r="1274" ht="23.25" customHeight="1" x14ac:dyDescent="0.25"/>
    <row r="1275" ht="23.25" customHeight="1" x14ac:dyDescent="0.25"/>
    <row r="1276" ht="23.25" customHeight="1" x14ac:dyDescent="0.25"/>
    <row r="1277" ht="23.25" customHeight="1" x14ac:dyDescent="0.25"/>
    <row r="1278" ht="23.25" customHeight="1" x14ac:dyDescent="0.25"/>
    <row r="1279" ht="23.25" customHeight="1" x14ac:dyDescent="0.25"/>
    <row r="1280" ht="23.25" customHeight="1" x14ac:dyDescent="0.25"/>
    <row r="1281" ht="23.25" customHeight="1" x14ac:dyDescent="0.25"/>
    <row r="1282" ht="23.25" customHeight="1" x14ac:dyDescent="0.25"/>
    <row r="1283" ht="23.25" customHeight="1" x14ac:dyDescent="0.25"/>
    <row r="1284" ht="23.25" customHeight="1" x14ac:dyDescent="0.25"/>
    <row r="1285" ht="23.25" customHeight="1" x14ac:dyDescent="0.25"/>
    <row r="1286" ht="23.25" customHeight="1" x14ac:dyDescent="0.25"/>
    <row r="1287" ht="23.25" customHeight="1" x14ac:dyDescent="0.25"/>
    <row r="1288" ht="23.25" customHeight="1" x14ac:dyDescent="0.25"/>
    <row r="1289" ht="23.25" customHeight="1" x14ac:dyDescent="0.25"/>
    <row r="1290" ht="23.25" customHeight="1" x14ac:dyDescent="0.25"/>
    <row r="1291" ht="23.25" customHeight="1" x14ac:dyDescent="0.25"/>
    <row r="1292" ht="23.25" customHeight="1" x14ac:dyDescent="0.25"/>
    <row r="1293" ht="23.25" customHeight="1" x14ac:dyDescent="0.25"/>
    <row r="1294" ht="23.25" customHeight="1" x14ac:dyDescent="0.25"/>
    <row r="1295" ht="23.25" customHeight="1" x14ac:dyDescent="0.25"/>
    <row r="1296" ht="23.25" customHeight="1" x14ac:dyDescent="0.25"/>
    <row r="1297" ht="23.25" customHeight="1" x14ac:dyDescent="0.25"/>
    <row r="1298" ht="23.25" customHeight="1" x14ac:dyDescent="0.25"/>
    <row r="1299" ht="23.25" customHeight="1" x14ac:dyDescent="0.25"/>
    <row r="1300" ht="23.25" customHeight="1" x14ac:dyDescent="0.25"/>
    <row r="1301" ht="23.25" customHeight="1" x14ac:dyDescent="0.25"/>
    <row r="1302" ht="23.25" customHeight="1" x14ac:dyDescent="0.25"/>
    <row r="1303" ht="23.25" customHeight="1" x14ac:dyDescent="0.25"/>
    <row r="1304" ht="23.25" customHeight="1" x14ac:dyDescent="0.25"/>
    <row r="1305" ht="23.25" customHeight="1" x14ac:dyDescent="0.25"/>
    <row r="1306" ht="23.25" customHeight="1" x14ac:dyDescent="0.25"/>
    <row r="1307" ht="23.25" customHeight="1" x14ac:dyDescent="0.25"/>
    <row r="1308" ht="23.25" customHeight="1" x14ac:dyDescent="0.25"/>
    <row r="1309" ht="23.25" customHeight="1" x14ac:dyDescent="0.25"/>
    <row r="1310" ht="23.25" customHeight="1" x14ac:dyDescent="0.25"/>
    <row r="1311" ht="23.25" customHeight="1" x14ac:dyDescent="0.25"/>
    <row r="1312" ht="23.25" customHeight="1" x14ac:dyDescent="0.25"/>
    <row r="1313" ht="23.25" customHeight="1" x14ac:dyDescent="0.25"/>
    <row r="1314" ht="23.25" customHeight="1" x14ac:dyDescent="0.25"/>
    <row r="1315" ht="23.25" customHeight="1" x14ac:dyDescent="0.25"/>
    <row r="1316" ht="23.25" customHeight="1" x14ac:dyDescent="0.25"/>
    <row r="1317" ht="23.25" customHeight="1" x14ac:dyDescent="0.25"/>
    <row r="1318" ht="23.25" customHeight="1" x14ac:dyDescent="0.25"/>
    <row r="1319" ht="23.25" customHeight="1" x14ac:dyDescent="0.25"/>
    <row r="1320" ht="23.25" customHeight="1" x14ac:dyDescent="0.25"/>
    <row r="1321" ht="23.25" customHeight="1" x14ac:dyDescent="0.25"/>
    <row r="1322" ht="23.25" customHeight="1" x14ac:dyDescent="0.25"/>
    <row r="1323" ht="23.25" customHeight="1" x14ac:dyDescent="0.25"/>
    <row r="1324" ht="23.25" customHeight="1" x14ac:dyDescent="0.25"/>
    <row r="1325" ht="23.25" customHeight="1" x14ac:dyDescent="0.25"/>
    <row r="1326" ht="23.25" customHeight="1" x14ac:dyDescent="0.25"/>
    <row r="1327" ht="23.25" customHeight="1" x14ac:dyDescent="0.25"/>
    <row r="1328" ht="23.25" customHeight="1" x14ac:dyDescent="0.25"/>
    <row r="1329" ht="23.25" customHeight="1" x14ac:dyDescent="0.25"/>
    <row r="1330" ht="23.25" customHeight="1" x14ac:dyDescent="0.25"/>
    <row r="1331" ht="23.25" customHeight="1" x14ac:dyDescent="0.25"/>
    <row r="1332" ht="23.25" customHeight="1" x14ac:dyDescent="0.25"/>
    <row r="1333" ht="23.25" customHeight="1" x14ac:dyDescent="0.25"/>
    <row r="1334" ht="23.25" customHeight="1" x14ac:dyDescent="0.25"/>
    <row r="1335" ht="23.25" customHeight="1" x14ac:dyDescent="0.25"/>
    <row r="1336" ht="23.25" customHeight="1" x14ac:dyDescent="0.25"/>
    <row r="1337" ht="23.25" customHeight="1" x14ac:dyDescent="0.25"/>
    <row r="1338" ht="23.25" customHeight="1" x14ac:dyDescent="0.25"/>
    <row r="1339" ht="23.25" customHeight="1" x14ac:dyDescent="0.25"/>
    <row r="1340" ht="23.25" customHeight="1" x14ac:dyDescent="0.25"/>
    <row r="1341" ht="23.25" customHeight="1" x14ac:dyDescent="0.25"/>
    <row r="1342" ht="23.25" customHeight="1" x14ac:dyDescent="0.25"/>
    <row r="1343" ht="23.25" customHeight="1" x14ac:dyDescent="0.25"/>
    <row r="1344" ht="23.25" customHeight="1" x14ac:dyDescent="0.25"/>
    <row r="1345" ht="23.25" customHeight="1" x14ac:dyDescent="0.25"/>
    <row r="1346" ht="23.25" customHeight="1" x14ac:dyDescent="0.25"/>
    <row r="1347" ht="23.25" customHeight="1" x14ac:dyDescent="0.25"/>
    <row r="1348" ht="23.25" customHeight="1" x14ac:dyDescent="0.25"/>
    <row r="1349" ht="23.25" customHeight="1" x14ac:dyDescent="0.25"/>
    <row r="1350" ht="23.25" customHeight="1" x14ac:dyDescent="0.25"/>
    <row r="1351" ht="23.25" customHeight="1" x14ac:dyDescent="0.25"/>
    <row r="1352" ht="23.25" customHeight="1" x14ac:dyDescent="0.25"/>
    <row r="1353" ht="23.25" customHeight="1" x14ac:dyDescent="0.25"/>
    <row r="1354" ht="23.25" customHeight="1" x14ac:dyDescent="0.25"/>
    <row r="1355" ht="23.25" customHeight="1" x14ac:dyDescent="0.25"/>
    <row r="1356" ht="23.25" customHeight="1" x14ac:dyDescent="0.25"/>
    <row r="1357" ht="23.25" customHeight="1" x14ac:dyDescent="0.25"/>
    <row r="1358" ht="23.25" customHeight="1" x14ac:dyDescent="0.25"/>
    <row r="1359" ht="23.25" customHeight="1" x14ac:dyDescent="0.25"/>
    <row r="1360" ht="23.25" customHeight="1" x14ac:dyDescent="0.25"/>
    <row r="1361" ht="23.25" customHeight="1" x14ac:dyDescent="0.25"/>
    <row r="1362" ht="23.25" customHeight="1" x14ac:dyDescent="0.25"/>
    <row r="1363" ht="23.25" customHeight="1" x14ac:dyDescent="0.25"/>
    <row r="1364" ht="23.25" customHeight="1" x14ac:dyDescent="0.25"/>
    <row r="1365" ht="23.25" customHeight="1" x14ac:dyDescent="0.25"/>
    <row r="1366" ht="23.25" customHeight="1" x14ac:dyDescent="0.25"/>
    <row r="1367" ht="23.25" customHeight="1" x14ac:dyDescent="0.25"/>
    <row r="1368" ht="23.25" customHeight="1" x14ac:dyDescent="0.25"/>
    <row r="1369" ht="23.25" customHeight="1" x14ac:dyDescent="0.25"/>
    <row r="1370" ht="23.25" customHeight="1" x14ac:dyDescent="0.25"/>
    <row r="1371" ht="23.25" customHeight="1" x14ac:dyDescent="0.25"/>
    <row r="1372" ht="23.25" customHeight="1" x14ac:dyDescent="0.25"/>
    <row r="1373" ht="23.25" customHeight="1" x14ac:dyDescent="0.25"/>
    <row r="1374" ht="23.25" customHeight="1" x14ac:dyDescent="0.25"/>
    <row r="1375" ht="23.25" customHeight="1" x14ac:dyDescent="0.25"/>
    <row r="1376" ht="23.25" customHeight="1" x14ac:dyDescent="0.25"/>
    <row r="1377" ht="23.25" customHeight="1" x14ac:dyDescent="0.25"/>
    <row r="1378" ht="23.25" customHeight="1" x14ac:dyDescent="0.25"/>
    <row r="1379" ht="23.25" customHeight="1" x14ac:dyDescent="0.25"/>
    <row r="1380" ht="23.25" customHeight="1" x14ac:dyDescent="0.25"/>
    <row r="1381" ht="23.25" customHeight="1" x14ac:dyDescent="0.25"/>
    <row r="1382" ht="23.25" customHeight="1" x14ac:dyDescent="0.25"/>
    <row r="1383" ht="23.25" customHeight="1" x14ac:dyDescent="0.25"/>
    <row r="1384" ht="23.25" customHeight="1" x14ac:dyDescent="0.25"/>
    <row r="1385" ht="23.25" customHeight="1" x14ac:dyDescent="0.25"/>
    <row r="1386" ht="23.25" customHeight="1" x14ac:dyDescent="0.25"/>
    <row r="1387" ht="23.25" customHeight="1" x14ac:dyDescent="0.25"/>
    <row r="1388" ht="23.25" customHeight="1" x14ac:dyDescent="0.25"/>
    <row r="1389" ht="23.25" customHeight="1" x14ac:dyDescent="0.25"/>
    <row r="1390" ht="23.25" customHeight="1" x14ac:dyDescent="0.25"/>
    <row r="1391" ht="23.25" customHeight="1" x14ac:dyDescent="0.25"/>
    <row r="1392" ht="23.25" customHeight="1" x14ac:dyDescent="0.25"/>
    <row r="1393" ht="23.25" customHeight="1" x14ac:dyDescent="0.25"/>
    <row r="1394" ht="23.25" customHeight="1" x14ac:dyDescent="0.25"/>
    <row r="1395" ht="23.25" customHeight="1" x14ac:dyDescent="0.25"/>
    <row r="1396" ht="23.25" customHeight="1" x14ac:dyDescent="0.25"/>
    <row r="1397" ht="23.25" customHeight="1" x14ac:dyDescent="0.25"/>
    <row r="1398" ht="23.25" customHeight="1" x14ac:dyDescent="0.25"/>
    <row r="1399" ht="23.25" customHeight="1" x14ac:dyDescent="0.25"/>
    <row r="1400" ht="23.25" customHeight="1" x14ac:dyDescent="0.25"/>
    <row r="1401" ht="23.25" customHeight="1" x14ac:dyDescent="0.25"/>
    <row r="1402" ht="23.25" customHeight="1" x14ac:dyDescent="0.25"/>
    <row r="1403" ht="23.25" customHeight="1" x14ac:dyDescent="0.25"/>
    <row r="1404" ht="23.25" customHeight="1" x14ac:dyDescent="0.25"/>
    <row r="1405" ht="23.25" customHeight="1" x14ac:dyDescent="0.25"/>
    <row r="1406" ht="23.25" customHeight="1" x14ac:dyDescent="0.25"/>
    <row r="1407" ht="23.25" customHeight="1" x14ac:dyDescent="0.25"/>
    <row r="1408" ht="23.25" customHeight="1" x14ac:dyDescent="0.25"/>
    <row r="1409" ht="23.25" customHeight="1" x14ac:dyDescent="0.25"/>
    <row r="1410" ht="23.25" customHeight="1" x14ac:dyDescent="0.25"/>
    <row r="1411" ht="23.25" customHeight="1" x14ac:dyDescent="0.25"/>
    <row r="1412" ht="23.25" customHeight="1" x14ac:dyDescent="0.25"/>
    <row r="1413" ht="23.25" customHeight="1" x14ac:dyDescent="0.25"/>
    <row r="1414" ht="23.25" customHeight="1" x14ac:dyDescent="0.25"/>
  </sheetData>
  <mergeCells count="10">
    <mergeCell ref="A1:H1"/>
    <mergeCell ref="A2:H2"/>
    <mergeCell ref="F4:F5"/>
    <mergeCell ref="G4:H4"/>
    <mergeCell ref="A4:A5"/>
    <mergeCell ref="B4:B5"/>
    <mergeCell ref="C4:C5"/>
    <mergeCell ref="D4:D5"/>
    <mergeCell ref="E4:E5"/>
    <mergeCell ref="F3:H3"/>
  </mergeCells>
  <pageMargins left="0" right="0" top="0" bottom="0" header="0" footer="0"/>
  <pageSetup paperSize="9" scale="75" orientation="portrait" horizontalDpi="180" verticalDpi="180" r:id="rId1"/>
  <rowBreaks count="1" manualBreakCount="1">
    <brk id="248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6"/>
  <sheetViews>
    <sheetView workbookViewId="0">
      <selection activeCell="F186" sqref="F186"/>
    </sheetView>
  </sheetViews>
  <sheetFormatPr defaultRowHeight="28.5" customHeight="1" x14ac:dyDescent="0.2"/>
  <cols>
    <col min="1" max="1" width="7.28515625" style="68" customWidth="1"/>
    <col min="2" max="2" width="64.85546875" style="13" customWidth="1"/>
    <col min="3" max="3" width="5.7109375" style="68" customWidth="1"/>
    <col min="4" max="4" width="14.5703125" style="13" customWidth="1"/>
    <col min="5" max="5" width="18.7109375" style="257" customWidth="1"/>
    <col min="6" max="6" width="13.5703125" style="13" customWidth="1"/>
    <col min="7" max="7" width="1.7109375" style="13" customWidth="1"/>
    <col min="8" max="9" width="9.140625" style="13"/>
    <col min="10" max="10" width="11.140625" style="13" customWidth="1"/>
    <col min="11" max="16384" width="9.140625" style="13"/>
  </cols>
  <sheetData>
    <row r="1" spans="1:8" s="15" customFormat="1" ht="28.5" customHeight="1" x14ac:dyDescent="0.25">
      <c r="A1" s="327" t="s">
        <v>82</v>
      </c>
      <c r="B1" s="327"/>
      <c r="C1" s="327"/>
      <c r="D1" s="327"/>
      <c r="E1" s="327"/>
      <c r="F1" s="327"/>
    </row>
    <row r="2" spans="1:8" ht="49.5" customHeight="1" x14ac:dyDescent="0.2">
      <c r="A2" s="316" t="s">
        <v>691</v>
      </c>
      <c r="B2" s="316"/>
      <c r="C2" s="316"/>
      <c r="D2" s="316"/>
      <c r="E2" s="316"/>
      <c r="F2" s="316"/>
    </row>
    <row r="3" spans="1:8" s="112" customFormat="1" ht="17.25" x14ac:dyDescent="0.25">
      <c r="A3" s="117"/>
      <c r="B3" s="118"/>
      <c r="C3" s="119"/>
      <c r="D3" s="119"/>
      <c r="E3" s="315" t="s">
        <v>646</v>
      </c>
      <c r="F3" s="315"/>
      <c r="H3" s="161"/>
    </row>
    <row r="4" spans="1:8" ht="36.75" customHeight="1" x14ac:dyDescent="0.2">
      <c r="A4" s="314" t="s">
        <v>285</v>
      </c>
      <c r="B4" s="76" t="s">
        <v>479</v>
      </c>
      <c r="C4" s="76"/>
      <c r="D4" s="325" t="s">
        <v>0</v>
      </c>
      <c r="E4" s="326" t="s">
        <v>1</v>
      </c>
      <c r="F4" s="326"/>
    </row>
    <row r="5" spans="1:8" ht="28.5" customHeight="1" x14ac:dyDescent="0.2">
      <c r="A5" s="314"/>
      <c r="B5" s="76" t="s">
        <v>480</v>
      </c>
      <c r="C5" s="54" t="s">
        <v>83</v>
      </c>
      <c r="D5" s="326"/>
      <c r="E5" s="254" t="s">
        <v>2</v>
      </c>
      <c r="F5" s="234" t="s">
        <v>3</v>
      </c>
    </row>
    <row r="6" spans="1:8" s="236" customFormat="1" ht="18.75" customHeight="1" x14ac:dyDescent="0.25">
      <c r="A6" s="77">
        <v>1</v>
      </c>
      <c r="B6" s="77">
        <v>2</v>
      </c>
      <c r="C6" s="77">
        <v>3</v>
      </c>
      <c r="D6" s="77">
        <v>4</v>
      </c>
      <c r="E6" s="255">
        <v>5</v>
      </c>
      <c r="F6" s="77">
        <v>6</v>
      </c>
    </row>
    <row r="7" spans="1:8" ht="28.5" customHeight="1" x14ac:dyDescent="0.25">
      <c r="A7" s="77">
        <v>4000</v>
      </c>
      <c r="B7" s="78" t="s">
        <v>586</v>
      </c>
      <c r="C7" s="61"/>
      <c r="D7" s="204">
        <f>E7+F7</f>
        <v>2342055.7999999998</v>
      </c>
      <c r="E7" s="252">
        <f>E9</f>
        <v>1961738.2</v>
      </c>
      <c r="F7" s="204">
        <f>F9+F170</f>
        <v>380317.60000000003</v>
      </c>
    </row>
    <row r="8" spans="1:8" ht="14.25" customHeight="1" x14ac:dyDescent="0.25">
      <c r="A8" s="77"/>
      <c r="B8" s="57" t="s">
        <v>481</v>
      </c>
      <c r="C8" s="61"/>
      <c r="D8" s="204"/>
      <c r="E8" s="253"/>
      <c r="F8" s="214"/>
    </row>
    <row r="9" spans="1:8" ht="33.75" customHeight="1" x14ac:dyDescent="0.2">
      <c r="A9" s="77">
        <v>4050</v>
      </c>
      <c r="B9" s="76" t="s">
        <v>670</v>
      </c>
      <c r="C9" s="79" t="s">
        <v>60</v>
      </c>
      <c r="D9" s="214">
        <f>E9+F9-'hat1'!F136</f>
        <v>1961738.2</v>
      </c>
      <c r="E9" s="253">
        <f>E11+E24+E67+E82+E92+E126+E141</f>
        <v>1961738.2</v>
      </c>
      <c r="F9" s="214">
        <v>0</v>
      </c>
    </row>
    <row r="10" spans="1:8" ht="12" customHeight="1" x14ac:dyDescent="0.25">
      <c r="A10" s="77"/>
      <c r="B10" s="57" t="s">
        <v>481</v>
      </c>
      <c r="C10" s="61"/>
      <c r="D10" s="214"/>
      <c r="E10" s="253"/>
      <c r="F10" s="214"/>
    </row>
    <row r="11" spans="1:8" ht="28.5" customHeight="1" x14ac:dyDescent="0.2">
      <c r="A11" s="77">
        <v>4100</v>
      </c>
      <c r="B11" s="80" t="s">
        <v>572</v>
      </c>
      <c r="C11" s="49" t="s">
        <v>60</v>
      </c>
      <c r="D11" s="214">
        <f>E11+F11</f>
        <v>405000</v>
      </c>
      <c r="E11" s="253">
        <f>E13+E18+E21</f>
        <v>405000</v>
      </c>
      <c r="F11" s="214">
        <f>F21</f>
        <v>0</v>
      </c>
    </row>
    <row r="12" spans="1:8" ht="14.25" customHeight="1" x14ac:dyDescent="0.25">
      <c r="A12" s="77"/>
      <c r="B12" s="57" t="s">
        <v>481</v>
      </c>
      <c r="C12" s="61"/>
      <c r="D12" s="214"/>
      <c r="E12" s="253"/>
      <c r="F12" s="214"/>
    </row>
    <row r="13" spans="1:8" ht="28.5" customHeight="1" x14ac:dyDescent="0.2">
      <c r="A13" s="77">
        <v>4110</v>
      </c>
      <c r="B13" s="56" t="s">
        <v>573</v>
      </c>
      <c r="C13" s="49" t="s">
        <v>60</v>
      </c>
      <c r="D13" s="214">
        <f>E13</f>
        <v>405000</v>
      </c>
      <c r="E13" s="253">
        <f>E15+E16+E17</f>
        <v>405000</v>
      </c>
      <c r="F13" s="214" t="s">
        <v>66</v>
      </c>
    </row>
    <row r="14" spans="1:8" ht="13.5" customHeight="1" x14ac:dyDescent="0.2">
      <c r="A14" s="77"/>
      <c r="B14" s="57" t="s">
        <v>199</v>
      </c>
      <c r="C14" s="49"/>
      <c r="D14" s="214"/>
      <c r="E14" s="253"/>
      <c r="F14" s="214"/>
    </row>
    <row r="15" spans="1:8" ht="20.25" customHeight="1" x14ac:dyDescent="0.2">
      <c r="A15" s="77">
        <v>4111</v>
      </c>
      <c r="B15" s="50" t="s">
        <v>482</v>
      </c>
      <c r="C15" s="54" t="s">
        <v>84</v>
      </c>
      <c r="D15" s="214">
        <f>E15</f>
        <v>405000</v>
      </c>
      <c r="E15" s="253">
        <v>405000</v>
      </c>
      <c r="F15" s="214" t="s">
        <v>66</v>
      </c>
    </row>
    <row r="16" spans="1:8" ht="30" customHeight="1" x14ac:dyDescent="0.2">
      <c r="A16" s="77">
        <v>4112</v>
      </c>
      <c r="B16" s="50" t="s">
        <v>483</v>
      </c>
      <c r="C16" s="237" t="s">
        <v>85</v>
      </c>
      <c r="D16" s="214">
        <f>E16</f>
        <v>0</v>
      </c>
      <c r="E16" s="253">
        <v>0</v>
      </c>
      <c r="F16" s="214" t="s">
        <v>66</v>
      </c>
    </row>
    <row r="17" spans="1:6" ht="20.25" hidden="1" customHeight="1" x14ac:dyDescent="0.2">
      <c r="A17" s="77">
        <v>4114</v>
      </c>
      <c r="B17" s="50" t="s">
        <v>484</v>
      </c>
      <c r="C17" s="237" t="s">
        <v>86</v>
      </c>
      <c r="D17" s="214">
        <f>E17</f>
        <v>0</v>
      </c>
      <c r="E17" s="253"/>
      <c r="F17" s="214" t="s">
        <v>66</v>
      </c>
    </row>
    <row r="18" spans="1:6" ht="20.25" hidden="1" customHeight="1" x14ac:dyDescent="0.2">
      <c r="A18" s="77">
        <v>4120</v>
      </c>
      <c r="B18" s="58" t="s">
        <v>574</v>
      </c>
      <c r="C18" s="49" t="s">
        <v>60</v>
      </c>
      <c r="D18" s="214">
        <f>E18</f>
        <v>0</v>
      </c>
      <c r="E18" s="253">
        <f>E20</f>
        <v>0</v>
      </c>
      <c r="F18" s="214" t="s">
        <v>66</v>
      </c>
    </row>
    <row r="19" spans="1:6" ht="15" hidden="1" customHeight="1" x14ac:dyDescent="0.2">
      <c r="A19" s="77"/>
      <c r="B19" s="57" t="s">
        <v>199</v>
      </c>
      <c r="C19" s="49"/>
      <c r="D19" s="214"/>
      <c r="E19" s="253"/>
      <c r="F19" s="214"/>
    </row>
    <row r="20" spans="1:6" ht="20.25" hidden="1" customHeight="1" x14ac:dyDescent="0.2">
      <c r="A20" s="77">
        <v>4121</v>
      </c>
      <c r="B20" s="50" t="s">
        <v>485</v>
      </c>
      <c r="C20" s="237" t="s">
        <v>87</v>
      </c>
      <c r="D20" s="214">
        <f>E20</f>
        <v>0</v>
      </c>
      <c r="E20" s="253"/>
      <c r="F20" s="214" t="s">
        <v>66</v>
      </c>
    </row>
    <row r="21" spans="1:6" ht="20.25" hidden="1" customHeight="1" x14ac:dyDescent="0.2">
      <c r="A21" s="77">
        <v>4130</v>
      </c>
      <c r="B21" s="58" t="s">
        <v>575</v>
      </c>
      <c r="C21" s="49" t="s">
        <v>60</v>
      </c>
      <c r="D21" s="214">
        <f>E21+F21</f>
        <v>0</v>
      </c>
      <c r="E21" s="253">
        <f>E23</f>
        <v>0</v>
      </c>
      <c r="F21" s="214">
        <f>F23</f>
        <v>0</v>
      </c>
    </row>
    <row r="22" spans="1:6" ht="13.5" hidden="1" customHeight="1" x14ac:dyDescent="0.2">
      <c r="A22" s="77"/>
      <c r="B22" s="57" t="s">
        <v>199</v>
      </c>
      <c r="C22" s="49"/>
      <c r="D22" s="214"/>
      <c r="E22" s="253"/>
      <c r="F22" s="214"/>
    </row>
    <row r="23" spans="1:6" ht="20.25" hidden="1" customHeight="1" x14ac:dyDescent="0.2">
      <c r="A23" s="77">
        <v>4131</v>
      </c>
      <c r="B23" s="58" t="s">
        <v>486</v>
      </c>
      <c r="C23" s="54" t="s">
        <v>88</v>
      </c>
      <c r="D23" s="214">
        <f>E23+F23</f>
        <v>0</v>
      </c>
      <c r="E23" s="253"/>
      <c r="F23" s="214"/>
    </row>
    <row r="24" spans="1:6" s="68" customFormat="1" ht="28.5" customHeight="1" x14ac:dyDescent="0.2">
      <c r="A24" s="77">
        <v>4200</v>
      </c>
      <c r="B24" s="50" t="s">
        <v>576</v>
      </c>
      <c r="C24" s="49" t="s">
        <v>60</v>
      </c>
      <c r="D24" s="204">
        <f>E24</f>
        <v>213170</v>
      </c>
      <c r="E24" s="252">
        <f>E26+E35+E40+E50+E53+E57</f>
        <v>213170</v>
      </c>
      <c r="F24" s="204" t="s">
        <v>66</v>
      </c>
    </row>
    <row r="25" spans="1:6" ht="13.5" customHeight="1" x14ac:dyDescent="0.25">
      <c r="A25" s="77"/>
      <c r="B25" s="57" t="s">
        <v>481</v>
      </c>
      <c r="C25" s="61"/>
      <c r="D25" s="214"/>
      <c r="E25" s="253"/>
      <c r="F25" s="214"/>
    </row>
    <row r="26" spans="1:6" ht="28.5" customHeight="1" x14ac:dyDescent="0.2">
      <c r="A26" s="77">
        <v>4210</v>
      </c>
      <c r="B26" s="58" t="s">
        <v>577</v>
      </c>
      <c r="C26" s="49" t="s">
        <v>60</v>
      </c>
      <c r="D26" s="214">
        <f>E26</f>
        <v>81500</v>
      </c>
      <c r="E26" s="253">
        <f>E28+E29+E30+E31+E32+E33+E34</f>
        <v>81500</v>
      </c>
      <c r="F26" s="214" t="s">
        <v>66</v>
      </c>
    </row>
    <row r="27" spans="1:6" ht="12.75" customHeight="1" x14ac:dyDescent="0.2">
      <c r="A27" s="77"/>
      <c r="B27" s="57" t="s">
        <v>199</v>
      </c>
      <c r="C27" s="49"/>
      <c r="D27" s="214"/>
      <c r="E27" s="253"/>
      <c r="F27" s="214"/>
    </row>
    <row r="28" spans="1:6" ht="18" customHeight="1" x14ac:dyDescent="0.2">
      <c r="A28" s="77">
        <v>4211</v>
      </c>
      <c r="B28" s="50" t="s">
        <v>487</v>
      </c>
      <c r="C28" s="237" t="s">
        <v>89</v>
      </c>
      <c r="D28" s="214">
        <f t="shared" ref="D28:D35" si="0">E28</f>
        <v>0</v>
      </c>
      <c r="E28" s="253"/>
      <c r="F28" s="214" t="s">
        <v>66</v>
      </c>
    </row>
    <row r="29" spans="1:6" ht="18" customHeight="1" x14ac:dyDescent="0.2">
      <c r="A29" s="77">
        <v>4212</v>
      </c>
      <c r="B29" s="58" t="s">
        <v>488</v>
      </c>
      <c r="C29" s="237" t="s">
        <v>90</v>
      </c>
      <c r="D29" s="214">
        <f t="shared" si="0"/>
        <v>59000</v>
      </c>
      <c r="E29" s="253">
        <v>59000</v>
      </c>
      <c r="F29" s="214" t="s">
        <v>66</v>
      </c>
    </row>
    <row r="30" spans="1:6" ht="18" customHeight="1" x14ac:dyDescent="0.2">
      <c r="A30" s="77">
        <v>4213</v>
      </c>
      <c r="B30" s="50" t="s">
        <v>489</v>
      </c>
      <c r="C30" s="237" t="s">
        <v>91</v>
      </c>
      <c r="D30" s="214">
        <f t="shared" si="0"/>
        <v>16700</v>
      </c>
      <c r="E30" s="253">
        <v>16700</v>
      </c>
      <c r="F30" s="214" t="s">
        <v>66</v>
      </c>
    </row>
    <row r="31" spans="1:6" ht="18" customHeight="1" x14ac:dyDescent="0.2">
      <c r="A31" s="77">
        <v>4214</v>
      </c>
      <c r="B31" s="50" t="s">
        <v>490</v>
      </c>
      <c r="C31" s="237" t="s">
        <v>92</v>
      </c>
      <c r="D31" s="214">
        <f t="shared" si="0"/>
        <v>4000</v>
      </c>
      <c r="E31" s="253">
        <v>4000</v>
      </c>
      <c r="F31" s="214" t="s">
        <v>66</v>
      </c>
    </row>
    <row r="32" spans="1:6" ht="18" customHeight="1" x14ac:dyDescent="0.2">
      <c r="A32" s="77">
        <v>4215</v>
      </c>
      <c r="B32" s="50" t="s">
        <v>491</v>
      </c>
      <c r="C32" s="237" t="s">
        <v>93</v>
      </c>
      <c r="D32" s="214">
        <f t="shared" si="0"/>
        <v>1800</v>
      </c>
      <c r="E32" s="253">
        <v>1800</v>
      </c>
      <c r="F32" s="214" t="s">
        <v>66</v>
      </c>
    </row>
    <row r="33" spans="1:6" ht="18" customHeight="1" x14ac:dyDescent="0.2">
      <c r="A33" s="77">
        <v>4216</v>
      </c>
      <c r="B33" s="50" t="s">
        <v>492</v>
      </c>
      <c r="C33" s="237" t="s">
        <v>94</v>
      </c>
      <c r="D33" s="214">
        <f t="shared" si="0"/>
        <v>0</v>
      </c>
      <c r="E33" s="253">
        <v>0</v>
      </c>
      <c r="F33" s="214" t="s">
        <v>66</v>
      </c>
    </row>
    <row r="34" spans="1:6" ht="18" customHeight="1" x14ac:dyDescent="0.2">
      <c r="A34" s="77">
        <v>4217</v>
      </c>
      <c r="B34" s="50" t="s">
        <v>493</v>
      </c>
      <c r="C34" s="237" t="s">
        <v>95</v>
      </c>
      <c r="D34" s="214">
        <f t="shared" si="0"/>
        <v>0</v>
      </c>
      <c r="E34" s="253"/>
      <c r="F34" s="214" t="s">
        <v>66</v>
      </c>
    </row>
    <row r="35" spans="1:6" ht="28.5" customHeight="1" x14ac:dyDescent="0.2">
      <c r="A35" s="77">
        <v>4220</v>
      </c>
      <c r="B35" s="58" t="s">
        <v>578</v>
      </c>
      <c r="C35" s="49" t="s">
        <v>60</v>
      </c>
      <c r="D35" s="214">
        <f t="shared" si="0"/>
        <v>31800</v>
      </c>
      <c r="E35" s="253">
        <f>E37+E38+E39</f>
        <v>31800</v>
      </c>
      <c r="F35" s="214" t="s">
        <v>66</v>
      </c>
    </row>
    <row r="36" spans="1:6" ht="13.5" customHeight="1" x14ac:dyDescent="0.2">
      <c r="A36" s="77"/>
      <c r="B36" s="57" t="s">
        <v>199</v>
      </c>
      <c r="C36" s="49"/>
      <c r="D36" s="214"/>
      <c r="E36" s="253"/>
      <c r="F36" s="214"/>
    </row>
    <row r="37" spans="1:6" ht="19.5" customHeight="1" x14ac:dyDescent="0.25">
      <c r="A37" s="77">
        <v>4221</v>
      </c>
      <c r="B37" s="50" t="s">
        <v>494</v>
      </c>
      <c r="C37" s="59">
        <v>4221</v>
      </c>
      <c r="D37" s="214">
        <f>E37</f>
        <v>1800</v>
      </c>
      <c r="E37" s="253">
        <v>1800</v>
      </c>
      <c r="F37" s="214" t="s">
        <v>66</v>
      </c>
    </row>
    <row r="38" spans="1:6" ht="19.5" customHeight="1" x14ac:dyDescent="0.2">
      <c r="A38" s="77">
        <v>4222</v>
      </c>
      <c r="B38" s="50" t="s">
        <v>495</v>
      </c>
      <c r="C38" s="237" t="s">
        <v>96</v>
      </c>
      <c r="D38" s="214">
        <f>E38</f>
        <v>3000</v>
      </c>
      <c r="E38" s="253">
        <v>3000</v>
      </c>
      <c r="F38" s="214" t="s">
        <v>66</v>
      </c>
    </row>
    <row r="39" spans="1:6" ht="19.5" customHeight="1" x14ac:dyDescent="0.2">
      <c r="A39" s="77">
        <v>4223</v>
      </c>
      <c r="B39" s="50" t="s">
        <v>496</v>
      </c>
      <c r="C39" s="237" t="s">
        <v>97</v>
      </c>
      <c r="D39" s="214">
        <f>E39</f>
        <v>27000</v>
      </c>
      <c r="E39" s="253">
        <v>27000</v>
      </c>
      <c r="F39" s="214" t="s">
        <v>66</v>
      </c>
    </row>
    <row r="40" spans="1:6" ht="28.5" customHeight="1" x14ac:dyDescent="0.2">
      <c r="A40" s="77">
        <v>4230</v>
      </c>
      <c r="B40" s="58" t="s">
        <v>579</v>
      </c>
      <c r="C40" s="49" t="s">
        <v>60</v>
      </c>
      <c r="D40" s="214">
        <f>E40</f>
        <v>27000</v>
      </c>
      <c r="E40" s="253">
        <f>E42+E43+E44+E45+E46+E47+E48+E49</f>
        <v>27000</v>
      </c>
      <c r="F40" s="214" t="s">
        <v>66</v>
      </c>
    </row>
    <row r="41" spans="1:6" ht="13.5" customHeight="1" x14ac:dyDescent="0.2">
      <c r="A41" s="77"/>
      <c r="B41" s="57" t="s">
        <v>199</v>
      </c>
      <c r="C41" s="49"/>
      <c r="D41" s="214"/>
      <c r="E41" s="253"/>
      <c r="F41" s="214"/>
    </row>
    <row r="42" spans="1:6" ht="19.5" customHeight="1" x14ac:dyDescent="0.2">
      <c r="A42" s="77">
        <v>4231</v>
      </c>
      <c r="B42" s="50" t="s">
        <v>497</v>
      </c>
      <c r="C42" s="237" t="s">
        <v>98</v>
      </c>
      <c r="D42" s="214">
        <f t="shared" ref="D42:D50" si="1">E42</f>
        <v>0</v>
      </c>
      <c r="E42" s="253"/>
      <c r="F42" s="214" t="s">
        <v>66</v>
      </c>
    </row>
    <row r="43" spans="1:6" ht="19.5" customHeight="1" x14ac:dyDescent="0.2">
      <c r="A43" s="77">
        <v>4232</v>
      </c>
      <c r="B43" s="50" t="s">
        <v>498</v>
      </c>
      <c r="C43" s="237" t="s">
        <v>99</v>
      </c>
      <c r="D43" s="214">
        <f t="shared" si="1"/>
        <v>6000</v>
      </c>
      <c r="E43" s="253">
        <v>6000</v>
      </c>
      <c r="F43" s="214" t="s">
        <v>66</v>
      </c>
    </row>
    <row r="44" spans="1:6" ht="19.5" customHeight="1" x14ac:dyDescent="0.2">
      <c r="A44" s="77">
        <v>4233</v>
      </c>
      <c r="B44" s="50" t="s">
        <v>499</v>
      </c>
      <c r="C44" s="237" t="s">
        <v>100</v>
      </c>
      <c r="D44" s="214">
        <f t="shared" si="1"/>
        <v>1500</v>
      </c>
      <c r="E44" s="253">
        <v>1500</v>
      </c>
      <c r="F44" s="214" t="s">
        <v>66</v>
      </c>
    </row>
    <row r="45" spans="1:6" ht="19.5" customHeight="1" x14ac:dyDescent="0.2">
      <c r="A45" s="77">
        <v>4234</v>
      </c>
      <c r="B45" s="50" t="s">
        <v>500</v>
      </c>
      <c r="C45" s="237" t="s">
        <v>101</v>
      </c>
      <c r="D45" s="214">
        <f t="shared" si="1"/>
        <v>2500</v>
      </c>
      <c r="E45" s="253">
        <v>2500</v>
      </c>
      <c r="F45" s="214" t="s">
        <v>66</v>
      </c>
    </row>
    <row r="46" spans="1:6" ht="19.5" customHeight="1" x14ac:dyDescent="0.2">
      <c r="A46" s="77">
        <v>4235</v>
      </c>
      <c r="B46" s="60" t="s">
        <v>501</v>
      </c>
      <c r="C46" s="233">
        <v>4235</v>
      </c>
      <c r="D46" s="214">
        <f t="shared" si="1"/>
        <v>500</v>
      </c>
      <c r="E46" s="253">
        <v>500</v>
      </c>
      <c r="F46" s="214" t="s">
        <v>66</v>
      </c>
    </row>
    <row r="47" spans="1:6" ht="19.5" customHeight="1" x14ac:dyDescent="0.2">
      <c r="A47" s="77">
        <v>4236</v>
      </c>
      <c r="B47" s="50" t="s">
        <v>502</v>
      </c>
      <c r="C47" s="237" t="s">
        <v>102</v>
      </c>
      <c r="D47" s="214">
        <f t="shared" si="1"/>
        <v>0</v>
      </c>
      <c r="E47" s="253">
        <v>0</v>
      </c>
      <c r="F47" s="214" t="s">
        <v>66</v>
      </c>
    </row>
    <row r="48" spans="1:6" ht="19.5" customHeight="1" x14ac:dyDescent="0.2">
      <c r="A48" s="77">
        <v>4237</v>
      </c>
      <c r="B48" s="50" t="s">
        <v>503</v>
      </c>
      <c r="C48" s="237" t="s">
        <v>103</v>
      </c>
      <c r="D48" s="214">
        <f t="shared" si="1"/>
        <v>4000</v>
      </c>
      <c r="E48" s="253">
        <v>4000</v>
      </c>
      <c r="F48" s="214" t="s">
        <v>66</v>
      </c>
    </row>
    <row r="49" spans="1:6" ht="19.5" customHeight="1" x14ac:dyDescent="0.2">
      <c r="A49" s="77">
        <v>4238</v>
      </c>
      <c r="B49" s="50" t="s">
        <v>504</v>
      </c>
      <c r="C49" s="237" t="s">
        <v>104</v>
      </c>
      <c r="D49" s="214">
        <f t="shared" si="1"/>
        <v>12500</v>
      </c>
      <c r="E49" s="253">
        <v>12500</v>
      </c>
      <c r="F49" s="214" t="s">
        <v>66</v>
      </c>
    </row>
    <row r="50" spans="1:6" ht="28.5" customHeight="1" x14ac:dyDescent="0.2">
      <c r="A50" s="77">
        <v>4240</v>
      </c>
      <c r="B50" s="58" t="s">
        <v>580</v>
      </c>
      <c r="C50" s="49" t="s">
        <v>60</v>
      </c>
      <c r="D50" s="214">
        <f t="shared" si="1"/>
        <v>6870</v>
      </c>
      <c r="E50" s="253">
        <f>E52</f>
        <v>6870</v>
      </c>
      <c r="F50" s="214" t="s">
        <v>66</v>
      </c>
    </row>
    <row r="51" spans="1:6" ht="15" customHeight="1" x14ac:dyDescent="0.2">
      <c r="A51" s="77"/>
      <c r="B51" s="57" t="s">
        <v>199</v>
      </c>
      <c r="C51" s="49"/>
      <c r="D51" s="214"/>
      <c r="E51" s="253"/>
      <c r="F51" s="214"/>
    </row>
    <row r="52" spans="1:6" ht="19.5" customHeight="1" x14ac:dyDescent="0.2">
      <c r="A52" s="77">
        <v>4241</v>
      </c>
      <c r="B52" s="50" t="s">
        <v>505</v>
      </c>
      <c r="C52" s="237" t="s">
        <v>105</v>
      </c>
      <c r="D52" s="214">
        <f>E52</f>
        <v>6870</v>
      </c>
      <c r="E52" s="253">
        <v>6870</v>
      </c>
      <c r="F52" s="214" t="s">
        <v>66</v>
      </c>
    </row>
    <row r="53" spans="1:6" ht="28.5" customHeight="1" x14ac:dyDescent="0.2">
      <c r="A53" s="77">
        <v>4250</v>
      </c>
      <c r="B53" s="58" t="s">
        <v>581</v>
      </c>
      <c r="C53" s="49" t="s">
        <v>60</v>
      </c>
      <c r="D53" s="214">
        <f>E53</f>
        <v>15500</v>
      </c>
      <c r="E53" s="253">
        <f>E55+E56</f>
        <v>15500</v>
      </c>
      <c r="F53" s="214" t="s">
        <v>66</v>
      </c>
    </row>
    <row r="54" spans="1:6" ht="12.75" customHeight="1" x14ac:dyDescent="0.2">
      <c r="A54" s="77"/>
      <c r="B54" s="57" t="s">
        <v>199</v>
      </c>
      <c r="C54" s="49"/>
      <c r="D54" s="214"/>
      <c r="E54" s="253"/>
      <c r="F54" s="214"/>
    </row>
    <row r="55" spans="1:6" ht="19.5" customHeight="1" x14ac:dyDescent="0.2">
      <c r="A55" s="77">
        <v>4251</v>
      </c>
      <c r="B55" s="50" t="s">
        <v>506</v>
      </c>
      <c r="C55" s="237" t="s">
        <v>106</v>
      </c>
      <c r="D55" s="214">
        <v>2300</v>
      </c>
      <c r="E55" s="253">
        <v>13000</v>
      </c>
      <c r="F55" s="214" t="s">
        <v>66</v>
      </c>
    </row>
    <row r="56" spans="1:6" ht="28.5" customHeight="1" x14ac:dyDescent="0.2">
      <c r="A56" s="77">
        <v>4252</v>
      </c>
      <c r="B56" s="50" t="s">
        <v>507</v>
      </c>
      <c r="C56" s="237" t="s">
        <v>107</v>
      </c>
      <c r="D56" s="214">
        <f>E56</f>
        <v>2500</v>
      </c>
      <c r="E56" s="253">
        <v>2500</v>
      </c>
      <c r="F56" s="214" t="s">
        <v>66</v>
      </c>
    </row>
    <row r="57" spans="1:6" ht="28.5" customHeight="1" x14ac:dyDescent="0.2">
      <c r="A57" s="77">
        <v>4260</v>
      </c>
      <c r="B57" s="58" t="s">
        <v>582</v>
      </c>
      <c r="C57" s="49" t="s">
        <v>60</v>
      </c>
      <c r="D57" s="214">
        <f>E57</f>
        <v>50500</v>
      </c>
      <c r="E57" s="253">
        <f>E59+E60+E61+E62+E63+E64+E65+E66</f>
        <v>50500</v>
      </c>
      <c r="F57" s="214" t="s">
        <v>66</v>
      </c>
    </row>
    <row r="58" spans="1:6" ht="12.75" customHeight="1" x14ac:dyDescent="0.2">
      <c r="A58" s="77"/>
      <c r="B58" s="57" t="s">
        <v>199</v>
      </c>
      <c r="C58" s="49"/>
      <c r="D58" s="214"/>
      <c r="E58" s="253"/>
      <c r="F58" s="214"/>
    </row>
    <row r="59" spans="1:6" ht="18.75" customHeight="1" x14ac:dyDescent="0.2">
      <c r="A59" s="77">
        <v>4261</v>
      </c>
      <c r="B59" s="50" t="s">
        <v>508</v>
      </c>
      <c r="C59" s="237" t="s">
        <v>108</v>
      </c>
      <c r="D59" s="214">
        <f t="shared" ref="D59:D67" si="2">E59</f>
        <v>4800</v>
      </c>
      <c r="E59" s="253">
        <v>4800</v>
      </c>
      <c r="F59" s="214" t="s">
        <v>66</v>
      </c>
    </row>
    <row r="60" spans="1:6" ht="18.75" customHeight="1" x14ac:dyDescent="0.2">
      <c r="A60" s="77">
        <v>4262</v>
      </c>
      <c r="B60" s="50" t="s">
        <v>509</v>
      </c>
      <c r="C60" s="237" t="s">
        <v>109</v>
      </c>
      <c r="D60" s="214">
        <f t="shared" si="2"/>
        <v>0</v>
      </c>
      <c r="E60" s="253">
        <v>0</v>
      </c>
      <c r="F60" s="214" t="s">
        <v>66</v>
      </c>
    </row>
    <row r="61" spans="1:6" ht="28.5" customHeight="1" x14ac:dyDescent="0.2">
      <c r="A61" s="77">
        <v>4263</v>
      </c>
      <c r="B61" s="50" t="s">
        <v>510</v>
      </c>
      <c r="C61" s="237" t="s">
        <v>110</v>
      </c>
      <c r="D61" s="214">
        <f t="shared" si="2"/>
        <v>0</v>
      </c>
      <c r="E61" s="253">
        <v>0</v>
      </c>
      <c r="F61" s="214" t="s">
        <v>66</v>
      </c>
    </row>
    <row r="62" spans="1:6" ht="19.5" customHeight="1" x14ac:dyDescent="0.2">
      <c r="A62" s="77">
        <v>4264</v>
      </c>
      <c r="B62" s="50" t="s">
        <v>511</v>
      </c>
      <c r="C62" s="237" t="s">
        <v>111</v>
      </c>
      <c r="D62" s="214">
        <f t="shared" si="2"/>
        <v>12000</v>
      </c>
      <c r="E62" s="253">
        <v>12000</v>
      </c>
      <c r="F62" s="214" t="s">
        <v>66</v>
      </c>
    </row>
    <row r="63" spans="1:6" ht="19.5" customHeight="1" x14ac:dyDescent="0.2">
      <c r="A63" s="77">
        <v>4265</v>
      </c>
      <c r="B63" s="238" t="s">
        <v>512</v>
      </c>
      <c r="C63" s="237" t="s">
        <v>112</v>
      </c>
      <c r="D63" s="214">
        <f t="shared" si="2"/>
        <v>0</v>
      </c>
      <c r="E63" s="253">
        <v>0</v>
      </c>
      <c r="F63" s="214" t="s">
        <v>66</v>
      </c>
    </row>
    <row r="64" spans="1:6" ht="19.5" customHeight="1" x14ac:dyDescent="0.2">
      <c r="A64" s="77">
        <v>4266</v>
      </c>
      <c r="B64" s="50" t="s">
        <v>513</v>
      </c>
      <c r="C64" s="237" t="s">
        <v>113</v>
      </c>
      <c r="D64" s="214">
        <f t="shared" si="2"/>
        <v>500</v>
      </c>
      <c r="E64" s="258">
        <v>500</v>
      </c>
      <c r="F64" s="214" t="s">
        <v>66</v>
      </c>
    </row>
    <row r="65" spans="1:6" ht="19.5" customHeight="1" x14ac:dyDescent="0.2">
      <c r="A65" s="77">
        <v>4267</v>
      </c>
      <c r="B65" s="50" t="s">
        <v>514</v>
      </c>
      <c r="C65" s="237" t="s">
        <v>114</v>
      </c>
      <c r="D65" s="214">
        <f t="shared" si="2"/>
        <v>9200</v>
      </c>
      <c r="E65" s="253">
        <v>9200</v>
      </c>
      <c r="F65" s="214" t="s">
        <v>66</v>
      </c>
    </row>
    <row r="66" spans="1:6" ht="19.5" customHeight="1" x14ac:dyDescent="0.2">
      <c r="A66" s="77">
        <v>4268</v>
      </c>
      <c r="B66" s="50" t="s">
        <v>515</v>
      </c>
      <c r="C66" s="237" t="s">
        <v>115</v>
      </c>
      <c r="D66" s="214">
        <f t="shared" si="2"/>
        <v>24000</v>
      </c>
      <c r="E66" s="253">
        <v>24000</v>
      </c>
      <c r="F66" s="214" t="s">
        <v>66</v>
      </c>
    </row>
    <row r="67" spans="1:6" s="68" customFormat="1" ht="21" hidden="1" customHeight="1" x14ac:dyDescent="0.2">
      <c r="A67" s="77">
        <v>4300</v>
      </c>
      <c r="B67" s="58" t="s">
        <v>728</v>
      </c>
      <c r="C67" s="49" t="s">
        <v>60</v>
      </c>
      <c r="D67" s="204">
        <f t="shared" si="2"/>
        <v>0</v>
      </c>
      <c r="E67" s="252">
        <f>E69+E73+E77</f>
        <v>0</v>
      </c>
      <c r="F67" s="204" t="s">
        <v>66</v>
      </c>
    </row>
    <row r="68" spans="1:6" ht="15" hidden="1" customHeight="1" x14ac:dyDescent="0.25">
      <c r="A68" s="77"/>
      <c r="B68" s="57" t="s">
        <v>481</v>
      </c>
      <c r="C68" s="61"/>
      <c r="D68" s="214"/>
      <c r="E68" s="253"/>
      <c r="F68" s="214"/>
    </row>
    <row r="69" spans="1:6" ht="15" hidden="1" customHeight="1" x14ac:dyDescent="0.2">
      <c r="A69" s="77">
        <v>4310</v>
      </c>
      <c r="B69" s="58" t="s">
        <v>729</v>
      </c>
      <c r="C69" s="49" t="s">
        <v>60</v>
      </c>
      <c r="D69" s="214">
        <f t="shared" ref="D69" si="3">E69</f>
        <v>0</v>
      </c>
      <c r="E69" s="253">
        <f>E71+E72</f>
        <v>0</v>
      </c>
      <c r="F69" s="204" t="s">
        <v>66</v>
      </c>
    </row>
    <row r="70" spans="1:6" ht="15" hidden="1" customHeight="1" x14ac:dyDescent="0.2">
      <c r="A70" s="77"/>
      <c r="B70" s="57" t="s">
        <v>199</v>
      </c>
      <c r="C70" s="49"/>
      <c r="D70" s="214"/>
      <c r="E70" s="253"/>
      <c r="F70" s="214"/>
    </row>
    <row r="71" spans="1:6" ht="15" hidden="1" customHeight="1" x14ac:dyDescent="0.2">
      <c r="A71" s="77">
        <v>4311</v>
      </c>
      <c r="B71" s="50" t="s">
        <v>516</v>
      </c>
      <c r="C71" s="237" t="s">
        <v>116</v>
      </c>
      <c r="D71" s="214">
        <f>E71</f>
        <v>0</v>
      </c>
      <c r="E71" s="253"/>
      <c r="F71" s="214" t="s">
        <v>66</v>
      </c>
    </row>
    <row r="72" spans="1:6" ht="15" hidden="1" customHeight="1" x14ac:dyDescent="0.2">
      <c r="A72" s="77">
        <v>4312</v>
      </c>
      <c r="B72" s="50" t="s">
        <v>517</v>
      </c>
      <c r="C72" s="237" t="s">
        <v>117</v>
      </c>
      <c r="D72" s="214">
        <f>E72</f>
        <v>0</v>
      </c>
      <c r="E72" s="253"/>
      <c r="F72" s="214" t="s">
        <v>66</v>
      </c>
    </row>
    <row r="73" spans="1:6" ht="15" hidden="1" customHeight="1" x14ac:dyDescent="0.2">
      <c r="A73" s="77">
        <v>4320</v>
      </c>
      <c r="B73" s="58" t="s">
        <v>730</v>
      </c>
      <c r="C73" s="49" t="s">
        <v>60</v>
      </c>
      <c r="D73" s="214">
        <f t="shared" ref="D73" si="4">E73</f>
        <v>0</v>
      </c>
      <c r="E73" s="253">
        <f>E75+E76</f>
        <v>0</v>
      </c>
      <c r="F73" s="204" t="s">
        <v>66</v>
      </c>
    </row>
    <row r="74" spans="1:6" ht="15" hidden="1" customHeight="1" x14ac:dyDescent="0.2">
      <c r="A74" s="77"/>
      <c r="B74" s="57" t="s">
        <v>199</v>
      </c>
      <c r="C74" s="49"/>
      <c r="D74" s="214"/>
      <c r="E74" s="253"/>
      <c r="F74" s="214"/>
    </row>
    <row r="75" spans="1:6" ht="15" hidden="1" customHeight="1" x14ac:dyDescent="0.2">
      <c r="A75" s="77">
        <v>4321</v>
      </c>
      <c r="B75" s="50" t="s">
        <v>518</v>
      </c>
      <c r="C75" s="237" t="s">
        <v>118</v>
      </c>
      <c r="D75" s="214">
        <f>E75</f>
        <v>0</v>
      </c>
      <c r="E75" s="253"/>
      <c r="F75" s="214" t="s">
        <v>66</v>
      </c>
    </row>
    <row r="76" spans="1:6" ht="15" hidden="1" customHeight="1" x14ac:dyDescent="0.2">
      <c r="A76" s="77">
        <v>4322</v>
      </c>
      <c r="B76" s="50" t="s">
        <v>519</v>
      </c>
      <c r="C76" s="237" t="s">
        <v>119</v>
      </c>
      <c r="D76" s="214">
        <f>E76</f>
        <v>0</v>
      </c>
      <c r="E76" s="253"/>
      <c r="F76" s="214" t="s">
        <v>66</v>
      </c>
    </row>
    <row r="77" spans="1:6" ht="28.5" hidden="1" customHeight="1" x14ac:dyDescent="0.2">
      <c r="A77" s="77">
        <v>4330</v>
      </c>
      <c r="B77" s="58" t="s">
        <v>731</v>
      </c>
      <c r="C77" s="49" t="s">
        <v>60</v>
      </c>
      <c r="D77" s="214">
        <f>E77</f>
        <v>0</v>
      </c>
      <c r="E77" s="253">
        <f>E79+E80+E81</f>
        <v>0</v>
      </c>
      <c r="F77" s="214" t="s">
        <v>66</v>
      </c>
    </row>
    <row r="78" spans="1:6" ht="12" hidden="1" customHeight="1" x14ac:dyDescent="0.2">
      <c r="A78" s="77"/>
      <c r="B78" s="57" t="s">
        <v>199</v>
      </c>
      <c r="C78" s="49"/>
      <c r="D78" s="214"/>
      <c r="E78" s="253"/>
      <c r="F78" s="214"/>
    </row>
    <row r="79" spans="1:6" ht="18" hidden="1" customHeight="1" x14ac:dyDescent="0.2">
      <c r="A79" s="77">
        <v>4331</v>
      </c>
      <c r="B79" s="50" t="s">
        <v>520</v>
      </c>
      <c r="C79" s="237" t="s">
        <v>120</v>
      </c>
      <c r="D79" s="214">
        <f>E79</f>
        <v>0</v>
      </c>
      <c r="E79" s="253"/>
      <c r="F79" s="214" t="s">
        <v>66</v>
      </c>
    </row>
    <row r="80" spans="1:6" ht="18" hidden="1" customHeight="1" x14ac:dyDescent="0.2">
      <c r="A80" s="77">
        <v>4332</v>
      </c>
      <c r="B80" s="50" t="s">
        <v>521</v>
      </c>
      <c r="C80" s="237" t="s">
        <v>121</v>
      </c>
      <c r="D80" s="214">
        <f>E80</f>
        <v>0</v>
      </c>
      <c r="E80" s="253"/>
      <c r="F80" s="214" t="s">
        <v>66</v>
      </c>
    </row>
    <row r="81" spans="1:6" ht="18" hidden="1" customHeight="1" x14ac:dyDescent="0.2">
      <c r="A81" s="77">
        <v>4333</v>
      </c>
      <c r="B81" s="50" t="s">
        <v>522</v>
      </c>
      <c r="C81" s="237" t="s">
        <v>122</v>
      </c>
      <c r="D81" s="214">
        <f>E81</f>
        <v>0</v>
      </c>
      <c r="E81" s="253"/>
      <c r="F81" s="214" t="s">
        <v>66</v>
      </c>
    </row>
    <row r="82" spans="1:6" s="68" customFormat="1" ht="21" customHeight="1" x14ac:dyDescent="0.2">
      <c r="A82" s="77">
        <v>4400</v>
      </c>
      <c r="B82" s="50" t="s">
        <v>732</v>
      </c>
      <c r="C82" s="49" t="s">
        <v>60</v>
      </c>
      <c r="D82" s="204">
        <f>E82</f>
        <v>1193690.2</v>
      </c>
      <c r="E82" s="252">
        <f>E84+E88</f>
        <v>1193690.2</v>
      </c>
      <c r="F82" s="204" t="s">
        <v>66</v>
      </c>
    </row>
    <row r="83" spans="1:6" ht="15" customHeight="1" x14ac:dyDescent="0.25">
      <c r="A83" s="77"/>
      <c r="B83" s="57" t="s">
        <v>481</v>
      </c>
      <c r="C83" s="61"/>
      <c r="D83" s="214"/>
      <c r="E83" s="253"/>
      <c r="F83" s="204"/>
    </row>
    <row r="84" spans="1:6" ht="28.5" customHeight="1" x14ac:dyDescent="0.2">
      <c r="A84" s="77">
        <v>4410</v>
      </c>
      <c r="B84" s="58" t="s">
        <v>733</v>
      </c>
      <c r="C84" s="49" t="s">
        <v>60</v>
      </c>
      <c r="D84" s="214">
        <f t="shared" ref="D84" si="5">E84</f>
        <v>1193690.2</v>
      </c>
      <c r="E84" s="253">
        <f>E86</f>
        <v>1193690.2</v>
      </c>
      <c r="F84" s="204" t="s">
        <v>66</v>
      </c>
    </row>
    <row r="85" spans="1:6" ht="13.5" customHeight="1" x14ac:dyDescent="0.2">
      <c r="A85" s="77"/>
      <c r="B85" s="57" t="s">
        <v>199</v>
      </c>
      <c r="C85" s="49"/>
      <c r="D85" s="214"/>
      <c r="E85" s="253"/>
      <c r="F85" s="214"/>
    </row>
    <row r="86" spans="1:6" ht="28.5" customHeight="1" x14ac:dyDescent="0.2">
      <c r="A86" s="77">
        <v>4411</v>
      </c>
      <c r="B86" s="50" t="s">
        <v>523</v>
      </c>
      <c r="C86" s="237" t="s">
        <v>123</v>
      </c>
      <c r="D86" s="214">
        <f>E86</f>
        <v>1193690.2</v>
      </c>
      <c r="E86" s="253">
        <v>1193690.2</v>
      </c>
      <c r="F86" s="214" t="s">
        <v>66</v>
      </c>
    </row>
    <row r="87" spans="1:6" ht="28.5" hidden="1" customHeight="1" x14ac:dyDescent="0.2">
      <c r="A87" s="77">
        <v>4412</v>
      </c>
      <c r="B87" s="50" t="s">
        <v>524</v>
      </c>
      <c r="C87" s="237" t="s">
        <v>124</v>
      </c>
      <c r="D87" s="214">
        <f>E87</f>
        <v>0</v>
      </c>
      <c r="E87" s="253"/>
      <c r="F87" s="214" t="s">
        <v>66</v>
      </c>
    </row>
    <row r="88" spans="1:6" ht="28.5" hidden="1" customHeight="1" x14ac:dyDescent="0.2">
      <c r="A88" s="77">
        <v>4420</v>
      </c>
      <c r="B88" s="58" t="s">
        <v>734</v>
      </c>
      <c r="C88" s="49" t="s">
        <v>60</v>
      </c>
      <c r="D88" s="214">
        <f t="shared" ref="D88" si="6">E88</f>
        <v>0</v>
      </c>
      <c r="E88" s="253">
        <f>E90+E91</f>
        <v>0</v>
      </c>
      <c r="F88" s="214" t="s">
        <v>66</v>
      </c>
    </row>
    <row r="89" spans="1:6" ht="12.75" hidden="1" customHeight="1" x14ac:dyDescent="0.2">
      <c r="A89" s="77"/>
      <c r="B89" s="57" t="s">
        <v>199</v>
      </c>
      <c r="C89" s="49"/>
      <c r="D89" s="214"/>
      <c r="E89" s="253"/>
      <c r="F89" s="214"/>
    </row>
    <row r="90" spans="1:6" ht="28.5" hidden="1" customHeight="1" x14ac:dyDescent="0.2">
      <c r="A90" s="77">
        <v>4421</v>
      </c>
      <c r="B90" s="50" t="s">
        <v>525</v>
      </c>
      <c r="C90" s="237" t="s">
        <v>125</v>
      </c>
      <c r="D90" s="214">
        <f>E90</f>
        <v>0</v>
      </c>
      <c r="E90" s="253"/>
      <c r="F90" s="214" t="s">
        <v>66</v>
      </c>
    </row>
    <row r="91" spans="1:6" ht="28.5" hidden="1" customHeight="1" x14ac:dyDescent="0.2">
      <c r="A91" s="77">
        <v>4422</v>
      </c>
      <c r="B91" s="50" t="s">
        <v>526</v>
      </c>
      <c r="C91" s="237" t="s">
        <v>126</v>
      </c>
      <c r="D91" s="214">
        <f>E91</f>
        <v>0</v>
      </c>
      <c r="E91" s="253"/>
      <c r="F91" s="214" t="s">
        <v>66</v>
      </c>
    </row>
    <row r="92" spans="1:6" s="68" customFormat="1" ht="25.5" customHeight="1" x14ac:dyDescent="0.2">
      <c r="A92" s="77">
        <v>4500</v>
      </c>
      <c r="B92" s="238" t="s">
        <v>735</v>
      </c>
      <c r="C92" s="49" t="s">
        <v>60</v>
      </c>
      <c r="D92" s="204">
        <f>E92+F92</f>
        <v>2000</v>
      </c>
      <c r="E92" s="252">
        <f>E94+E98+E102+E114</f>
        <v>2000</v>
      </c>
      <c r="F92" s="204">
        <f>F94+F98+F102+F114</f>
        <v>0</v>
      </c>
    </row>
    <row r="93" spans="1:6" ht="24" customHeight="1" x14ac:dyDescent="0.25">
      <c r="A93" s="77"/>
      <c r="B93" s="57" t="s">
        <v>481</v>
      </c>
      <c r="C93" s="61"/>
      <c r="D93" s="214"/>
      <c r="E93" s="253"/>
      <c r="F93" s="214"/>
    </row>
    <row r="94" spans="1:6" ht="28.5" hidden="1" customHeight="1" x14ac:dyDescent="0.2">
      <c r="A94" s="77">
        <v>4510</v>
      </c>
      <c r="B94" s="239" t="s">
        <v>736</v>
      </c>
      <c r="C94" s="49" t="s">
        <v>60</v>
      </c>
      <c r="D94" s="214">
        <f>E94+F94</f>
        <v>0</v>
      </c>
      <c r="E94" s="253">
        <f>E96+E97</f>
        <v>0</v>
      </c>
      <c r="F94" s="214"/>
    </row>
    <row r="95" spans="1:6" ht="12.75" hidden="1" customHeight="1" x14ac:dyDescent="0.2">
      <c r="A95" s="77"/>
      <c r="B95" s="57" t="s">
        <v>199</v>
      </c>
      <c r="C95" s="49"/>
      <c r="D95" s="214"/>
      <c r="E95" s="253"/>
      <c r="F95" s="214"/>
    </row>
    <row r="96" spans="1:6" ht="18" hidden="1" customHeight="1" x14ac:dyDescent="0.2">
      <c r="A96" s="77">
        <v>4511</v>
      </c>
      <c r="B96" s="240" t="s">
        <v>527</v>
      </c>
      <c r="C96" s="237" t="s">
        <v>127</v>
      </c>
      <c r="D96" s="214">
        <f>E96</f>
        <v>0</v>
      </c>
      <c r="E96" s="253"/>
      <c r="F96" s="214" t="s">
        <v>66</v>
      </c>
    </row>
    <row r="97" spans="1:6" ht="29.25" hidden="1" customHeight="1" x14ac:dyDescent="0.2">
      <c r="A97" s="77">
        <v>4512</v>
      </c>
      <c r="B97" s="50" t="s">
        <v>528</v>
      </c>
      <c r="C97" s="237" t="s">
        <v>128</v>
      </c>
      <c r="D97" s="214">
        <f>E97</f>
        <v>0</v>
      </c>
      <c r="E97" s="253"/>
      <c r="F97" s="214" t="s">
        <v>66</v>
      </c>
    </row>
    <row r="98" spans="1:6" ht="28.5" hidden="1" customHeight="1" x14ac:dyDescent="0.2">
      <c r="A98" s="77">
        <v>4520</v>
      </c>
      <c r="B98" s="239" t="s">
        <v>737</v>
      </c>
      <c r="C98" s="49" t="s">
        <v>60</v>
      </c>
      <c r="D98" s="214">
        <f>E98+F98</f>
        <v>0</v>
      </c>
      <c r="E98" s="253">
        <f>E100+E101</f>
        <v>0</v>
      </c>
      <c r="F98" s="214"/>
    </row>
    <row r="99" spans="1:6" ht="18.75" hidden="1" customHeight="1" x14ac:dyDescent="0.2">
      <c r="A99" s="77"/>
      <c r="B99" s="57" t="s">
        <v>199</v>
      </c>
      <c r="C99" s="49"/>
      <c r="D99" s="214"/>
      <c r="E99" s="253"/>
      <c r="F99" s="214"/>
    </row>
    <row r="100" spans="1:6" ht="30.75" hidden="1" customHeight="1" x14ac:dyDescent="0.2">
      <c r="A100" s="77">
        <v>4521</v>
      </c>
      <c r="B100" s="50" t="s">
        <v>529</v>
      </c>
      <c r="C100" s="237" t="s">
        <v>129</v>
      </c>
      <c r="D100" s="214">
        <f>E100</f>
        <v>0</v>
      </c>
      <c r="E100" s="253"/>
      <c r="F100" s="214" t="s">
        <v>66</v>
      </c>
    </row>
    <row r="101" spans="1:6" ht="29.25" hidden="1" customHeight="1" x14ac:dyDescent="0.2">
      <c r="A101" s="77">
        <v>4522</v>
      </c>
      <c r="B101" s="50" t="s">
        <v>530</v>
      </c>
      <c r="C101" s="237" t="s">
        <v>130</v>
      </c>
      <c r="D101" s="214">
        <f>E101</f>
        <v>0</v>
      </c>
      <c r="E101" s="253"/>
      <c r="F101" s="214" t="s">
        <v>66</v>
      </c>
    </row>
    <row r="102" spans="1:6" ht="28.5" hidden="1" customHeight="1" x14ac:dyDescent="0.2">
      <c r="A102" s="77">
        <v>4530</v>
      </c>
      <c r="B102" s="239" t="s">
        <v>738</v>
      </c>
      <c r="C102" s="49" t="s">
        <v>60</v>
      </c>
      <c r="D102" s="214">
        <f>E102+F102</f>
        <v>0</v>
      </c>
      <c r="E102" s="253">
        <f>E104+E105+E106</f>
        <v>0</v>
      </c>
      <c r="F102" s="214">
        <f>F104+F105+F106</f>
        <v>0</v>
      </c>
    </row>
    <row r="103" spans="1:6" ht="16.5" hidden="1" customHeight="1" x14ac:dyDescent="0.2">
      <c r="A103" s="77"/>
      <c r="B103" s="57" t="s">
        <v>199</v>
      </c>
      <c r="C103" s="49"/>
      <c r="D103" s="214"/>
      <c r="E103" s="253"/>
      <c r="F103" s="214"/>
    </row>
    <row r="104" spans="1:6" ht="28.5" hidden="1" customHeight="1" x14ac:dyDescent="0.2">
      <c r="A104" s="77">
        <v>4531</v>
      </c>
      <c r="B104" s="62" t="s">
        <v>531</v>
      </c>
      <c r="C104" s="54" t="s">
        <v>131</v>
      </c>
      <c r="D104" s="214">
        <f>E104+F104</f>
        <v>0</v>
      </c>
      <c r="E104" s="253">
        <v>0</v>
      </c>
      <c r="F104" s="214"/>
    </row>
    <row r="105" spans="1:6" ht="28.5" hidden="1" customHeight="1" x14ac:dyDescent="0.2">
      <c r="A105" s="77">
        <v>4532</v>
      </c>
      <c r="B105" s="62" t="s">
        <v>532</v>
      </c>
      <c r="C105" s="237" t="s">
        <v>132</v>
      </c>
      <c r="D105" s="214">
        <f>E105+F105</f>
        <v>0</v>
      </c>
      <c r="E105" s="253"/>
      <c r="F105" s="214"/>
    </row>
    <row r="106" spans="1:6" ht="28.5" hidden="1" customHeight="1" x14ac:dyDescent="0.2">
      <c r="A106" s="77">
        <v>4533</v>
      </c>
      <c r="B106" s="62" t="s">
        <v>669</v>
      </c>
      <c r="C106" s="237" t="s">
        <v>133</v>
      </c>
      <c r="D106" s="214">
        <f>E106+F106</f>
        <v>0</v>
      </c>
      <c r="E106" s="253">
        <f>E108+E112+E113</f>
        <v>0</v>
      </c>
      <c r="F106" s="214">
        <f>F108+F112+F113</f>
        <v>0</v>
      </c>
    </row>
    <row r="107" spans="1:6" ht="13.5" hidden="1" customHeight="1" x14ac:dyDescent="0.2">
      <c r="A107" s="77"/>
      <c r="B107" s="63" t="s">
        <v>481</v>
      </c>
      <c r="C107" s="237"/>
      <c r="D107" s="214"/>
      <c r="E107" s="253"/>
      <c r="F107" s="214"/>
    </row>
    <row r="108" spans="1:6" ht="28.5" hidden="1" customHeight="1" x14ac:dyDescent="0.2">
      <c r="A108" s="77">
        <v>4534</v>
      </c>
      <c r="B108" s="63" t="s">
        <v>668</v>
      </c>
      <c r="C108" s="237"/>
      <c r="D108" s="214">
        <f>E108+F108</f>
        <v>0</v>
      </c>
      <c r="E108" s="253">
        <f>E110+E111</f>
        <v>0</v>
      </c>
      <c r="F108" s="214">
        <f>F110+F111</f>
        <v>0</v>
      </c>
    </row>
    <row r="109" spans="1:6" ht="12" hidden="1" customHeight="1" x14ac:dyDescent="0.2">
      <c r="A109" s="77"/>
      <c r="B109" s="63" t="s">
        <v>533</v>
      </c>
      <c r="C109" s="237"/>
      <c r="D109" s="214"/>
      <c r="E109" s="253"/>
      <c r="F109" s="214"/>
    </row>
    <row r="110" spans="1:6" ht="21" hidden="1" customHeight="1" x14ac:dyDescent="0.25">
      <c r="A110" s="81">
        <v>4535</v>
      </c>
      <c r="B110" s="64" t="s">
        <v>534</v>
      </c>
      <c r="C110" s="237"/>
      <c r="D110" s="214">
        <f>E110+F110</f>
        <v>0</v>
      </c>
      <c r="E110" s="253"/>
      <c r="F110" s="214"/>
    </row>
    <row r="111" spans="1:6" ht="19.5" hidden="1" customHeight="1" x14ac:dyDescent="0.2">
      <c r="A111" s="77">
        <v>4536</v>
      </c>
      <c r="B111" s="63" t="s">
        <v>535</v>
      </c>
      <c r="C111" s="237"/>
      <c r="D111" s="214">
        <f>E111+F111</f>
        <v>0</v>
      </c>
      <c r="E111" s="253"/>
      <c r="F111" s="214"/>
    </row>
    <row r="112" spans="1:6" ht="19.5" hidden="1" customHeight="1" x14ac:dyDescent="0.2">
      <c r="A112" s="77">
        <v>4537</v>
      </c>
      <c r="B112" s="63" t="s">
        <v>536</v>
      </c>
      <c r="C112" s="237"/>
      <c r="D112" s="214">
        <f>E112+F112</f>
        <v>0</v>
      </c>
      <c r="E112" s="253"/>
      <c r="F112" s="214"/>
    </row>
    <row r="113" spans="1:6" ht="19.5" hidden="1" customHeight="1" x14ac:dyDescent="0.2">
      <c r="A113" s="77">
        <v>4538</v>
      </c>
      <c r="B113" s="63" t="s">
        <v>537</v>
      </c>
      <c r="C113" s="237"/>
      <c r="D113" s="214">
        <f>E113+F113</f>
        <v>0</v>
      </c>
      <c r="E113" s="253"/>
      <c r="F113" s="214"/>
    </row>
    <row r="114" spans="1:6" ht="28.5" customHeight="1" x14ac:dyDescent="0.2">
      <c r="A114" s="77">
        <v>4540</v>
      </c>
      <c r="B114" s="239" t="s">
        <v>739</v>
      </c>
      <c r="C114" s="49" t="s">
        <v>60</v>
      </c>
      <c r="D114" s="214">
        <f>E114+F114</f>
        <v>2000</v>
      </c>
      <c r="E114" s="253">
        <f>+E118</f>
        <v>2000</v>
      </c>
      <c r="F114" s="214">
        <f>F116+F117+F118</f>
        <v>0</v>
      </c>
    </row>
    <row r="115" spans="1:6" ht="15" customHeight="1" x14ac:dyDescent="0.2">
      <c r="A115" s="77"/>
      <c r="B115" s="57" t="s">
        <v>199</v>
      </c>
      <c r="C115" s="49"/>
      <c r="D115" s="214"/>
      <c r="E115" s="253"/>
      <c r="F115" s="214"/>
    </row>
    <row r="116" spans="1:6" ht="28.5" customHeight="1" x14ac:dyDescent="0.2">
      <c r="A116" s="77">
        <v>4541</v>
      </c>
      <c r="B116" s="62" t="s">
        <v>538</v>
      </c>
      <c r="C116" s="237" t="s">
        <v>134</v>
      </c>
      <c r="D116" s="214">
        <f>F116</f>
        <v>0</v>
      </c>
      <c r="E116" s="253" t="s">
        <v>66</v>
      </c>
      <c r="F116" s="214"/>
    </row>
    <row r="117" spans="1:6" ht="28.5" customHeight="1" x14ac:dyDescent="0.2">
      <c r="A117" s="77">
        <v>4542</v>
      </c>
      <c r="B117" s="62" t="s">
        <v>539</v>
      </c>
      <c r="C117" s="237" t="s">
        <v>135</v>
      </c>
      <c r="D117" s="214">
        <f>F117</f>
        <v>0</v>
      </c>
      <c r="E117" s="253" t="s">
        <v>66</v>
      </c>
      <c r="F117" s="214"/>
    </row>
    <row r="118" spans="1:6" ht="18.75" customHeight="1" x14ac:dyDescent="0.2">
      <c r="A118" s="77">
        <v>4543</v>
      </c>
      <c r="B118" s="62" t="s">
        <v>666</v>
      </c>
      <c r="C118" s="237" t="s">
        <v>136</v>
      </c>
      <c r="D118" s="214">
        <f>E117:E118</f>
        <v>2000</v>
      </c>
      <c r="E118" s="253">
        <v>2000</v>
      </c>
      <c r="F118" s="214">
        <f>F120+F124+F125</f>
        <v>0</v>
      </c>
    </row>
    <row r="119" spans="1:6" s="242" customFormat="1" ht="11.25" hidden="1" customHeight="1" x14ac:dyDescent="0.15">
      <c r="A119" s="155"/>
      <c r="B119" s="63" t="s">
        <v>481</v>
      </c>
      <c r="C119" s="241"/>
      <c r="D119" s="214"/>
      <c r="E119" s="253"/>
      <c r="F119" s="214"/>
    </row>
    <row r="120" spans="1:6" ht="14.25" hidden="1" customHeight="1" x14ac:dyDescent="0.2">
      <c r="A120" s="77">
        <v>4544</v>
      </c>
      <c r="B120" s="63" t="s">
        <v>667</v>
      </c>
      <c r="C120" s="237"/>
      <c r="D120" s="214">
        <f>E120+F120</f>
        <v>0</v>
      </c>
      <c r="E120" s="253"/>
      <c r="F120" s="214">
        <f>F122+F123</f>
        <v>0</v>
      </c>
    </row>
    <row r="121" spans="1:6" ht="12.75" hidden="1" customHeight="1" x14ac:dyDescent="0.2">
      <c r="A121" s="77"/>
      <c r="B121" s="63" t="s">
        <v>533</v>
      </c>
      <c r="C121" s="237"/>
      <c r="D121" s="214"/>
      <c r="E121" s="253"/>
      <c r="F121" s="214"/>
    </row>
    <row r="122" spans="1:6" ht="20.25" hidden="1" customHeight="1" x14ac:dyDescent="0.25">
      <c r="A122" s="81">
        <v>4545</v>
      </c>
      <c r="B122" s="64" t="s">
        <v>534</v>
      </c>
      <c r="C122" s="237"/>
      <c r="D122" s="214">
        <f>E122+F122</f>
        <v>0</v>
      </c>
      <c r="E122" s="253"/>
      <c r="F122" s="214"/>
    </row>
    <row r="123" spans="1:6" ht="14.25" hidden="1" customHeight="1" x14ac:dyDescent="0.2">
      <c r="A123" s="77">
        <v>4546</v>
      </c>
      <c r="B123" s="63" t="s">
        <v>540</v>
      </c>
      <c r="C123" s="237"/>
      <c r="D123" s="214">
        <f>E123+F123</f>
        <v>0</v>
      </c>
      <c r="E123" s="253"/>
      <c r="F123" s="214"/>
    </row>
    <row r="124" spans="1:6" ht="20.25" hidden="1" customHeight="1" x14ac:dyDescent="0.2">
      <c r="A124" s="77">
        <v>4547</v>
      </c>
      <c r="B124" s="63" t="s">
        <v>536</v>
      </c>
      <c r="C124" s="237"/>
      <c r="D124" s="214">
        <f>E124+F124</f>
        <v>0</v>
      </c>
      <c r="E124" s="253"/>
      <c r="F124" s="214"/>
    </row>
    <row r="125" spans="1:6" ht="14.25" hidden="1" customHeight="1" x14ac:dyDescent="0.2">
      <c r="A125" s="77">
        <v>4548</v>
      </c>
      <c r="B125" s="63" t="s">
        <v>537</v>
      </c>
      <c r="C125" s="237"/>
      <c r="D125" s="214">
        <f>E125+F125</f>
        <v>0</v>
      </c>
      <c r="E125" s="253"/>
      <c r="F125" s="214"/>
    </row>
    <row r="126" spans="1:6" s="68" customFormat="1" ht="28.5" hidden="1" customHeight="1" x14ac:dyDescent="0.2">
      <c r="A126" s="77">
        <v>4600</v>
      </c>
      <c r="B126" s="239" t="s">
        <v>740</v>
      </c>
      <c r="C126" s="49" t="s">
        <v>60</v>
      </c>
      <c r="D126" s="204">
        <f>E126</f>
        <v>0</v>
      </c>
      <c r="E126" s="252">
        <f>E128+E132+E138</f>
        <v>0</v>
      </c>
      <c r="F126" s="204" t="s">
        <v>66</v>
      </c>
    </row>
    <row r="127" spans="1:6" ht="15.75" hidden="1" customHeight="1" x14ac:dyDescent="0.25">
      <c r="A127" s="77"/>
      <c r="B127" s="57" t="s">
        <v>481</v>
      </c>
      <c r="C127" s="61"/>
      <c r="D127" s="214"/>
      <c r="E127" s="253"/>
      <c r="F127" s="214"/>
    </row>
    <row r="128" spans="1:6" ht="19.5" hidden="1" customHeight="1" x14ac:dyDescent="0.25">
      <c r="A128" s="77">
        <v>4610</v>
      </c>
      <c r="B128" s="65" t="s">
        <v>541</v>
      </c>
      <c r="C128" s="61"/>
      <c r="D128" s="214">
        <f>E128</f>
        <v>0</v>
      </c>
      <c r="E128" s="253">
        <f>E130+E131</f>
        <v>0</v>
      </c>
      <c r="F128" s="214" t="s">
        <v>4</v>
      </c>
    </row>
    <row r="129" spans="1:8" ht="14.25" hidden="1" customHeight="1" x14ac:dyDescent="0.25">
      <c r="A129" s="77"/>
      <c r="B129" s="57" t="s">
        <v>481</v>
      </c>
      <c r="C129" s="61"/>
      <c r="D129" s="214"/>
      <c r="E129" s="253"/>
      <c r="F129" s="214"/>
    </row>
    <row r="130" spans="1:8" ht="28.5" hidden="1" customHeight="1" x14ac:dyDescent="0.25">
      <c r="A130" s="77">
        <v>4610</v>
      </c>
      <c r="B130" s="50" t="s">
        <v>542</v>
      </c>
      <c r="C130" s="61" t="s">
        <v>137</v>
      </c>
      <c r="D130" s="214">
        <f>E130</f>
        <v>0</v>
      </c>
      <c r="E130" s="253"/>
      <c r="F130" s="214" t="s">
        <v>66</v>
      </c>
    </row>
    <row r="131" spans="1:8" ht="28.5" hidden="1" customHeight="1" x14ac:dyDescent="0.25">
      <c r="A131" s="77">
        <v>4620</v>
      </c>
      <c r="B131" s="50" t="s">
        <v>543</v>
      </c>
      <c r="C131" s="61" t="s">
        <v>138</v>
      </c>
      <c r="D131" s="214">
        <f>E131</f>
        <v>0</v>
      </c>
      <c r="E131" s="253"/>
      <c r="F131" s="214" t="s">
        <v>66</v>
      </c>
    </row>
    <row r="132" spans="1:8" ht="28.5" hidden="1" customHeight="1" x14ac:dyDescent="0.2">
      <c r="A132" s="77">
        <v>4630</v>
      </c>
      <c r="B132" s="58" t="s">
        <v>741</v>
      </c>
      <c r="C132" s="49" t="s">
        <v>60</v>
      </c>
      <c r="D132" s="214">
        <f>E132</f>
        <v>0</v>
      </c>
      <c r="E132" s="253"/>
      <c r="F132" s="214" t="s">
        <v>66</v>
      </c>
    </row>
    <row r="133" spans="1:8" ht="13.5" hidden="1" customHeight="1" x14ac:dyDescent="0.2">
      <c r="A133" s="77"/>
      <c r="B133" s="57" t="s">
        <v>199</v>
      </c>
      <c r="C133" s="49"/>
      <c r="D133" s="214"/>
      <c r="E133" s="253"/>
      <c r="F133" s="214"/>
    </row>
    <row r="134" spans="1:8" ht="18" hidden="1" customHeight="1" x14ac:dyDescent="0.2">
      <c r="A134" s="77">
        <v>4631</v>
      </c>
      <c r="B134" s="50" t="s">
        <v>544</v>
      </c>
      <c r="C134" s="237" t="s">
        <v>139</v>
      </c>
      <c r="D134" s="214">
        <f>E134</f>
        <v>0</v>
      </c>
      <c r="E134" s="253"/>
      <c r="F134" s="214" t="s">
        <v>66</v>
      </c>
    </row>
    <row r="135" spans="1:8" ht="18" hidden="1" customHeight="1" x14ac:dyDescent="0.2">
      <c r="A135" s="77">
        <v>4632</v>
      </c>
      <c r="B135" s="50" t="s">
        <v>545</v>
      </c>
      <c r="C135" s="237" t="s">
        <v>140</v>
      </c>
      <c r="D135" s="214">
        <f>E135</f>
        <v>0</v>
      </c>
      <c r="E135" s="253"/>
      <c r="F135" s="214" t="s">
        <v>66</v>
      </c>
    </row>
    <row r="136" spans="1:8" ht="18" hidden="1" customHeight="1" x14ac:dyDescent="0.2">
      <c r="A136" s="77">
        <v>4633</v>
      </c>
      <c r="B136" s="50" t="s">
        <v>546</v>
      </c>
      <c r="C136" s="237" t="s">
        <v>141</v>
      </c>
      <c r="D136" s="214">
        <f>E136</f>
        <v>0</v>
      </c>
      <c r="E136" s="253"/>
      <c r="F136" s="214" t="s">
        <v>66</v>
      </c>
    </row>
    <row r="137" spans="1:8" ht="18" hidden="1" customHeight="1" x14ac:dyDescent="0.2">
      <c r="A137" s="77">
        <v>4634</v>
      </c>
      <c r="B137" s="50" t="s">
        <v>547</v>
      </c>
      <c r="C137" s="237" t="s">
        <v>640</v>
      </c>
      <c r="D137" s="214">
        <f>E137</f>
        <v>0</v>
      </c>
      <c r="E137" s="253"/>
      <c r="F137" s="214" t="s">
        <v>66</v>
      </c>
      <c r="H137" s="251"/>
    </row>
    <row r="138" spans="1:8" ht="20.25" hidden="1" customHeight="1" x14ac:dyDescent="0.2">
      <c r="A138" s="77">
        <v>4640</v>
      </c>
      <c r="B138" s="58" t="s">
        <v>742</v>
      </c>
      <c r="C138" s="49" t="s">
        <v>60</v>
      </c>
      <c r="D138" s="214">
        <f>E138</f>
        <v>0</v>
      </c>
      <c r="E138" s="253">
        <f>E140</f>
        <v>0</v>
      </c>
      <c r="F138" s="214" t="s">
        <v>66</v>
      </c>
    </row>
    <row r="139" spans="1:8" ht="12.75" hidden="1" customHeight="1" x14ac:dyDescent="0.2">
      <c r="A139" s="77"/>
      <c r="B139" s="57" t="s">
        <v>199</v>
      </c>
      <c r="C139" s="49"/>
      <c r="D139" s="214"/>
      <c r="E139" s="253"/>
      <c r="F139" s="214"/>
    </row>
    <row r="140" spans="1:8" ht="20.25" hidden="1" customHeight="1" x14ac:dyDescent="0.2">
      <c r="A140" s="77">
        <v>4641</v>
      </c>
      <c r="B140" s="50" t="s">
        <v>548</v>
      </c>
      <c r="C140" s="237" t="s">
        <v>142</v>
      </c>
      <c r="D140" s="214">
        <f>E140</f>
        <v>0</v>
      </c>
      <c r="E140" s="253">
        <v>0</v>
      </c>
      <c r="F140" s="214" t="s">
        <v>66</v>
      </c>
    </row>
    <row r="141" spans="1:8" s="68" customFormat="1" ht="28.5" customHeight="1" x14ac:dyDescent="0.2">
      <c r="A141" s="235">
        <v>4700</v>
      </c>
      <c r="B141" s="58" t="s">
        <v>583</v>
      </c>
      <c r="C141" s="49" t="s">
        <v>60</v>
      </c>
      <c r="D141" s="204">
        <f>E141+F141-'hat1'!F136</f>
        <v>147878</v>
      </c>
      <c r="E141" s="252">
        <f>E143+E147+E153+E156+E160+E163+E166</f>
        <v>147878</v>
      </c>
      <c r="F141" s="204">
        <v>0</v>
      </c>
    </row>
    <row r="142" spans="1:8" ht="15" customHeight="1" x14ac:dyDescent="0.25">
      <c r="A142" s="77"/>
      <c r="B142" s="57" t="s">
        <v>481</v>
      </c>
      <c r="C142" s="61"/>
      <c r="D142" s="214"/>
      <c r="E142" s="253"/>
      <c r="F142" s="214"/>
    </row>
    <row r="143" spans="1:8" ht="28.5" customHeight="1" x14ac:dyDescent="0.2">
      <c r="A143" s="77">
        <v>4710</v>
      </c>
      <c r="B143" s="58" t="s">
        <v>584</v>
      </c>
      <c r="C143" s="49" t="s">
        <v>60</v>
      </c>
      <c r="D143" s="214">
        <f>E143</f>
        <v>5000</v>
      </c>
      <c r="E143" s="253">
        <f>E145+E146</f>
        <v>5000</v>
      </c>
      <c r="F143" s="214" t="s">
        <v>66</v>
      </c>
    </row>
    <row r="144" spans="1:8" ht="15" customHeight="1" x14ac:dyDescent="0.2">
      <c r="A144" s="77"/>
      <c r="B144" s="57" t="s">
        <v>199</v>
      </c>
      <c r="C144" s="49"/>
      <c r="D144" s="214"/>
      <c r="E144" s="253"/>
      <c r="F144" s="214"/>
    </row>
    <row r="145" spans="1:6" ht="28.5" customHeight="1" x14ac:dyDescent="0.2">
      <c r="A145" s="77">
        <v>4711</v>
      </c>
      <c r="B145" s="50" t="s">
        <v>549</v>
      </c>
      <c r="C145" s="237" t="s">
        <v>143</v>
      </c>
      <c r="D145" s="214">
        <f>E145</f>
        <v>0</v>
      </c>
      <c r="E145" s="253"/>
      <c r="F145" s="214" t="s">
        <v>66</v>
      </c>
    </row>
    <row r="146" spans="1:6" ht="28.5" customHeight="1" x14ac:dyDescent="0.2">
      <c r="A146" s="77">
        <v>4712</v>
      </c>
      <c r="B146" s="50" t="s">
        <v>550</v>
      </c>
      <c r="C146" s="237" t="s">
        <v>144</v>
      </c>
      <c r="D146" s="214">
        <f>E146</f>
        <v>5000</v>
      </c>
      <c r="E146" s="253">
        <v>5000</v>
      </c>
      <c r="F146" s="214" t="s">
        <v>66</v>
      </c>
    </row>
    <row r="147" spans="1:6" ht="28.5" customHeight="1" x14ac:dyDescent="0.2">
      <c r="A147" s="77">
        <v>4720</v>
      </c>
      <c r="B147" s="58" t="s">
        <v>743</v>
      </c>
      <c r="C147" s="52" t="s">
        <v>66</v>
      </c>
      <c r="D147" s="214">
        <f>E147</f>
        <v>5600</v>
      </c>
      <c r="E147" s="253">
        <f>E149+E150+E151+E152</f>
        <v>5600</v>
      </c>
      <c r="F147" s="214" t="s">
        <v>66</v>
      </c>
    </row>
    <row r="148" spans="1:6" ht="12.75" customHeight="1" x14ac:dyDescent="0.2">
      <c r="A148" s="77"/>
      <c r="B148" s="57" t="s">
        <v>199</v>
      </c>
      <c r="C148" s="49"/>
      <c r="D148" s="214"/>
      <c r="E148" s="253"/>
      <c r="F148" s="214"/>
    </row>
    <row r="149" spans="1:6" ht="18.75" customHeight="1" x14ac:dyDescent="0.2">
      <c r="A149" s="77">
        <v>4721</v>
      </c>
      <c r="B149" s="50" t="s">
        <v>551</v>
      </c>
      <c r="C149" s="237" t="s">
        <v>145</v>
      </c>
      <c r="D149" s="214">
        <f>E149</f>
        <v>0</v>
      </c>
      <c r="E149" s="253"/>
      <c r="F149" s="214" t="s">
        <v>66</v>
      </c>
    </row>
    <row r="150" spans="1:6" ht="18.75" customHeight="1" x14ac:dyDescent="0.2">
      <c r="A150" s="77">
        <v>4722</v>
      </c>
      <c r="B150" s="50" t="s">
        <v>552</v>
      </c>
      <c r="C150" s="233">
        <v>4822</v>
      </c>
      <c r="D150" s="214">
        <f>E150</f>
        <v>100</v>
      </c>
      <c r="E150" s="253">
        <v>100</v>
      </c>
      <c r="F150" s="214" t="s">
        <v>66</v>
      </c>
    </row>
    <row r="151" spans="1:6" ht="18.75" customHeight="1" x14ac:dyDescent="0.2">
      <c r="A151" s="77">
        <v>4723</v>
      </c>
      <c r="B151" s="50" t="s">
        <v>553</v>
      </c>
      <c r="C151" s="237" t="s">
        <v>146</v>
      </c>
      <c r="D151" s="214">
        <f>E151</f>
        <v>5500</v>
      </c>
      <c r="E151" s="253">
        <v>5500</v>
      </c>
      <c r="F151" s="214" t="s">
        <v>66</v>
      </c>
    </row>
    <row r="152" spans="1:6" ht="28.5" customHeight="1" x14ac:dyDescent="0.2">
      <c r="A152" s="77">
        <v>4724</v>
      </c>
      <c r="B152" s="50" t="s">
        <v>554</v>
      </c>
      <c r="C152" s="237" t="s">
        <v>147</v>
      </c>
      <c r="D152" s="214">
        <f>E152</f>
        <v>0</v>
      </c>
      <c r="E152" s="253"/>
      <c r="F152" s="214" t="s">
        <v>66</v>
      </c>
    </row>
    <row r="153" spans="1:6" ht="28.5" hidden="1" customHeight="1" x14ac:dyDescent="0.2">
      <c r="A153" s="77">
        <v>4730</v>
      </c>
      <c r="B153" s="58" t="s">
        <v>744</v>
      </c>
      <c r="C153" s="49" t="s">
        <v>60</v>
      </c>
      <c r="D153" s="214">
        <f>E153</f>
        <v>0</v>
      </c>
      <c r="E153" s="253">
        <f>E155</f>
        <v>0</v>
      </c>
      <c r="F153" s="214" t="s">
        <v>66</v>
      </c>
    </row>
    <row r="154" spans="1:6" ht="12" hidden="1" customHeight="1" x14ac:dyDescent="0.2">
      <c r="A154" s="77"/>
      <c r="B154" s="57" t="s">
        <v>199</v>
      </c>
      <c r="C154" s="49"/>
      <c r="D154" s="214"/>
      <c r="E154" s="253"/>
      <c r="F154" s="214"/>
    </row>
    <row r="155" spans="1:6" ht="21" hidden="1" customHeight="1" x14ac:dyDescent="0.2">
      <c r="A155" s="77">
        <v>4731</v>
      </c>
      <c r="B155" s="240" t="s">
        <v>555</v>
      </c>
      <c r="C155" s="237" t="s">
        <v>148</v>
      </c>
      <c r="D155" s="214">
        <f>E155</f>
        <v>0</v>
      </c>
      <c r="E155" s="253"/>
      <c r="F155" s="214" t="s">
        <v>66</v>
      </c>
    </row>
    <row r="156" spans="1:6" ht="28.5" hidden="1" customHeight="1" x14ac:dyDescent="0.2">
      <c r="A156" s="77">
        <v>4740</v>
      </c>
      <c r="B156" s="58" t="s">
        <v>745</v>
      </c>
      <c r="C156" s="49" t="s">
        <v>60</v>
      </c>
      <c r="D156" s="214">
        <f>E156</f>
        <v>0</v>
      </c>
      <c r="E156" s="253">
        <f>E158+E159</f>
        <v>0</v>
      </c>
      <c r="F156" s="214" t="s">
        <v>66</v>
      </c>
    </row>
    <row r="157" spans="1:6" ht="20.25" hidden="1" customHeight="1" x14ac:dyDescent="0.2">
      <c r="A157" s="77"/>
      <c r="B157" s="57" t="s">
        <v>199</v>
      </c>
      <c r="C157" s="49"/>
      <c r="D157" s="214"/>
      <c r="E157" s="253"/>
      <c r="F157" s="214"/>
    </row>
    <row r="158" spans="1:6" ht="28.5" hidden="1" customHeight="1" x14ac:dyDescent="0.2">
      <c r="A158" s="77">
        <v>4741</v>
      </c>
      <c r="B158" s="50" t="s">
        <v>556</v>
      </c>
      <c r="C158" s="237" t="s">
        <v>149</v>
      </c>
      <c r="D158" s="214">
        <f>E158</f>
        <v>0</v>
      </c>
      <c r="E158" s="253"/>
      <c r="F158" s="214" t="s">
        <v>66</v>
      </c>
    </row>
    <row r="159" spans="1:6" ht="28.5" hidden="1" customHeight="1" x14ac:dyDescent="0.2">
      <c r="A159" s="77">
        <v>4742</v>
      </c>
      <c r="B159" s="50" t="s">
        <v>557</v>
      </c>
      <c r="C159" s="237" t="s">
        <v>150</v>
      </c>
      <c r="D159" s="214">
        <f>E159</f>
        <v>0</v>
      </c>
      <c r="E159" s="253"/>
      <c r="F159" s="214" t="s">
        <v>66</v>
      </c>
    </row>
    <row r="160" spans="1:6" ht="28.5" hidden="1" customHeight="1" x14ac:dyDescent="0.2">
      <c r="A160" s="77">
        <v>4750</v>
      </c>
      <c r="B160" s="58" t="s">
        <v>746</v>
      </c>
      <c r="C160" s="49" t="s">
        <v>60</v>
      </c>
      <c r="D160" s="214">
        <f>E160</f>
        <v>0</v>
      </c>
      <c r="E160" s="253">
        <f>E162</f>
        <v>0</v>
      </c>
      <c r="F160" s="214" t="s">
        <v>66</v>
      </c>
    </row>
    <row r="161" spans="1:10" ht="16.5" hidden="1" customHeight="1" x14ac:dyDescent="0.2">
      <c r="A161" s="77"/>
      <c r="B161" s="57" t="s">
        <v>199</v>
      </c>
      <c r="C161" s="49"/>
      <c r="D161" s="214"/>
      <c r="E161" s="253"/>
      <c r="F161" s="214"/>
    </row>
    <row r="162" spans="1:10" ht="31.5" hidden="1" customHeight="1" x14ac:dyDescent="0.2">
      <c r="A162" s="77">
        <v>4751</v>
      </c>
      <c r="B162" s="50" t="s">
        <v>558</v>
      </c>
      <c r="C162" s="237" t="s">
        <v>151</v>
      </c>
      <c r="D162" s="214">
        <f>E162</f>
        <v>0</v>
      </c>
      <c r="E162" s="253"/>
      <c r="F162" s="214" t="s">
        <v>66</v>
      </c>
    </row>
    <row r="163" spans="1:10" ht="21" hidden="1" customHeight="1" x14ac:dyDescent="0.2">
      <c r="A163" s="77">
        <v>4760</v>
      </c>
      <c r="B163" s="58" t="s">
        <v>747</v>
      </c>
      <c r="C163" s="49" t="s">
        <v>60</v>
      </c>
      <c r="D163" s="214">
        <f>E163</f>
        <v>0</v>
      </c>
      <c r="E163" s="253">
        <f>E165</f>
        <v>0</v>
      </c>
      <c r="F163" s="214" t="s">
        <v>66</v>
      </c>
    </row>
    <row r="164" spans="1:10" ht="14.25" hidden="1" customHeight="1" x14ac:dyDescent="0.2">
      <c r="A164" s="77"/>
      <c r="B164" s="57" t="s">
        <v>199</v>
      </c>
      <c r="C164" s="49"/>
      <c r="D164" s="214"/>
      <c r="E164" s="253"/>
      <c r="F164" s="214"/>
    </row>
    <row r="165" spans="1:10" ht="16.5" hidden="1" customHeight="1" x14ac:dyDescent="0.2">
      <c r="A165" s="77">
        <v>4761</v>
      </c>
      <c r="B165" s="50" t="s">
        <v>559</v>
      </c>
      <c r="C165" s="237" t="s">
        <v>152</v>
      </c>
      <c r="D165" s="214">
        <f>E165</f>
        <v>0</v>
      </c>
      <c r="E165" s="253">
        <v>0</v>
      </c>
      <c r="F165" s="214" t="s">
        <v>66</v>
      </c>
    </row>
    <row r="166" spans="1:10" ht="18.75" customHeight="1" x14ac:dyDescent="0.2">
      <c r="A166" s="77">
        <v>4770</v>
      </c>
      <c r="B166" s="58" t="s">
        <v>748</v>
      </c>
      <c r="C166" s="49" t="s">
        <v>60</v>
      </c>
      <c r="D166" s="214">
        <f>E166+F166-'hat1'!F136</f>
        <v>137278</v>
      </c>
      <c r="E166" s="253">
        <f>E168</f>
        <v>137278</v>
      </c>
      <c r="F166" s="214"/>
      <c r="J166" s="218"/>
    </row>
    <row r="167" spans="1:10" ht="12.75" customHeight="1" x14ac:dyDescent="0.2">
      <c r="A167" s="77"/>
      <c r="B167" s="57" t="s">
        <v>199</v>
      </c>
      <c r="C167" s="49"/>
      <c r="D167" s="214"/>
      <c r="E167" s="253"/>
      <c r="F167" s="214"/>
      <c r="J167" s="2"/>
    </row>
    <row r="168" spans="1:10" ht="15.75" customHeight="1" x14ac:dyDescent="0.2">
      <c r="A168" s="77">
        <v>4771</v>
      </c>
      <c r="B168" s="50" t="s">
        <v>560</v>
      </c>
      <c r="C168" s="237" t="s">
        <v>153</v>
      </c>
      <c r="D168" s="214">
        <f>E168+F168-'hat1'!F136</f>
        <v>137278</v>
      </c>
      <c r="E168" s="253">
        <v>137278</v>
      </c>
      <c r="F168" s="214"/>
      <c r="J168" s="218"/>
    </row>
    <row r="169" spans="1:10" ht="31.5" customHeight="1" x14ac:dyDescent="0.2">
      <c r="A169" s="77">
        <v>4772</v>
      </c>
      <c r="B169" s="50" t="s">
        <v>561</v>
      </c>
      <c r="C169" s="49" t="s">
        <v>60</v>
      </c>
      <c r="D169" s="214">
        <f>E169</f>
        <v>0</v>
      </c>
      <c r="E169" s="253">
        <f>'hat1'!F136</f>
        <v>0</v>
      </c>
      <c r="F169" s="214" t="s">
        <v>66</v>
      </c>
      <c r="J169" s="2"/>
    </row>
    <row r="170" spans="1:10" s="243" customFormat="1" ht="28.5" customHeight="1" x14ac:dyDescent="0.25">
      <c r="A170" s="77">
        <v>5000</v>
      </c>
      <c r="B170" s="237" t="s">
        <v>749</v>
      </c>
      <c r="C170" s="49" t="s">
        <v>60</v>
      </c>
      <c r="D170" s="204">
        <f>F170</f>
        <v>380317.60000000003</v>
      </c>
      <c r="E170" s="252" t="s">
        <v>66</v>
      </c>
      <c r="F170" s="204">
        <f>F172</f>
        <v>380317.60000000003</v>
      </c>
      <c r="J170" s="244"/>
    </row>
    <row r="171" spans="1:10" ht="14.25" customHeight="1" x14ac:dyDescent="0.25">
      <c r="A171" s="77"/>
      <c r="B171" s="57" t="s">
        <v>481</v>
      </c>
      <c r="C171" s="61"/>
      <c r="D171" s="214"/>
      <c r="E171" s="253"/>
      <c r="F171" s="214"/>
      <c r="J171" s="2"/>
    </row>
    <row r="172" spans="1:10" ht="31.5" customHeight="1" x14ac:dyDescent="0.2">
      <c r="A172" s="77">
        <v>5100</v>
      </c>
      <c r="B172" s="50" t="s">
        <v>750</v>
      </c>
      <c r="C172" s="49" t="s">
        <v>60</v>
      </c>
      <c r="D172" s="214">
        <f>D174+D179+D184</f>
        <v>380317.60000000003</v>
      </c>
      <c r="E172" s="253" t="s">
        <v>66</v>
      </c>
      <c r="F172" s="214">
        <f>F174+F179</f>
        <v>380317.60000000003</v>
      </c>
      <c r="J172" s="2"/>
    </row>
    <row r="173" spans="1:10" ht="13.5" customHeight="1" x14ac:dyDescent="0.25">
      <c r="A173" s="77"/>
      <c r="B173" s="57" t="s">
        <v>481</v>
      </c>
      <c r="C173" s="61"/>
      <c r="D173" s="214"/>
      <c r="E173" s="253"/>
      <c r="F173" s="214"/>
      <c r="J173" s="2"/>
    </row>
    <row r="174" spans="1:10" ht="28.5" customHeight="1" x14ac:dyDescent="0.2">
      <c r="A174" s="77">
        <v>5110</v>
      </c>
      <c r="B174" s="58" t="s">
        <v>751</v>
      </c>
      <c r="C174" s="49" t="s">
        <v>60</v>
      </c>
      <c r="D174" s="214">
        <f>F174</f>
        <v>377206.7</v>
      </c>
      <c r="E174" s="253"/>
      <c r="F174" s="214">
        <f>F178</f>
        <v>377206.7</v>
      </c>
      <c r="J174" s="2"/>
    </row>
    <row r="175" spans="1:10" ht="12" customHeight="1" x14ac:dyDescent="0.2">
      <c r="A175" s="77"/>
      <c r="B175" s="57" t="s">
        <v>199</v>
      </c>
      <c r="C175" s="49"/>
      <c r="D175" s="214"/>
      <c r="E175" s="253"/>
      <c r="F175" s="214"/>
      <c r="J175" s="2"/>
    </row>
    <row r="176" spans="1:10" ht="19.5" customHeight="1" x14ac:dyDescent="0.2">
      <c r="A176" s="77">
        <v>5111</v>
      </c>
      <c r="B176" s="50" t="s">
        <v>562</v>
      </c>
      <c r="C176" s="245" t="s">
        <v>154</v>
      </c>
      <c r="D176" s="214">
        <f>F176</f>
        <v>0</v>
      </c>
      <c r="E176" s="253" t="s">
        <v>66</v>
      </c>
      <c r="F176" s="214"/>
      <c r="J176" s="2"/>
    </row>
    <row r="177" spans="1:10" ht="19.5" customHeight="1" x14ac:dyDescent="0.2">
      <c r="A177" s="77">
        <v>5112</v>
      </c>
      <c r="B177" s="50" t="s">
        <v>563</v>
      </c>
      <c r="C177" s="245" t="s">
        <v>155</v>
      </c>
      <c r="D177" s="214">
        <f>F177</f>
        <v>0</v>
      </c>
      <c r="E177" s="253" t="s">
        <v>66</v>
      </c>
      <c r="F177" s="214"/>
      <c r="J177" s="2"/>
    </row>
    <row r="178" spans="1:10" ht="19.5" customHeight="1" x14ac:dyDescent="0.2">
      <c r="A178" s="77">
        <v>5113</v>
      </c>
      <c r="B178" s="50" t="s">
        <v>564</v>
      </c>
      <c r="C178" s="245" t="s">
        <v>156</v>
      </c>
      <c r="D178" s="214">
        <f>F178</f>
        <v>377206.7</v>
      </c>
      <c r="E178" s="253" t="s">
        <v>66</v>
      </c>
      <c r="F178" s="214">
        <v>377206.7</v>
      </c>
      <c r="J178" s="214"/>
    </row>
    <row r="179" spans="1:10" ht="30.75" customHeight="1" x14ac:dyDescent="0.2">
      <c r="A179" s="77">
        <v>5120</v>
      </c>
      <c r="B179" s="58" t="s">
        <v>752</v>
      </c>
      <c r="C179" s="49" t="s">
        <v>60</v>
      </c>
      <c r="D179" s="214">
        <f>F179</f>
        <v>3110.9</v>
      </c>
      <c r="E179" s="253"/>
      <c r="F179" s="214">
        <f>F181+F182+F183</f>
        <v>3110.9</v>
      </c>
      <c r="J179" s="2"/>
    </row>
    <row r="180" spans="1:10" ht="15" customHeight="1" x14ac:dyDescent="0.25">
      <c r="A180" s="77"/>
      <c r="B180" s="55" t="s">
        <v>199</v>
      </c>
      <c r="C180" s="49"/>
      <c r="D180" s="214"/>
      <c r="E180" s="253"/>
      <c r="F180" s="214"/>
      <c r="J180" s="2"/>
    </row>
    <row r="181" spans="1:10" ht="19.5" customHeight="1" x14ac:dyDescent="0.2">
      <c r="A181" s="77">
        <v>5121</v>
      </c>
      <c r="B181" s="50" t="s">
        <v>565</v>
      </c>
      <c r="C181" s="245" t="s">
        <v>157</v>
      </c>
      <c r="D181" s="214">
        <f>F181</f>
        <v>0</v>
      </c>
      <c r="E181" s="253" t="s">
        <v>66</v>
      </c>
      <c r="F181" s="214">
        <v>0</v>
      </c>
      <c r="J181" s="2"/>
    </row>
    <row r="182" spans="1:10" ht="19.5" customHeight="1" x14ac:dyDescent="0.2">
      <c r="A182" s="77">
        <v>5122</v>
      </c>
      <c r="B182" s="50" t="s">
        <v>566</v>
      </c>
      <c r="C182" s="245" t="s">
        <v>158</v>
      </c>
      <c r="D182" s="214">
        <f>F182</f>
        <v>0</v>
      </c>
      <c r="E182" s="253" t="s">
        <v>66</v>
      </c>
      <c r="F182" s="214">
        <v>0</v>
      </c>
      <c r="J182" s="218"/>
    </row>
    <row r="183" spans="1:10" ht="19.5" customHeight="1" x14ac:dyDescent="0.2">
      <c r="A183" s="77">
        <v>5123</v>
      </c>
      <c r="B183" s="50" t="s">
        <v>567</v>
      </c>
      <c r="C183" s="245" t="s">
        <v>159</v>
      </c>
      <c r="D183" s="214">
        <f>F183</f>
        <v>3110.9</v>
      </c>
      <c r="E183" s="253" t="s">
        <v>66</v>
      </c>
      <c r="F183" s="214">
        <v>3110.9</v>
      </c>
      <c r="J183" s="2"/>
    </row>
    <row r="184" spans="1:10" ht="28.5" customHeight="1" x14ac:dyDescent="0.2">
      <c r="A184" s="77">
        <v>5130</v>
      </c>
      <c r="B184" s="58" t="s">
        <v>753</v>
      </c>
      <c r="C184" s="49" t="s">
        <v>60</v>
      </c>
      <c r="D184" s="214">
        <f>F184</f>
        <v>0</v>
      </c>
      <c r="E184" s="253"/>
      <c r="F184" s="214">
        <v>0</v>
      </c>
    </row>
    <row r="185" spans="1:10" ht="13.5" customHeight="1" x14ac:dyDescent="0.2">
      <c r="A185" s="77"/>
      <c r="B185" s="57" t="s">
        <v>199</v>
      </c>
      <c r="C185" s="49"/>
      <c r="D185" s="214"/>
      <c r="E185" s="253"/>
      <c r="F185" s="214"/>
    </row>
    <row r="186" spans="1:10" ht="28.5" customHeight="1" x14ac:dyDescent="0.25">
      <c r="A186" s="82" t="s">
        <v>161</v>
      </c>
      <c r="B186" s="53" t="s">
        <v>585</v>
      </c>
      <c r="C186" s="54" t="s">
        <v>60</v>
      </c>
      <c r="D186" s="204">
        <f>F186</f>
        <v>-50000</v>
      </c>
      <c r="E186" s="253" t="s">
        <v>160</v>
      </c>
      <c r="F186" s="204">
        <f>F188+F189+F190+F191</f>
        <v>-50000</v>
      </c>
    </row>
    <row r="187" spans="1:10" ht="13.5" customHeight="1" x14ac:dyDescent="0.25">
      <c r="A187" s="82"/>
      <c r="B187" s="55" t="s">
        <v>294</v>
      </c>
      <c r="C187" s="54"/>
      <c r="D187" s="214"/>
      <c r="E187" s="253"/>
      <c r="F187" s="214"/>
    </row>
    <row r="188" spans="1:10" ht="20.25" customHeight="1" x14ac:dyDescent="0.25">
      <c r="A188" s="82" t="s">
        <v>162</v>
      </c>
      <c r="B188" s="66" t="s">
        <v>568</v>
      </c>
      <c r="C188" s="245" t="s">
        <v>163</v>
      </c>
      <c r="D188" s="214">
        <f>F188</f>
        <v>-50000</v>
      </c>
      <c r="E188" s="253" t="s">
        <v>160</v>
      </c>
      <c r="F188" s="214">
        <v>-50000</v>
      </c>
    </row>
    <row r="189" spans="1:10" ht="18.75" customHeight="1" x14ac:dyDescent="0.25">
      <c r="A189" s="83" t="s">
        <v>164</v>
      </c>
      <c r="B189" s="66" t="s">
        <v>569</v>
      </c>
      <c r="C189" s="246" t="s">
        <v>165</v>
      </c>
      <c r="D189" s="214">
        <f>F189</f>
        <v>0</v>
      </c>
      <c r="E189" s="253" t="s">
        <v>160</v>
      </c>
      <c r="F189" s="214"/>
    </row>
    <row r="190" spans="1:10" ht="28.5" customHeight="1" x14ac:dyDescent="0.25">
      <c r="A190" s="82" t="s">
        <v>166</v>
      </c>
      <c r="B190" s="66" t="s">
        <v>570</v>
      </c>
      <c r="C190" s="237" t="s">
        <v>167</v>
      </c>
      <c r="D190" s="214">
        <f>F190</f>
        <v>0</v>
      </c>
      <c r="E190" s="253" t="s">
        <v>160</v>
      </c>
      <c r="F190" s="214"/>
    </row>
    <row r="191" spans="1:10" ht="30" customHeight="1" x14ac:dyDescent="0.25">
      <c r="A191" s="82" t="s">
        <v>168</v>
      </c>
      <c r="B191" s="66" t="s">
        <v>571</v>
      </c>
      <c r="C191" s="237" t="s">
        <v>169</v>
      </c>
      <c r="D191" s="214">
        <f>F191</f>
        <v>0</v>
      </c>
      <c r="E191" s="253" t="s">
        <v>160</v>
      </c>
      <c r="F191" s="214"/>
    </row>
    <row r="192" spans="1:10" s="2" customFormat="1" ht="28.5" customHeight="1" x14ac:dyDescent="0.2">
      <c r="A192" s="67"/>
      <c r="C192" s="67"/>
      <c r="E192" s="256"/>
    </row>
    <row r="193" spans="1:5" s="2" customFormat="1" ht="28.5" customHeight="1" x14ac:dyDescent="0.2">
      <c r="A193" s="67"/>
      <c r="C193" s="67"/>
      <c r="E193" s="256"/>
    </row>
    <row r="194" spans="1:5" s="2" customFormat="1" ht="28.5" customHeight="1" x14ac:dyDescent="0.2">
      <c r="A194" s="67"/>
      <c r="C194" s="67"/>
      <c r="E194" s="256"/>
    </row>
    <row r="195" spans="1:5" s="2" customFormat="1" ht="28.5" customHeight="1" x14ac:dyDescent="0.2">
      <c r="A195" s="67"/>
      <c r="C195" s="67"/>
      <c r="E195" s="256"/>
    </row>
    <row r="196" spans="1:5" s="2" customFormat="1" ht="28.5" customHeight="1" x14ac:dyDescent="0.2">
      <c r="A196" s="67"/>
      <c r="C196" s="67"/>
      <c r="E196" s="256"/>
    </row>
    <row r="197" spans="1:5" s="2" customFormat="1" ht="28.5" customHeight="1" x14ac:dyDescent="0.2">
      <c r="A197" s="67"/>
      <c r="C197" s="67"/>
      <c r="E197" s="256"/>
    </row>
    <row r="198" spans="1:5" s="2" customFormat="1" ht="28.5" customHeight="1" x14ac:dyDescent="0.2">
      <c r="A198" s="67"/>
      <c r="C198" s="67"/>
      <c r="E198" s="256"/>
    </row>
    <row r="199" spans="1:5" s="2" customFormat="1" ht="28.5" customHeight="1" x14ac:dyDescent="0.2">
      <c r="A199" s="67"/>
      <c r="C199" s="67"/>
      <c r="E199" s="256"/>
    </row>
    <row r="200" spans="1:5" s="2" customFormat="1" ht="28.5" customHeight="1" x14ac:dyDescent="0.2">
      <c r="A200" s="67"/>
      <c r="C200" s="67"/>
      <c r="E200" s="256"/>
    </row>
    <row r="201" spans="1:5" s="2" customFormat="1" ht="28.5" customHeight="1" x14ac:dyDescent="0.2">
      <c r="A201" s="67"/>
      <c r="C201" s="67"/>
      <c r="E201" s="256"/>
    </row>
    <row r="202" spans="1:5" s="2" customFormat="1" ht="28.5" customHeight="1" x14ac:dyDescent="0.2">
      <c r="A202" s="67"/>
      <c r="C202" s="67"/>
      <c r="E202" s="256"/>
    </row>
    <row r="203" spans="1:5" s="2" customFormat="1" ht="28.5" customHeight="1" x14ac:dyDescent="0.2">
      <c r="A203" s="67"/>
      <c r="C203" s="67"/>
      <c r="E203" s="256"/>
    </row>
    <row r="204" spans="1:5" s="2" customFormat="1" ht="28.5" customHeight="1" x14ac:dyDescent="0.2">
      <c r="A204" s="67"/>
      <c r="C204" s="67"/>
      <c r="E204" s="256"/>
    </row>
    <row r="205" spans="1:5" s="2" customFormat="1" ht="28.5" customHeight="1" x14ac:dyDescent="0.2">
      <c r="A205" s="67"/>
      <c r="C205" s="67"/>
      <c r="E205" s="256"/>
    </row>
    <row r="206" spans="1:5" s="2" customFormat="1" ht="28.5" customHeight="1" x14ac:dyDescent="0.2">
      <c r="A206" s="67"/>
      <c r="C206" s="67"/>
      <c r="E206" s="256"/>
    </row>
    <row r="207" spans="1:5" s="2" customFormat="1" ht="28.5" customHeight="1" x14ac:dyDescent="0.2">
      <c r="A207" s="67"/>
      <c r="C207" s="67"/>
      <c r="E207" s="256"/>
    </row>
    <row r="208" spans="1:5" s="2" customFormat="1" ht="28.5" customHeight="1" x14ac:dyDescent="0.2">
      <c r="A208" s="67"/>
      <c r="C208" s="67"/>
      <c r="E208" s="256"/>
    </row>
    <row r="209" spans="1:5" s="2" customFormat="1" ht="28.5" customHeight="1" x14ac:dyDescent="0.2">
      <c r="A209" s="67"/>
      <c r="C209" s="67"/>
      <c r="E209" s="256"/>
    </row>
    <row r="210" spans="1:5" s="2" customFormat="1" ht="28.5" customHeight="1" x14ac:dyDescent="0.2">
      <c r="A210" s="67"/>
      <c r="C210" s="67"/>
      <c r="E210" s="256"/>
    </row>
    <row r="211" spans="1:5" s="2" customFormat="1" ht="28.5" customHeight="1" x14ac:dyDescent="0.2">
      <c r="A211" s="67"/>
      <c r="C211" s="67"/>
      <c r="E211" s="256"/>
    </row>
    <row r="212" spans="1:5" s="2" customFormat="1" ht="28.5" customHeight="1" x14ac:dyDescent="0.2">
      <c r="A212" s="67"/>
      <c r="C212" s="67"/>
      <c r="E212" s="256"/>
    </row>
    <row r="213" spans="1:5" s="2" customFormat="1" ht="28.5" customHeight="1" x14ac:dyDescent="0.2">
      <c r="A213" s="67"/>
      <c r="C213" s="67"/>
      <c r="E213" s="256"/>
    </row>
    <row r="214" spans="1:5" s="2" customFormat="1" ht="28.5" customHeight="1" x14ac:dyDescent="0.2">
      <c r="A214" s="67"/>
      <c r="C214" s="67"/>
      <c r="E214" s="256"/>
    </row>
    <row r="215" spans="1:5" s="2" customFormat="1" ht="28.5" customHeight="1" x14ac:dyDescent="0.2">
      <c r="A215" s="67"/>
      <c r="C215" s="67"/>
      <c r="E215" s="256"/>
    </row>
    <row r="216" spans="1:5" s="2" customFormat="1" ht="28.5" customHeight="1" x14ac:dyDescent="0.2">
      <c r="A216" s="67"/>
      <c r="C216" s="67"/>
      <c r="E216" s="256"/>
    </row>
    <row r="217" spans="1:5" s="2" customFormat="1" ht="28.5" customHeight="1" x14ac:dyDescent="0.2">
      <c r="A217" s="67"/>
      <c r="C217" s="67"/>
      <c r="E217" s="256"/>
    </row>
    <row r="218" spans="1:5" s="2" customFormat="1" ht="28.5" customHeight="1" x14ac:dyDescent="0.2">
      <c r="A218" s="67"/>
      <c r="C218" s="67"/>
      <c r="E218" s="256"/>
    </row>
    <row r="219" spans="1:5" s="2" customFormat="1" ht="28.5" customHeight="1" x14ac:dyDescent="0.2">
      <c r="A219" s="67"/>
      <c r="C219" s="67"/>
      <c r="E219" s="256"/>
    </row>
    <row r="220" spans="1:5" s="2" customFormat="1" ht="28.5" customHeight="1" x14ac:dyDescent="0.2">
      <c r="A220" s="67"/>
      <c r="C220" s="67"/>
      <c r="E220" s="256"/>
    </row>
    <row r="221" spans="1:5" s="2" customFormat="1" ht="28.5" customHeight="1" x14ac:dyDescent="0.2">
      <c r="A221" s="67"/>
      <c r="C221" s="67"/>
      <c r="E221" s="256"/>
    </row>
    <row r="222" spans="1:5" s="2" customFormat="1" ht="28.5" customHeight="1" x14ac:dyDescent="0.2">
      <c r="A222" s="67"/>
      <c r="C222" s="67"/>
      <c r="E222" s="256"/>
    </row>
    <row r="223" spans="1:5" s="2" customFormat="1" ht="28.5" customHeight="1" x14ac:dyDescent="0.2">
      <c r="A223" s="67"/>
      <c r="C223" s="67"/>
      <c r="E223" s="256"/>
    </row>
    <row r="224" spans="1:5" s="2" customFormat="1" ht="28.5" customHeight="1" x14ac:dyDescent="0.2">
      <c r="A224" s="67"/>
      <c r="C224" s="67"/>
      <c r="E224" s="256"/>
    </row>
    <row r="225" spans="1:5" s="2" customFormat="1" ht="28.5" customHeight="1" x14ac:dyDescent="0.2">
      <c r="A225" s="67"/>
      <c r="C225" s="67"/>
      <c r="E225" s="256"/>
    </row>
    <row r="226" spans="1:5" s="2" customFormat="1" ht="28.5" customHeight="1" x14ac:dyDescent="0.2">
      <c r="A226" s="67"/>
      <c r="C226" s="67"/>
      <c r="E226" s="256"/>
    </row>
    <row r="227" spans="1:5" s="2" customFormat="1" ht="28.5" customHeight="1" x14ac:dyDescent="0.2">
      <c r="A227" s="67"/>
      <c r="C227" s="67"/>
      <c r="E227" s="256"/>
    </row>
    <row r="228" spans="1:5" s="2" customFormat="1" ht="28.5" customHeight="1" x14ac:dyDescent="0.2">
      <c r="A228" s="67"/>
      <c r="C228" s="67"/>
      <c r="E228" s="256"/>
    </row>
    <row r="229" spans="1:5" s="2" customFormat="1" ht="28.5" customHeight="1" x14ac:dyDescent="0.2">
      <c r="A229" s="67"/>
      <c r="C229" s="67"/>
      <c r="E229" s="256"/>
    </row>
    <row r="230" spans="1:5" s="2" customFormat="1" ht="28.5" customHeight="1" x14ac:dyDescent="0.2">
      <c r="A230" s="67"/>
      <c r="C230" s="67"/>
      <c r="E230" s="256"/>
    </row>
    <row r="231" spans="1:5" s="2" customFormat="1" ht="28.5" customHeight="1" x14ac:dyDescent="0.2">
      <c r="A231" s="67"/>
      <c r="C231" s="67"/>
      <c r="E231" s="256"/>
    </row>
    <row r="232" spans="1:5" s="2" customFormat="1" ht="28.5" customHeight="1" x14ac:dyDescent="0.2">
      <c r="A232" s="67"/>
      <c r="C232" s="67"/>
      <c r="E232" s="256"/>
    </row>
    <row r="233" spans="1:5" s="2" customFormat="1" ht="28.5" customHeight="1" x14ac:dyDescent="0.2">
      <c r="A233" s="67"/>
      <c r="C233" s="67"/>
      <c r="E233" s="256"/>
    </row>
    <row r="234" spans="1:5" s="2" customFormat="1" ht="28.5" customHeight="1" x14ac:dyDescent="0.2">
      <c r="A234" s="67"/>
      <c r="C234" s="67"/>
      <c r="E234" s="256"/>
    </row>
    <row r="235" spans="1:5" s="2" customFormat="1" ht="28.5" customHeight="1" x14ac:dyDescent="0.2">
      <c r="A235" s="67"/>
      <c r="C235" s="67"/>
      <c r="E235" s="256"/>
    </row>
    <row r="236" spans="1:5" s="2" customFormat="1" ht="28.5" customHeight="1" x14ac:dyDescent="0.2">
      <c r="A236" s="67"/>
      <c r="C236" s="67"/>
      <c r="E236" s="256"/>
    </row>
    <row r="237" spans="1:5" s="2" customFormat="1" ht="28.5" customHeight="1" x14ac:dyDescent="0.2">
      <c r="A237" s="67"/>
      <c r="C237" s="67"/>
      <c r="E237" s="256"/>
    </row>
    <row r="238" spans="1:5" s="2" customFormat="1" ht="28.5" customHeight="1" x14ac:dyDescent="0.2">
      <c r="A238" s="67"/>
      <c r="C238" s="67"/>
      <c r="E238" s="256"/>
    </row>
    <row r="239" spans="1:5" s="2" customFormat="1" ht="28.5" customHeight="1" x14ac:dyDescent="0.2">
      <c r="A239" s="67"/>
      <c r="C239" s="67"/>
      <c r="E239" s="256"/>
    </row>
    <row r="240" spans="1:5" s="2" customFormat="1" ht="28.5" customHeight="1" x14ac:dyDescent="0.2">
      <c r="A240" s="67"/>
      <c r="C240" s="67"/>
      <c r="E240" s="256"/>
    </row>
    <row r="241" spans="1:5" s="2" customFormat="1" ht="28.5" customHeight="1" x14ac:dyDescent="0.2">
      <c r="A241" s="67"/>
      <c r="C241" s="67"/>
      <c r="E241" s="256"/>
    </row>
    <row r="242" spans="1:5" s="2" customFormat="1" ht="28.5" customHeight="1" x14ac:dyDescent="0.2">
      <c r="A242" s="67"/>
      <c r="C242" s="67"/>
      <c r="E242" s="256"/>
    </row>
    <row r="243" spans="1:5" s="2" customFormat="1" ht="28.5" customHeight="1" x14ac:dyDescent="0.2">
      <c r="A243" s="67"/>
      <c r="C243" s="67"/>
      <c r="E243" s="256"/>
    </row>
    <row r="244" spans="1:5" s="2" customFormat="1" ht="28.5" customHeight="1" x14ac:dyDescent="0.2">
      <c r="A244" s="67"/>
      <c r="C244" s="67"/>
      <c r="E244" s="256"/>
    </row>
    <row r="245" spans="1:5" s="2" customFormat="1" ht="28.5" customHeight="1" x14ac:dyDescent="0.2">
      <c r="A245" s="67"/>
      <c r="C245" s="67"/>
      <c r="E245" s="256"/>
    </row>
    <row r="246" spans="1:5" s="2" customFormat="1" ht="28.5" customHeight="1" x14ac:dyDescent="0.2">
      <c r="A246" s="67"/>
      <c r="C246" s="67"/>
      <c r="E246" s="256"/>
    </row>
    <row r="247" spans="1:5" s="2" customFormat="1" ht="28.5" customHeight="1" x14ac:dyDescent="0.2">
      <c r="A247" s="67"/>
      <c r="C247" s="67"/>
      <c r="E247" s="256"/>
    </row>
    <row r="248" spans="1:5" s="2" customFormat="1" ht="28.5" customHeight="1" x14ac:dyDescent="0.2">
      <c r="A248" s="67"/>
      <c r="C248" s="67"/>
      <c r="E248" s="256"/>
    </row>
    <row r="249" spans="1:5" s="2" customFormat="1" ht="28.5" customHeight="1" x14ac:dyDescent="0.2">
      <c r="A249" s="67"/>
      <c r="C249" s="67"/>
      <c r="E249" s="256"/>
    </row>
    <row r="250" spans="1:5" s="2" customFormat="1" ht="28.5" customHeight="1" x14ac:dyDescent="0.2">
      <c r="A250" s="67"/>
      <c r="C250" s="67"/>
      <c r="E250" s="256"/>
    </row>
    <row r="251" spans="1:5" s="2" customFormat="1" ht="28.5" customHeight="1" x14ac:dyDescent="0.2">
      <c r="A251" s="67"/>
      <c r="C251" s="67"/>
      <c r="E251" s="256"/>
    </row>
    <row r="252" spans="1:5" s="2" customFormat="1" ht="28.5" customHeight="1" x14ac:dyDescent="0.2">
      <c r="A252" s="67"/>
      <c r="C252" s="67"/>
      <c r="E252" s="256"/>
    </row>
    <row r="253" spans="1:5" s="2" customFormat="1" ht="28.5" customHeight="1" x14ac:dyDescent="0.2">
      <c r="A253" s="67"/>
      <c r="C253" s="67"/>
      <c r="E253" s="256"/>
    </row>
    <row r="254" spans="1:5" s="2" customFormat="1" ht="28.5" customHeight="1" x14ac:dyDescent="0.2">
      <c r="A254" s="67"/>
      <c r="C254" s="67"/>
      <c r="E254" s="256"/>
    </row>
    <row r="255" spans="1:5" s="2" customFormat="1" ht="28.5" customHeight="1" x14ac:dyDescent="0.2">
      <c r="A255" s="67"/>
      <c r="C255" s="67"/>
      <c r="E255" s="256"/>
    </row>
    <row r="256" spans="1:5" s="2" customFormat="1" ht="28.5" customHeight="1" x14ac:dyDescent="0.2">
      <c r="A256" s="67"/>
      <c r="C256" s="67"/>
      <c r="E256" s="256"/>
    </row>
    <row r="257" spans="1:5" s="2" customFormat="1" ht="28.5" customHeight="1" x14ac:dyDescent="0.2">
      <c r="A257" s="67"/>
      <c r="C257" s="67"/>
      <c r="E257" s="256"/>
    </row>
    <row r="258" spans="1:5" s="2" customFormat="1" ht="28.5" customHeight="1" x14ac:dyDescent="0.2">
      <c r="A258" s="67"/>
      <c r="C258" s="67"/>
      <c r="E258" s="256"/>
    </row>
    <row r="259" spans="1:5" s="2" customFormat="1" ht="28.5" customHeight="1" x14ac:dyDescent="0.2">
      <c r="A259" s="67"/>
      <c r="C259" s="67"/>
      <c r="E259" s="256"/>
    </row>
    <row r="260" spans="1:5" s="2" customFormat="1" ht="28.5" customHeight="1" x14ac:dyDescent="0.2">
      <c r="A260" s="67"/>
      <c r="C260" s="67"/>
      <c r="E260" s="256"/>
    </row>
    <row r="261" spans="1:5" s="2" customFormat="1" ht="28.5" customHeight="1" x14ac:dyDescent="0.2">
      <c r="A261" s="67"/>
      <c r="C261" s="67"/>
      <c r="E261" s="256"/>
    </row>
    <row r="262" spans="1:5" s="2" customFormat="1" ht="28.5" customHeight="1" x14ac:dyDescent="0.2">
      <c r="A262" s="67"/>
      <c r="C262" s="67"/>
      <c r="E262" s="256"/>
    </row>
    <row r="263" spans="1:5" s="2" customFormat="1" ht="28.5" customHeight="1" x14ac:dyDescent="0.2">
      <c r="A263" s="67"/>
      <c r="C263" s="67"/>
      <c r="E263" s="256"/>
    </row>
    <row r="264" spans="1:5" s="2" customFormat="1" ht="28.5" customHeight="1" x14ac:dyDescent="0.2">
      <c r="A264" s="67"/>
      <c r="C264" s="67"/>
      <c r="E264" s="256"/>
    </row>
    <row r="265" spans="1:5" s="2" customFormat="1" ht="28.5" customHeight="1" x14ac:dyDescent="0.2">
      <c r="A265" s="67"/>
      <c r="C265" s="67"/>
      <c r="E265" s="256"/>
    </row>
    <row r="266" spans="1:5" s="2" customFormat="1" ht="28.5" customHeight="1" x14ac:dyDescent="0.2">
      <c r="A266" s="67"/>
      <c r="C266" s="67"/>
      <c r="E266" s="256"/>
    </row>
    <row r="267" spans="1:5" s="2" customFormat="1" ht="28.5" customHeight="1" x14ac:dyDescent="0.2">
      <c r="A267" s="67"/>
      <c r="C267" s="67"/>
      <c r="E267" s="256"/>
    </row>
    <row r="268" spans="1:5" s="2" customFormat="1" ht="28.5" customHeight="1" x14ac:dyDescent="0.2">
      <c r="A268" s="67"/>
      <c r="C268" s="67"/>
      <c r="E268" s="256"/>
    </row>
    <row r="269" spans="1:5" s="2" customFormat="1" ht="28.5" customHeight="1" x14ac:dyDescent="0.2">
      <c r="A269" s="67"/>
      <c r="C269" s="67"/>
      <c r="E269" s="256"/>
    </row>
    <row r="270" spans="1:5" s="2" customFormat="1" ht="28.5" customHeight="1" x14ac:dyDescent="0.2">
      <c r="A270" s="67"/>
      <c r="C270" s="67"/>
      <c r="E270" s="256"/>
    </row>
    <row r="271" spans="1:5" s="2" customFormat="1" ht="28.5" customHeight="1" x14ac:dyDescent="0.2">
      <c r="A271" s="67"/>
      <c r="C271" s="67"/>
      <c r="E271" s="256"/>
    </row>
    <row r="272" spans="1:5" s="2" customFormat="1" ht="28.5" customHeight="1" x14ac:dyDescent="0.2">
      <c r="A272" s="67"/>
      <c r="C272" s="67"/>
      <c r="E272" s="256"/>
    </row>
    <row r="273" spans="1:5" s="2" customFormat="1" ht="28.5" customHeight="1" x14ac:dyDescent="0.2">
      <c r="A273" s="67"/>
      <c r="C273" s="67"/>
      <c r="E273" s="256"/>
    </row>
    <row r="274" spans="1:5" s="2" customFormat="1" ht="28.5" customHeight="1" x14ac:dyDescent="0.2">
      <c r="A274" s="67"/>
      <c r="C274" s="67"/>
      <c r="E274" s="256"/>
    </row>
    <row r="275" spans="1:5" s="2" customFormat="1" ht="28.5" customHeight="1" x14ac:dyDescent="0.2">
      <c r="A275" s="67"/>
      <c r="C275" s="67"/>
      <c r="E275" s="256"/>
    </row>
    <row r="276" spans="1:5" s="2" customFormat="1" ht="28.5" customHeight="1" x14ac:dyDescent="0.2">
      <c r="A276" s="67"/>
      <c r="C276" s="67"/>
      <c r="E276" s="256"/>
    </row>
    <row r="277" spans="1:5" s="2" customFormat="1" ht="28.5" customHeight="1" x14ac:dyDescent="0.2">
      <c r="A277" s="67"/>
      <c r="C277" s="67"/>
      <c r="E277" s="256"/>
    </row>
    <row r="278" spans="1:5" s="2" customFormat="1" ht="28.5" customHeight="1" x14ac:dyDescent="0.2">
      <c r="A278" s="67"/>
      <c r="C278" s="67"/>
      <c r="E278" s="256"/>
    </row>
    <row r="279" spans="1:5" s="2" customFormat="1" ht="28.5" customHeight="1" x14ac:dyDescent="0.2">
      <c r="A279" s="67"/>
      <c r="C279" s="67"/>
      <c r="E279" s="256"/>
    </row>
    <row r="280" spans="1:5" s="2" customFormat="1" ht="28.5" customHeight="1" x14ac:dyDescent="0.2">
      <c r="A280" s="67"/>
      <c r="C280" s="67"/>
      <c r="E280" s="256"/>
    </row>
    <row r="281" spans="1:5" s="2" customFormat="1" ht="28.5" customHeight="1" x14ac:dyDescent="0.2">
      <c r="A281" s="67"/>
      <c r="C281" s="67"/>
      <c r="E281" s="256"/>
    </row>
    <row r="282" spans="1:5" s="2" customFormat="1" ht="28.5" customHeight="1" x14ac:dyDescent="0.2">
      <c r="A282" s="67"/>
      <c r="C282" s="67"/>
      <c r="E282" s="256"/>
    </row>
    <row r="283" spans="1:5" s="2" customFormat="1" ht="28.5" customHeight="1" x14ac:dyDescent="0.2">
      <c r="A283" s="67"/>
      <c r="C283" s="67"/>
      <c r="E283" s="256"/>
    </row>
    <row r="284" spans="1:5" s="2" customFormat="1" ht="28.5" customHeight="1" x14ac:dyDescent="0.2">
      <c r="A284" s="67"/>
      <c r="C284" s="67"/>
      <c r="E284" s="256"/>
    </row>
    <row r="285" spans="1:5" s="2" customFormat="1" ht="28.5" customHeight="1" x14ac:dyDescent="0.2">
      <c r="A285" s="67"/>
      <c r="C285" s="67"/>
      <c r="E285" s="256"/>
    </row>
    <row r="286" spans="1:5" s="2" customFormat="1" ht="28.5" customHeight="1" x14ac:dyDescent="0.2">
      <c r="A286" s="67"/>
      <c r="C286" s="67"/>
      <c r="E286" s="256"/>
    </row>
    <row r="287" spans="1:5" s="2" customFormat="1" ht="28.5" customHeight="1" x14ac:dyDescent="0.2">
      <c r="A287" s="67"/>
      <c r="C287" s="67"/>
      <c r="E287" s="256"/>
    </row>
    <row r="288" spans="1:5" s="2" customFormat="1" ht="28.5" customHeight="1" x14ac:dyDescent="0.2">
      <c r="A288" s="67"/>
      <c r="C288" s="67"/>
      <c r="E288" s="256"/>
    </row>
    <row r="289" spans="1:5" s="2" customFormat="1" ht="28.5" customHeight="1" x14ac:dyDescent="0.2">
      <c r="A289" s="67"/>
      <c r="C289" s="67"/>
      <c r="E289" s="256"/>
    </row>
    <row r="290" spans="1:5" s="2" customFormat="1" ht="28.5" customHeight="1" x14ac:dyDescent="0.2">
      <c r="A290" s="67"/>
      <c r="C290" s="67"/>
      <c r="E290" s="256"/>
    </row>
    <row r="291" spans="1:5" s="2" customFormat="1" ht="28.5" customHeight="1" x14ac:dyDescent="0.2">
      <c r="A291" s="67"/>
      <c r="C291" s="67"/>
      <c r="E291" s="256"/>
    </row>
    <row r="292" spans="1:5" s="2" customFormat="1" ht="28.5" customHeight="1" x14ac:dyDescent="0.2">
      <c r="A292" s="67"/>
      <c r="C292" s="67"/>
      <c r="E292" s="256"/>
    </row>
    <row r="293" spans="1:5" s="2" customFormat="1" ht="28.5" customHeight="1" x14ac:dyDescent="0.2">
      <c r="A293" s="67"/>
      <c r="C293" s="67"/>
      <c r="E293" s="256"/>
    </row>
    <row r="294" spans="1:5" s="2" customFormat="1" ht="28.5" customHeight="1" x14ac:dyDescent="0.2">
      <c r="A294" s="67"/>
      <c r="C294" s="67"/>
      <c r="E294" s="256"/>
    </row>
    <row r="295" spans="1:5" s="2" customFormat="1" ht="28.5" customHeight="1" x14ac:dyDescent="0.2">
      <c r="A295" s="67"/>
      <c r="C295" s="67"/>
      <c r="E295" s="256"/>
    </row>
    <row r="296" spans="1:5" s="2" customFormat="1" ht="28.5" customHeight="1" x14ac:dyDescent="0.2">
      <c r="A296" s="67"/>
      <c r="C296" s="67"/>
      <c r="E296" s="256"/>
    </row>
    <row r="297" spans="1:5" s="2" customFormat="1" ht="28.5" customHeight="1" x14ac:dyDescent="0.2">
      <c r="A297" s="67"/>
      <c r="C297" s="67"/>
      <c r="E297" s="256"/>
    </row>
    <row r="298" spans="1:5" s="2" customFormat="1" ht="28.5" customHeight="1" x14ac:dyDescent="0.2">
      <c r="A298" s="67"/>
      <c r="C298" s="67"/>
      <c r="E298" s="256"/>
    </row>
    <row r="299" spans="1:5" s="2" customFormat="1" ht="28.5" customHeight="1" x14ac:dyDescent="0.2">
      <c r="A299" s="67"/>
      <c r="C299" s="67"/>
      <c r="E299" s="256"/>
    </row>
    <row r="300" spans="1:5" s="2" customFormat="1" ht="28.5" customHeight="1" x14ac:dyDescent="0.2">
      <c r="A300" s="67"/>
      <c r="C300" s="67"/>
      <c r="E300" s="256"/>
    </row>
    <row r="301" spans="1:5" s="2" customFormat="1" ht="28.5" customHeight="1" x14ac:dyDescent="0.2">
      <c r="A301" s="67"/>
      <c r="C301" s="67"/>
      <c r="E301" s="256"/>
    </row>
    <row r="302" spans="1:5" s="2" customFormat="1" ht="28.5" customHeight="1" x14ac:dyDescent="0.2">
      <c r="A302" s="67"/>
      <c r="C302" s="67"/>
      <c r="E302" s="256"/>
    </row>
    <row r="303" spans="1:5" s="2" customFormat="1" ht="28.5" customHeight="1" x14ac:dyDescent="0.2">
      <c r="A303" s="67"/>
      <c r="C303" s="67"/>
      <c r="E303" s="256"/>
    </row>
    <row r="304" spans="1:5" s="2" customFormat="1" ht="28.5" customHeight="1" x14ac:dyDescent="0.2">
      <c r="A304" s="67"/>
      <c r="C304" s="67"/>
      <c r="E304" s="256"/>
    </row>
    <row r="305" spans="1:5" s="2" customFormat="1" ht="28.5" customHeight="1" x14ac:dyDescent="0.2">
      <c r="A305" s="67"/>
      <c r="C305" s="67"/>
      <c r="E305" s="256"/>
    </row>
    <row r="306" spans="1:5" s="2" customFormat="1" ht="28.5" customHeight="1" x14ac:dyDescent="0.2">
      <c r="A306" s="67"/>
      <c r="C306" s="67"/>
      <c r="E306" s="256"/>
    </row>
    <row r="307" spans="1:5" s="2" customFormat="1" ht="28.5" customHeight="1" x14ac:dyDescent="0.2">
      <c r="A307" s="67"/>
      <c r="C307" s="67"/>
      <c r="E307" s="256"/>
    </row>
    <row r="308" spans="1:5" s="2" customFormat="1" ht="28.5" customHeight="1" x14ac:dyDescent="0.2">
      <c r="A308" s="67"/>
      <c r="C308" s="67"/>
      <c r="E308" s="256"/>
    </row>
    <row r="309" spans="1:5" s="2" customFormat="1" ht="28.5" customHeight="1" x14ac:dyDescent="0.2">
      <c r="A309" s="67"/>
      <c r="C309" s="67"/>
      <c r="E309" s="256"/>
    </row>
    <row r="310" spans="1:5" s="2" customFormat="1" ht="28.5" customHeight="1" x14ac:dyDescent="0.2">
      <c r="A310" s="67"/>
      <c r="C310" s="67"/>
      <c r="E310" s="256"/>
    </row>
    <row r="311" spans="1:5" s="2" customFormat="1" ht="28.5" customHeight="1" x14ac:dyDescent="0.2">
      <c r="A311" s="67"/>
      <c r="C311" s="67"/>
      <c r="E311" s="256"/>
    </row>
    <row r="312" spans="1:5" s="2" customFormat="1" ht="28.5" customHeight="1" x14ac:dyDescent="0.2">
      <c r="A312" s="67"/>
      <c r="C312" s="67"/>
      <c r="E312" s="256"/>
    </row>
    <row r="313" spans="1:5" s="2" customFormat="1" ht="28.5" customHeight="1" x14ac:dyDescent="0.2">
      <c r="A313" s="67"/>
      <c r="C313" s="67"/>
      <c r="E313" s="256"/>
    </row>
    <row r="314" spans="1:5" s="2" customFormat="1" ht="28.5" customHeight="1" x14ac:dyDescent="0.2">
      <c r="A314" s="67"/>
      <c r="C314" s="67"/>
      <c r="E314" s="256"/>
    </row>
    <row r="315" spans="1:5" s="2" customFormat="1" ht="28.5" customHeight="1" x14ac:dyDescent="0.2">
      <c r="A315" s="67"/>
      <c r="C315" s="67"/>
      <c r="E315" s="256"/>
    </row>
    <row r="316" spans="1:5" s="2" customFormat="1" ht="28.5" customHeight="1" x14ac:dyDescent="0.2">
      <c r="A316" s="67"/>
      <c r="C316" s="67"/>
      <c r="E316" s="256"/>
    </row>
    <row r="317" spans="1:5" s="2" customFormat="1" ht="28.5" customHeight="1" x14ac:dyDescent="0.2">
      <c r="A317" s="67"/>
      <c r="C317" s="67"/>
      <c r="E317" s="256"/>
    </row>
    <row r="318" spans="1:5" s="2" customFormat="1" ht="28.5" customHeight="1" x14ac:dyDescent="0.2">
      <c r="A318" s="67"/>
      <c r="C318" s="67"/>
      <c r="E318" s="256"/>
    </row>
    <row r="319" spans="1:5" s="2" customFormat="1" ht="28.5" customHeight="1" x14ac:dyDescent="0.2">
      <c r="A319" s="67"/>
      <c r="C319" s="67"/>
      <c r="E319" s="256"/>
    </row>
    <row r="320" spans="1:5" s="2" customFormat="1" ht="28.5" customHeight="1" x14ac:dyDescent="0.2">
      <c r="A320" s="67"/>
      <c r="C320" s="67"/>
      <c r="E320" s="256"/>
    </row>
    <row r="321" spans="1:5" s="2" customFormat="1" ht="28.5" customHeight="1" x14ac:dyDescent="0.2">
      <c r="A321" s="67"/>
      <c r="C321" s="67"/>
      <c r="E321" s="256"/>
    </row>
    <row r="322" spans="1:5" s="2" customFormat="1" ht="28.5" customHeight="1" x14ac:dyDescent="0.2">
      <c r="A322" s="67"/>
      <c r="C322" s="67"/>
      <c r="E322" s="256"/>
    </row>
    <row r="323" spans="1:5" s="2" customFormat="1" ht="28.5" customHeight="1" x14ac:dyDescent="0.2">
      <c r="A323" s="67"/>
      <c r="C323" s="67"/>
      <c r="E323" s="256"/>
    </row>
    <row r="324" spans="1:5" s="2" customFormat="1" ht="28.5" customHeight="1" x14ac:dyDescent="0.2">
      <c r="A324" s="67"/>
      <c r="C324" s="67"/>
      <c r="E324" s="256"/>
    </row>
    <row r="325" spans="1:5" s="2" customFormat="1" ht="28.5" customHeight="1" x14ac:dyDescent="0.2">
      <c r="A325" s="67"/>
      <c r="C325" s="67"/>
      <c r="E325" s="256"/>
    </row>
    <row r="326" spans="1:5" s="2" customFormat="1" ht="28.5" customHeight="1" x14ac:dyDescent="0.2">
      <c r="A326" s="67"/>
      <c r="C326" s="67"/>
      <c r="E326" s="256"/>
    </row>
    <row r="327" spans="1:5" s="2" customFormat="1" ht="28.5" customHeight="1" x14ac:dyDescent="0.2">
      <c r="A327" s="67"/>
      <c r="C327" s="67"/>
      <c r="E327" s="256"/>
    </row>
    <row r="328" spans="1:5" s="2" customFormat="1" ht="28.5" customHeight="1" x14ac:dyDescent="0.2">
      <c r="A328" s="67"/>
      <c r="C328" s="67"/>
      <c r="E328" s="256"/>
    </row>
    <row r="329" spans="1:5" s="2" customFormat="1" ht="28.5" customHeight="1" x14ac:dyDescent="0.2">
      <c r="A329" s="67"/>
      <c r="C329" s="67"/>
      <c r="E329" s="256"/>
    </row>
    <row r="330" spans="1:5" s="2" customFormat="1" ht="28.5" customHeight="1" x14ac:dyDescent="0.2">
      <c r="A330" s="67"/>
      <c r="C330" s="67"/>
      <c r="E330" s="256"/>
    </row>
    <row r="331" spans="1:5" s="2" customFormat="1" ht="28.5" customHeight="1" x14ac:dyDescent="0.2">
      <c r="A331" s="67"/>
      <c r="C331" s="67"/>
      <c r="E331" s="256"/>
    </row>
    <row r="332" spans="1:5" s="2" customFormat="1" ht="28.5" customHeight="1" x14ac:dyDescent="0.2">
      <c r="A332" s="67"/>
      <c r="C332" s="67"/>
      <c r="E332" s="256"/>
    </row>
    <row r="333" spans="1:5" s="2" customFormat="1" ht="28.5" customHeight="1" x14ac:dyDescent="0.2">
      <c r="A333" s="67"/>
      <c r="C333" s="67"/>
      <c r="E333" s="256"/>
    </row>
    <row r="334" spans="1:5" s="2" customFormat="1" ht="28.5" customHeight="1" x14ac:dyDescent="0.2">
      <c r="A334" s="67"/>
      <c r="C334" s="67"/>
      <c r="E334" s="256"/>
    </row>
    <row r="335" spans="1:5" s="2" customFormat="1" ht="28.5" customHeight="1" x14ac:dyDescent="0.2">
      <c r="A335" s="67"/>
      <c r="C335" s="67"/>
      <c r="E335" s="256"/>
    </row>
    <row r="336" spans="1:5" s="2" customFormat="1" ht="28.5" customHeight="1" x14ac:dyDescent="0.2">
      <c r="A336" s="67"/>
      <c r="C336" s="67"/>
      <c r="E336" s="256"/>
    </row>
    <row r="337" spans="1:5" s="2" customFormat="1" ht="28.5" customHeight="1" x14ac:dyDescent="0.2">
      <c r="A337" s="67"/>
      <c r="C337" s="67"/>
      <c r="E337" s="256"/>
    </row>
    <row r="338" spans="1:5" s="2" customFormat="1" ht="28.5" customHeight="1" x14ac:dyDescent="0.2">
      <c r="A338" s="67"/>
      <c r="C338" s="67"/>
      <c r="E338" s="256"/>
    </row>
    <row r="339" spans="1:5" s="2" customFormat="1" ht="28.5" customHeight="1" x14ac:dyDescent="0.2">
      <c r="A339" s="67"/>
      <c r="C339" s="67"/>
      <c r="E339" s="256"/>
    </row>
    <row r="340" spans="1:5" s="2" customFormat="1" ht="28.5" customHeight="1" x14ac:dyDescent="0.2">
      <c r="A340" s="67"/>
      <c r="C340" s="67"/>
      <c r="E340" s="256"/>
    </row>
    <row r="341" spans="1:5" s="2" customFormat="1" ht="28.5" customHeight="1" x14ac:dyDescent="0.2">
      <c r="A341" s="67"/>
      <c r="C341" s="67"/>
      <c r="E341" s="256"/>
    </row>
    <row r="342" spans="1:5" s="2" customFormat="1" ht="28.5" customHeight="1" x14ac:dyDescent="0.2">
      <c r="A342" s="67"/>
      <c r="C342" s="67"/>
      <c r="E342" s="256"/>
    </row>
    <row r="343" spans="1:5" s="2" customFormat="1" ht="28.5" customHeight="1" x14ac:dyDescent="0.2">
      <c r="A343" s="67"/>
      <c r="C343" s="67"/>
      <c r="E343" s="256"/>
    </row>
    <row r="344" spans="1:5" s="2" customFormat="1" ht="28.5" customHeight="1" x14ac:dyDescent="0.2">
      <c r="A344" s="67"/>
      <c r="C344" s="67"/>
      <c r="E344" s="256"/>
    </row>
    <row r="345" spans="1:5" s="2" customFormat="1" ht="28.5" customHeight="1" x14ac:dyDescent="0.2">
      <c r="A345" s="67"/>
      <c r="C345" s="67"/>
      <c r="E345" s="256"/>
    </row>
    <row r="346" spans="1:5" s="2" customFormat="1" ht="28.5" customHeight="1" x14ac:dyDescent="0.2">
      <c r="A346" s="67"/>
      <c r="C346" s="67"/>
      <c r="E346" s="256"/>
    </row>
    <row r="347" spans="1:5" s="2" customFormat="1" ht="28.5" customHeight="1" x14ac:dyDescent="0.2">
      <c r="A347" s="67"/>
      <c r="C347" s="67"/>
      <c r="E347" s="256"/>
    </row>
    <row r="348" spans="1:5" s="2" customFormat="1" ht="28.5" customHeight="1" x14ac:dyDescent="0.2">
      <c r="A348" s="67"/>
      <c r="C348" s="67"/>
      <c r="E348" s="256"/>
    </row>
    <row r="349" spans="1:5" s="2" customFormat="1" ht="28.5" customHeight="1" x14ac:dyDescent="0.2">
      <c r="A349" s="67"/>
      <c r="C349" s="67"/>
      <c r="E349" s="256"/>
    </row>
    <row r="350" spans="1:5" s="2" customFormat="1" ht="28.5" customHeight="1" x14ac:dyDescent="0.2">
      <c r="A350" s="67"/>
      <c r="C350" s="67"/>
      <c r="E350" s="256"/>
    </row>
    <row r="351" spans="1:5" s="2" customFormat="1" ht="28.5" customHeight="1" x14ac:dyDescent="0.2">
      <c r="A351" s="67"/>
      <c r="C351" s="67"/>
      <c r="E351" s="256"/>
    </row>
    <row r="352" spans="1:5" s="2" customFormat="1" ht="28.5" customHeight="1" x14ac:dyDescent="0.2">
      <c r="A352" s="67"/>
      <c r="C352" s="67"/>
      <c r="E352" s="256"/>
    </row>
    <row r="353" spans="1:5" s="2" customFormat="1" ht="28.5" customHeight="1" x14ac:dyDescent="0.2">
      <c r="A353" s="67"/>
      <c r="C353" s="67"/>
      <c r="E353" s="256"/>
    </row>
    <row r="354" spans="1:5" s="2" customFormat="1" ht="28.5" customHeight="1" x14ac:dyDescent="0.2">
      <c r="A354" s="67"/>
      <c r="C354" s="67"/>
      <c r="E354" s="256"/>
    </row>
    <row r="355" spans="1:5" s="2" customFormat="1" ht="28.5" customHeight="1" x14ac:dyDescent="0.2">
      <c r="A355" s="67"/>
      <c r="C355" s="67"/>
      <c r="E355" s="256"/>
    </row>
    <row r="356" spans="1:5" s="2" customFormat="1" ht="28.5" customHeight="1" x14ac:dyDescent="0.2">
      <c r="A356" s="67"/>
      <c r="C356" s="67"/>
      <c r="E356" s="256"/>
    </row>
    <row r="357" spans="1:5" s="2" customFormat="1" ht="28.5" customHeight="1" x14ac:dyDescent="0.2">
      <c r="A357" s="67"/>
      <c r="C357" s="67"/>
      <c r="E357" s="256"/>
    </row>
    <row r="358" spans="1:5" s="2" customFormat="1" ht="28.5" customHeight="1" x14ac:dyDescent="0.2">
      <c r="A358" s="67"/>
      <c r="C358" s="67"/>
      <c r="E358" s="256"/>
    </row>
    <row r="359" spans="1:5" s="2" customFormat="1" ht="28.5" customHeight="1" x14ac:dyDescent="0.2">
      <c r="A359" s="67"/>
      <c r="C359" s="67"/>
      <c r="E359" s="256"/>
    </row>
    <row r="360" spans="1:5" s="2" customFormat="1" ht="28.5" customHeight="1" x14ac:dyDescent="0.2">
      <c r="A360" s="67"/>
      <c r="C360" s="67"/>
      <c r="E360" s="256"/>
    </row>
    <row r="361" spans="1:5" s="2" customFormat="1" ht="28.5" customHeight="1" x14ac:dyDescent="0.2">
      <c r="A361" s="67"/>
      <c r="C361" s="67"/>
      <c r="E361" s="256"/>
    </row>
    <row r="362" spans="1:5" s="2" customFormat="1" ht="28.5" customHeight="1" x14ac:dyDescent="0.2">
      <c r="A362" s="67"/>
      <c r="C362" s="67"/>
      <c r="E362" s="256"/>
    </row>
    <row r="363" spans="1:5" s="2" customFormat="1" ht="28.5" customHeight="1" x14ac:dyDescent="0.2">
      <c r="A363" s="67"/>
      <c r="C363" s="67"/>
      <c r="E363" s="256"/>
    </row>
    <row r="364" spans="1:5" s="2" customFormat="1" ht="28.5" customHeight="1" x14ac:dyDescent="0.2">
      <c r="A364" s="67"/>
      <c r="C364" s="67"/>
      <c r="E364" s="256"/>
    </row>
    <row r="365" spans="1:5" s="2" customFormat="1" ht="28.5" customHeight="1" x14ac:dyDescent="0.2">
      <c r="A365" s="67"/>
      <c r="C365" s="67"/>
      <c r="E365" s="256"/>
    </row>
    <row r="366" spans="1:5" s="2" customFormat="1" ht="28.5" customHeight="1" x14ac:dyDescent="0.2">
      <c r="A366" s="67"/>
      <c r="C366" s="67"/>
      <c r="E366" s="256"/>
    </row>
    <row r="367" spans="1:5" s="2" customFormat="1" ht="28.5" customHeight="1" x14ac:dyDescent="0.2">
      <c r="A367" s="67"/>
      <c r="C367" s="67"/>
      <c r="E367" s="256"/>
    </row>
    <row r="368" spans="1:5" s="2" customFormat="1" ht="28.5" customHeight="1" x14ac:dyDescent="0.2">
      <c r="A368" s="67"/>
      <c r="C368" s="67"/>
      <c r="E368" s="256"/>
    </row>
    <row r="369" spans="1:5" s="2" customFormat="1" ht="28.5" customHeight="1" x14ac:dyDescent="0.2">
      <c r="A369" s="67"/>
      <c r="C369" s="67"/>
      <c r="E369" s="256"/>
    </row>
    <row r="370" spans="1:5" s="2" customFormat="1" ht="28.5" customHeight="1" x14ac:dyDescent="0.2">
      <c r="A370" s="67"/>
      <c r="C370" s="67"/>
      <c r="E370" s="256"/>
    </row>
    <row r="371" spans="1:5" s="2" customFormat="1" ht="28.5" customHeight="1" x14ac:dyDescent="0.2">
      <c r="A371" s="67"/>
      <c r="C371" s="67"/>
      <c r="E371" s="256"/>
    </row>
    <row r="372" spans="1:5" s="2" customFormat="1" ht="28.5" customHeight="1" x14ac:dyDescent="0.2">
      <c r="A372" s="67"/>
      <c r="C372" s="67"/>
      <c r="E372" s="256"/>
    </row>
    <row r="373" spans="1:5" s="2" customFormat="1" ht="28.5" customHeight="1" x14ac:dyDescent="0.2">
      <c r="A373" s="67"/>
      <c r="C373" s="67"/>
      <c r="E373" s="256"/>
    </row>
    <row r="374" spans="1:5" s="2" customFormat="1" ht="28.5" customHeight="1" x14ac:dyDescent="0.2">
      <c r="A374" s="67"/>
      <c r="C374" s="67"/>
      <c r="E374" s="256"/>
    </row>
    <row r="375" spans="1:5" s="2" customFormat="1" ht="28.5" customHeight="1" x14ac:dyDescent="0.2">
      <c r="A375" s="67"/>
      <c r="C375" s="67"/>
      <c r="E375" s="256"/>
    </row>
    <row r="376" spans="1:5" s="2" customFormat="1" ht="28.5" customHeight="1" x14ac:dyDescent="0.2">
      <c r="A376" s="67"/>
      <c r="C376" s="67"/>
      <c r="E376" s="256"/>
    </row>
    <row r="377" spans="1:5" s="2" customFormat="1" ht="28.5" customHeight="1" x14ac:dyDescent="0.2">
      <c r="A377" s="67"/>
      <c r="C377" s="67"/>
      <c r="E377" s="256"/>
    </row>
    <row r="378" spans="1:5" s="2" customFormat="1" ht="28.5" customHeight="1" x14ac:dyDescent="0.2">
      <c r="A378" s="67"/>
      <c r="C378" s="67"/>
      <c r="E378" s="256"/>
    </row>
    <row r="379" spans="1:5" s="2" customFormat="1" ht="28.5" customHeight="1" x14ac:dyDescent="0.2">
      <c r="A379" s="67"/>
      <c r="C379" s="67"/>
      <c r="E379" s="256"/>
    </row>
    <row r="380" spans="1:5" s="2" customFormat="1" ht="28.5" customHeight="1" x14ac:dyDescent="0.2">
      <c r="A380" s="67"/>
      <c r="C380" s="67"/>
      <c r="E380" s="256"/>
    </row>
    <row r="381" spans="1:5" s="2" customFormat="1" ht="28.5" customHeight="1" x14ac:dyDescent="0.2">
      <c r="A381" s="67"/>
      <c r="C381" s="67"/>
      <c r="E381" s="256"/>
    </row>
    <row r="382" spans="1:5" s="2" customFormat="1" ht="28.5" customHeight="1" x14ac:dyDescent="0.2">
      <c r="A382" s="67"/>
      <c r="C382" s="67"/>
      <c r="E382" s="256"/>
    </row>
    <row r="383" spans="1:5" s="2" customFormat="1" ht="28.5" customHeight="1" x14ac:dyDescent="0.2">
      <c r="A383" s="67"/>
      <c r="C383" s="67"/>
      <c r="E383" s="256"/>
    </row>
    <row r="384" spans="1:5" s="2" customFormat="1" ht="28.5" customHeight="1" x14ac:dyDescent="0.2">
      <c r="A384" s="67"/>
      <c r="C384" s="67"/>
      <c r="E384" s="256"/>
    </row>
    <row r="385" spans="1:5" s="2" customFormat="1" ht="28.5" customHeight="1" x14ac:dyDescent="0.2">
      <c r="A385" s="67"/>
      <c r="C385" s="67"/>
      <c r="E385" s="256"/>
    </row>
    <row r="386" spans="1:5" s="2" customFormat="1" ht="28.5" customHeight="1" x14ac:dyDescent="0.2">
      <c r="A386" s="67"/>
      <c r="C386" s="67"/>
      <c r="E386" s="256"/>
    </row>
    <row r="387" spans="1:5" s="2" customFormat="1" ht="28.5" customHeight="1" x14ac:dyDescent="0.2">
      <c r="A387" s="67"/>
      <c r="C387" s="67"/>
      <c r="E387" s="256"/>
    </row>
    <row r="388" spans="1:5" s="2" customFormat="1" ht="28.5" customHeight="1" x14ac:dyDescent="0.2">
      <c r="A388" s="67"/>
      <c r="C388" s="67"/>
      <c r="E388" s="256"/>
    </row>
    <row r="389" spans="1:5" s="2" customFormat="1" ht="28.5" customHeight="1" x14ac:dyDescent="0.2">
      <c r="A389" s="67"/>
      <c r="C389" s="67"/>
      <c r="E389" s="256"/>
    </row>
    <row r="390" spans="1:5" s="2" customFormat="1" ht="28.5" customHeight="1" x14ac:dyDescent="0.2">
      <c r="A390" s="67"/>
      <c r="C390" s="67"/>
      <c r="E390" s="256"/>
    </row>
    <row r="391" spans="1:5" s="2" customFormat="1" ht="28.5" customHeight="1" x14ac:dyDescent="0.2">
      <c r="A391" s="67"/>
      <c r="C391" s="67"/>
      <c r="E391" s="256"/>
    </row>
    <row r="392" spans="1:5" s="2" customFormat="1" ht="28.5" customHeight="1" x14ac:dyDescent="0.2">
      <c r="A392" s="67"/>
      <c r="C392" s="67"/>
      <c r="E392" s="256"/>
    </row>
    <row r="393" spans="1:5" s="2" customFormat="1" ht="28.5" customHeight="1" x14ac:dyDescent="0.2">
      <c r="A393" s="67"/>
      <c r="C393" s="67"/>
      <c r="E393" s="256"/>
    </row>
    <row r="394" spans="1:5" s="2" customFormat="1" ht="28.5" customHeight="1" x14ac:dyDescent="0.2">
      <c r="A394" s="67"/>
      <c r="C394" s="67"/>
      <c r="E394" s="256"/>
    </row>
    <row r="395" spans="1:5" s="2" customFormat="1" ht="28.5" customHeight="1" x14ac:dyDescent="0.2">
      <c r="A395" s="67"/>
      <c r="C395" s="67"/>
      <c r="E395" s="256"/>
    </row>
    <row r="396" spans="1:5" s="2" customFormat="1" ht="28.5" customHeight="1" x14ac:dyDescent="0.2">
      <c r="A396" s="67"/>
      <c r="C396" s="67"/>
      <c r="E396" s="256"/>
    </row>
    <row r="397" spans="1:5" s="2" customFormat="1" ht="28.5" customHeight="1" x14ac:dyDescent="0.2">
      <c r="A397" s="67"/>
      <c r="C397" s="67"/>
      <c r="E397" s="256"/>
    </row>
    <row r="398" spans="1:5" s="2" customFormat="1" ht="28.5" customHeight="1" x14ac:dyDescent="0.2">
      <c r="A398" s="67"/>
      <c r="C398" s="67"/>
      <c r="E398" s="256"/>
    </row>
    <row r="399" spans="1:5" s="2" customFormat="1" ht="28.5" customHeight="1" x14ac:dyDescent="0.2">
      <c r="A399" s="67"/>
      <c r="C399" s="67"/>
      <c r="E399" s="256"/>
    </row>
    <row r="400" spans="1:5" s="2" customFormat="1" ht="28.5" customHeight="1" x14ac:dyDescent="0.2">
      <c r="A400" s="67"/>
      <c r="C400" s="67"/>
      <c r="E400" s="256"/>
    </row>
    <row r="401" spans="1:5" s="2" customFormat="1" ht="28.5" customHeight="1" x14ac:dyDescent="0.2">
      <c r="A401" s="67"/>
      <c r="C401" s="67"/>
      <c r="E401" s="256"/>
    </row>
    <row r="402" spans="1:5" s="2" customFormat="1" ht="28.5" customHeight="1" x14ac:dyDescent="0.2">
      <c r="A402" s="67"/>
      <c r="C402" s="67"/>
      <c r="E402" s="256"/>
    </row>
    <row r="403" spans="1:5" s="2" customFormat="1" ht="28.5" customHeight="1" x14ac:dyDescent="0.2">
      <c r="A403" s="67"/>
      <c r="C403" s="67"/>
      <c r="E403" s="256"/>
    </row>
    <row r="404" spans="1:5" s="2" customFormat="1" ht="28.5" customHeight="1" x14ac:dyDescent="0.2">
      <c r="A404" s="67"/>
      <c r="C404" s="67"/>
      <c r="E404" s="256"/>
    </row>
    <row r="405" spans="1:5" s="2" customFormat="1" ht="28.5" customHeight="1" x14ac:dyDescent="0.2">
      <c r="A405" s="67"/>
      <c r="C405" s="67"/>
      <c r="E405" s="256"/>
    </row>
    <row r="406" spans="1:5" s="2" customFormat="1" ht="28.5" customHeight="1" x14ac:dyDescent="0.2">
      <c r="A406" s="67"/>
      <c r="C406" s="67"/>
      <c r="E406" s="256"/>
    </row>
    <row r="407" spans="1:5" s="2" customFormat="1" ht="28.5" customHeight="1" x14ac:dyDescent="0.2">
      <c r="A407" s="67"/>
      <c r="C407" s="67"/>
      <c r="E407" s="256"/>
    </row>
    <row r="408" spans="1:5" s="2" customFormat="1" ht="28.5" customHeight="1" x14ac:dyDescent="0.2">
      <c r="A408" s="67"/>
      <c r="C408" s="67"/>
      <c r="E408" s="256"/>
    </row>
    <row r="409" spans="1:5" s="2" customFormat="1" ht="28.5" customHeight="1" x14ac:dyDescent="0.2">
      <c r="A409" s="67"/>
      <c r="C409" s="67"/>
      <c r="E409" s="256"/>
    </row>
    <row r="410" spans="1:5" s="2" customFormat="1" ht="28.5" customHeight="1" x14ac:dyDescent="0.2">
      <c r="A410" s="67"/>
      <c r="C410" s="67"/>
      <c r="E410" s="256"/>
    </row>
    <row r="411" spans="1:5" s="2" customFormat="1" ht="28.5" customHeight="1" x14ac:dyDescent="0.2">
      <c r="A411" s="67"/>
      <c r="C411" s="67"/>
      <c r="E411" s="256"/>
    </row>
    <row r="412" spans="1:5" s="2" customFormat="1" ht="28.5" customHeight="1" x14ac:dyDescent="0.2">
      <c r="A412" s="67"/>
      <c r="C412" s="67"/>
      <c r="E412" s="256"/>
    </row>
    <row r="413" spans="1:5" s="2" customFormat="1" ht="28.5" customHeight="1" x14ac:dyDescent="0.2">
      <c r="A413" s="67"/>
      <c r="C413" s="67"/>
      <c r="E413" s="256"/>
    </row>
    <row r="414" spans="1:5" s="2" customFormat="1" ht="28.5" customHeight="1" x14ac:dyDescent="0.2">
      <c r="A414" s="67"/>
      <c r="C414" s="67"/>
      <c r="E414" s="256"/>
    </row>
    <row r="415" spans="1:5" s="2" customFormat="1" ht="28.5" customHeight="1" x14ac:dyDescent="0.2">
      <c r="A415" s="67"/>
      <c r="C415" s="67"/>
      <c r="E415" s="256"/>
    </row>
    <row r="416" spans="1:5" s="2" customFormat="1" ht="28.5" customHeight="1" x14ac:dyDescent="0.2">
      <c r="A416" s="67"/>
      <c r="C416" s="67"/>
      <c r="E416" s="256"/>
    </row>
    <row r="417" spans="1:5" s="2" customFormat="1" ht="28.5" customHeight="1" x14ac:dyDescent="0.2">
      <c r="A417" s="67"/>
      <c r="C417" s="67"/>
      <c r="E417" s="256"/>
    </row>
    <row r="418" spans="1:5" s="2" customFormat="1" ht="28.5" customHeight="1" x14ac:dyDescent="0.2">
      <c r="A418" s="67"/>
      <c r="C418" s="67"/>
      <c r="E418" s="256"/>
    </row>
    <row r="419" spans="1:5" s="2" customFormat="1" ht="28.5" customHeight="1" x14ac:dyDescent="0.2">
      <c r="A419" s="67"/>
      <c r="C419" s="67"/>
      <c r="E419" s="256"/>
    </row>
    <row r="420" spans="1:5" s="2" customFormat="1" ht="28.5" customHeight="1" x14ac:dyDescent="0.2">
      <c r="A420" s="67"/>
      <c r="C420" s="67"/>
      <c r="E420" s="256"/>
    </row>
    <row r="421" spans="1:5" s="2" customFormat="1" ht="28.5" customHeight="1" x14ac:dyDescent="0.2">
      <c r="A421" s="67"/>
      <c r="C421" s="67"/>
      <c r="E421" s="256"/>
    </row>
    <row r="422" spans="1:5" s="2" customFormat="1" ht="28.5" customHeight="1" x14ac:dyDescent="0.2">
      <c r="A422" s="67"/>
      <c r="C422" s="67"/>
      <c r="E422" s="256"/>
    </row>
    <row r="423" spans="1:5" s="2" customFormat="1" ht="28.5" customHeight="1" x14ac:dyDescent="0.2">
      <c r="A423" s="67"/>
      <c r="C423" s="67"/>
      <c r="E423" s="256"/>
    </row>
    <row r="424" spans="1:5" s="2" customFormat="1" ht="28.5" customHeight="1" x14ac:dyDescent="0.2">
      <c r="A424" s="67"/>
      <c r="C424" s="67"/>
      <c r="E424" s="256"/>
    </row>
    <row r="425" spans="1:5" s="2" customFormat="1" ht="28.5" customHeight="1" x14ac:dyDescent="0.2">
      <c r="A425" s="67"/>
      <c r="C425" s="67"/>
      <c r="E425" s="256"/>
    </row>
    <row r="426" spans="1:5" s="2" customFormat="1" ht="28.5" customHeight="1" x14ac:dyDescent="0.2">
      <c r="A426" s="67"/>
      <c r="C426" s="67"/>
      <c r="E426" s="256"/>
    </row>
    <row r="427" spans="1:5" s="2" customFormat="1" ht="28.5" customHeight="1" x14ac:dyDescent="0.2">
      <c r="A427" s="67"/>
      <c r="C427" s="67"/>
      <c r="E427" s="256"/>
    </row>
    <row r="428" spans="1:5" s="2" customFormat="1" ht="28.5" customHeight="1" x14ac:dyDescent="0.2">
      <c r="A428" s="67"/>
      <c r="C428" s="67"/>
      <c r="E428" s="256"/>
    </row>
    <row r="429" spans="1:5" s="2" customFormat="1" ht="28.5" customHeight="1" x14ac:dyDescent="0.2">
      <c r="A429" s="67"/>
      <c r="C429" s="67"/>
      <c r="E429" s="256"/>
    </row>
    <row r="430" spans="1:5" s="2" customFormat="1" ht="28.5" customHeight="1" x14ac:dyDescent="0.2">
      <c r="A430" s="67"/>
      <c r="C430" s="67"/>
      <c r="E430" s="256"/>
    </row>
    <row r="431" spans="1:5" s="2" customFormat="1" ht="28.5" customHeight="1" x14ac:dyDescent="0.2">
      <c r="A431" s="67"/>
      <c r="C431" s="67"/>
      <c r="E431" s="256"/>
    </row>
    <row r="432" spans="1:5" s="2" customFormat="1" ht="28.5" customHeight="1" x14ac:dyDescent="0.2">
      <c r="A432" s="67"/>
      <c r="C432" s="67"/>
      <c r="E432" s="256"/>
    </row>
    <row r="433" spans="1:5" s="2" customFormat="1" ht="28.5" customHeight="1" x14ac:dyDescent="0.2">
      <c r="A433" s="67"/>
      <c r="C433" s="67"/>
      <c r="E433" s="256"/>
    </row>
    <row r="434" spans="1:5" s="2" customFormat="1" ht="28.5" customHeight="1" x14ac:dyDescent="0.2">
      <c r="A434" s="67"/>
      <c r="C434" s="67"/>
      <c r="E434" s="256"/>
    </row>
    <row r="435" spans="1:5" s="2" customFormat="1" ht="28.5" customHeight="1" x14ac:dyDescent="0.2">
      <c r="A435" s="67"/>
      <c r="C435" s="67"/>
      <c r="E435" s="256"/>
    </row>
    <row r="436" spans="1:5" s="2" customFormat="1" ht="28.5" customHeight="1" x14ac:dyDescent="0.2">
      <c r="A436" s="67"/>
      <c r="C436" s="67"/>
      <c r="E436" s="256"/>
    </row>
    <row r="437" spans="1:5" s="2" customFormat="1" ht="28.5" customHeight="1" x14ac:dyDescent="0.2">
      <c r="A437" s="67"/>
      <c r="C437" s="67"/>
      <c r="E437" s="256"/>
    </row>
    <row r="438" spans="1:5" s="2" customFormat="1" ht="28.5" customHeight="1" x14ac:dyDescent="0.2">
      <c r="A438" s="67"/>
      <c r="C438" s="67"/>
      <c r="E438" s="256"/>
    </row>
    <row r="439" spans="1:5" s="2" customFormat="1" ht="28.5" customHeight="1" x14ac:dyDescent="0.2">
      <c r="A439" s="67"/>
      <c r="C439" s="67"/>
      <c r="E439" s="256"/>
    </row>
    <row r="440" spans="1:5" s="2" customFormat="1" ht="28.5" customHeight="1" x14ac:dyDescent="0.2">
      <c r="A440" s="67"/>
      <c r="C440" s="67"/>
      <c r="E440" s="256"/>
    </row>
    <row r="441" spans="1:5" s="2" customFormat="1" ht="28.5" customHeight="1" x14ac:dyDescent="0.2">
      <c r="A441" s="67"/>
      <c r="C441" s="67"/>
      <c r="E441" s="256"/>
    </row>
    <row r="442" spans="1:5" s="2" customFormat="1" ht="28.5" customHeight="1" x14ac:dyDescent="0.2">
      <c r="A442" s="67"/>
      <c r="C442" s="67"/>
      <c r="E442" s="256"/>
    </row>
    <row r="443" spans="1:5" s="2" customFormat="1" ht="28.5" customHeight="1" x14ac:dyDescent="0.2">
      <c r="A443" s="67"/>
      <c r="C443" s="67"/>
      <c r="E443" s="256"/>
    </row>
    <row r="444" spans="1:5" s="2" customFormat="1" ht="28.5" customHeight="1" x14ac:dyDescent="0.2">
      <c r="A444" s="67"/>
      <c r="C444" s="67"/>
      <c r="E444" s="256"/>
    </row>
    <row r="445" spans="1:5" s="2" customFormat="1" ht="28.5" customHeight="1" x14ac:dyDescent="0.2">
      <c r="A445" s="67"/>
      <c r="C445" s="67"/>
      <c r="E445" s="256"/>
    </row>
    <row r="446" spans="1:5" s="2" customFormat="1" ht="28.5" customHeight="1" x14ac:dyDescent="0.2">
      <c r="A446" s="67"/>
      <c r="C446" s="67"/>
      <c r="E446" s="256"/>
    </row>
    <row r="447" spans="1:5" s="2" customFormat="1" ht="28.5" customHeight="1" x14ac:dyDescent="0.2">
      <c r="A447" s="67"/>
      <c r="C447" s="67"/>
      <c r="E447" s="256"/>
    </row>
    <row r="448" spans="1:5" s="2" customFormat="1" ht="28.5" customHeight="1" x14ac:dyDescent="0.2">
      <c r="A448" s="67"/>
      <c r="C448" s="67"/>
      <c r="E448" s="256"/>
    </row>
    <row r="449" spans="1:5" s="2" customFormat="1" ht="28.5" customHeight="1" x14ac:dyDescent="0.2">
      <c r="A449" s="67"/>
      <c r="C449" s="67"/>
      <c r="E449" s="256"/>
    </row>
    <row r="450" spans="1:5" s="2" customFormat="1" ht="28.5" customHeight="1" x14ac:dyDescent="0.2">
      <c r="A450" s="67"/>
      <c r="C450" s="67"/>
      <c r="E450" s="256"/>
    </row>
    <row r="451" spans="1:5" s="2" customFormat="1" ht="28.5" customHeight="1" x14ac:dyDescent="0.2">
      <c r="A451" s="67"/>
      <c r="C451" s="67"/>
      <c r="E451" s="256"/>
    </row>
    <row r="452" spans="1:5" s="2" customFormat="1" ht="28.5" customHeight="1" x14ac:dyDescent="0.2">
      <c r="A452" s="67"/>
      <c r="C452" s="67"/>
      <c r="E452" s="256"/>
    </row>
    <row r="453" spans="1:5" s="2" customFormat="1" ht="28.5" customHeight="1" x14ac:dyDescent="0.2">
      <c r="A453" s="67"/>
      <c r="C453" s="67"/>
      <c r="E453" s="256"/>
    </row>
    <row r="454" spans="1:5" s="2" customFormat="1" ht="28.5" customHeight="1" x14ac:dyDescent="0.2">
      <c r="A454" s="67"/>
      <c r="C454" s="67"/>
      <c r="E454" s="256"/>
    </row>
    <row r="455" spans="1:5" s="2" customFormat="1" ht="28.5" customHeight="1" x14ac:dyDescent="0.2">
      <c r="A455" s="67"/>
      <c r="C455" s="67"/>
      <c r="E455" s="256"/>
    </row>
    <row r="456" spans="1:5" s="2" customFormat="1" ht="28.5" customHeight="1" x14ac:dyDescent="0.2">
      <c r="A456" s="67"/>
      <c r="C456" s="67"/>
      <c r="E456" s="256"/>
    </row>
  </sheetData>
  <mergeCells count="6">
    <mergeCell ref="A4:A5"/>
    <mergeCell ref="D4:D5"/>
    <mergeCell ref="E4:F4"/>
    <mergeCell ref="A1:F1"/>
    <mergeCell ref="A2:F2"/>
    <mergeCell ref="E3:F3"/>
  </mergeCells>
  <pageMargins left="0" right="0" top="0" bottom="0" header="0" footer="0"/>
  <pageSetup paperSize="9" scale="80" orientation="portrait" horizontalDpi="180" verticalDpi="180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zoomScale="130" zoomScaleNormal="130" workbookViewId="0">
      <selection activeCell="H18" sqref="H18"/>
    </sheetView>
  </sheetViews>
  <sheetFormatPr defaultRowHeight="12.75" x14ac:dyDescent="0.2"/>
  <cols>
    <col min="1" max="1" width="5.140625" style="13" customWidth="1"/>
    <col min="2" max="2" width="56.42578125" style="13" customWidth="1"/>
    <col min="3" max="3" width="4.5703125" style="13" customWidth="1"/>
    <col min="4" max="4" width="14.28515625" style="13" customWidth="1"/>
    <col min="5" max="5" width="13.85546875" style="13" customWidth="1"/>
    <col min="6" max="6" width="11.7109375" style="13" customWidth="1"/>
    <col min="7" max="16384" width="9.140625" style="5"/>
  </cols>
  <sheetData>
    <row r="1" spans="1:8" s="13" customFormat="1" ht="4.5" customHeight="1" x14ac:dyDescent="0.2"/>
    <row r="2" spans="1:8" s="13" customFormat="1" ht="18" x14ac:dyDescent="0.25">
      <c r="A2" s="328" t="s">
        <v>170</v>
      </c>
      <c r="B2" s="328"/>
      <c r="C2" s="328"/>
      <c r="D2" s="328"/>
      <c r="E2" s="328"/>
      <c r="F2" s="328"/>
    </row>
    <row r="3" spans="1:8" s="13" customFormat="1" x14ac:dyDescent="0.2">
      <c r="A3" s="196"/>
      <c r="B3" s="196"/>
      <c r="C3" s="196"/>
      <c r="D3" s="196"/>
      <c r="E3" s="196"/>
      <c r="F3" s="196"/>
    </row>
    <row r="4" spans="1:8" s="13" customFormat="1" ht="33.75" customHeight="1" x14ac:dyDescent="0.2">
      <c r="A4" s="329" t="s">
        <v>723</v>
      </c>
      <c r="B4" s="329"/>
      <c r="C4" s="329"/>
      <c r="D4" s="329"/>
      <c r="E4" s="329"/>
      <c r="F4" s="329"/>
    </row>
    <row r="5" spans="1:8" s="112" customFormat="1" ht="17.25" x14ac:dyDescent="0.25">
      <c r="A5" s="117"/>
      <c r="B5" s="118"/>
      <c r="C5" s="119"/>
      <c r="D5" s="119"/>
      <c r="E5" s="315" t="s">
        <v>646</v>
      </c>
      <c r="F5" s="315"/>
      <c r="H5" s="161"/>
    </row>
    <row r="6" spans="1:8" ht="12.75" customHeight="1" x14ac:dyDescent="0.25">
      <c r="A6" s="330" t="s">
        <v>171</v>
      </c>
      <c r="B6" s="108"/>
      <c r="C6" s="109"/>
      <c r="D6" s="336" t="s">
        <v>172</v>
      </c>
      <c r="E6" s="334" t="s">
        <v>1</v>
      </c>
      <c r="F6" s="335"/>
    </row>
    <row r="7" spans="1:8" s="4" customFormat="1" ht="32.25" customHeight="1" x14ac:dyDescent="0.25">
      <c r="A7" s="331"/>
      <c r="B7" s="111"/>
      <c r="C7" s="110"/>
      <c r="D7" s="337"/>
      <c r="E7" s="200" t="s">
        <v>173</v>
      </c>
      <c r="F7" s="200" t="s">
        <v>174</v>
      </c>
    </row>
    <row r="8" spans="1:8" x14ac:dyDescent="0.2">
      <c r="A8" s="24">
        <v>1</v>
      </c>
      <c r="B8" s="24">
        <v>2</v>
      </c>
      <c r="C8" s="24"/>
      <c r="D8" s="12">
        <v>3</v>
      </c>
      <c r="E8" s="12">
        <v>4</v>
      </c>
      <c r="F8" s="12">
        <v>5</v>
      </c>
    </row>
    <row r="9" spans="1:8" ht="26.25" customHeight="1" x14ac:dyDescent="0.2">
      <c r="A9" s="21">
        <v>8000</v>
      </c>
      <c r="B9" s="22" t="s">
        <v>175</v>
      </c>
      <c r="C9" s="22"/>
      <c r="D9" s="3">
        <v>0</v>
      </c>
      <c r="E9" s="3">
        <f>'hat1'!E7-'hat2'!G7</f>
        <v>0</v>
      </c>
      <c r="F9" s="3">
        <v>0</v>
      </c>
    </row>
    <row r="10" spans="1:8" ht="9.75" customHeight="1" x14ac:dyDescent="0.2"/>
    <row r="11" spans="1:8" s="13" customFormat="1" ht="21" customHeight="1" x14ac:dyDescent="0.25">
      <c r="A11" s="328" t="s">
        <v>176</v>
      </c>
      <c r="B11" s="328"/>
      <c r="C11" s="328"/>
      <c r="D11" s="328"/>
      <c r="E11" s="328"/>
      <c r="F11" s="328"/>
    </row>
    <row r="12" spans="1:8" ht="6.75" customHeight="1" x14ac:dyDescent="0.25">
      <c r="A12" s="197"/>
      <c r="B12" s="197"/>
      <c r="C12" s="197"/>
      <c r="D12" s="196"/>
      <c r="E12" s="196"/>
      <c r="F12" s="196"/>
    </row>
    <row r="13" spans="1:8" ht="61.5" customHeight="1" x14ac:dyDescent="0.2">
      <c r="A13" s="333" t="s">
        <v>724</v>
      </c>
      <c r="B13" s="333"/>
      <c r="C13" s="333"/>
      <c r="D13" s="333"/>
      <c r="E13" s="333"/>
      <c r="F13" s="333"/>
    </row>
    <row r="14" spans="1:8" s="112" customFormat="1" ht="17.25" x14ac:dyDescent="0.25">
      <c r="A14" s="117"/>
      <c r="B14" s="118"/>
      <c r="C14" s="119"/>
      <c r="D14" s="119"/>
      <c r="E14" s="315" t="s">
        <v>646</v>
      </c>
      <c r="F14" s="315"/>
      <c r="H14" s="161"/>
    </row>
    <row r="15" spans="1:8" ht="29.25" customHeight="1" x14ac:dyDescent="0.2">
      <c r="A15" s="332" t="s">
        <v>587</v>
      </c>
      <c r="B15" s="332" t="s">
        <v>479</v>
      </c>
      <c r="C15" s="332"/>
      <c r="D15" s="325" t="s">
        <v>0</v>
      </c>
      <c r="E15" s="230" t="s">
        <v>177</v>
      </c>
      <c r="F15" s="230"/>
    </row>
    <row r="16" spans="1:8" ht="25.5" x14ac:dyDescent="0.2">
      <c r="A16" s="332"/>
      <c r="B16" s="231" t="s">
        <v>480</v>
      </c>
      <c r="C16" s="84" t="s">
        <v>83</v>
      </c>
      <c r="D16" s="326"/>
      <c r="E16" s="229" t="s">
        <v>2</v>
      </c>
      <c r="F16" s="229" t="s">
        <v>3</v>
      </c>
    </row>
    <row r="17" spans="1:6" ht="13.5" customHeight="1" x14ac:dyDescent="0.25">
      <c r="A17" s="85">
        <v>1</v>
      </c>
      <c r="B17" s="85">
        <v>2</v>
      </c>
      <c r="C17" s="85">
        <v>3</v>
      </c>
      <c r="D17" s="12">
        <v>4</v>
      </c>
      <c r="E17" s="12">
        <v>5</v>
      </c>
      <c r="F17" s="12">
        <v>6</v>
      </c>
    </row>
    <row r="18" spans="1:6" ht="27.75" customHeight="1" x14ac:dyDescent="0.25">
      <c r="A18" s="86">
        <v>8010</v>
      </c>
      <c r="B18" s="87" t="s">
        <v>642</v>
      </c>
      <c r="C18" s="88"/>
      <c r="D18" s="3">
        <f>D20+D75</f>
        <v>82402</v>
      </c>
      <c r="E18" s="3">
        <f>E20+E75</f>
        <v>0</v>
      </c>
      <c r="F18" s="3">
        <f>F20+F75</f>
        <v>82402</v>
      </c>
    </row>
    <row r="19" spans="1:6" ht="10.5" customHeight="1" x14ac:dyDescent="0.25">
      <c r="A19" s="86"/>
      <c r="B19" s="89" t="s">
        <v>294</v>
      </c>
      <c r="C19" s="88"/>
      <c r="D19" s="3"/>
      <c r="E19" s="3"/>
      <c r="F19" s="3"/>
    </row>
    <row r="20" spans="1:6" ht="27" customHeight="1" x14ac:dyDescent="0.25">
      <c r="A20" s="86">
        <v>8100</v>
      </c>
      <c r="B20" s="87" t="s">
        <v>643</v>
      </c>
      <c r="C20" s="90"/>
      <c r="D20" s="3">
        <f>D22+D50</f>
        <v>82402</v>
      </c>
      <c r="E20" s="3">
        <f>E22+E50</f>
        <v>0</v>
      </c>
      <c r="F20" s="3">
        <f>F22+F50</f>
        <v>82402</v>
      </c>
    </row>
    <row r="21" spans="1:6" ht="12" customHeight="1" x14ac:dyDescent="0.25">
      <c r="A21" s="86"/>
      <c r="B21" s="91" t="s">
        <v>294</v>
      </c>
      <c r="C21" s="90"/>
      <c r="D21" s="3"/>
      <c r="E21" s="3"/>
      <c r="F21" s="3"/>
    </row>
    <row r="22" spans="1:6" ht="24.75" customHeight="1" x14ac:dyDescent="0.25">
      <c r="A22" s="92">
        <v>8110</v>
      </c>
      <c r="B22" s="93" t="s">
        <v>588</v>
      </c>
      <c r="C22" s="90"/>
      <c r="D22" s="3">
        <v>0</v>
      </c>
      <c r="E22" s="3">
        <f>E28</f>
        <v>0</v>
      </c>
      <c r="F22" s="3">
        <f>F24+F28</f>
        <v>0</v>
      </c>
    </row>
    <row r="23" spans="1:6" ht="11.25" customHeight="1" x14ac:dyDescent="0.25">
      <c r="A23" s="92"/>
      <c r="B23" s="94" t="s">
        <v>294</v>
      </c>
      <c r="C23" s="90"/>
      <c r="D23" s="3"/>
      <c r="E23" s="3"/>
      <c r="F23" s="14"/>
    </row>
    <row r="24" spans="1:6" ht="37.5" customHeight="1" x14ac:dyDescent="0.25">
      <c r="A24" s="92">
        <v>8111</v>
      </c>
      <c r="B24" s="95" t="s">
        <v>589</v>
      </c>
      <c r="C24" s="90"/>
      <c r="D24" s="3">
        <f>F24</f>
        <v>0</v>
      </c>
      <c r="E24" s="14" t="s">
        <v>178</v>
      </c>
      <c r="F24" s="3">
        <f>F26+F27</f>
        <v>0</v>
      </c>
    </row>
    <row r="25" spans="1:6" ht="11.25" hidden="1" customHeight="1" x14ac:dyDescent="0.25">
      <c r="A25" s="92"/>
      <c r="B25" s="96" t="s">
        <v>533</v>
      </c>
      <c r="C25" s="90"/>
      <c r="D25" s="3"/>
      <c r="E25" s="14"/>
      <c r="F25" s="3"/>
    </row>
    <row r="26" spans="1:6" ht="12.75" hidden="1" customHeight="1" x14ac:dyDescent="0.25">
      <c r="A26" s="92">
        <v>8112</v>
      </c>
      <c r="B26" s="97" t="s">
        <v>590</v>
      </c>
      <c r="C26" s="98" t="s">
        <v>179</v>
      </c>
      <c r="D26" s="3">
        <f>F26</f>
        <v>0</v>
      </c>
      <c r="E26" s="14" t="s">
        <v>178</v>
      </c>
      <c r="F26" s="3"/>
    </row>
    <row r="27" spans="1:6" ht="13.5" hidden="1" customHeight="1" x14ac:dyDescent="0.25">
      <c r="A27" s="92">
        <v>8113</v>
      </c>
      <c r="B27" s="97" t="s">
        <v>591</v>
      </c>
      <c r="C27" s="98" t="s">
        <v>180</v>
      </c>
      <c r="D27" s="3">
        <f>F27</f>
        <v>0</v>
      </c>
      <c r="E27" s="14" t="s">
        <v>178</v>
      </c>
      <c r="F27" s="3"/>
    </row>
    <row r="28" spans="1:6" ht="26.25" customHeight="1" x14ac:dyDescent="0.25">
      <c r="A28" s="92">
        <v>8120</v>
      </c>
      <c r="B28" s="95" t="s">
        <v>592</v>
      </c>
      <c r="C28" s="98"/>
      <c r="D28" s="3">
        <f>E28+F28</f>
        <v>0</v>
      </c>
      <c r="E28" s="14">
        <f>E40</f>
        <v>0</v>
      </c>
      <c r="F28" s="3">
        <f>F30+F40</f>
        <v>0</v>
      </c>
    </row>
    <row r="29" spans="1:6" ht="12" hidden="1" customHeight="1" x14ac:dyDescent="0.25">
      <c r="A29" s="92"/>
      <c r="B29" s="96" t="s">
        <v>294</v>
      </c>
      <c r="C29" s="98"/>
      <c r="D29" s="3"/>
      <c r="E29" s="14"/>
      <c r="F29" s="3"/>
    </row>
    <row r="30" spans="1:6" ht="15.75" customHeight="1" x14ac:dyDescent="0.25">
      <c r="A30" s="92">
        <v>8121</v>
      </c>
      <c r="B30" s="95" t="s">
        <v>593</v>
      </c>
      <c r="C30" s="98"/>
      <c r="D30" s="3">
        <f>F30</f>
        <v>0</v>
      </c>
      <c r="E30" s="14" t="s">
        <v>178</v>
      </c>
      <c r="F30" s="3">
        <f>F32+F36</f>
        <v>0</v>
      </c>
    </row>
    <row r="31" spans="1:6" ht="9.75" hidden="1" customHeight="1" x14ac:dyDescent="0.25">
      <c r="A31" s="92"/>
      <c r="B31" s="96" t="s">
        <v>533</v>
      </c>
      <c r="C31" s="98"/>
      <c r="D31" s="3"/>
      <c r="E31" s="14"/>
      <c r="F31" s="3"/>
    </row>
    <row r="32" spans="1:6" ht="14.25" customHeight="1" x14ac:dyDescent="0.25">
      <c r="A32" s="86">
        <v>8122</v>
      </c>
      <c r="B32" s="93" t="s">
        <v>594</v>
      </c>
      <c r="C32" s="98" t="s">
        <v>181</v>
      </c>
      <c r="D32" s="3">
        <f>F32</f>
        <v>0</v>
      </c>
      <c r="E32" s="14" t="s">
        <v>178</v>
      </c>
      <c r="F32" s="3">
        <f>F34+F35</f>
        <v>0</v>
      </c>
    </row>
    <row r="33" spans="1:6" ht="10.5" hidden="1" customHeight="1" x14ac:dyDescent="0.25">
      <c r="A33" s="86"/>
      <c r="B33" s="99" t="s">
        <v>533</v>
      </c>
      <c r="C33" s="98"/>
      <c r="D33" s="3"/>
      <c r="E33" s="14"/>
      <c r="F33" s="3"/>
    </row>
    <row r="34" spans="1:6" ht="14.25" customHeight="1" x14ac:dyDescent="0.25">
      <c r="A34" s="86">
        <v>8123</v>
      </c>
      <c r="B34" s="99" t="s">
        <v>595</v>
      </c>
      <c r="C34" s="98"/>
      <c r="D34" s="3">
        <f>F34</f>
        <v>0</v>
      </c>
      <c r="E34" s="14" t="s">
        <v>178</v>
      </c>
      <c r="F34" s="3"/>
    </row>
    <row r="35" spans="1:6" ht="14.25" customHeight="1" x14ac:dyDescent="0.25">
      <c r="A35" s="86">
        <v>8124</v>
      </c>
      <c r="B35" s="99" t="s">
        <v>596</v>
      </c>
      <c r="C35" s="98"/>
      <c r="D35" s="3">
        <f>F35</f>
        <v>0</v>
      </c>
      <c r="E35" s="14" t="s">
        <v>178</v>
      </c>
      <c r="F35" s="3"/>
    </row>
    <row r="36" spans="1:6" ht="24.75" customHeight="1" x14ac:dyDescent="0.25">
      <c r="A36" s="86">
        <v>8130</v>
      </c>
      <c r="B36" s="93" t="s">
        <v>597</v>
      </c>
      <c r="C36" s="98" t="s">
        <v>182</v>
      </c>
      <c r="D36" s="3">
        <f>F36</f>
        <v>0</v>
      </c>
      <c r="E36" s="14" t="s">
        <v>178</v>
      </c>
      <c r="F36" s="3">
        <f>F38+F39</f>
        <v>0</v>
      </c>
    </row>
    <row r="37" spans="1:6" ht="15" customHeight="1" x14ac:dyDescent="0.25">
      <c r="A37" s="86"/>
      <c r="B37" s="99" t="s">
        <v>533</v>
      </c>
      <c r="C37" s="98"/>
      <c r="D37" s="3"/>
      <c r="E37" s="14"/>
      <c r="F37" s="3"/>
    </row>
    <row r="38" spans="1:6" ht="14.25" customHeight="1" x14ac:dyDescent="0.25">
      <c r="A38" s="86">
        <v>8131</v>
      </c>
      <c r="B38" s="99" t="s">
        <v>598</v>
      </c>
      <c r="C38" s="98"/>
      <c r="D38" s="3">
        <f>F38</f>
        <v>0</v>
      </c>
      <c r="E38" s="14" t="s">
        <v>178</v>
      </c>
      <c r="F38" s="3"/>
    </row>
    <row r="39" spans="1:6" ht="15" customHeight="1" x14ac:dyDescent="0.25">
      <c r="A39" s="86">
        <v>8132</v>
      </c>
      <c r="B39" s="99" t="s">
        <v>599</v>
      </c>
      <c r="C39" s="98"/>
      <c r="D39" s="3">
        <f>F39</f>
        <v>0</v>
      </c>
      <c r="E39" s="14" t="s">
        <v>178</v>
      </c>
      <c r="F39" s="3"/>
    </row>
    <row r="40" spans="1:6" ht="17.25" customHeight="1" x14ac:dyDescent="0.25">
      <c r="A40" s="86">
        <v>8140</v>
      </c>
      <c r="B40" s="93" t="s">
        <v>600</v>
      </c>
      <c r="C40" s="98"/>
      <c r="D40" s="3">
        <f>E40+F40</f>
        <v>0</v>
      </c>
      <c r="E40" s="14">
        <f>E42+E46</f>
        <v>0</v>
      </c>
      <c r="F40" s="3">
        <f>F42+F46</f>
        <v>0</v>
      </c>
    </row>
    <row r="41" spans="1:6" ht="12" customHeight="1" x14ac:dyDescent="0.25">
      <c r="A41" s="92"/>
      <c r="B41" s="96" t="s">
        <v>533</v>
      </c>
      <c r="C41" s="98"/>
      <c r="D41" s="3"/>
      <c r="E41" s="14"/>
      <c r="F41" s="3"/>
    </row>
    <row r="42" spans="1:6" ht="24.75" customHeight="1" x14ac:dyDescent="0.25">
      <c r="A42" s="86">
        <v>8141</v>
      </c>
      <c r="B42" s="93" t="s">
        <v>601</v>
      </c>
      <c r="C42" s="98" t="s">
        <v>181</v>
      </c>
      <c r="D42" s="3">
        <f>E42+F42</f>
        <v>0</v>
      </c>
      <c r="E42" s="14">
        <f>E44+E45</f>
        <v>0</v>
      </c>
      <c r="F42" s="3">
        <f>F45</f>
        <v>0</v>
      </c>
    </row>
    <row r="43" spans="1:6" ht="14.25" customHeight="1" x14ac:dyDescent="0.25">
      <c r="A43" s="86"/>
      <c r="B43" s="99" t="s">
        <v>533</v>
      </c>
      <c r="C43" s="100"/>
      <c r="D43" s="3"/>
      <c r="E43" s="14"/>
      <c r="F43" s="3"/>
    </row>
    <row r="44" spans="1:6" ht="17.25" customHeight="1" x14ac:dyDescent="0.25">
      <c r="A44" s="86">
        <v>8142</v>
      </c>
      <c r="B44" s="99" t="s">
        <v>602</v>
      </c>
      <c r="C44" s="100"/>
      <c r="D44" s="3">
        <f>E44</f>
        <v>0</v>
      </c>
      <c r="E44" s="14"/>
      <c r="F44" s="14" t="s">
        <v>178</v>
      </c>
    </row>
    <row r="45" spans="1:6" ht="17.25" customHeight="1" x14ac:dyDescent="0.25">
      <c r="A45" s="86">
        <v>8143</v>
      </c>
      <c r="B45" s="99" t="s">
        <v>603</v>
      </c>
      <c r="C45" s="100"/>
      <c r="D45" s="3">
        <f>E45+F45</f>
        <v>0</v>
      </c>
      <c r="E45" s="14"/>
      <c r="F45" s="3"/>
    </row>
    <row r="46" spans="1:6" ht="24.75" customHeight="1" x14ac:dyDescent="0.25">
      <c r="A46" s="86">
        <v>8150</v>
      </c>
      <c r="B46" s="93" t="s">
        <v>604</v>
      </c>
      <c r="C46" s="71" t="s">
        <v>182</v>
      </c>
      <c r="D46" s="3">
        <f>E46+F46</f>
        <v>0</v>
      </c>
      <c r="E46" s="14">
        <f>E48+E49</f>
        <v>0</v>
      </c>
      <c r="F46" s="3">
        <f>F49</f>
        <v>0</v>
      </c>
    </row>
    <row r="47" spans="1:6" ht="12" customHeight="1" x14ac:dyDescent="0.25">
      <c r="A47" s="86"/>
      <c r="B47" s="99" t="s">
        <v>533</v>
      </c>
      <c r="C47" s="71"/>
      <c r="D47" s="3"/>
      <c r="E47" s="14"/>
      <c r="F47" s="3"/>
    </row>
    <row r="48" spans="1:6" ht="17.25" customHeight="1" x14ac:dyDescent="0.25">
      <c r="A48" s="86">
        <v>8151</v>
      </c>
      <c r="B48" s="99" t="s">
        <v>598</v>
      </c>
      <c r="C48" s="71"/>
      <c r="D48" s="3">
        <f>E48</f>
        <v>0</v>
      </c>
      <c r="E48" s="14"/>
      <c r="F48" s="3" t="s">
        <v>4</v>
      </c>
    </row>
    <row r="49" spans="1:6" ht="17.25" customHeight="1" x14ac:dyDescent="0.25">
      <c r="A49" s="86">
        <v>8152</v>
      </c>
      <c r="B49" s="99" t="s">
        <v>605</v>
      </c>
      <c r="C49" s="71"/>
      <c r="D49" s="3">
        <f>E49+F49</f>
        <v>0</v>
      </c>
      <c r="E49" s="14"/>
      <c r="F49" s="3"/>
    </row>
    <row r="50" spans="1:6" ht="33" customHeight="1" x14ac:dyDescent="0.25">
      <c r="A50" s="86">
        <v>8160</v>
      </c>
      <c r="B50" s="93" t="s">
        <v>606</v>
      </c>
      <c r="C50" s="71"/>
      <c r="D50" s="3">
        <f>E50+F50</f>
        <v>82402</v>
      </c>
      <c r="E50" s="3">
        <f>E57+E61+E71+E72+E73</f>
        <v>0</v>
      </c>
      <c r="F50" s="3">
        <f>F52+F57+F61+F71+F72+F73</f>
        <v>82402</v>
      </c>
    </row>
    <row r="51" spans="1:6" ht="13.5" customHeight="1" x14ac:dyDescent="0.25">
      <c r="A51" s="86"/>
      <c r="B51" s="101" t="s">
        <v>294</v>
      </c>
      <c r="C51" s="71"/>
      <c r="D51" s="3"/>
      <c r="E51" s="14"/>
      <c r="F51" s="3"/>
    </row>
    <row r="52" spans="1:6" ht="24.75" customHeight="1" x14ac:dyDescent="0.25">
      <c r="A52" s="86">
        <v>8161</v>
      </c>
      <c r="B52" s="95" t="s">
        <v>607</v>
      </c>
      <c r="C52" s="71"/>
      <c r="D52" s="3">
        <f>F52</f>
        <v>0</v>
      </c>
      <c r="E52" s="14" t="s">
        <v>178</v>
      </c>
      <c r="F52" s="3">
        <f>F54+F55+F56</f>
        <v>0</v>
      </c>
    </row>
    <row r="53" spans="1:6" ht="10.5" hidden="1" customHeight="1" thickBot="1" x14ac:dyDescent="0.3">
      <c r="A53" s="86"/>
      <c r="B53" s="96" t="s">
        <v>533</v>
      </c>
      <c r="C53" s="71"/>
      <c r="D53" s="3"/>
      <c r="E53" s="14"/>
      <c r="F53" s="3"/>
    </row>
    <row r="54" spans="1:6" ht="25.5" hidden="1" customHeight="1" thickBot="1" x14ac:dyDescent="0.3">
      <c r="A54" s="86">
        <v>8162</v>
      </c>
      <c r="B54" s="99" t="s">
        <v>608</v>
      </c>
      <c r="C54" s="71" t="s">
        <v>183</v>
      </c>
      <c r="D54" s="3">
        <f>F54</f>
        <v>0</v>
      </c>
      <c r="E54" s="14" t="s">
        <v>178</v>
      </c>
      <c r="F54" s="3"/>
    </row>
    <row r="55" spans="1:6" ht="25.5" hidden="1" customHeight="1" thickBot="1" x14ac:dyDescent="0.3">
      <c r="A55" s="92">
        <v>8163</v>
      </c>
      <c r="B55" s="102" t="s">
        <v>609</v>
      </c>
      <c r="C55" s="71" t="s">
        <v>183</v>
      </c>
      <c r="D55" s="3">
        <f>F55</f>
        <v>0</v>
      </c>
      <c r="E55" s="14" t="s">
        <v>178</v>
      </c>
      <c r="F55" s="3"/>
    </row>
    <row r="56" spans="1:6" ht="24" hidden="1" customHeight="1" thickBot="1" x14ac:dyDescent="0.3">
      <c r="A56" s="86">
        <v>8164</v>
      </c>
      <c r="B56" s="99" t="s">
        <v>610</v>
      </c>
      <c r="C56" s="71" t="s">
        <v>184</v>
      </c>
      <c r="D56" s="3">
        <f>F56</f>
        <v>0</v>
      </c>
      <c r="E56" s="14" t="s">
        <v>178</v>
      </c>
      <c r="F56" s="3"/>
    </row>
    <row r="57" spans="1:6" ht="16.5" customHeight="1" x14ac:dyDescent="0.25">
      <c r="A57" s="86">
        <v>8170</v>
      </c>
      <c r="B57" s="95" t="s">
        <v>611</v>
      </c>
      <c r="C57" s="71"/>
      <c r="D57" s="3">
        <f>E57+F57</f>
        <v>0</v>
      </c>
      <c r="E57" s="14"/>
      <c r="F57" s="14"/>
    </row>
    <row r="58" spans="1:6" ht="12.75" hidden="1" customHeight="1" thickBot="1" x14ac:dyDescent="0.3">
      <c r="A58" s="86"/>
      <c r="B58" s="96" t="s">
        <v>533</v>
      </c>
      <c r="C58" s="71"/>
      <c r="D58" s="3"/>
      <c r="E58" s="14"/>
      <c r="F58" s="14"/>
    </row>
    <row r="59" spans="1:6" ht="35.25" hidden="1" customHeight="1" thickBot="1" x14ac:dyDescent="0.3">
      <c r="A59" s="86">
        <v>8171</v>
      </c>
      <c r="B59" s="99" t="s">
        <v>612</v>
      </c>
      <c r="C59" s="71" t="s">
        <v>185</v>
      </c>
      <c r="D59" s="3">
        <f>E59+F59</f>
        <v>0</v>
      </c>
      <c r="E59" s="14"/>
      <c r="F59" s="3"/>
    </row>
    <row r="60" spans="1:6" ht="13.5" hidden="1" customHeight="1" thickBot="1" x14ac:dyDescent="0.3">
      <c r="A60" s="86">
        <v>8172</v>
      </c>
      <c r="B60" s="97" t="s">
        <v>613</v>
      </c>
      <c r="C60" s="71" t="s">
        <v>186</v>
      </c>
      <c r="D60" s="3">
        <f>E60+F60</f>
        <v>0</v>
      </c>
      <c r="E60" s="14"/>
      <c r="F60" s="3"/>
    </row>
    <row r="61" spans="1:6" ht="41.25" customHeight="1" x14ac:dyDescent="0.25">
      <c r="A61" s="86">
        <v>8190</v>
      </c>
      <c r="B61" s="103" t="s">
        <v>614</v>
      </c>
      <c r="C61" s="70"/>
      <c r="D61" s="3">
        <f>D63+D66+D67</f>
        <v>82402</v>
      </c>
      <c r="E61" s="3">
        <f>E63+E66</f>
        <v>0</v>
      </c>
      <c r="F61" s="3">
        <f>F67</f>
        <v>82402</v>
      </c>
    </row>
    <row r="62" spans="1:6" ht="11.25" customHeight="1" x14ac:dyDescent="0.25">
      <c r="A62" s="86"/>
      <c r="B62" s="96" t="s">
        <v>481</v>
      </c>
      <c r="C62" s="70"/>
      <c r="D62" s="3"/>
      <c r="E62" s="3"/>
      <c r="F62" s="3"/>
    </row>
    <row r="63" spans="1:6" ht="26.25" customHeight="1" x14ac:dyDescent="0.25">
      <c r="A63" s="92">
        <v>8191</v>
      </c>
      <c r="B63" s="96" t="s">
        <v>615</v>
      </c>
      <c r="C63" s="104">
        <v>9320</v>
      </c>
      <c r="D63" s="3">
        <f>E63</f>
        <v>40957</v>
      </c>
      <c r="E63" s="3">
        <v>40957</v>
      </c>
      <c r="F63" s="3" t="s">
        <v>4</v>
      </c>
    </row>
    <row r="64" spans="1:6" ht="12.75" customHeight="1" x14ac:dyDescent="0.25">
      <c r="A64" s="92"/>
      <c r="B64" s="96" t="s">
        <v>199</v>
      </c>
      <c r="C64" s="70"/>
      <c r="D64" s="3"/>
      <c r="E64" s="3"/>
      <c r="F64" s="3"/>
    </row>
    <row r="65" spans="1:6" ht="43.5" customHeight="1" x14ac:dyDescent="0.25">
      <c r="A65" s="92">
        <v>8192</v>
      </c>
      <c r="B65" s="99" t="s">
        <v>616</v>
      </c>
      <c r="C65" s="70"/>
      <c r="D65" s="3">
        <f>E65</f>
        <v>0</v>
      </c>
      <c r="E65" s="3">
        <v>0</v>
      </c>
      <c r="F65" s="14" t="s">
        <v>178</v>
      </c>
    </row>
    <row r="66" spans="1:6" ht="25.5" customHeight="1" x14ac:dyDescent="0.25">
      <c r="A66" s="92">
        <v>8193</v>
      </c>
      <c r="B66" s="99" t="s">
        <v>617</v>
      </c>
      <c r="C66" s="70"/>
      <c r="D66" s="3">
        <f>E66</f>
        <v>-40957</v>
      </c>
      <c r="E66" s="14">
        <f>E65-E63</f>
        <v>-40957</v>
      </c>
      <c r="F66" s="14" t="s">
        <v>4</v>
      </c>
    </row>
    <row r="67" spans="1:6" ht="26.25" customHeight="1" x14ac:dyDescent="0.25">
      <c r="A67" s="92">
        <v>8194</v>
      </c>
      <c r="B67" s="96" t="s">
        <v>618</v>
      </c>
      <c r="C67" s="105">
        <v>9330</v>
      </c>
      <c r="D67" s="3">
        <f>F67</f>
        <v>82402</v>
      </c>
      <c r="E67" s="14" t="s">
        <v>178</v>
      </c>
      <c r="F67" s="3">
        <f>F69+F70</f>
        <v>82402</v>
      </c>
    </row>
    <row r="68" spans="1:6" ht="9.75" customHeight="1" x14ac:dyDescent="0.25">
      <c r="A68" s="92"/>
      <c r="B68" s="96" t="s">
        <v>199</v>
      </c>
      <c r="C68" s="105"/>
      <c r="D68" s="3"/>
      <c r="E68" s="14"/>
      <c r="F68" s="3"/>
    </row>
    <row r="69" spans="1:6" ht="32.25" customHeight="1" x14ac:dyDescent="0.25">
      <c r="A69" s="92">
        <v>8195</v>
      </c>
      <c r="B69" s="99" t="s">
        <v>619</v>
      </c>
      <c r="C69" s="105"/>
      <c r="D69" s="3">
        <f>F69</f>
        <v>41445</v>
      </c>
      <c r="E69" s="14" t="s">
        <v>178</v>
      </c>
      <c r="F69" s="3">
        <v>41445</v>
      </c>
    </row>
    <row r="70" spans="1:6" ht="32.25" customHeight="1" x14ac:dyDescent="0.25">
      <c r="A70" s="92">
        <v>8196</v>
      </c>
      <c r="B70" s="99" t="s">
        <v>620</v>
      </c>
      <c r="C70" s="105"/>
      <c r="D70" s="3">
        <f>F70</f>
        <v>40957</v>
      </c>
      <c r="E70" s="14" t="s">
        <v>178</v>
      </c>
      <c r="F70" s="3">
        <f>-E66</f>
        <v>40957</v>
      </c>
    </row>
    <row r="71" spans="1:6" ht="33" customHeight="1" x14ac:dyDescent="0.2">
      <c r="A71" s="92">
        <v>8197</v>
      </c>
      <c r="B71" s="103" t="s">
        <v>621</v>
      </c>
      <c r="C71" s="69"/>
      <c r="D71" s="25"/>
      <c r="E71" s="25"/>
      <c r="F71" s="25"/>
    </row>
    <row r="72" spans="1:6" ht="48.75" customHeight="1" x14ac:dyDescent="0.2">
      <c r="A72" s="92">
        <v>8198</v>
      </c>
      <c r="B72" s="103" t="s">
        <v>622</v>
      </c>
      <c r="C72" s="69"/>
      <c r="D72" s="25"/>
      <c r="E72" s="25"/>
      <c r="F72" s="25"/>
    </row>
    <row r="73" spans="1:6" ht="45.75" customHeight="1" x14ac:dyDescent="0.2">
      <c r="A73" s="92">
        <v>8199</v>
      </c>
      <c r="B73" s="103" t="s">
        <v>623</v>
      </c>
      <c r="C73" s="69"/>
      <c r="D73" s="25"/>
      <c r="E73" s="25"/>
      <c r="F73" s="25"/>
    </row>
    <row r="74" spans="1:6" ht="29.25" customHeight="1" x14ac:dyDescent="0.2">
      <c r="A74" s="92" t="s">
        <v>624</v>
      </c>
      <c r="B74" s="106" t="s">
        <v>625</v>
      </c>
      <c r="C74" s="69"/>
      <c r="D74" s="25"/>
      <c r="E74" s="25"/>
      <c r="F74" s="25"/>
    </row>
    <row r="75" spans="1:6" ht="33" customHeight="1" x14ac:dyDescent="0.25">
      <c r="A75" s="92">
        <v>8200</v>
      </c>
      <c r="B75" s="87" t="s">
        <v>626</v>
      </c>
      <c r="C75" s="70"/>
      <c r="D75" s="25"/>
      <c r="E75" s="25"/>
      <c r="F75" s="25"/>
    </row>
    <row r="76" spans="1:6" ht="13.5" customHeight="1" x14ac:dyDescent="0.25">
      <c r="A76" s="92"/>
      <c r="B76" s="91" t="s">
        <v>294</v>
      </c>
      <c r="C76" s="70"/>
      <c r="D76" s="25"/>
      <c r="E76" s="25"/>
      <c r="F76" s="25"/>
    </row>
    <row r="77" spans="1:6" ht="27.75" customHeight="1" x14ac:dyDescent="0.25">
      <c r="A77" s="92">
        <v>8210</v>
      </c>
      <c r="B77" s="107" t="s">
        <v>627</v>
      </c>
      <c r="C77" s="70"/>
      <c r="D77" s="25"/>
      <c r="E77" s="25"/>
      <c r="F77" s="25"/>
    </row>
    <row r="78" spans="1:6" ht="13.5" customHeight="1" x14ac:dyDescent="0.25">
      <c r="A78" s="86"/>
      <c r="B78" s="99" t="s">
        <v>294</v>
      </c>
      <c r="C78" s="70"/>
      <c r="D78" s="25"/>
      <c r="E78" s="25"/>
      <c r="F78" s="25"/>
    </row>
    <row r="79" spans="1:6" ht="32.25" customHeight="1" x14ac:dyDescent="0.25">
      <c r="A79" s="92">
        <v>8211</v>
      </c>
      <c r="B79" s="95" t="s">
        <v>628</v>
      </c>
      <c r="C79" s="70"/>
      <c r="D79" s="25"/>
      <c r="E79" s="25"/>
      <c r="F79" s="25"/>
    </row>
    <row r="80" spans="1:6" ht="15.75" customHeight="1" x14ac:dyDescent="0.25">
      <c r="A80" s="92"/>
      <c r="B80" s="96" t="s">
        <v>199</v>
      </c>
      <c r="C80" s="70"/>
      <c r="D80" s="25"/>
      <c r="E80" s="25"/>
      <c r="F80" s="25"/>
    </row>
    <row r="81" spans="1:6" ht="15.75" customHeight="1" x14ac:dyDescent="0.25">
      <c r="A81" s="92">
        <v>8212</v>
      </c>
      <c r="B81" s="97" t="s">
        <v>590</v>
      </c>
      <c r="C81" s="71" t="s">
        <v>629</v>
      </c>
      <c r="D81" s="25"/>
      <c r="E81" s="25"/>
      <c r="F81" s="25"/>
    </row>
    <row r="82" spans="1:6" ht="15.75" customHeight="1" x14ac:dyDescent="0.25">
      <c r="A82" s="92">
        <v>8213</v>
      </c>
      <c r="B82" s="97" t="s">
        <v>591</v>
      </c>
      <c r="C82" s="71" t="s">
        <v>630</v>
      </c>
      <c r="D82" s="25"/>
      <c r="E82" s="25"/>
      <c r="F82" s="25"/>
    </row>
    <row r="83" spans="1:6" ht="29.25" customHeight="1" x14ac:dyDescent="0.25">
      <c r="A83" s="92">
        <v>8220</v>
      </c>
      <c r="B83" s="95" t="s">
        <v>631</v>
      </c>
      <c r="C83" s="70"/>
      <c r="D83" s="25"/>
      <c r="E83" s="25"/>
      <c r="F83" s="25"/>
    </row>
    <row r="84" spans="1:6" ht="13.5" customHeight="1" x14ac:dyDescent="0.25">
      <c r="A84" s="92"/>
      <c r="B84" s="96" t="s">
        <v>294</v>
      </c>
      <c r="C84" s="70"/>
      <c r="D84" s="25"/>
      <c r="E84" s="25"/>
      <c r="F84" s="25"/>
    </row>
    <row r="85" spans="1:6" ht="18" customHeight="1" x14ac:dyDescent="0.25">
      <c r="A85" s="92">
        <v>8221</v>
      </c>
      <c r="B85" s="95" t="s">
        <v>632</v>
      </c>
      <c r="C85" s="70"/>
      <c r="D85" s="25"/>
      <c r="E85" s="25"/>
      <c r="F85" s="25"/>
    </row>
    <row r="86" spans="1:6" ht="14.25" customHeight="1" x14ac:dyDescent="0.25">
      <c r="A86" s="92"/>
      <c r="B86" s="96" t="s">
        <v>533</v>
      </c>
      <c r="C86" s="70"/>
      <c r="D86" s="25"/>
      <c r="E86" s="25"/>
      <c r="F86" s="25"/>
    </row>
    <row r="87" spans="1:6" ht="15" customHeight="1" x14ac:dyDescent="0.25">
      <c r="A87" s="86">
        <v>8222</v>
      </c>
      <c r="B87" s="99" t="s">
        <v>633</v>
      </c>
      <c r="C87" s="71" t="s">
        <v>634</v>
      </c>
      <c r="D87" s="25"/>
      <c r="E87" s="25"/>
      <c r="F87" s="25"/>
    </row>
    <row r="88" spans="1:6" ht="15" customHeight="1" x14ac:dyDescent="0.25">
      <c r="A88" s="86">
        <v>8230</v>
      </c>
      <c r="B88" s="99" t="s">
        <v>635</v>
      </c>
      <c r="C88" s="71" t="s">
        <v>636</v>
      </c>
      <c r="D88" s="25"/>
      <c r="E88" s="25"/>
      <c r="F88" s="25"/>
    </row>
    <row r="89" spans="1:6" ht="18" customHeight="1" x14ac:dyDescent="0.25">
      <c r="A89" s="86">
        <v>8240</v>
      </c>
      <c r="B89" s="95" t="s">
        <v>637</v>
      </c>
      <c r="C89" s="70"/>
      <c r="D89" s="25"/>
      <c r="E89" s="25"/>
      <c r="F89" s="25"/>
    </row>
    <row r="90" spans="1:6" ht="14.25" customHeight="1" x14ac:dyDescent="0.25">
      <c r="A90" s="92"/>
      <c r="B90" s="96" t="s">
        <v>533</v>
      </c>
      <c r="C90" s="70"/>
      <c r="D90" s="25"/>
      <c r="E90" s="25"/>
      <c r="F90" s="25"/>
    </row>
    <row r="91" spans="1:6" ht="16.5" customHeight="1" x14ac:dyDescent="0.25">
      <c r="A91" s="86">
        <v>8241</v>
      </c>
      <c r="B91" s="99" t="s">
        <v>638</v>
      </c>
      <c r="C91" s="71" t="s">
        <v>634</v>
      </c>
      <c r="D91" s="25"/>
      <c r="E91" s="25"/>
      <c r="F91" s="25"/>
    </row>
    <row r="92" spans="1:6" ht="16.5" customHeight="1" x14ac:dyDescent="0.25">
      <c r="A92" s="86">
        <v>8250</v>
      </c>
      <c r="B92" s="99" t="s">
        <v>639</v>
      </c>
      <c r="C92" s="71" t="s">
        <v>636</v>
      </c>
      <c r="D92" s="25"/>
      <c r="E92" s="25"/>
      <c r="F92" s="25"/>
    </row>
    <row r="93" spans="1:6" ht="6" customHeight="1" x14ac:dyDescent="0.2">
      <c r="B93" s="23"/>
      <c r="C93" s="23"/>
    </row>
    <row r="94" spans="1:6" ht="18" customHeight="1" x14ac:dyDescent="0.2">
      <c r="B94" s="23"/>
      <c r="C94" s="23"/>
    </row>
    <row r="95" spans="1:6" ht="18" customHeight="1" x14ac:dyDescent="0.2">
      <c r="B95" s="23"/>
      <c r="C95" s="23"/>
    </row>
    <row r="96" spans="1:6" ht="18" customHeight="1" x14ac:dyDescent="0.2">
      <c r="B96" s="23"/>
      <c r="C96" s="23"/>
    </row>
    <row r="97" spans="2:3" ht="18" customHeight="1" x14ac:dyDescent="0.2">
      <c r="B97" s="23"/>
      <c r="C97" s="23"/>
    </row>
    <row r="98" spans="2:3" ht="18" customHeight="1" x14ac:dyDescent="0.2">
      <c r="B98" s="23"/>
      <c r="C98" s="23"/>
    </row>
    <row r="99" spans="2:3" ht="18" customHeight="1" x14ac:dyDescent="0.2">
      <c r="B99" s="23"/>
      <c r="C99" s="23"/>
    </row>
    <row r="100" spans="2:3" ht="18" customHeight="1" x14ac:dyDescent="0.2">
      <c r="B100" s="23"/>
      <c r="C100" s="23"/>
    </row>
    <row r="101" spans="2:3" ht="18" customHeight="1" x14ac:dyDescent="0.2">
      <c r="B101" s="23"/>
      <c r="C101" s="23"/>
    </row>
    <row r="102" spans="2:3" ht="18" customHeight="1" x14ac:dyDescent="0.2">
      <c r="B102" s="23"/>
      <c r="C102" s="23"/>
    </row>
    <row r="103" spans="2:3" ht="18" customHeight="1" x14ac:dyDescent="0.2">
      <c r="B103" s="23"/>
      <c r="C103" s="23"/>
    </row>
    <row r="104" spans="2:3" ht="18" customHeight="1" x14ac:dyDescent="0.2">
      <c r="B104" s="23"/>
      <c r="C104" s="23"/>
    </row>
    <row r="105" spans="2:3" ht="18" customHeight="1" x14ac:dyDescent="0.2">
      <c r="B105" s="23"/>
      <c r="C105" s="23"/>
    </row>
    <row r="106" spans="2:3" ht="18" customHeight="1" x14ac:dyDescent="0.2">
      <c r="B106" s="23"/>
      <c r="C106" s="23"/>
    </row>
    <row r="107" spans="2:3" ht="18" customHeight="1" x14ac:dyDescent="0.2">
      <c r="B107" s="23"/>
      <c r="C107" s="23"/>
    </row>
    <row r="108" spans="2:3" ht="18" customHeight="1" x14ac:dyDescent="0.2">
      <c r="B108" s="23"/>
      <c r="C108" s="23"/>
    </row>
    <row r="109" spans="2:3" ht="18" customHeight="1" x14ac:dyDescent="0.2">
      <c r="B109" s="23"/>
      <c r="C109" s="23"/>
    </row>
    <row r="110" spans="2:3" ht="18" customHeight="1" x14ac:dyDescent="0.2">
      <c r="B110" s="23"/>
      <c r="C110" s="23"/>
    </row>
    <row r="111" spans="2:3" ht="18" customHeight="1" x14ac:dyDescent="0.2">
      <c r="B111" s="23"/>
      <c r="C111" s="23"/>
    </row>
    <row r="112" spans="2:3" ht="18" customHeight="1" x14ac:dyDescent="0.2">
      <c r="B112" s="23"/>
      <c r="C112" s="23"/>
    </row>
    <row r="113" spans="2:3" ht="18" customHeight="1" x14ac:dyDescent="0.2">
      <c r="B113" s="23"/>
      <c r="C113" s="23"/>
    </row>
    <row r="114" spans="2:3" ht="18" customHeight="1" x14ac:dyDescent="0.2">
      <c r="B114" s="23"/>
      <c r="C114" s="23"/>
    </row>
    <row r="115" spans="2:3" ht="18" customHeight="1" x14ac:dyDescent="0.2">
      <c r="B115" s="23"/>
      <c r="C115" s="23"/>
    </row>
    <row r="116" spans="2:3" ht="18" customHeight="1" x14ac:dyDescent="0.2">
      <c r="B116" s="23"/>
      <c r="C116" s="23"/>
    </row>
    <row r="117" spans="2:3" ht="18" customHeight="1" x14ac:dyDescent="0.2">
      <c r="B117" s="23"/>
      <c r="C117" s="23"/>
    </row>
    <row r="118" spans="2:3" ht="18" customHeight="1" x14ac:dyDescent="0.2">
      <c r="B118" s="23"/>
      <c r="C118" s="23"/>
    </row>
    <row r="119" spans="2:3" ht="18" customHeight="1" x14ac:dyDescent="0.2">
      <c r="B119" s="23"/>
      <c r="C119" s="23"/>
    </row>
    <row r="120" spans="2:3" ht="18" customHeight="1" x14ac:dyDescent="0.2">
      <c r="B120" s="23"/>
      <c r="C120" s="23"/>
    </row>
    <row r="121" spans="2:3" ht="18" customHeight="1" x14ac:dyDescent="0.2">
      <c r="B121" s="23"/>
      <c r="C121" s="23"/>
    </row>
    <row r="122" spans="2:3" ht="18" customHeight="1" x14ac:dyDescent="0.2">
      <c r="B122" s="23"/>
      <c r="C122" s="23"/>
    </row>
    <row r="123" spans="2:3" ht="18" customHeight="1" x14ac:dyDescent="0.2">
      <c r="B123" s="23"/>
      <c r="C123" s="23"/>
    </row>
    <row r="124" spans="2:3" ht="18" customHeight="1" x14ac:dyDescent="0.2">
      <c r="B124" s="23"/>
      <c r="C124" s="23"/>
    </row>
    <row r="125" spans="2:3" ht="18" customHeight="1" x14ac:dyDescent="0.2">
      <c r="B125" s="23"/>
      <c r="C125" s="23"/>
    </row>
    <row r="126" spans="2:3" ht="18" customHeight="1" x14ac:dyDescent="0.2">
      <c r="B126" s="23"/>
      <c r="C126" s="23"/>
    </row>
    <row r="127" spans="2:3" ht="18" customHeight="1" x14ac:dyDescent="0.2">
      <c r="B127" s="23"/>
      <c r="C127" s="23"/>
    </row>
    <row r="128" spans="2:3" ht="18" customHeight="1" x14ac:dyDescent="0.2">
      <c r="B128" s="23"/>
      <c r="C128" s="23"/>
    </row>
    <row r="129" spans="2:3" ht="18" customHeight="1" x14ac:dyDescent="0.2">
      <c r="B129" s="23"/>
      <c r="C129" s="23"/>
    </row>
    <row r="130" spans="2:3" ht="18" customHeight="1" x14ac:dyDescent="0.2">
      <c r="B130" s="23"/>
      <c r="C130" s="23"/>
    </row>
    <row r="131" spans="2:3" ht="18" customHeight="1" x14ac:dyDescent="0.2">
      <c r="B131" s="23"/>
      <c r="C131" s="23"/>
    </row>
    <row r="132" spans="2:3" ht="18" customHeight="1" x14ac:dyDescent="0.2">
      <c r="B132" s="23"/>
      <c r="C132" s="23"/>
    </row>
    <row r="133" spans="2:3" ht="18" customHeight="1" x14ac:dyDescent="0.2">
      <c r="B133" s="23"/>
      <c r="C133" s="23"/>
    </row>
    <row r="134" spans="2:3" ht="18" customHeight="1" x14ac:dyDescent="0.2">
      <c r="B134" s="23"/>
      <c r="C134" s="23"/>
    </row>
    <row r="135" spans="2:3" ht="18" customHeight="1" x14ac:dyDescent="0.2">
      <c r="B135" s="23"/>
      <c r="C135" s="23"/>
    </row>
    <row r="136" spans="2:3" ht="18" customHeight="1" x14ac:dyDescent="0.2">
      <c r="B136" s="23"/>
      <c r="C136" s="23"/>
    </row>
    <row r="137" spans="2:3" ht="18" customHeight="1" x14ac:dyDescent="0.2">
      <c r="B137" s="23"/>
      <c r="C137" s="23"/>
    </row>
    <row r="138" spans="2:3" ht="18" customHeight="1" x14ac:dyDescent="0.2">
      <c r="B138" s="23"/>
      <c r="C138" s="23"/>
    </row>
    <row r="139" spans="2:3" ht="18" customHeight="1" x14ac:dyDescent="0.2">
      <c r="B139" s="23"/>
      <c r="C139" s="23"/>
    </row>
    <row r="140" spans="2:3" ht="18" customHeight="1" x14ac:dyDescent="0.2">
      <c r="B140" s="23"/>
      <c r="C140" s="23"/>
    </row>
    <row r="141" spans="2:3" ht="18" customHeight="1" x14ac:dyDescent="0.2">
      <c r="B141" s="23"/>
      <c r="C141" s="23"/>
    </row>
    <row r="142" spans="2:3" ht="18" customHeight="1" x14ac:dyDescent="0.2">
      <c r="B142" s="23"/>
      <c r="C142" s="23"/>
    </row>
    <row r="143" spans="2:3" ht="18" customHeight="1" x14ac:dyDescent="0.2">
      <c r="B143" s="23"/>
      <c r="C143" s="23"/>
    </row>
    <row r="144" spans="2:3" ht="18" customHeight="1" x14ac:dyDescent="0.2">
      <c r="B144" s="23"/>
      <c r="C144" s="23"/>
    </row>
    <row r="145" spans="2:3" ht="18" customHeight="1" x14ac:dyDescent="0.2">
      <c r="B145" s="23"/>
      <c r="C145" s="23"/>
    </row>
    <row r="146" spans="2:3" ht="18" customHeight="1" x14ac:dyDescent="0.2">
      <c r="B146" s="23"/>
      <c r="C146" s="23"/>
    </row>
    <row r="147" spans="2:3" ht="18" customHeight="1" x14ac:dyDescent="0.2">
      <c r="B147" s="23"/>
      <c r="C147" s="23"/>
    </row>
    <row r="148" spans="2:3" ht="18" customHeight="1" x14ac:dyDescent="0.2">
      <c r="B148" s="23"/>
      <c r="C148" s="23"/>
    </row>
    <row r="149" spans="2:3" ht="18" customHeight="1" x14ac:dyDescent="0.2">
      <c r="B149" s="23"/>
      <c r="C149" s="23"/>
    </row>
    <row r="150" spans="2:3" ht="18" customHeight="1" x14ac:dyDescent="0.2">
      <c r="B150" s="23"/>
      <c r="C150" s="23"/>
    </row>
    <row r="151" spans="2:3" ht="18" customHeight="1" x14ac:dyDescent="0.2">
      <c r="B151" s="23"/>
      <c r="C151" s="23"/>
    </row>
    <row r="152" spans="2:3" ht="18" customHeight="1" x14ac:dyDescent="0.2">
      <c r="B152" s="23"/>
      <c r="C152" s="23"/>
    </row>
    <row r="153" spans="2:3" ht="18" customHeight="1" x14ac:dyDescent="0.2">
      <c r="B153" s="23"/>
      <c r="C153" s="23"/>
    </row>
    <row r="154" spans="2:3" ht="18" customHeight="1" x14ac:dyDescent="0.2">
      <c r="B154" s="23"/>
      <c r="C154" s="23"/>
    </row>
    <row r="155" spans="2:3" ht="18" customHeight="1" x14ac:dyDescent="0.2">
      <c r="B155" s="23"/>
      <c r="C155" s="23"/>
    </row>
    <row r="156" spans="2:3" ht="18" customHeight="1" x14ac:dyDescent="0.2">
      <c r="B156" s="23"/>
      <c r="C156" s="23"/>
    </row>
    <row r="157" spans="2:3" ht="18" customHeight="1" x14ac:dyDescent="0.2">
      <c r="B157" s="23"/>
      <c r="C157" s="23"/>
    </row>
    <row r="158" spans="2:3" ht="18" customHeight="1" x14ac:dyDescent="0.2">
      <c r="B158" s="23"/>
      <c r="C158" s="23"/>
    </row>
    <row r="159" spans="2:3" ht="18" customHeight="1" x14ac:dyDescent="0.2">
      <c r="B159" s="23"/>
      <c r="C159" s="23"/>
    </row>
    <row r="160" spans="2:3" x14ac:dyDescent="0.2">
      <c r="B160" s="23"/>
      <c r="C160" s="23"/>
    </row>
    <row r="161" spans="2:3" x14ac:dyDescent="0.2">
      <c r="B161" s="23"/>
      <c r="C161" s="23"/>
    </row>
    <row r="162" spans="2:3" x14ac:dyDescent="0.2">
      <c r="B162" s="23"/>
      <c r="C162" s="23"/>
    </row>
    <row r="163" spans="2:3" x14ac:dyDescent="0.2">
      <c r="B163" s="23"/>
      <c r="C163" s="23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scale="94" orientation="portrait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4"/>
  <sheetViews>
    <sheetView zoomScale="130" zoomScaleNormal="130" workbookViewId="0">
      <selection activeCell="L292" sqref="L292"/>
    </sheetView>
  </sheetViews>
  <sheetFormatPr defaultRowHeight="15" x14ac:dyDescent="0.2"/>
  <cols>
    <col min="1" max="1" width="7.28515625" style="143" customWidth="1"/>
    <col min="2" max="2" width="6.140625" style="151" customWidth="1"/>
    <col min="3" max="3" width="6.140625" style="152" customWidth="1"/>
    <col min="4" max="4" width="6" style="153" customWidth="1"/>
    <col min="5" max="5" width="58.140625" style="147" customWidth="1"/>
    <col min="6" max="6" width="16.5703125" style="226" customWidth="1"/>
    <col min="7" max="7" width="22.28515625" style="271" customWidth="1"/>
    <col min="8" max="8" width="17.85546875" style="226" customWidth="1"/>
    <col min="9" max="9" width="1.140625" style="112" customWidth="1"/>
    <col min="10" max="256" width="9.140625" style="112"/>
    <col min="257" max="257" width="6.140625" style="112" customWidth="1"/>
    <col min="258" max="258" width="6.85546875" style="112" customWidth="1"/>
    <col min="259" max="259" width="6.28515625" style="112" customWidth="1"/>
    <col min="260" max="260" width="5.7109375" style="112" customWidth="1"/>
    <col min="261" max="261" width="51.42578125" style="112" customWidth="1"/>
    <col min="262" max="262" width="11.5703125" style="112" customWidth="1"/>
    <col min="263" max="263" width="9.7109375" style="112" customWidth="1"/>
    <col min="264" max="264" width="10" style="112" customWidth="1"/>
    <col min="265" max="512" width="9.140625" style="112"/>
    <col min="513" max="513" width="6.140625" style="112" customWidth="1"/>
    <col min="514" max="514" width="6.85546875" style="112" customWidth="1"/>
    <col min="515" max="515" width="6.28515625" style="112" customWidth="1"/>
    <col min="516" max="516" width="5.7109375" style="112" customWidth="1"/>
    <col min="517" max="517" width="51.42578125" style="112" customWidth="1"/>
    <col min="518" max="518" width="11.5703125" style="112" customWidth="1"/>
    <col min="519" max="519" width="9.7109375" style="112" customWidth="1"/>
    <col min="520" max="520" width="10" style="112" customWidth="1"/>
    <col min="521" max="768" width="9.140625" style="112"/>
    <col min="769" max="769" width="6.140625" style="112" customWidth="1"/>
    <col min="770" max="770" width="6.85546875" style="112" customWidth="1"/>
    <col min="771" max="771" width="6.28515625" style="112" customWidth="1"/>
    <col min="772" max="772" width="5.7109375" style="112" customWidth="1"/>
    <col min="773" max="773" width="51.42578125" style="112" customWidth="1"/>
    <col min="774" max="774" width="11.5703125" style="112" customWidth="1"/>
    <col min="775" max="775" width="9.7109375" style="112" customWidth="1"/>
    <col min="776" max="776" width="10" style="112" customWidth="1"/>
    <col min="777" max="1024" width="9.140625" style="112"/>
    <col min="1025" max="1025" width="6.140625" style="112" customWidth="1"/>
    <col min="1026" max="1026" width="6.85546875" style="112" customWidth="1"/>
    <col min="1027" max="1027" width="6.28515625" style="112" customWidth="1"/>
    <col min="1028" max="1028" width="5.7109375" style="112" customWidth="1"/>
    <col min="1029" max="1029" width="51.42578125" style="112" customWidth="1"/>
    <col min="1030" max="1030" width="11.5703125" style="112" customWidth="1"/>
    <col min="1031" max="1031" width="9.7109375" style="112" customWidth="1"/>
    <col min="1032" max="1032" width="10" style="112" customWidth="1"/>
    <col min="1033" max="1280" width="9.140625" style="112"/>
    <col min="1281" max="1281" width="6.140625" style="112" customWidth="1"/>
    <col min="1282" max="1282" width="6.85546875" style="112" customWidth="1"/>
    <col min="1283" max="1283" width="6.28515625" style="112" customWidth="1"/>
    <col min="1284" max="1284" width="5.7109375" style="112" customWidth="1"/>
    <col min="1285" max="1285" width="51.42578125" style="112" customWidth="1"/>
    <col min="1286" max="1286" width="11.5703125" style="112" customWidth="1"/>
    <col min="1287" max="1287" width="9.7109375" style="112" customWidth="1"/>
    <col min="1288" max="1288" width="10" style="112" customWidth="1"/>
    <col min="1289" max="1536" width="9.140625" style="112"/>
    <col min="1537" max="1537" width="6.140625" style="112" customWidth="1"/>
    <col min="1538" max="1538" width="6.85546875" style="112" customWidth="1"/>
    <col min="1539" max="1539" width="6.28515625" style="112" customWidth="1"/>
    <col min="1540" max="1540" width="5.7109375" style="112" customWidth="1"/>
    <col min="1541" max="1541" width="51.42578125" style="112" customWidth="1"/>
    <col min="1542" max="1542" width="11.5703125" style="112" customWidth="1"/>
    <col min="1543" max="1543" width="9.7109375" style="112" customWidth="1"/>
    <col min="1544" max="1544" width="10" style="112" customWidth="1"/>
    <col min="1545" max="1792" width="9.140625" style="112"/>
    <col min="1793" max="1793" width="6.140625" style="112" customWidth="1"/>
    <col min="1794" max="1794" width="6.85546875" style="112" customWidth="1"/>
    <col min="1795" max="1795" width="6.28515625" style="112" customWidth="1"/>
    <col min="1796" max="1796" width="5.7109375" style="112" customWidth="1"/>
    <col min="1797" max="1797" width="51.42578125" style="112" customWidth="1"/>
    <col min="1798" max="1798" width="11.5703125" style="112" customWidth="1"/>
    <col min="1799" max="1799" width="9.7109375" style="112" customWidth="1"/>
    <col min="1800" max="1800" width="10" style="112" customWidth="1"/>
    <col min="1801" max="2048" width="9.140625" style="112"/>
    <col min="2049" max="2049" width="6.140625" style="112" customWidth="1"/>
    <col min="2050" max="2050" width="6.85546875" style="112" customWidth="1"/>
    <col min="2051" max="2051" width="6.28515625" style="112" customWidth="1"/>
    <col min="2052" max="2052" width="5.7109375" style="112" customWidth="1"/>
    <col min="2053" max="2053" width="51.42578125" style="112" customWidth="1"/>
    <col min="2054" max="2054" width="11.5703125" style="112" customWidth="1"/>
    <col min="2055" max="2055" width="9.7109375" style="112" customWidth="1"/>
    <col min="2056" max="2056" width="10" style="112" customWidth="1"/>
    <col min="2057" max="2304" width="9.140625" style="112"/>
    <col min="2305" max="2305" width="6.140625" style="112" customWidth="1"/>
    <col min="2306" max="2306" width="6.85546875" style="112" customWidth="1"/>
    <col min="2307" max="2307" width="6.28515625" style="112" customWidth="1"/>
    <col min="2308" max="2308" width="5.7109375" style="112" customWidth="1"/>
    <col min="2309" max="2309" width="51.42578125" style="112" customWidth="1"/>
    <col min="2310" max="2310" width="11.5703125" style="112" customWidth="1"/>
    <col min="2311" max="2311" width="9.7109375" style="112" customWidth="1"/>
    <col min="2312" max="2312" width="10" style="112" customWidth="1"/>
    <col min="2313" max="2560" width="9.140625" style="112"/>
    <col min="2561" max="2561" width="6.140625" style="112" customWidth="1"/>
    <col min="2562" max="2562" width="6.85546875" style="112" customWidth="1"/>
    <col min="2563" max="2563" width="6.28515625" style="112" customWidth="1"/>
    <col min="2564" max="2564" width="5.7109375" style="112" customWidth="1"/>
    <col min="2565" max="2565" width="51.42578125" style="112" customWidth="1"/>
    <col min="2566" max="2566" width="11.5703125" style="112" customWidth="1"/>
    <col min="2567" max="2567" width="9.7109375" style="112" customWidth="1"/>
    <col min="2568" max="2568" width="10" style="112" customWidth="1"/>
    <col min="2569" max="2816" width="9.140625" style="112"/>
    <col min="2817" max="2817" width="6.140625" style="112" customWidth="1"/>
    <col min="2818" max="2818" width="6.85546875" style="112" customWidth="1"/>
    <col min="2819" max="2819" width="6.28515625" style="112" customWidth="1"/>
    <col min="2820" max="2820" width="5.7109375" style="112" customWidth="1"/>
    <col min="2821" max="2821" width="51.42578125" style="112" customWidth="1"/>
    <col min="2822" max="2822" width="11.5703125" style="112" customWidth="1"/>
    <col min="2823" max="2823" width="9.7109375" style="112" customWidth="1"/>
    <col min="2824" max="2824" width="10" style="112" customWidth="1"/>
    <col min="2825" max="3072" width="9.140625" style="112"/>
    <col min="3073" max="3073" width="6.140625" style="112" customWidth="1"/>
    <col min="3074" max="3074" width="6.85546875" style="112" customWidth="1"/>
    <col min="3075" max="3075" width="6.28515625" style="112" customWidth="1"/>
    <col min="3076" max="3076" width="5.7109375" style="112" customWidth="1"/>
    <col min="3077" max="3077" width="51.42578125" style="112" customWidth="1"/>
    <col min="3078" max="3078" width="11.5703125" style="112" customWidth="1"/>
    <col min="3079" max="3079" width="9.7109375" style="112" customWidth="1"/>
    <col min="3080" max="3080" width="10" style="112" customWidth="1"/>
    <col min="3081" max="3328" width="9.140625" style="112"/>
    <col min="3329" max="3329" width="6.140625" style="112" customWidth="1"/>
    <col min="3330" max="3330" width="6.85546875" style="112" customWidth="1"/>
    <col min="3331" max="3331" width="6.28515625" style="112" customWidth="1"/>
    <col min="3332" max="3332" width="5.7109375" style="112" customWidth="1"/>
    <col min="3333" max="3333" width="51.42578125" style="112" customWidth="1"/>
    <col min="3334" max="3334" width="11.5703125" style="112" customWidth="1"/>
    <col min="3335" max="3335" width="9.7109375" style="112" customWidth="1"/>
    <col min="3336" max="3336" width="10" style="112" customWidth="1"/>
    <col min="3337" max="3584" width="9.140625" style="112"/>
    <col min="3585" max="3585" width="6.140625" style="112" customWidth="1"/>
    <col min="3586" max="3586" width="6.85546875" style="112" customWidth="1"/>
    <col min="3587" max="3587" width="6.28515625" style="112" customWidth="1"/>
    <col min="3588" max="3588" width="5.7109375" style="112" customWidth="1"/>
    <col min="3589" max="3589" width="51.42578125" style="112" customWidth="1"/>
    <col min="3590" max="3590" width="11.5703125" style="112" customWidth="1"/>
    <col min="3591" max="3591" width="9.7109375" style="112" customWidth="1"/>
    <col min="3592" max="3592" width="10" style="112" customWidth="1"/>
    <col min="3593" max="3840" width="9.140625" style="112"/>
    <col min="3841" max="3841" width="6.140625" style="112" customWidth="1"/>
    <col min="3842" max="3842" width="6.85546875" style="112" customWidth="1"/>
    <col min="3843" max="3843" width="6.28515625" style="112" customWidth="1"/>
    <col min="3844" max="3844" width="5.7109375" style="112" customWidth="1"/>
    <col min="3845" max="3845" width="51.42578125" style="112" customWidth="1"/>
    <col min="3846" max="3846" width="11.5703125" style="112" customWidth="1"/>
    <col min="3847" max="3847" width="9.7109375" style="112" customWidth="1"/>
    <col min="3848" max="3848" width="10" style="112" customWidth="1"/>
    <col min="3849" max="4096" width="9.140625" style="112"/>
    <col min="4097" max="4097" width="6.140625" style="112" customWidth="1"/>
    <col min="4098" max="4098" width="6.85546875" style="112" customWidth="1"/>
    <col min="4099" max="4099" width="6.28515625" style="112" customWidth="1"/>
    <col min="4100" max="4100" width="5.7109375" style="112" customWidth="1"/>
    <col min="4101" max="4101" width="51.42578125" style="112" customWidth="1"/>
    <col min="4102" max="4102" width="11.5703125" style="112" customWidth="1"/>
    <col min="4103" max="4103" width="9.7109375" style="112" customWidth="1"/>
    <col min="4104" max="4104" width="10" style="112" customWidth="1"/>
    <col min="4105" max="4352" width="9.140625" style="112"/>
    <col min="4353" max="4353" width="6.140625" style="112" customWidth="1"/>
    <col min="4354" max="4354" width="6.85546875" style="112" customWidth="1"/>
    <col min="4355" max="4355" width="6.28515625" style="112" customWidth="1"/>
    <col min="4356" max="4356" width="5.7109375" style="112" customWidth="1"/>
    <col min="4357" max="4357" width="51.42578125" style="112" customWidth="1"/>
    <col min="4358" max="4358" width="11.5703125" style="112" customWidth="1"/>
    <col min="4359" max="4359" width="9.7109375" style="112" customWidth="1"/>
    <col min="4360" max="4360" width="10" style="112" customWidth="1"/>
    <col min="4361" max="4608" width="9.140625" style="112"/>
    <col min="4609" max="4609" width="6.140625" style="112" customWidth="1"/>
    <col min="4610" max="4610" width="6.85546875" style="112" customWidth="1"/>
    <col min="4611" max="4611" width="6.28515625" style="112" customWidth="1"/>
    <col min="4612" max="4612" width="5.7109375" style="112" customWidth="1"/>
    <col min="4613" max="4613" width="51.42578125" style="112" customWidth="1"/>
    <col min="4614" max="4614" width="11.5703125" style="112" customWidth="1"/>
    <col min="4615" max="4615" width="9.7109375" style="112" customWidth="1"/>
    <col min="4616" max="4616" width="10" style="112" customWidth="1"/>
    <col min="4617" max="4864" width="9.140625" style="112"/>
    <col min="4865" max="4865" width="6.140625" style="112" customWidth="1"/>
    <col min="4866" max="4866" width="6.85546875" style="112" customWidth="1"/>
    <col min="4867" max="4867" width="6.28515625" style="112" customWidth="1"/>
    <col min="4868" max="4868" width="5.7109375" style="112" customWidth="1"/>
    <col min="4869" max="4869" width="51.42578125" style="112" customWidth="1"/>
    <col min="4870" max="4870" width="11.5703125" style="112" customWidth="1"/>
    <col min="4871" max="4871" width="9.7109375" style="112" customWidth="1"/>
    <col min="4872" max="4872" width="10" style="112" customWidth="1"/>
    <col min="4873" max="5120" width="9.140625" style="112"/>
    <col min="5121" max="5121" width="6.140625" style="112" customWidth="1"/>
    <col min="5122" max="5122" width="6.85546875" style="112" customWidth="1"/>
    <col min="5123" max="5123" width="6.28515625" style="112" customWidth="1"/>
    <col min="5124" max="5124" width="5.7109375" style="112" customWidth="1"/>
    <col min="5125" max="5125" width="51.42578125" style="112" customWidth="1"/>
    <col min="5126" max="5126" width="11.5703125" style="112" customWidth="1"/>
    <col min="5127" max="5127" width="9.7109375" style="112" customWidth="1"/>
    <col min="5128" max="5128" width="10" style="112" customWidth="1"/>
    <col min="5129" max="5376" width="9.140625" style="112"/>
    <col min="5377" max="5377" width="6.140625" style="112" customWidth="1"/>
    <col min="5378" max="5378" width="6.85546875" style="112" customWidth="1"/>
    <col min="5379" max="5379" width="6.28515625" style="112" customWidth="1"/>
    <col min="5380" max="5380" width="5.7109375" style="112" customWidth="1"/>
    <col min="5381" max="5381" width="51.42578125" style="112" customWidth="1"/>
    <col min="5382" max="5382" width="11.5703125" style="112" customWidth="1"/>
    <col min="5383" max="5383" width="9.7109375" style="112" customWidth="1"/>
    <col min="5384" max="5384" width="10" style="112" customWidth="1"/>
    <col min="5385" max="5632" width="9.140625" style="112"/>
    <col min="5633" max="5633" width="6.140625" style="112" customWidth="1"/>
    <col min="5634" max="5634" width="6.85546875" style="112" customWidth="1"/>
    <col min="5635" max="5635" width="6.28515625" style="112" customWidth="1"/>
    <col min="5636" max="5636" width="5.7109375" style="112" customWidth="1"/>
    <col min="5637" max="5637" width="51.42578125" style="112" customWidth="1"/>
    <col min="5638" max="5638" width="11.5703125" style="112" customWidth="1"/>
    <col min="5639" max="5639" width="9.7109375" style="112" customWidth="1"/>
    <col min="5640" max="5640" width="10" style="112" customWidth="1"/>
    <col min="5641" max="5888" width="9.140625" style="112"/>
    <col min="5889" max="5889" width="6.140625" style="112" customWidth="1"/>
    <col min="5890" max="5890" width="6.85546875" style="112" customWidth="1"/>
    <col min="5891" max="5891" width="6.28515625" style="112" customWidth="1"/>
    <col min="5892" max="5892" width="5.7109375" style="112" customWidth="1"/>
    <col min="5893" max="5893" width="51.42578125" style="112" customWidth="1"/>
    <col min="5894" max="5894" width="11.5703125" style="112" customWidth="1"/>
    <col min="5895" max="5895" width="9.7109375" style="112" customWidth="1"/>
    <col min="5896" max="5896" width="10" style="112" customWidth="1"/>
    <col min="5897" max="6144" width="9.140625" style="112"/>
    <col min="6145" max="6145" width="6.140625" style="112" customWidth="1"/>
    <col min="6146" max="6146" width="6.85546875" style="112" customWidth="1"/>
    <col min="6147" max="6147" width="6.28515625" style="112" customWidth="1"/>
    <col min="6148" max="6148" width="5.7109375" style="112" customWidth="1"/>
    <col min="6149" max="6149" width="51.42578125" style="112" customWidth="1"/>
    <col min="6150" max="6150" width="11.5703125" style="112" customWidth="1"/>
    <col min="6151" max="6151" width="9.7109375" style="112" customWidth="1"/>
    <col min="6152" max="6152" width="10" style="112" customWidth="1"/>
    <col min="6153" max="6400" width="9.140625" style="112"/>
    <col min="6401" max="6401" width="6.140625" style="112" customWidth="1"/>
    <col min="6402" max="6402" width="6.85546875" style="112" customWidth="1"/>
    <col min="6403" max="6403" width="6.28515625" style="112" customWidth="1"/>
    <col min="6404" max="6404" width="5.7109375" style="112" customWidth="1"/>
    <col min="6405" max="6405" width="51.42578125" style="112" customWidth="1"/>
    <col min="6406" max="6406" width="11.5703125" style="112" customWidth="1"/>
    <col min="6407" max="6407" width="9.7109375" style="112" customWidth="1"/>
    <col min="6408" max="6408" width="10" style="112" customWidth="1"/>
    <col min="6409" max="6656" width="9.140625" style="112"/>
    <col min="6657" max="6657" width="6.140625" style="112" customWidth="1"/>
    <col min="6658" max="6658" width="6.85546875" style="112" customWidth="1"/>
    <col min="6659" max="6659" width="6.28515625" style="112" customWidth="1"/>
    <col min="6660" max="6660" width="5.7109375" style="112" customWidth="1"/>
    <col min="6661" max="6661" width="51.42578125" style="112" customWidth="1"/>
    <col min="6662" max="6662" width="11.5703125" style="112" customWidth="1"/>
    <col min="6663" max="6663" width="9.7109375" style="112" customWidth="1"/>
    <col min="6664" max="6664" width="10" style="112" customWidth="1"/>
    <col min="6665" max="6912" width="9.140625" style="112"/>
    <col min="6913" max="6913" width="6.140625" style="112" customWidth="1"/>
    <col min="6914" max="6914" width="6.85546875" style="112" customWidth="1"/>
    <col min="6915" max="6915" width="6.28515625" style="112" customWidth="1"/>
    <col min="6916" max="6916" width="5.7109375" style="112" customWidth="1"/>
    <col min="6917" max="6917" width="51.42578125" style="112" customWidth="1"/>
    <col min="6918" max="6918" width="11.5703125" style="112" customWidth="1"/>
    <col min="6919" max="6919" width="9.7109375" style="112" customWidth="1"/>
    <col min="6920" max="6920" width="10" style="112" customWidth="1"/>
    <col min="6921" max="7168" width="9.140625" style="112"/>
    <col min="7169" max="7169" width="6.140625" style="112" customWidth="1"/>
    <col min="7170" max="7170" width="6.85546875" style="112" customWidth="1"/>
    <col min="7171" max="7171" width="6.28515625" style="112" customWidth="1"/>
    <col min="7172" max="7172" width="5.7109375" style="112" customWidth="1"/>
    <col min="7173" max="7173" width="51.42578125" style="112" customWidth="1"/>
    <col min="7174" max="7174" width="11.5703125" style="112" customWidth="1"/>
    <col min="7175" max="7175" width="9.7109375" style="112" customWidth="1"/>
    <col min="7176" max="7176" width="10" style="112" customWidth="1"/>
    <col min="7177" max="7424" width="9.140625" style="112"/>
    <col min="7425" max="7425" width="6.140625" style="112" customWidth="1"/>
    <col min="7426" max="7426" width="6.85546875" style="112" customWidth="1"/>
    <col min="7427" max="7427" width="6.28515625" style="112" customWidth="1"/>
    <col min="7428" max="7428" width="5.7109375" style="112" customWidth="1"/>
    <col min="7429" max="7429" width="51.42578125" style="112" customWidth="1"/>
    <col min="7430" max="7430" width="11.5703125" style="112" customWidth="1"/>
    <col min="7431" max="7431" width="9.7109375" style="112" customWidth="1"/>
    <col min="7432" max="7432" width="10" style="112" customWidth="1"/>
    <col min="7433" max="7680" width="9.140625" style="112"/>
    <col min="7681" max="7681" width="6.140625" style="112" customWidth="1"/>
    <col min="7682" max="7682" width="6.85546875" style="112" customWidth="1"/>
    <col min="7683" max="7683" width="6.28515625" style="112" customWidth="1"/>
    <col min="7684" max="7684" width="5.7109375" style="112" customWidth="1"/>
    <col min="7685" max="7685" width="51.42578125" style="112" customWidth="1"/>
    <col min="7686" max="7686" width="11.5703125" style="112" customWidth="1"/>
    <col min="7687" max="7687" width="9.7109375" style="112" customWidth="1"/>
    <col min="7688" max="7688" width="10" style="112" customWidth="1"/>
    <col min="7689" max="7936" width="9.140625" style="112"/>
    <col min="7937" max="7937" width="6.140625" style="112" customWidth="1"/>
    <col min="7938" max="7938" width="6.85546875" style="112" customWidth="1"/>
    <col min="7939" max="7939" width="6.28515625" style="112" customWidth="1"/>
    <col min="7940" max="7940" width="5.7109375" style="112" customWidth="1"/>
    <col min="7941" max="7941" width="51.42578125" style="112" customWidth="1"/>
    <col min="7942" max="7942" width="11.5703125" style="112" customWidth="1"/>
    <col min="7943" max="7943" width="9.7109375" style="112" customWidth="1"/>
    <col min="7944" max="7944" width="10" style="112" customWidth="1"/>
    <col min="7945" max="8192" width="9.140625" style="112"/>
    <col min="8193" max="8193" width="6.140625" style="112" customWidth="1"/>
    <col min="8194" max="8194" width="6.85546875" style="112" customWidth="1"/>
    <col min="8195" max="8195" width="6.28515625" style="112" customWidth="1"/>
    <col min="8196" max="8196" width="5.7109375" style="112" customWidth="1"/>
    <col min="8197" max="8197" width="51.42578125" style="112" customWidth="1"/>
    <col min="8198" max="8198" width="11.5703125" style="112" customWidth="1"/>
    <col min="8199" max="8199" width="9.7109375" style="112" customWidth="1"/>
    <col min="8200" max="8200" width="10" style="112" customWidth="1"/>
    <col min="8201" max="8448" width="9.140625" style="112"/>
    <col min="8449" max="8449" width="6.140625" style="112" customWidth="1"/>
    <col min="8450" max="8450" width="6.85546875" style="112" customWidth="1"/>
    <col min="8451" max="8451" width="6.28515625" style="112" customWidth="1"/>
    <col min="8452" max="8452" width="5.7109375" style="112" customWidth="1"/>
    <col min="8453" max="8453" width="51.42578125" style="112" customWidth="1"/>
    <col min="8454" max="8454" width="11.5703125" style="112" customWidth="1"/>
    <col min="8455" max="8455" width="9.7109375" style="112" customWidth="1"/>
    <col min="8456" max="8456" width="10" style="112" customWidth="1"/>
    <col min="8457" max="8704" width="9.140625" style="112"/>
    <col min="8705" max="8705" width="6.140625" style="112" customWidth="1"/>
    <col min="8706" max="8706" width="6.85546875" style="112" customWidth="1"/>
    <col min="8707" max="8707" width="6.28515625" style="112" customWidth="1"/>
    <col min="8708" max="8708" width="5.7109375" style="112" customWidth="1"/>
    <col min="8709" max="8709" width="51.42578125" style="112" customWidth="1"/>
    <col min="8710" max="8710" width="11.5703125" style="112" customWidth="1"/>
    <col min="8711" max="8711" width="9.7109375" style="112" customWidth="1"/>
    <col min="8712" max="8712" width="10" style="112" customWidth="1"/>
    <col min="8713" max="8960" width="9.140625" style="112"/>
    <col min="8961" max="8961" width="6.140625" style="112" customWidth="1"/>
    <col min="8962" max="8962" width="6.85546875" style="112" customWidth="1"/>
    <col min="8963" max="8963" width="6.28515625" style="112" customWidth="1"/>
    <col min="8964" max="8964" width="5.7109375" style="112" customWidth="1"/>
    <col min="8965" max="8965" width="51.42578125" style="112" customWidth="1"/>
    <col min="8966" max="8966" width="11.5703125" style="112" customWidth="1"/>
    <col min="8967" max="8967" width="9.7109375" style="112" customWidth="1"/>
    <col min="8968" max="8968" width="10" style="112" customWidth="1"/>
    <col min="8969" max="9216" width="9.140625" style="112"/>
    <col min="9217" max="9217" width="6.140625" style="112" customWidth="1"/>
    <col min="9218" max="9218" width="6.85546875" style="112" customWidth="1"/>
    <col min="9219" max="9219" width="6.28515625" style="112" customWidth="1"/>
    <col min="9220" max="9220" width="5.7109375" style="112" customWidth="1"/>
    <col min="9221" max="9221" width="51.42578125" style="112" customWidth="1"/>
    <col min="9222" max="9222" width="11.5703125" style="112" customWidth="1"/>
    <col min="9223" max="9223" width="9.7109375" style="112" customWidth="1"/>
    <col min="9224" max="9224" width="10" style="112" customWidth="1"/>
    <col min="9225" max="9472" width="9.140625" style="112"/>
    <col min="9473" max="9473" width="6.140625" style="112" customWidth="1"/>
    <col min="9474" max="9474" width="6.85546875" style="112" customWidth="1"/>
    <col min="9475" max="9475" width="6.28515625" style="112" customWidth="1"/>
    <col min="9476" max="9476" width="5.7109375" style="112" customWidth="1"/>
    <col min="9477" max="9477" width="51.42578125" style="112" customWidth="1"/>
    <col min="9478" max="9478" width="11.5703125" style="112" customWidth="1"/>
    <col min="9479" max="9479" width="9.7109375" style="112" customWidth="1"/>
    <col min="9480" max="9480" width="10" style="112" customWidth="1"/>
    <col min="9481" max="9728" width="9.140625" style="112"/>
    <col min="9729" max="9729" width="6.140625" style="112" customWidth="1"/>
    <col min="9730" max="9730" width="6.85546875" style="112" customWidth="1"/>
    <col min="9731" max="9731" width="6.28515625" style="112" customWidth="1"/>
    <col min="9732" max="9732" width="5.7109375" style="112" customWidth="1"/>
    <col min="9733" max="9733" width="51.42578125" style="112" customWidth="1"/>
    <col min="9734" max="9734" width="11.5703125" style="112" customWidth="1"/>
    <col min="9735" max="9735" width="9.7109375" style="112" customWidth="1"/>
    <col min="9736" max="9736" width="10" style="112" customWidth="1"/>
    <col min="9737" max="9984" width="9.140625" style="112"/>
    <col min="9985" max="9985" width="6.140625" style="112" customWidth="1"/>
    <col min="9986" max="9986" width="6.85546875" style="112" customWidth="1"/>
    <col min="9987" max="9987" width="6.28515625" style="112" customWidth="1"/>
    <col min="9988" max="9988" width="5.7109375" style="112" customWidth="1"/>
    <col min="9989" max="9989" width="51.42578125" style="112" customWidth="1"/>
    <col min="9990" max="9990" width="11.5703125" style="112" customWidth="1"/>
    <col min="9991" max="9991" width="9.7109375" style="112" customWidth="1"/>
    <col min="9992" max="9992" width="10" style="112" customWidth="1"/>
    <col min="9993" max="10240" width="9.140625" style="112"/>
    <col min="10241" max="10241" width="6.140625" style="112" customWidth="1"/>
    <col min="10242" max="10242" width="6.85546875" style="112" customWidth="1"/>
    <col min="10243" max="10243" width="6.28515625" style="112" customWidth="1"/>
    <col min="10244" max="10244" width="5.7109375" style="112" customWidth="1"/>
    <col min="10245" max="10245" width="51.42578125" style="112" customWidth="1"/>
    <col min="10246" max="10246" width="11.5703125" style="112" customWidth="1"/>
    <col min="10247" max="10247" width="9.7109375" style="112" customWidth="1"/>
    <col min="10248" max="10248" width="10" style="112" customWidth="1"/>
    <col min="10249" max="10496" width="9.140625" style="112"/>
    <col min="10497" max="10497" width="6.140625" style="112" customWidth="1"/>
    <col min="10498" max="10498" width="6.85546875" style="112" customWidth="1"/>
    <col min="10499" max="10499" width="6.28515625" style="112" customWidth="1"/>
    <col min="10500" max="10500" width="5.7109375" style="112" customWidth="1"/>
    <col min="10501" max="10501" width="51.42578125" style="112" customWidth="1"/>
    <col min="10502" max="10502" width="11.5703125" style="112" customWidth="1"/>
    <col min="10503" max="10503" width="9.7109375" style="112" customWidth="1"/>
    <col min="10504" max="10504" width="10" style="112" customWidth="1"/>
    <col min="10505" max="10752" width="9.140625" style="112"/>
    <col min="10753" max="10753" width="6.140625" style="112" customWidth="1"/>
    <col min="10754" max="10754" width="6.85546875" style="112" customWidth="1"/>
    <col min="10755" max="10755" width="6.28515625" style="112" customWidth="1"/>
    <col min="10756" max="10756" width="5.7109375" style="112" customWidth="1"/>
    <col min="10757" max="10757" width="51.42578125" style="112" customWidth="1"/>
    <col min="10758" max="10758" width="11.5703125" style="112" customWidth="1"/>
    <col min="10759" max="10759" width="9.7109375" style="112" customWidth="1"/>
    <col min="10760" max="10760" width="10" style="112" customWidth="1"/>
    <col min="10761" max="11008" width="9.140625" style="112"/>
    <col min="11009" max="11009" width="6.140625" style="112" customWidth="1"/>
    <col min="11010" max="11010" width="6.85546875" style="112" customWidth="1"/>
    <col min="11011" max="11011" width="6.28515625" style="112" customWidth="1"/>
    <col min="11012" max="11012" width="5.7109375" style="112" customWidth="1"/>
    <col min="11013" max="11013" width="51.42578125" style="112" customWidth="1"/>
    <col min="11014" max="11014" width="11.5703125" style="112" customWidth="1"/>
    <col min="11015" max="11015" width="9.7109375" style="112" customWidth="1"/>
    <col min="11016" max="11016" width="10" style="112" customWidth="1"/>
    <col min="11017" max="11264" width="9.140625" style="112"/>
    <col min="11265" max="11265" width="6.140625" style="112" customWidth="1"/>
    <col min="11266" max="11266" width="6.85546875" style="112" customWidth="1"/>
    <col min="11267" max="11267" width="6.28515625" style="112" customWidth="1"/>
    <col min="11268" max="11268" width="5.7109375" style="112" customWidth="1"/>
    <col min="11269" max="11269" width="51.42578125" style="112" customWidth="1"/>
    <col min="11270" max="11270" width="11.5703125" style="112" customWidth="1"/>
    <col min="11271" max="11271" width="9.7109375" style="112" customWidth="1"/>
    <col min="11272" max="11272" width="10" style="112" customWidth="1"/>
    <col min="11273" max="11520" width="9.140625" style="112"/>
    <col min="11521" max="11521" width="6.140625" style="112" customWidth="1"/>
    <col min="11522" max="11522" width="6.85546875" style="112" customWidth="1"/>
    <col min="11523" max="11523" width="6.28515625" style="112" customWidth="1"/>
    <col min="11524" max="11524" width="5.7109375" style="112" customWidth="1"/>
    <col min="11525" max="11525" width="51.42578125" style="112" customWidth="1"/>
    <col min="11526" max="11526" width="11.5703125" style="112" customWidth="1"/>
    <col min="11527" max="11527" width="9.7109375" style="112" customWidth="1"/>
    <col min="11528" max="11528" width="10" style="112" customWidth="1"/>
    <col min="11529" max="11776" width="9.140625" style="112"/>
    <col min="11777" max="11777" width="6.140625" style="112" customWidth="1"/>
    <col min="11778" max="11778" width="6.85546875" style="112" customWidth="1"/>
    <col min="11779" max="11779" width="6.28515625" style="112" customWidth="1"/>
    <col min="11780" max="11780" width="5.7109375" style="112" customWidth="1"/>
    <col min="11781" max="11781" width="51.42578125" style="112" customWidth="1"/>
    <col min="11782" max="11782" width="11.5703125" style="112" customWidth="1"/>
    <col min="11783" max="11783" width="9.7109375" style="112" customWidth="1"/>
    <col min="11784" max="11784" width="10" style="112" customWidth="1"/>
    <col min="11785" max="12032" width="9.140625" style="112"/>
    <col min="12033" max="12033" width="6.140625" style="112" customWidth="1"/>
    <col min="12034" max="12034" width="6.85546875" style="112" customWidth="1"/>
    <col min="12035" max="12035" width="6.28515625" style="112" customWidth="1"/>
    <col min="12036" max="12036" width="5.7109375" style="112" customWidth="1"/>
    <col min="12037" max="12037" width="51.42578125" style="112" customWidth="1"/>
    <col min="12038" max="12038" width="11.5703125" style="112" customWidth="1"/>
    <col min="12039" max="12039" width="9.7109375" style="112" customWidth="1"/>
    <col min="12040" max="12040" width="10" style="112" customWidth="1"/>
    <col min="12041" max="12288" width="9.140625" style="112"/>
    <col min="12289" max="12289" width="6.140625" style="112" customWidth="1"/>
    <col min="12290" max="12290" width="6.85546875" style="112" customWidth="1"/>
    <col min="12291" max="12291" width="6.28515625" style="112" customWidth="1"/>
    <col min="12292" max="12292" width="5.7109375" style="112" customWidth="1"/>
    <col min="12293" max="12293" width="51.42578125" style="112" customWidth="1"/>
    <col min="12294" max="12294" width="11.5703125" style="112" customWidth="1"/>
    <col min="12295" max="12295" width="9.7109375" style="112" customWidth="1"/>
    <col min="12296" max="12296" width="10" style="112" customWidth="1"/>
    <col min="12297" max="12544" width="9.140625" style="112"/>
    <col min="12545" max="12545" width="6.140625" style="112" customWidth="1"/>
    <col min="12546" max="12546" width="6.85546875" style="112" customWidth="1"/>
    <col min="12547" max="12547" width="6.28515625" style="112" customWidth="1"/>
    <col min="12548" max="12548" width="5.7109375" style="112" customWidth="1"/>
    <col min="12549" max="12549" width="51.42578125" style="112" customWidth="1"/>
    <col min="12550" max="12550" width="11.5703125" style="112" customWidth="1"/>
    <col min="12551" max="12551" width="9.7109375" style="112" customWidth="1"/>
    <col min="12552" max="12552" width="10" style="112" customWidth="1"/>
    <col min="12553" max="12800" width="9.140625" style="112"/>
    <col min="12801" max="12801" width="6.140625" style="112" customWidth="1"/>
    <col min="12802" max="12802" width="6.85546875" style="112" customWidth="1"/>
    <col min="12803" max="12803" width="6.28515625" style="112" customWidth="1"/>
    <col min="12804" max="12804" width="5.7109375" style="112" customWidth="1"/>
    <col min="12805" max="12805" width="51.42578125" style="112" customWidth="1"/>
    <col min="12806" max="12806" width="11.5703125" style="112" customWidth="1"/>
    <col min="12807" max="12807" width="9.7109375" style="112" customWidth="1"/>
    <col min="12808" max="12808" width="10" style="112" customWidth="1"/>
    <col min="12809" max="13056" width="9.140625" style="112"/>
    <col min="13057" max="13057" width="6.140625" style="112" customWidth="1"/>
    <col min="13058" max="13058" width="6.85546875" style="112" customWidth="1"/>
    <col min="13059" max="13059" width="6.28515625" style="112" customWidth="1"/>
    <col min="13060" max="13060" width="5.7109375" style="112" customWidth="1"/>
    <col min="13061" max="13061" width="51.42578125" style="112" customWidth="1"/>
    <col min="13062" max="13062" width="11.5703125" style="112" customWidth="1"/>
    <col min="13063" max="13063" width="9.7109375" style="112" customWidth="1"/>
    <col min="13064" max="13064" width="10" style="112" customWidth="1"/>
    <col min="13065" max="13312" width="9.140625" style="112"/>
    <col min="13313" max="13313" width="6.140625" style="112" customWidth="1"/>
    <col min="13314" max="13314" width="6.85546875" style="112" customWidth="1"/>
    <col min="13315" max="13315" width="6.28515625" style="112" customWidth="1"/>
    <col min="13316" max="13316" width="5.7109375" style="112" customWidth="1"/>
    <col min="13317" max="13317" width="51.42578125" style="112" customWidth="1"/>
    <col min="13318" max="13318" width="11.5703125" style="112" customWidth="1"/>
    <col min="13319" max="13319" width="9.7109375" style="112" customWidth="1"/>
    <col min="13320" max="13320" width="10" style="112" customWidth="1"/>
    <col min="13321" max="13568" width="9.140625" style="112"/>
    <col min="13569" max="13569" width="6.140625" style="112" customWidth="1"/>
    <col min="13570" max="13570" width="6.85546875" style="112" customWidth="1"/>
    <col min="13571" max="13571" width="6.28515625" style="112" customWidth="1"/>
    <col min="13572" max="13572" width="5.7109375" style="112" customWidth="1"/>
    <col min="13573" max="13573" width="51.42578125" style="112" customWidth="1"/>
    <col min="13574" max="13574" width="11.5703125" style="112" customWidth="1"/>
    <col min="13575" max="13575" width="9.7109375" style="112" customWidth="1"/>
    <col min="13576" max="13576" width="10" style="112" customWidth="1"/>
    <col min="13577" max="13824" width="9.140625" style="112"/>
    <col min="13825" max="13825" width="6.140625" style="112" customWidth="1"/>
    <col min="13826" max="13826" width="6.85546875" style="112" customWidth="1"/>
    <col min="13827" max="13827" width="6.28515625" style="112" customWidth="1"/>
    <col min="13828" max="13828" width="5.7109375" style="112" customWidth="1"/>
    <col min="13829" max="13829" width="51.42578125" style="112" customWidth="1"/>
    <col min="13830" max="13830" width="11.5703125" style="112" customWidth="1"/>
    <col min="13831" max="13831" width="9.7109375" style="112" customWidth="1"/>
    <col min="13832" max="13832" width="10" style="112" customWidth="1"/>
    <col min="13833" max="14080" width="9.140625" style="112"/>
    <col min="14081" max="14081" width="6.140625" style="112" customWidth="1"/>
    <col min="14082" max="14082" width="6.85546875" style="112" customWidth="1"/>
    <col min="14083" max="14083" width="6.28515625" style="112" customWidth="1"/>
    <col min="14084" max="14084" width="5.7109375" style="112" customWidth="1"/>
    <col min="14085" max="14085" width="51.42578125" style="112" customWidth="1"/>
    <col min="14086" max="14086" width="11.5703125" style="112" customWidth="1"/>
    <col min="14087" max="14087" width="9.7109375" style="112" customWidth="1"/>
    <col min="14088" max="14088" width="10" style="112" customWidth="1"/>
    <col min="14089" max="14336" width="9.140625" style="112"/>
    <col min="14337" max="14337" width="6.140625" style="112" customWidth="1"/>
    <col min="14338" max="14338" width="6.85546875" style="112" customWidth="1"/>
    <col min="14339" max="14339" width="6.28515625" style="112" customWidth="1"/>
    <col min="14340" max="14340" width="5.7109375" style="112" customWidth="1"/>
    <col min="14341" max="14341" width="51.42578125" style="112" customWidth="1"/>
    <col min="14342" max="14342" width="11.5703125" style="112" customWidth="1"/>
    <col min="14343" max="14343" width="9.7109375" style="112" customWidth="1"/>
    <col min="14344" max="14344" width="10" style="112" customWidth="1"/>
    <col min="14345" max="14592" width="9.140625" style="112"/>
    <col min="14593" max="14593" width="6.140625" style="112" customWidth="1"/>
    <col min="14594" max="14594" width="6.85546875" style="112" customWidth="1"/>
    <col min="14595" max="14595" width="6.28515625" style="112" customWidth="1"/>
    <col min="14596" max="14596" width="5.7109375" style="112" customWidth="1"/>
    <col min="14597" max="14597" width="51.42578125" style="112" customWidth="1"/>
    <col min="14598" max="14598" width="11.5703125" style="112" customWidth="1"/>
    <col min="14599" max="14599" width="9.7109375" style="112" customWidth="1"/>
    <col min="14600" max="14600" width="10" style="112" customWidth="1"/>
    <col min="14601" max="14848" width="9.140625" style="112"/>
    <col min="14849" max="14849" width="6.140625" style="112" customWidth="1"/>
    <col min="14850" max="14850" width="6.85546875" style="112" customWidth="1"/>
    <col min="14851" max="14851" width="6.28515625" style="112" customWidth="1"/>
    <col min="14852" max="14852" width="5.7109375" style="112" customWidth="1"/>
    <col min="14853" max="14853" width="51.42578125" style="112" customWidth="1"/>
    <col min="14854" max="14854" width="11.5703125" style="112" customWidth="1"/>
    <col min="14855" max="14855" width="9.7109375" style="112" customWidth="1"/>
    <col min="14856" max="14856" width="10" style="112" customWidth="1"/>
    <col min="14857" max="15104" width="9.140625" style="112"/>
    <col min="15105" max="15105" width="6.140625" style="112" customWidth="1"/>
    <col min="15106" max="15106" width="6.85546875" style="112" customWidth="1"/>
    <col min="15107" max="15107" width="6.28515625" style="112" customWidth="1"/>
    <col min="15108" max="15108" width="5.7109375" style="112" customWidth="1"/>
    <col min="15109" max="15109" width="51.42578125" style="112" customWidth="1"/>
    <col min="15110" max="15110" width="11.5703125" style="112" customWidth="1"/>
    <col min="15111" max="15111" width="9.7109375" style="112" customWidth="1"/>
    <col min="15112" max="15112" width="10" style="112" customWidth="1"/>
    <col min="15113" max="15360" width="9.140625" style="112"/>
    <col min="15361" max="15361" width="6.140625" style="112" customWidth="1"/>
    <col min="15362" max="15362" width="6.85546875" style="112" customWidth="1"/>
    <col min="15363" max="15363" width="6.28515625" style="112" customWidth="1"/>
    <col min="15364" max="15364" width="5.7109375" style="112" customWidth="1"/>
    <col min="15365" max="15365" width="51.42578125" style="112" customWidth="1"/>
    <col min="15366" max="15366" width="11.5703125" style="112" customWidth="1"/>
    <col min="15367" max="15367" width="9.7109375" style="112" customWidth="1"/>
    <col min="15368" max="15368" width="10" style="112" customWidth="1"/>
    <col min="15369" max="15616" width="9.140625" style="112"/>
    <col min="15617" max="15617" width="6.140625" style="112" customWidth="1"/>
    <col min="15618" max="15618" width="6.85546875" style="112" customWidth="1"/>
    <col min="15619" max="15619" width="6.28515625" style="112" customWidth="1"/>
    <col min="15620" max="15620" width="5.7109375" style="112" customWidth="1"/>
    <col min="15621" max="15621" width="51.42578125" style="112" customWidth="1"/>
    <col min="15622" max="15622" width="11.5703125" style="112" customWidth="1"/>
    <col min="15623" max="15623" width="9.7109375" style="112" customWidth="1"/>
    <col min="15624" max="15624" width="10" style="112" customWidth="1"/>
    <col min="15625" max="15872" width="9.140625" style="112"/>
    <col min="15873" max="15873" width="6.140625" style="112" customWidth="1"/>
    <col min="15874" max="15874" width="6.85546875" style="112" customWidth="1"/>
    <col min="15875" max="15875" width="6.28515625" style="112" customWidth="1"/>
    <col min="15876" max="15876" width="5.7109375" style="112" customWidth="1"/>
    <col min="15877" max="15877" width="51.42578125" style="112" customWidth="1"/>
    <col min="15878" max="15878" width="11.5703125" style="112" customWidth="1"/>
    <col min="15879" max="15879" width="9.7109375" style="112" customWidth="1"/>
    <col min="15880" max="15880" width="10" style="112" customWidth="1"/>
    <col min="15881" max="16128" width="9.140625" style="112"/>
    <col min="16129" max="16129" width="6.140625" style="112" customWidth="1"/>
    <col min="16130" max="16130" width="6.85546875" style="112" customWidth="1"/>
    <col min="16131" max="16131" width="6.28515625" style="112" customWidth="1"/>
    <col min="16132" max="16132" width="5.7109375" style="112" customWidth="1"/>
    <col min="16133" max="16133" width="51.42578125" style="112" customWidth="1"/>
    <col min="16134" max="16134" width="11.5703125" style="112" customWidth="1"/>
    <col min="16135" max="16135" width="9.7109375" style="112" customWidth="1"/>
    <col min="16136" max="16136" width="10" style="112" customWidth="1"/>
    <col min="16137" max="16384" width="9.140625" style="112"/>
  </cols>
  <sheetData>
    <row r="1" spans="1:8" ht="20.25" x14ac:dyDescent="0.35">
      <c r="A1" s="338" t="s">
        <v>644</v>
      </c>
      <c r="B1" s="338"/>
      <c r="C1" s="338"/>
      <c r="D1" s="338"/>
      <c r="E1" s="338"/>
      <c r="F1" s="338"/>
      <c r="G1" s="338"/>
      <c r="H1" s="338"/>
    </row>
    <row r="2" spans="1:8" ht="36" customHeight="1" x14ac:dyDescent="0.3">
      <c r="A2" s="339" t="s">
        <v>692</v>
      </c>
      <c r="B2" s="339"/>
      <c r="C2" s="339"/>
      <c r="D2" s="339"/>
      <c r="E2" s="339"/>
      <c r="F2" s="339"/>
      <c r="G2" s="339"/>
      <c r="H2" s="339"/>
    </row>
    <row r="3" spans="1:8" ht="8.25" customHeight="1" x14ac:dyDescent="0.25">
      <c r="A3" s="113" t="s">
        <v>645</v>
      </c>
      <c r="B3" s="114"/>
      <c r="C3" s="115"/>
      <c r="D3" s="115"/>
      <c r="E3" s="116"/>
      <c r="F3" s="161"/>
      <c r="G3" s="262"/>
      <c r="H3" s="161"/>
    </row>
    <row r="4" spans="1:8" ht="17.25" x14ac:dyDescent="0.25">
      <c r="A4" s="117"/>
      <c r="B4" s="118"/>
      <c r="C4" s="119"/>
      <c r="D4" s="119"/>
      <c r="E4" s="120"/>
      <c r="F4" s="161"/>
      <c r="G4" s="262" t="s">
        <v>646</v>
      </c>
      <c r="H4" s="161"/>
    </row>
    <row r="5" spans="1:8" s="121" customFormat="1" ht="15.75" customHeight="1" x14ac:dyDescent="0.25">
      <c r="A5" s="314" t="s">
        <v>285</v>
      </c>
      <c r="B5" s="340" t="s">
        <v>647</v>
      </c>
      <c r="C5" s="341" t="s">
        <v>287</v>
      </c>
      <c r="D5" s="341" t="s">
        <v>288</v>
      </c>
      <c r="E5" s="342" t="s">
        <v>648</v>
      </c>
      <c r="F5" s="314" t="s">
        <v>649</v>
      </c>
      <c r="G5" s="343" t="s">
        <v>650</v>
      </c>
      <c r="H5" s="343"/>
    </row>
    <row r="6" spans="1:8" s="122" customFormat="1" ht="48" customHeight="1" x14ac:dyDescent="0.25">
      <c r="A6" s="314"/>
      <c r="B6" s="340"/>
      <c r="C6" s="341"/>
      <c r="D6" s="341"/>
      <c r="E6" s="342"/>
      <c r="F6" s="314"/>
      <c r="G6" s="263" t="s">
        <v>651</v>
      </c>
      <c r="H6" s="224" t="s">
        <v>652</v>
      </c>
    </row>
    <row r="7" spans="1:8" s="203" customFormat="1" ht="15" customHeight="1" x14ac:dyDescent="0.25">
      <c r="A7" s="201">
        <v>1</v>
      </c>
      <c r="B7" s="201">
        <v>2</v>
      </c>
      <c r="C7" s="201">
        <v>3</v>
      </c>
      <c r="D7" s="201">
        <v>4</v>
      </c>
      <c r="E7" s="201">
        <v>5</v>
      </c>
      <c r="F7" s="201">
        <v>6</v>
      </c>
      <c r="G7" s="264">
        <v>7</v>
      </c>
      <c r="H7" s="201">
        <v>8</v>
      </c>
    </row>
    <row r="8" spans="1:8" s="128" customFormat="1" ht="44.25" x14ac:dyDescent="0.25">
      <c r="A8" s="127">
        <v>2000</v>
      </c>
      <c r="B8" s="123" t="s">
        <v>66</v>
      </c>
      <c r="C8" s="124" t="s">
        <v>4</v>
      </c>
      <c r="D8" s="125" t="s">
        <v>4</v>
      </c>
      <c r="E8" s="126" t="s">
        <v>671</v>
      </c>
      <c r="F8" s="219">
        <f>G8+H8</f>
        <v>2342055.7999999998</v>
      </c>
      <c r="G8" s="287">
        <f>G9+G155+G254+G436+G486+G620+G744+G845+G931</f>
        <v>1961738.2</v>
      </c>
      <c r="H8" s="287">
        <f>H9+H155+H254+H436+H486+H620+H744+H845+H931</f>
        <v>380317.6</v>
      </c>
    </row>
    <row r="9" spans="1:8" s="132" customFormat="1" ht="64.5" customHeight="1" x14ac:dyDescent="0.25">
      <c r="A9" s="129">
        <v>2100</v>
      </c>
      <c r="B9" s="46" t="s">
        <v>67</v>
      </c>
      <c r="C9" s="130">
        <v>0</v>
      </c>
      <c r="D9" s="130">
        <v>0</v>
      </c>
      <c r="E9" s="131" t="s">
        <v>653</v>
      </c>
      <c r="F9" s="220">
        <f>G9+H9</f>
        <v>649540.1</v>
      </c>
      <c r="G9" s="265">
        <f>G11+G52+G66+G90+G98+G106+G139+G147</f>
        <v>550270</v>
      </c>
      <c r="H9" s="207">
        <f>H11+H52+H66+H90+H98+H106+H139+H147</f>
        <v>99270.099999999991</v>
      </c>
    </row>
    <row r="10" spans="1:8" ht="17.25" x14ac:dyDescent="0.3">
      <c r="A10" s="133"/>
      <c r="B10" s="46"/>
      <c r="C10" s="130"/>
      <c r="D10" s="130"/>
      <c r="E10" s="134" t="s">
        <v>294</v>
      </c>
      <c r="F10" s="221"/>
      <c r="G10" s="266"/>
      <c r="H10" s="272"/>
    </row>
    <row r="11" spans="1:8" s="136" customFormat="1" ht="46.5" customHeight="1" x14ac:dyDescent="0.2">
      <c r="A11" s="133">
        <v>2110</v>
      </c>
      <c r="B11" s="46" t="s">
        <v>67</v>
      </c>
      <c r="C11" s="130">
        <v>1</v>
      </c>
      <c r="D11" s="130">
        <v>0</v>
      </c>
      <c r="E11" s="135" t="s">
        <v>295</v>
      </c>
      <c r="F11" s="221">
        <f>G11+H11</f>
        <v>462570</v>
      </c>
      <c r="G11" s="267">
        <f>G13+G40+G46</f>
        <v>462570</v>
      </c>
      <c r="H11" s="289">
        <v>0</v>
      </c>
    </row>
    <row r="12" spans="1:8" s="136" customFormat="1" ht="17.25" x14ac:dyDescent="0.3">
      <c r="A12" s="133"/>
      <c r="B12" s="46"/>
      <c r="C12" s="130"/>
      <c r="D12" s="130"/>
      <c r="E12" s="134" t="s">
        <v>199</v>
      </c>
      <c r="F12" s="221"/>
      <c r="G12" s="268"/>
      <c r="H12" s="273"/>
    </row>
    <row r="13" spans="1:8" ht="21" customHeight="1" x14ac:dyDescent="0.2">
      <c r="A13" s="133">
        <v>2111</v>
      </c>
      <c r="B13" s="47" t="s">
        <v>67</v>
      </c>
      <c r="C13" s="137">
        <v>1</v>
      </c>
      <c r="D13" s="137">
        <v>1</v>
      </c>
      <c r="E13" s="134" t="s">
        <v>296</v>
      </c>
      <c r="F13" s="221">
        <f t="shared" ref="F13:F146" si="0">G13+H13</f>
        <v>462570</v>
      </c>
      <c r="G13" s="269">
        <f>SUM(G14:G39)</f>
        <v>462570</v>
      </c>
      <c r="H13" s="287">
        <f>H15</f>
        <v>0</v>
      </c>
    </row>
    <row r="14" spans="1:8" ht="27" x14ac:dyDescent="0.3">
      <c r="A14" s="133"/>
      <c r="B14" s="47"/>
      <c r="C14" s="137"/>
      <c r="D14" s="137"/>
      <c r="E14" s="134" t="s">
        <v>654</v>
      </c>
      <c r="F14" s="221"/>
      <c r="G14" s="266"/>
      <c r="H14" s="272"/>
    </row>
    <row r="15" spans="1:8" ht="17.25" x14ac:dyDescent="0.3">
      <c r="A15" s="133"/>
      <c r="B15" s="47"/>
      <c r="C15" s="137"/>
      <c r="D15" s="137"/>
      <c r="E15" s="50" t="s">
        <v>482</v>
      </c>
      <c r="F15" s="221">
        <f t="shared" ref="F15:F34" si="1">G15+H15</f>
        <v>405000</v>
      </c>
      <c r="G15" s="270">
        <v>405000</v>
      </c>
      <c r="H15" s="272">
        <v>0</v>
      </c>
    </row>
    <row r="16" spans="1:8" ht="28.5" x14ac:dyDescent="0.3">
      <c r="A16" s="133"/>
      <c r="B16" s="47"/>
      <c r="C16" s="137"/>
      <c r="D16" s="137"/>
      <c r="E16" s="50" t="s">
        <v>483</v>
      </c>
      <c r="F16" s="221">
        <f t="shared" si="1"/>
        <v>0</v>
      </c>
      <c r="G16" s="290">
        <v>0</v>
      </c>
      <c r="H16" s="272">
        <v>0</v>
      </c>
    </row>
    <row r="17" spans="1:8" ht="17.25" x14ac:dyDescent="0.3">
      <c r="A17" s="133"/>
      <c r="B17" s="47"/>
      <c r="C17" s="137"/>
      <c r="D17" s="137"/>
      <c r="E17" s="58" t="s">
        <v>488</v>
      </c>
      <c r="F17" s="221">
        <f t="shared" si="1"/>
        <v>21500</v>
      </c>
      <c r="G17" s="266">
        <v>21500</v>
      </c>
      <c r="H17" s="272">
        <v>0</v>
      </c>
    </row>
    <row r="18" spans="1:8" ht="17.25" x14ac:dyDescent="0.3">
      <c r="A18" s="133"/>
      <c r="B18" s="47"/>
      <c r="C18" s="137"/>
      <c r="D18" s="137"/>
      <c r="E18" s="50" t="s">
        <v>489</v>
      </c>
      <c r="F18" s="221">
        <f t="shared" si="1"/>
        <v>1700</v>
      </c>
      <c r="G18" s="266">
        <v>1700</v>
      </c>
      <c r="H18" s="272">
        <v>0</v>
      </c>
    </row>
    <row r="19" spans="1:8" ht="17.25" x14ac:dyDescent="0.3">
      <c r="A19" s="133"/>
      <c r="B19" s="47"/>
      <c r="C19" s="137"/>
      <c r="D19" s="137"/>
      <c r="E19" s="50" t="s">
        <v>490</v>
      </c>
      <c r="F19" s="221">
        <f t="shared" si="1"/>
        <v>4000</v>
      </c>
      <c r="G19" s="266">
        <v>4000</v>
      </c>
      <c r="H19" s="272">
        <v>0</v>
      </c>
    </row>
    <row r="20" spans="1:8" ht="17.25" x14ac:dyDescent="0.3">
      <c r="A20" s="133"/>
      <c r="B20" s="47"/>
      <c r="C20" s="137"/>
      <c r="D20" s="137"/>
      <c r="E20" s="50" t="s">
        <v>491</v>
      </c>
      <c r="F20" s="221">
        <f t="shared" si="1"/>
        <v>600</v>
      </c>
      <c r="G20" s="266">
        <v>600</v>
      </c>
      <c r="H20" s="272">
        <v>0</v>
      </c>
    </row>
    <row r="21" spans="1:8" ht="17.25" x14ac:dyDescent="0.3">
      <c r="A21" s="133"/>
      <c r="B21" s="47"/>
      <c r="C21" s="137"/>
      <c r="D21" s="137"/>
      <c r="E21" s="50" t="s">
        <v>494</v>
      </c>
      <c r="F21" s="221">
        <f t="shared" si="1"/>
        <v>1800</v>
      </c>
      <c r="G21" s="266">
        <v>1800</v>
      </c>
      <c r="H21" s="272">
        <v>0</v>
      </c>
    </row>
    <row r="22" spans="1:8" ht="17.25" x14ac:dyDescent="0.3">
      <c r="A22" s="133"/>
      <c r="B22" s="47"/>
      <c r="C22" s="137"/>
      <c r="D22" s="137"/>
      <c r="E22" s="50" t="s">
        <v>700</v>
      </c>
      <c r="F22" s="221">
        <f t="shared" si="1"/>
        <v>3000</v>
      </c>
      <c r="G22" s="266">
        <v>3000</v>
      </c>
      <c r="H22" s="272">
        <v>0</v>
      </c>
    </row>
    <row r="23" spans="1:8" ht="28.5" x14ac:dyDescent="0.3">
      <c r="A23" s="133"/>
      <c r="B23" s="47"/>
      <c r="C23" s="137"/>
      <c r="D23" s="137"/>
      <c r="E23" s="50" t="s">
        <v>499</v>
      </c>
      <c r="F23" s="221">
        <f t="shared" si="1"/>
        <v>1500</v>
      </c>
      <c r="G23" s="266">
        <v>1500</v>
      </c>
      <c r="H23" s="272">
        <v>0</v>
      </c>
    </row>
    <row r="24" spans="1:8" ht="17.25" x14ac:dyDescent="0.3">
      <c r="A24" s="133"/>
      <c r="B24" s="47"/>
      <c r="C24" s="137"/>
      <c r="D24" s="137"/>
      <c r="E24" s="50" t="s">
        <v>701</v>
      </c>
      <c r="F24" s="221">
        <f t="shared" si="1"/>
        <v>500</v>
      </c>
      <c r="G24" s="266">
        <v>500</v>
      </c>
      <c r="H24" s="272">
        <v>0</v>
      </c>
    </row>
    <row r="25" spans="1:8" ht="17.25" x14ac:dyDescent="0.3">
      <c r="A25" s="133"/>
      <c r="B25" s="47"/>
      <c r="C25" s="137"/>
      <c r="D25" s="137"/>
      <c r="E25" s="50" t="s">
        <v>503</v>
      </c>
      <c r="F25" s="221">
        <f t="shared" si="1"/>
        <v>2500</v>
      </c>
      <c r="G25" s="266">
        <v>2500</v>
      </c>
      <c r="H25" s="272">
        <v>0</v>
      </c>
    </row>
    <row r="26" spans="1:8" ht="17.25" x14ac:dyDescent="0.3">
      <c r="A26" s="133"/>
      <c r="B26" s="47"/>
      <c r="C26" s="137"/>
      <c r="D26" s="137"/>
      <c r="E26" s="50" t="s">
        <v>693</v>
      </c>
      <c r="F26" s="221">
        <f t="shared" si="1"/>
        <v>370</v>
      </c>
      <c r="G26" s="266">
        <v>370</v>
      </c>
      <c r="H26" s="272">
        <v>0</v>
      </c>
    </row>
    <row r="27" spans="1:8" ht="28.5" x14ac:dyDescent="0.3">
      <c r="A27" s="133"/>
      <c r="B27" s="47"/>
      <c r="C27" s="137"/>
      <c r="D27" s="137"/>
      <c r="E27" s="50" t="s">
        <v>506</v>
      </c>
      <c r="F27" s="221">
        <f t="shared" si="1"/>
        <v>0</v>
      </c>
      <c r="G27" s="266">
        <v>0</v>
      </c>
      <c r="H27" s="272">
        <v>0</v>
      </c>
    </row>
    <row r="28" spans="1:8" ht="28.5" x14ac:dyDescent="0.3">
      <c r="A28" s="133"/>
      <c r="B28" s="47"/>
      <c r="C28" s="137"/>
      <c r="D28" s="137"/>
      <c r="E28" s="50" t="s">
        <v>507</v>
      </c>
      <c r="F28" s="221">
        <f t="shared" si="1"/>
        <v>2000</v>
      </c>
      <c r="G28" s="266">
        <v>2000</v>
      </c>
      <c r="H28" s="272">
        <v>0</v>
      </c>
    </row>
    <row r="29" spans="1:8" ht="17.25" x14ac:dyDescent="0.3">
      <c r="A29" s="133"/>
      <c r="B29" s="47"/>
      <c r="C29" s="137"/>
      <c r="D29" s="137"/>
      <c r="E29" s="50" t="s">
        <v>508</v>
      </c>
      <c r="F29" s="221">
        <f t="shared" si="1"/>
        <v>3800</v>
      </c>
      <c r="G29" s="266">
        <v>3800</v>
      </c>
      <c r="H29" s="272">
        <v>0</v>
      </c>
    </row>
    <row r="30" spans="1:8" ht="17.25" x14ac:dyDescent="0.3">
      <c r="A30" s="133"/>
      <c r="B30" s="47"/>
      <c r="C30" s="137"/>
      <c r="D30" s="137"/>
      <c r="E30" s="51" t="s">
        <v>513</v>
      </c>
      <c r="F30" s="221">
        <f t="shared" si="1"/>
        <v>0</v>
      </c>
      <c r="G30" s="266">
        <v>0</v>
      </c>
      <c r="H30" s="272">
        <v>0</v>
      </c>
    </row>
    <row r="31" spans="1:8" ht="17.25" x14ac:dyDescent="0.3">
      <c r="A31" s="133"/>
      <c r="B31" s="47"/>
      <c r="C31" s="137"/>
      <c r="D31" s="137"/>
      <c r="E31" s="51" t="s">
        <v>511</v>
      </c>
      <c r="F31" s="221">
        <f t="shared" si="1"/>
        <v>6000</v>
      </c>
      <c r="G31" s="266">
        <v>6000</v>
      </c>
      <c r="H31" s="272">
        <v>0</v>
      </c>
    </row>
    <row r="32" spans="1:8" ht="17.25" x14ac:dyDescent="0.3">
      <c r="A32" s="133"/>
      <c r="B32" s="47"/>
      <c r="C32" s="137"/>
      <c r="D32" s="137"/>
      <c r="E32" s="51" t="s">
        <v>514</v>
      </c>
      <c r="F32" s="221">
        <f t="shared" si="1"/>
        <v>4200</v>
      </c>
      <c r="G32" s="266">
        <v>4200</v>
      </c>
      <c r="H32" s="272">
        <v>0</v>
      </c>
    </row>
    <row r="33" spans="1:8" ht="17.25" x14ac:dyDescent="0.3">
      <c r="A33" s="133"/>
      <c r="B33" s="47"/>
      <c r="C33" s="137"/>
      <c r="D33" s="137"/>
      <c r="E33" s="51" t="s">
        <v>515</v>
      </c>
      <c r="F33" s="221">
        <f t="shared" si="1"/>
        <v>4000</v>
      </c>
      <c r="G33" s="266">
        <v>4000</v>
      </c>
      <c r="H33" s="272">
        <v>0</v>
      </c>
    </row>
    <row r="34" spans="1:8" ht="21" customHeight="1" x14ac:dyDescent="0.3">
      <c r="A34" s="133"/>
      <c r="B34" s="47"/>
      <c r="C34" s="137"/>
      <c r="D34" s="137"/>
      <c r="E34" s="51" t="s">
        <v>553</v>
      </c>
      <c r="F34" s="221">
        <f t="shared" si="1"/>
        <v>100</v>
      </c>
      <c r="G34" s="266">
        <v>100</v>
      </c>
      <c r="H34" s="272">
        <v>0</v>
      </c>
    </row>
    <row r="35" spans="1:8" ht="17.25" x14ac:dyDescent="0.3">
      <c r="A35" s="133"/>
      <c r="B35" s="47"/>
      <c r="C35" s="137"/>
      <c r="D35" s="137"/>
      <c r="E35" s="51" t="s">
        <v>761</v>
      </c>
      <c r="F35" s="221"/>
      <c r="G35" s="266"/>
      <c r="H35" s="272"/>
    </row>
    <row r="36" spans="1:8" ht="17.25" x14ac:dyDescent="0.3">
      <c r="A36" s="133"/>
      <c r="B36" s="47"/>
      <c r="C36" s="137"/>
      <c r="D36" s="137"/>
      <c r="E36" s="51" t="s">
        <v>762</v>
      </c>
      <c r="F36" s="221"/>
      <c r="G36" s="266"/>
      <c r="H36" s="272"/>
    </row>
    <row r="37" spans="1:8" ht="17.25" x14ac:dyDescent="0.3">
      <c r="A37" s="133"/>
      <c r="B37" s="47"/>
      <c r="C37" s="137"/>
      <c r="D37" s="137"/>
      <c r="E37" s="134" t="s">
        <v>759</v>
      </c>
      <c r="F37" s="221"/>
      <c r="G37" s="266"/>
      <c r="H37" s="272"/>
    </row>
    <row r="38" spans="1:8" ht="17.25" x14ac:dyDescent="0.3">
      <c r="A38" s="133"/>
      <c r="B38" s="47"/>
      <c r="C38" s="137"/>
      <c r="D38" s="137"/>
      <c r="E38" s="134" t="s">
        <v>715</v>
      </c>
      <c r="F38" s="221"/>
      <c r="G38" s="266"/>
      <c r="H38" s="272"/>
    </row>
    <row r="39" spans="1:8" ht="11.25" customHeight="1" x14ac:dyDescent="0.3">
      <c r="A39" s="133"/>
      <c r="B39" s="47"/>
      <c r="C39" s="137"/>
      <c r="D39" s="137"/>
      <c r="E39" s="134" t="s">
        <v>655</v>
      </c>
      <c r="F39" s="221"/>
      <c r="G39" s="266"/>
      <c r="H39" s="272"/>
    </row>
    <row r="40" spans="1:8" ht="17.25" hidden="1" x14ac:dyDescent="0.2">
      <c r="A40" s="133">
        <v>2112</v>
      </c>
      <c r="B40" s="47" t="s">
        <v>67</v>
      </c>
      <c r="C40" s="137">
        <v>1</v>
      </c>
      <c r="D40" s="137">
        <v>2</v>
      </c>
      <c r="E40" s="134" t="s">
        <v>297</v>
      </c>
      <c r="F40" s="221">
        <f t="shared" si="0"/>
        <v>0</v>
      </c>
      <c r="G40" s="269">
        <f>SUM(G42:G45)</f>
        <v>0</v>
      </c>
      <c r="H40" s="208">
        <f>SUM(H42:H45)</f>
        <v>0</v>
      </c>
    </row>
    <row r="41" spans="1:8" ht="27" hidden="1" x14ac:dyDescent="0.3">
      <c r="A41" s="133"/>
      <c r="B41" s="47"/>
      <c r="C41" s="137"/>
      <c r="D41" s="137"/>
      <c r="E41" s="134" t="s">
        <v>654</v>
      </c>
      <c r="F41" s="221"/>
      <c r="G41" s="266"/>
      <c r="H41" s="272"/>
    </row>
    <row r="42" spans="1:8" ht="12.75" hidden="1" customHeight="1" x14ac:dyDescent="0.3">
      <c r="A42" s="133"/>
      <c r="B42" s="47"/>
      <c r="C42" s="137"/>
      <c r="D42" s="137"/>
      <c r="E42" s="134" t="s">
        <v>655</v>
      </c>
      <c r="F42" s="221">
        <f t="shared" si="0"/>
        <v>0</v>
      </c>
      <c r="G42" s="266"/>
      <c r="H42" s="272"/>
    </row>
    <row r="43" spans="1:8" ht="10.5" hidden="1" customHeight="1" x14ac:dyDescent="0.3">
      <c r="A43" s="133"/>
      <c r="B43" s="47"/>
      <c r="C43" s="137"/>
      <c r="D43" s="137"/>
      <c r="E43" s="134"/>
      <c r="F43" s="221">
        <f t="shared" si="0"/>
        <v>0</v>
      </c>
      <c r="G43" s="266"/>
      <c r="H43" s="272"/>
    </row>
    <row r="44" spans="1:8" ht="10.5" hidden="1" customHeight="1" x14ac:dyDescent="0.3">
      <c r="A44" s="133"/>
      <c r="B44" s="47"/>
      <c r="C44" s="137"/>
      <c r="D44" s="137"/>
      <c r="E44" s="134"/>
      <c r="F44" s="221">
        <f t="shared" si="0"/>
        <v>0</v>
      </c>
      <c r="G44" s="266"/>
      <c r="H44" s="272"/>
    </row>
    <row r="45" spans="1:8" ht="11.25" hidden="1" customHeight="1" x14ac:dyDescent="0.3">
      <c r="A45" s="133"/>
      <c r="B45" s="47"/>
      <c r="C45" s="137"/>
      <c r="D45" s="137"/>
      <c r="E45" s="134" t="s">
        <v>655</v>
      </c>
      <c r="F45" s="221">
        <f t="shared" si="0"/>
        <v>0</v>
      </c>
      <c r="G45" s="266"/>
      <c r="H45" s="272"/>
    </row>
    <row r="46" spans="1:8" ht="17.25" hidden="1" x14ac:dyDescent="0.2">
      <c r="A46" s="133">
        <v>2113</v>
      </c>
      <c r="B46" s="47" t="s">
        <v>67</v>
      </c>
      <c r="C46" s="137">
        <v>1</v>
      </c>
      <c r="D46" s="137">
        <v>3</v>
      </c>
      <c r="E46" s="134" t="s">
        <v>298</v>
      </c>
      <c r="F46" s="221">
        <f t="shared" si="0"/>
        <v>0</v>
      </c>
      <c r="G46" s="269">
        <f>SUM(G48:G51)</f>
        <v>0</v>
      </c>
      <c r="H46" s="208">
        <f>SUM(H48:H51)</f>
        <v>0</v>
      </c>
    </row>
    <row r="47" spans="1:8" ht="27" hidden="1" x14ac:dyDescent="0.3">
      <c r="A47" s="133"/>
      <c r="B47" s="47"/>
      <c r="C47" s="137"/>
      <c r="D47" s="137"/>
      <c r="E47" s="134" t="s">
        <v>654</v>
      </c>
      <c r="F47" s="221"/>
      <c r="G47" s="266"/>
      <c r="H47" s="272"/>
    </row>
    <row r="48" spans="1:8" ht="17.25" hidden="1" x14ac:dyDescent="0.3">
      <c r="A48" s="133"/>
      <c r="B48" s="47"/>
      <c r="C48" s="137"/>
      <c r="D48" s="137"/>
      <c r="E48" s="134" t="s">
        <v>655</v>
      </c>
      <c r="F48" s="221">
        <f t="shared" si="0"/>
        <v>0</v>
      </c>
      <c r="G48" s="266"/>
      <c r="H48" s="272"/>
    </row>
    <row r="49" spans="1:8" ht="9.75" hidden="1" customHeight="1" x14ac:dyDescent="0.3">
      <c r="A49" s="133"/>
      <c r="B49" s="47"/>
      <c r="C49" s="137"/>
      <c r="D49" s="137"/>
      <c r="E49" s="134"/>
      <c r="F49" s="221">
        <f t="shared" si="0"/>
        <v>0</v>
      </c>
      <c r="G49" s="266"/>
      <c r="H49" s="272"/>
    </row>
    <row r="50" spans="1:8" ht="10.5" hidden="1" customHeight="1" x14ac:dyDescent="0.3">
      <c r="A50" s="133"/>
      <c r="B50" s="47"/>
      <c r="C50" s="137"/>
      <c r="D50" s="137"/>
      <c r="E50" s="134"/>
      <c r="F50" s="221">
        <f t="shared" si="0"/>
        <v>0</v>
      </c>
      <c r="G50" s="266"/>
      <c r="H50" s="272"/>
    </row>
    <row r="51" spans="1:8" ht="12.75" hidden="1" customHeight="1" x14ac:dyDescent="0.3">
      <c r="A51" s="133"/>
      <c r="B51" s="47"/>
      <c r="C51" s="137"/>
      <c r="D51" s="137"/>
      <c r="E51" s="134" t="s">
        <v>655</v>
      </c>
      <c r="F51" s="221">
        <f t="shared" si="0"/>
        <v>0</v>
      </c>
      <c r="G51" s="266"/>
      <c r="H51" s="272"/>
    </row>
    <row r="52" spans="1:8" ht="17.25" hidden="1" x14ac:dyDescent="0.2">
      <c r="A52" s="133">
        <v>2120</v>
      </c>
      <c r="B52" s="46" t="s">
        <v>67</v>
      </c>
      <c r="C52" s="130">
        <v>2</v>
      </c>
      <c r="D52" s="130">
        <v>0</v>
      </c>
      <c r="E52" s="135" t="s">
        <v>299</v>
      </c>
      <c r="F52" s="221">
        <f t="shared" si="0"/>
        <v>0</v>
      </c>
      <c r="G52" s="269">
        <f>G54+G60</f>
        <v>0</v>
      </c>
      <c r="H52" s="208">
        <f>H54+H60</f>
        <v>0</v>
      </c>
    </row>
    <row r="53" spans="1:8" s="136" customFormat="1" ht="17.25" hidden="1" x14ac:dyDescent="0.3">
      <c r="A53" s="133"/>
      <c r="B53" s="46"/>
      <c r="C53" s="130"/>
      <c r="D53" s="130"/>
      <c r="E53" s="134" t="s">
        <v>199</v>
      </c>
      <c r="F53" s="221"/>
      <c r="G53" s="268"/>
      <c r="H53" s="273"/>
    </row>
    <row r="54" spans="1:8" ht="17.25" hidden="1" x14ac:dyDescent="0.2">
      <c r="A54" s="133">
        <v>2121</v>
      </c>
      <c r="B54" s="47" t="s">
        <v>67</v>
      </c>
      <c r="C54" s="137">
        <v>2</v>
      </c>
      <c r="D54" s="137">
        <v>1</v>
      </c>
      <c r="E54" s="138" t="s">
        <v>300</v>
      </c>
      <c r="F54" s="221">
        <f t="shared" si="0"/>
        <v>0</v>
      </c>
      <c r="G54" s="269">
        <f>SUM(G56:G59)</f>
        <v>0</v>
      </c>
      <c r="H54" s="208">
        <f>SUM(H56:H59)</f>
        <v>0</v>
      </c>
    </row>
    <row r="55" spans="1:8" ht="27" hidden="1" x14ac:dyDescent="0.3">
      <c r="A55" s="133"/>
      <c r="B55" s="47"/>
      <c r="C55" s="137"/>
      <c r="D55" s="137"/>
      <c r="E55" s="134" t="s">
        <v>654</v>
      </c>
      <c r="F55" s="221"/>
      <c r="G55" s="266"/>
      <c r="H55" s="272"/>
    </row>
    <row r="56" spans="1:8" ht="17.25" hidden="1" x14ac:dyDescent="0.3">
      <c r="A56" s="133"/>
      <c r="B56" s="47"/>
      <c r="C56" s="137"/>
      <c r="D56" s="137"/>
      <c r="E56" s="134" t="s">
        <v>655</v>
      </c>
      <c r="F56" s="221">
        <f t="shared" si="0"/>
        <v>0</v>
      </c>
      <c r="G56" s="266"/>
      <c r="H56" s="272"/>
    </row>
    <row r="57" spans="1:8" ht="3" hidden="1" customHeight="1" x14ac:dyDescent="0.3">
      <c r="A57" s="133"/>
      <c r="B57" s="47"/>
      <c r="C57" s="137"/>
      <c r="D57" s="137"/>
      <c r="E57" s="134"/>
      <c r="F57" s="221">
        <f t="shared" si="0"/>
        <v>0</v>
      </c>
      <c r="G57" s="266"/>
      <c r="H57" s="272"/>
    </row>
    <row r="58" spans="1:8" ht="12" hidden="1" customHeight="1" x14ac:dyDescent="0.3">
      <c r="A58" s="133"/>
      <c r="B58" s="47"/>
      <c r="C58" s="137"/>
      <c r="D58" s="137"/>
      <c r="E58" s="134"/>
      <c r="F58" s="221">
        <f t="shared" si="0"/>
        <v>0</v>
      </c>
      <c r="G58" s="266"/>
      <c r="H58" s="272"/>
    </row>
    <row r="59" spans="1:8" ht="12.75" hidden="1" customHeight="1" x14ac:dyDescent="0.3">
      <c r="A59" s="133"/>
      <c r="B59" s="47"/>
      <c r="C59" s="137"/>
      <c r="D59" s="137"/>
      <c r="E59" s="134" t="s">
        <v>655</v>
      </c>
      <c r="F59" s="221">
        <f t="shared" si="0"/>
        <v>0</v>
      </c>
      <c r="G59" s="266"/>
      <c r="H59" s="272"/>
    </row>
    <row r="60" spans="1:8" ht="27" hidden="1" x14ac:dyDescent="0.2">
      <c r="A60" s="133">
        <v>2122</v>
      </c>
      <c r="B60" s="47" t="s">
        <v>67</v>
      </c>
      <c r="C60" s="137">
        <v>2</v>
      </c>
      <c r="D60" s="137">
        <v>2</v>
      </c>
      <c r="E60" s="134" t="s">
        <v>301</v>
      </c>
      <c r="F60" s="221">
        <f t="shared" si="0"/>
        <v>0</v>
      </c>
      <c r="G60" s="269">
        <f>SUM(G62:G65)</f>
        <v>0</v>
      </c>
      <c r="H60" s="208">
        <f>SUM(H62:H65)</f>
        <v>0</v>
      </c>
    </row>
    <row r="61" spans="1:8" ht="27" hidden="1" x14ac:dyDescent="0.3">
      <c r="A61" s="133"/>
      <c r="B61" s="47"/>
      <c r="C61" s="137"/>
      <c r="D61" s="137"/>
      <c r="E61" s="134" t="s">
        <v>654</v>
      </c>
      <c r="F61" s="221"/>
      <c r="G61" s="266"/>
      <c r="H61" s="272"/>
    </row>
    <row r="62" spans="1:8" ht="17.25" hidden="1" x14ac:dyDescent="0.3">
      <c r="A62" s="133"/>
      <c r="B62" s="47"/>
      <c r="C62" s="137"/>
      <c r="D62" s="137"/>
      <c r="E62" s="134" t="s">
        <v>655</v>
      </c>
      <c r="F62" s="221">
        <f t="shared" si="0"/>
        <v>0</v>
      </c>
      <c r="G62" s="266"/>
      <c r="H62" s="272"/>
    </row>
    <row r="63" spans="1:8" ht="0.75" hidden="1" customHeight="1" x14ac:dyDescent="0.3">
      <c r="A63" s="133"/>
      <c r="B63" s="47"/>
      <c r="C63" s="137"/>
      <c r="D63" s="137"/>
      <c r="E63" s="134"/>
      <c r="F63" s="221">
        <f t="shared" si="0"/>
        <v>0</v>
      </c>
      <c r="G63" s="266"/>
      <c r="H63" s="272"/>
    </row>
    <row r="64" spans="1:8" ht="16.5" hidden="1" customHeight="1" x14ac:dyDescent="0.3">
      <c r="A64" s="133"/>
      <c r="B64" s="47"/>
      <c r="C64" s="137"/>
      <c r="D64" s="137"/>
      <c r="E64" s="134"/>
      <c r="F64" s="221">
        <f t="shared" si="0"/>
        <v>0</v>
      </c>
      <c r="G64" s="266"/>
      <c r="H64" s="272"/>
    </row>
    <row r="65" spans="1:8" ht="17.25" hidden="1" x14ac:dyDescent="0.3">
      <c r="A65" s="133"/>
      <c r="B65" s="47"/>
      <c r="C65" s="137"/>
      <c r="D65" s="137"/>
      <c r="E65" s="134" t="s">
        <v>655</v>
      </c>
      <c r="F65" s="221">
        <f t="shared" si="0"/>
        <v>0</v>
      </c>
      <c r="G65" s="266"/>
      <c r="H65" s="272"/>
    </row>
    <row r="66" spans="1:8" ht="17.25" x14ac:dyDescent="0.2">
      <c r="A66" s="133">
        <v>2130</v>
      </c>
      <c r="B66" s="46" t="s">
        <v>67</v>
      </c>
      <c r="C66" s="130">
        <v>3</v>
      </c>
      <c r="D66" s="130">
        <v>0</v>
      </c>
      <c r="E66" s="135" t="s">
        <v>302</v>
      </c>
      <c r="F66" s="221">
        <f t="shared" si="0"/>
        <v>6000</v>
      </c>
      <c r="G66" s="269">
        <f>G68+G72+G78</f>
        <v>6000</v>
      </c>
      <c r="H66" s="208">
        <f>H68+H72+H78</f>
        <v>0</v>
      </c>
    </row>
    <row r="67" spans="1:8" s="136" customFormat="1" ht="17.25" x14ac:dyDescent="0.3">
      <c r="A67" s="133"/>
      <c r="B67" s="46"/>
      <c r="C67" s="130"/>
      <c r="D67" s="130"/>
      <c r="E67" s="134" t="s">
        <v>199</v>
      </c>
      <c r="F67" s="221"/>
      <c r="G67" s="268"/>
      <c r="H67" s="273"/>
    </row>
    <row r="68" spans="1:8" ht="27" hidden="1" x14ac:dyDescent="0.2">
      <c r="A68" s="133">
        <v>2131</v>
      </c>
      <c r="B68" s="47" t="s">
        <v>67</v>
      </c>
      <c r="C68" s="137">
        <v>3</v>
      </c>
      <c r="D68" s="137">
        <v>1</v>
      </c>
      <c r="E68" s="134" t="s">
        <v>303</v>
      </c>
      <c r="F68" s="221">
        <f t="shared" si="0"/>
        <v>0</v>
      </c>
      <c r="G68" s="269">
        <f>SUM(G70:G73)</f>
        <v>0</v>
      </c>
      <c r="H68" s="208">
        <f>SUM(H70:H73)</f>
        <v>0</v>
      </c>
    </row>
    <row r="69" spans="1:8" ht="21" hidden="1" customHeight="1" x14ac:dyDescent="0.3">
      <c r="A69" s="133"/>
      <c r="B69" s="47"/>
      <c r="C69" s="137"/>
      <c r="D69" s="137"/>
      <c r="E69" s="134" t="s">
        <v>654</v>
      </c>
      <c r="F69" s="221"/>
      <c r="G69" s="266"/>
      <c r="H69" s="272"/>
    </row>
    <row r="70" spans="1:8" ht="17.25" hidden="1" x14ac:dyDescent="0.3">
      <c r="A70" s="133"/>
      <c r="B70" s="47"/>
      <c r="C70" s="137"/>
      <c r="D70" s="137"/>
      <c r="E70" s="134" t="s">
        <v>655</v>
      </c>
      <c r="F70" s="221">
        <f t="shared" si="0"/>
        <v>0</v>
      </c>
      <c r="G70" s="266"/>
      <c r="H70" s="272"/>
    </row>
    <row r="71" spans="1:8" ht="17.25" hidden="1" x14ac:dyDescent="0.3">
      <c r="A71" s="133"/>
      <c r="B71" s="47"/>
      <c r="C71" s="137"/>
      <c r="D71" s="137"/>
      <c r="E71" s="134" t="s">
        <v>655</v>
      </c>
      <c r="F71" s="221">
        <f t="shared" si="0"/>
        <v>0</v>
      </c>
      <c r="G71" s="266"/>
      <c r="H71" s="272"/>
    </row>
    <row r="72" spans="1:8" ht="17.25" hidden="1" x14ac:dyDescent="0.2">
      <c r="A72" s="133">
        <v>2132</v>
      </c>
      <c r="B72" s="47" t="s">
        <v>67</v>
      </c>
      <c r="C72" s="137">
        <v>3</v>
      </c>
      <c r="D72" s="137">
        <v>2</v>
      </c>
      <c r="E72" s="134" t="s">
        <v>304</v>
      </c>
      <c r="F72" s="221">
        <f t="shared" si="0"/>
        <v>0</v>
      </c>
      <c r="G72" s="269">
        <f>SUM(G74:G77)</f>
        <v>0</v>
      </c>
      <c r="H72" s="208">
        <f>SUM(H74:H77)</f>
        <v>0</v>
      </c>
    </row>
    <row r="73" spans="1:8" ht="27" hidden="1" x14ac:dyDescent="0.3">
      <c r="A73" s="133"/>
      <c r="B73" s="47"/>
      <c r="C73" s="137"/>
      <c r="D73" s="137"/>
      <c r="E73" s="134" t="s">
        <v>654</v>
      </c>
      <c r="F73" s="221">
        <f t="shared" si="0"/>
        <v>0</v>
      </c>
      <c r="G73" s="266"/>
      <c r="H73" s="272"/>
    </row>
    <row r="74" spans="1:8" ht="17.25" hidden="1" x14ac:dyDescent="0.3">
      <c r="A74" s="133"/>
      <c r="B74" s="47"/>
      <c r="C74" s="137"/>
      <c r="D74" s="137"/>
      <c r="E74" s="134" t="s">
        <v>655</v>
      </c>
      <c r="F74" s="221">
        <f t="shared" si="0"/>
        <v>0</v>
      </c>
      <c r="G74" s="266"/>
      <c r="H74" s="272"/>
    </row>
    <row r="75" spans="1:8" ht="0.75" hidden="1" customHeight="1" x14ac:dyDescent="0.3">
      <c r="A75" s="133"/>
      <c r="B75" s="47"/>
      <c r="C75" s="137"/>
      <c r="D75" s="137"/>
      <c r="E75" s="134"/>
      <c r="F75" s="221">
        <f t="shared" si="0"/>
        <v>0</v>
      </c>
      <c r="G75" s="266"/>
      <c r="H75" s="272"/>
    </row>
    <row r="76" spans="1:8" ht="17.25" hidden="1" x14ac:dyDescent="0.3">
      <c r="A76" s="133"/>
      <c r="B76" s="47"/>
      <c r="C76" s="137"/>
      <c r="D76" s="137"/>
      <c r="E76" s="134"/>
      <c r="F76" s="221">
        <f t="shared" si="0"/>
        <v>0</v>
      </c>
      <c r="G76" s="266"/>
      <c r="H76" s="272"/>
    </row>
    <row r="77" spans="1:8" ht="15" hidden="1" customHeight="1" x14ac:dyDescent="0.3">
      <c r="A77" s="133"/>
      <c r="B77" s="47"/>
      <c r="C77" s="137"/>
      <c r="D77" s="137"/>
      <c r="E77" s="134" t="s">
        <v>655</v>
      </c>
      <c r="F77" s="221">
        <f t="shared" si="0"/>
        <v>0</v>
      </c>
      <c r="G77" s="266"/>
      <c r="H77" s="272"/>
    </row>
    <row r="78" spans="1:8" ht="13.5" customHeight="1" x14ac:dyDescent="0.2">
      <c r="A78" s="133">
        <v>2133</v>
      </c>
      <c r="B78" s="47" t="s">
        <v>67</v>
      </c>
      <c r="C78" s="137">
        <v>3</v>
      </c>
      <c r="D78" s="137">
        <v>3</v>
      </c>
      <c r="E78" s="134" t="s">
        <v>305</v>
      </c>
      <c r="F78" s="221">
        <f t="shared" si="0"/>
        <v>6000</v>
      </c>
      <c r="G78" s="269">
        <v>6000</v>
      </c>
      <c r="H78" s="208">
        <f>SUM(H80:H89)</f>
        <v>0</v>
      </c>
    </row>
    <row r="79" spans="1:8" ht="27" x14ac:dyDescent="0.3">
      <c r="A79" s="133"/>
      <c r="B79" s="47"/>
      <c r="C79" s="137"/>
      <c r="D79" s="137"/>
      <c r="E79" s="134" t="s">
        <v>654</v>
      </c>
      <c r="F79" s="221"/>
      <c r="G79" s="266"/>
      <c r="H79" s="272"/>
    </row>
    <row r="80" spans="1:8" ht="17.25" x14ac:dyDescent="0.3">
      <c r="A80" s="133"/>
      <c r="B80" s="47"/>
      <c r="C80" s="137"/>
      <c r="D80" s="137"/>
      <c r="E80" s="50" t="s">
        <v>482</v>
      </c>
      <c r="F80" s="221">
        <f t="shared" ref="F80:F81" si="2">G80+H80</f>
        <v>0</v>
      </c>
      <c r="G80" s="266"/>
      <c r="H80" s="272"/>
    </row>
    <row r="81" spans="1:8" ht="28.5" x14ac:dyDescent="0.3">
      <c r="A81" s="133"/>
      <c r="B81" s="47"/>
      <c r="C81" s="137"/>
      <c r="D81" s="137"/>
      <c r="E81" s="50" t="s">
        <v>483</v>
      </c>
      <c r="F81" s="221">
        <f t="shared" si="2"/>
        <v>0</v>
      </c>
      <c r="G81" s="266">
        <v>0</v>
      </c>
      <c r="H81" s="272"/>
    </row>
    <row r="82" spans="1:8" ht="17.25" x14ac:dyDescent="0.3">
      <c r="A82" s="133"/>
      <c r="B82" s="47"/>
      <c r="C82" s="137"/>
      <c r="D82" s="137"/>
      <c r="E82" s="58" t="s">
        <v>488</v>
      </c>
      <c r="F82" s="221">
        <f>G82+H82</f>
        <v>0</v>
      </c>
      <c r="G82" s="266"/>
      <c r="H82" s="272"/>
    </row>
    <row r="83" spans="1:8" ht="17.25" x14ac:dyDescent="0.3">
      <c r="A83" s="133"/>
      <c r="B83" s="47"/>
      <c r="C83" s="137"/>
      <c r="D83" s="137"/>
      <c r="E83" s="50" t="s">
        <v>490</v>
      </c>
      <c r="F83" s="221"/>
      <c r="G83" s="266"/>
      <c r="H83" s="272"/>
    </row>
    <row r="84" spans="1:8" ht="17.25" x14ac:dyDescent="0.3">
      <c r="A84" s="133"/>
      <c r="B84" s="47"/>
      <c r="C84" s="137"/>
      <c r="D84" s="137"/>
      <c r="E84" s="50" t="s">
        <v>494</v>
      </c>
      <c r="F84" s="221"/>
      <c r="G84" s="266"/>
      <c r="H84" s="272"/>
    </row>
    <row r="85" spans="1:8" ht="18.75" customHeight="1" x14ac:dyDescent="0.3">
      <c r="A85" s="133"/>
      <c r="B85" s="47"/>
      <c r="C85" s="137"/>
      <c r="D85" s="137"/>
      <c r="E85" s="50" t="s">
        <v>498</v>
      </c>
      <c r="F85" s="221">
        <f t="shared" ref="F85:F86" si="3">G85+H85</f>
        <v>0</v>
      </c>
      <c r="G85" s="266"/>
      <c r="H85" s="272"/>
    </row>
    <row r="86" spans="1:8" ht="17.25" hidden="1" x14ac:dyDescent="0.3">
      <c r="A86" s="133"/>
      <c r="B86" s="47"/>
      <c r="C86" s="137"/>
      <c r="D86" s="137"/>
      <c r="E86" s="58"/>
      <c r="F86" s="221">
        <f t="shared" si="3"/>
        <v>0</v>
      </c>
      <c r="G86" s="266"/>
      <c r="H86" s="272"/>
    </row>
    <row r="87" spans="1:8" ht="0.75" hidden="1" customHeight="1" x14ac:dyDescent="0.3">
      <c r="A87" s="133"/>
      <c r="B87" s="47"/>
      <c r="C87" s="137"/>
      <c r="D87" s="137"/>
      <c r="E87" s="58"/>
      <c r="F87" s="221"/>
      <c r="G87" s="266"/>
      <c r="H87" s="272"/>
    </row>
    <row r="88" spans="1:8" ht="17.25" hidden="1" x14ac:dyDescent="0.3">
      <c r="A88" s="133"/>
      <c r="B88" s="47"/>
      <c r="C88" s="137"/>
      <c r="D88" s="137"/>
      <c r="E88" s="58"/>
      <c r="F88" s="221"/>
      <c r="G88" s="266"/>
      <c r="H88" s="272"/>
    </row>
    <row r="89" spans="1:8" ht="17.25" hidden="1" x14ac:dyDescent="0.3">
      <c r="A89" s="133"/>
      <c r="B89" s="47"/>
      <c r="C89" s="137"/>
      <c r="D89" s="137"/>
      <c r="E89" s="134" t="s">
        <v>655</v>
      </c>
      <c r="F89" s="221">
        <f t="shared" si="0"/>
        <v>0</v>
      </c>
      <c r="G89" s="266"/>
      <c r="H89" s="272"/>
    </row>
    <row r="90" spans="1:8" ht="17.25" hidden="1" x14ac:dyDescent="0.2">
      <c r="A90" s="133">
        <v>2140</v>
      </c>
      <c r="B90" s="46" t="s">
        <v>67</v>
      </c>
      <c r="C90" s="130">
        <v>4</v>
      </c>
      <c r="D90" s="130">
        <v>0</v>
      </c>
      <c r="E90" s="135" t="s">
        <v>306</v>
      </c>
      <c r="F90" s="221">
        <f t="shared" si="0"/>
        <v>0</v>
      </c>
      <c r="G90" s="269">
        <f>G92</f>
        <v>0</v>
      </c>
      <c r="H90" s="208">
        <f>H92</f>
        <v>0</v>
      </c>
    </row>
    <row r="91" spans="1:8" s="136" customFormat="1" ht="17.25" hidden="1" x14ac:dyDescent="0.3">
      <c r="A91" s="133"/>
      <c r="B91" s="46"/>
      <c r="C91" s="130"/>
      <c r="D91" s="130"/>
      <c r="E91" s="134" t="s">
        <v>199</v>
      </c>
      <c r="F91" s="221"/>
      <c r="G91" s="268"/>
      <c r="H91" s="273"/>
    </row>
    <row r="92" spans="1:8" ht="17.25" hidden="1" x14ac:dyDescent="0.2">
      <c r="A92" s="133">
        <v>2141</v>
      </c>
      <c r="B92" s="47" t="s">
        <v>67</v>
      </c>
      <c r="C92" s="137">
        <v>4</v>
      </c>
      <c r="D92" s="137">
        <v>1</v>
      </c>
      <c r="E92" s="134" t="s">
        <v>307</v>
      </c>
      <c r="F92" s="221">
        <f t="shared" si="0"/>
        <v>0</v>
      </c>
      <c r="G92" s="269">
        <f>SUM(G94:G97)</f>
        <v>0</v>
      </c>
      <c r="H92" s="208">
        <f>SUM(H94:H97)</f>
        <v>0</v>
      </c>
    </row>
    <row r="93" spans="1:8" ht="27" hidden="1" x14ac:dyDescent="0.3">
      <c r="A93" s="133"/>
      <c r="B93" s="47"/>
      <c r="C93" s="137"/>
      <c r="D93" s="137"/>
      <c r="E93" s="134" t="s">
        <v>654</v>
      </c>
      <c r="F93" s="221">
        <f t="shared" si="0"/>
        <v>0</v>
      </c>
      <c r="G93" s="266"/>
      <c r="H93" s="272"/>
    </row>
    <row r="94" spans="1:8" ht="17.25" hidden="1" x14ac:dyDescent="0.3">
      <c r="A94" s="133"/>
      <c r="B94" s="47"/>
      <c r="C94" s="137"/>
      <c r="D94" s="137"/>
      <c r="E94" s="134" t="s">
        <v>655</v>
      </c>
      <c r="F94" s="221">
        <f t="shared" si="0"/>
        <v>0</v>
      </c>
      <c r="G94" s="266"/>
      <c r="H94" s="272"/>
    </row>
    <row r="95" spans="1:8" ht="2.25" hidden="1" customHeight="1" x14ac:dyDescent="0.3">
      <c r="A95" s="133"/>
      <c r="B95" s="47"/>
      <c r="C95" s="137"/>
      <c r="D95" s="137"/>
      <c r="E95" s="134"/>
      <c r="F95" s="221">
        <f t="shared" si="0"/>
        <v>0</v>
      </c>
      <c r="G95" s="266"/>
      <c r="H95" s="272"/>
    </row>
    <row r="96" spans="1:8" ht="17.25" hidden="1" x14ac:dyDescent="0.3">
      <c r="A96" s="133"/>
      <c r="B96" s="47"/>
      <c r="C96" s="137"/>
      <c r="D96" s="137"/>
      <c r="E96" s="134"/>
      <c r="F96" s="221">
        <f t="shared" si="0"/>
        <v>0</v>
      </c>
      <c r="G96" s="266"/>
      <c r="H96" s="272"/>
    </row>
    <row r="97" spans="1:8" ht="17.25" hidden="1" x14ac:dyDescent="0.3">
      <c r="A97" s="133"/>
      <c r="B97" s="47"/>
      <c r="C97" s="137"/>
      <c r="D97" s="137"/>
      <c r="E97" s="134" t="s">
        <v>655</v>
      </c>
      <c r="F97" s="221">
        <f t="shared" si="0"/>
        <v>0</v>
      </c>
      <c r="G97" s="266"/>
      <c r="H97" s="272"/>
    </row>
    <row r="98" spans="1:8" ht="27" hidden="1" x14ac:dyDescent="0.2">
      <c r="A98" s="133">
        <v>2150</v>
      </c>
      <c r="B98" s="46" t="s">
        <v>67</v>
      </c>
      <c r="C98" s="130">
        <v>5</v>
      </c>
      <c r="D98" s="130">
        <v>0</v>
      </c>
      <c r="E98" s="135" t="s">
        <v>308</v>
      </c>
      <c r="F98" s="221">
        <f t="shared" si="0"/>
        <v>0</v>
      </c>
      <c r="G98" s="269">
        <f>G100</f>
        <v>0</v>
      </c>
      <c r="H98" s="208">
        <f>H100</f>
        <v>0</v>
      </c>
    </row>
    <row r="99" spans="1:8" s="136" customFormat="1" ht="17.25" hidden="1" x14ac:dyDescent="0.3">
      <c r="A99" s="133"/>
      <c r="B99" s="46"/>
      <c r="C99" s="130"/>
      <c r="D99" s="130"/>
      <c r="E99" s="134" t="s">
        <v>199</v>
      </c>
      <c r="F99" s="221"/>
      <c r="G99" s="268"/>
      <c r="H99" s="273"/>
    </row>
    <row r="100" spans="1:8" ht="27" hidden="1" x14ac:dyDescent="0.2">
      <c r="A100" s="133">
        <v>2151</v>
      </c>
      <c r="B100" s="47" t="s">
        <v>67</v>
      </c>
      <c r="C100" s="137">
        <v>5</v>
      </c>
      <c r="D100" s="137">
        <v>1</v>
      </c>
      <c r="E100" s="134" t="s">
        <v>309</v>
      </c>
      <c r="F100" s="221">
        <f t="shared" si="0"/>
        <v>0</v>
      </c>
      <c r="G100" s="269">
        <f>SUM(G102:G105)</f>
        <v>0</v>
      </c>
      <c r="H100" s="208">
        <f>SUM(H102:H105)</f>
        <v>0</v>
      </c>
    </row>
    <row r="101" spans="1:8" ht="27" hidden="1" x14ac:dyDescent="0.3">
      <c r="A101" s="133"/>
      <c r="B101" s="47"/>
      <c r="C101" s="137"/>
      <c r="D101" s="137"/>
      <c r="E101" s="134" t="s">
        <v>654</v>
      </c>
      <c r="F101" s="221"/>
      <c r="G101" s="266"/>
      <c r="H101" s="272"/>
    </row>
    <row r="102" spans="1:8" ht="15" hidden="1" customHeight="1" x14ac:dyDescent="0.3">
      <c r="A102" s="133"/>
      <c r="B102" s="47"/>
      <c r="C102" s="137"/>
      <c r="D102" s="137"/>
      <c r="E102" s="134" t="s">
        <v>655</v>
      </c>
      <c r="F102" s="221">
        <f t="shared" si="0"/>
        <v>0</v>
      </c>
      <c r="G102" s="266"/>
      <c r="H102" s="272"/>
    </row>
    <row r="103" spans="1:8" ht="17.25" hidden="1" x14ac:dyDescent="0.3">
      <c r="A103" s="133"/>
      <c r="B103" s="47"/>
      <c r="C103" s="137"/>
      <c r="D103" s="137"/>
      <c r="E103" s="134"/>
      <c r="F103" s="221">
        <f t="shared" si="0"/>
        <v>0</v>
      </c>
      <c r="G103" s="266"/>
      <c r="H103" s="272"/>
    </row>
    <row r="104" spans="1:8" ht="17.25" hidden="1" x14ac:dyDescent="0.3">
      <c r="A104" s="133"/>
      <c r="B104" s="47"/>
      <c r="C104" s="137"/>
      <c r="D104" s="137"/>
      <c r="E104" s="134"/>
      <c r="F104" s="221">
        <f t="shared" si="0"/>
        <v>0</v>
      </c>
      <c r="G104" s="266"/>
      <c r="H104" s="272"/>
    </row>
    <row r="105" spans="1:8" ht="18.75" hidden="1" customHeight="1" x14ac:dyDescent="0.3">
      <c r="A105" s="133"/>
      <c r="B105" s="47"/>
      <c r="C105" s="137"/>
      <c r="D105" s="137"/>
      <c r="E105" s="134" t="s">
        <v>655</v>
      </c>
      <c r="F105" s="221">
        <f t="shared" si="0"/>
        <v>0</v>
      </c>
      <c r="G105" s="266"/>
      <c r="H105" s="272"/>
    </row>
    <row r="106" spans="1:8" ht="12.75" customHeight="1" x14ac:dyDescent="0.2">
      <c r="A106" s="133">
        <v>2160</v>
      </c>
      <c r="B106" s="46" t="s">
        <v>67</v>
      </c>
      <c r="C106" s="130">
        <v>6</v>
      </c>
      <c r="D106" s="130">
        <v>0</v>
      </c>
      <c r="E106" s="135" t="s">
        <v>311</v>
      </c>
      <c r="F106" s="221">
        <f t="shared" si="0"/>
        <v>180970.09999999998</v>
      </c>
      <c r="G106" s="269">
        <f>G108</f>
        <v>81700</v>
      </c>
      <c r="H106" s="208">
        <f>H108</f>
        <v>99270.099999999991</v>
      </c>
    </row>
    <row r="107" spans="1:8" s="136" customFormat="1" ht="17.25" x14ac:dyDescent="0.3">
      <c r="A107" s="133"/>
      <c r="B107" s="46"/>
      <c r="C107" s="130"/>
      <c r="D107" s="130"/>
      <c r="E107" s="134" t="s">
        <v>199</v>
      </c>
      <c r="F107" s="221"/>
      <c r="G107" s="268"/>
      <c r="H107" s="273"/>
    </row>
    <row r="108" spans="1:8" ht="27" x14ac:dyDescent="0.2">
      <c r="A108" s="133">
        <v>2161</v>
      </c>
      <c r="B108" s="47" t="s">
        <v>67</v>
      </c>
      <c r="C108" s="137">
        <v>6</v>
      </c>
      <c r="D108" s="137">
        <v>1</v>
      </c>
      <c r="E108" s="134" t="s">
        <v>312</v>
      </c>
      <c r="F108" s="221">
        <f t="shared" si="0"/>
        <v>180970.09999999998</v>
      </c>
      <c r="G108" s="269">
        <f>SUM(G110:G131)</f>
        <v>81700</v>
      </c>
      <c r="H108" s="208">
        <f>H132+H133+H134</f>
        <v>99270.099999999991</v>
      </c>
    </row>
    <row r="109" spans="1:8" ht="27" x14ac:dyDescent="0.3">
      <c r="A109" s="133"/>
      <c r="B109" s="47"/>
      <c r="C109" s="137"/>
      <c r="D109" s="137"/>
      <c r="E109" s="134" t="s">
        <v>654</v>
      </c>
      <c r="F109" s="221">
        <f t="shared" si="0"/>
        <v>0</v>
      </c>
      <c r="G109" s="290">
        <v>0</v>
      </c>
      <c r="H109" s="272">
        <v>0</v>
      </c>
    </row>
    <row r="110" spans="1:8" ht="17.25" x14ac:dyDescent="0.3">
      <c r="A110" s="133"/>
      <c r="B110" s="47"/>
      <c r="C110" s="137"/>
      <c r="D110" s="137"/>
      <c r="E110" s="50" t="s">
        <v>702</v>
      </c>
      <c r="F110" s="221">
        <f t="shared" si="0"/>
        <v>0</v>
      </c>
      <c r="G110" s="290">
        <v>0</v>
      </c>
      <c r="H110" s="272">
        <v>0</v>
      </c>
    </row>
    <row r="111" spans="1:8" ht="17.25" x14ac:dyDescent="0.3">
      <c r="A111" s="133"/>
      <c r="B111" s="47"/>
      <c r="C111" s="137"/>
      <c r="D111" s="137"/>
      <c r="E111" s="58" t="s">
        <v>488</v>
      </c>
      <c r="F111" s="221">
        <f t="shared" si="0"/>
        <v>1000</v>
      </c>
      <c r="G111" s="266">
        <v>1000</v>
      </c>
      <c r="H111" s="272">
        <v>0</v>
      </c>
    </row>
    <row r="112" spans="1:8" ht="17.25" x14ac:dyDescent="0.3">
      <c r="A112" s="133"/>
      <c r="B112" s="47"/>
      <c r="C112" s="137"/>
      <c r="D112" s="137"/>
      <c r="E112" s="58" t="s">
        <v>705</v>
      </c>
      <c r="F112" s="221">
        <f t="shared" si="0"/>
        <v>0</v>
      </c>
      <c r="G112" s="290">
        <v>0</v>
      </c>
      <c r="H112" s="272">
        <v>0</v>
      </c>
    </row>
    <row r="113" spans="1:8" ht="17.25" x14ac:dyDescent="0.3">
      <c r="A113" s="133"/>
      <c r="B113" s="47"/>
      <c r="C113" s="137"/>
      <c r="D113" s="137"/>
      <c r="E113" s="50" t="s">
        <v>491</v>
      </c>
      <c r="F113" s="221">
        <f t="shared" si="0"/>
        <v>1200</v>
      </c>
      <c r="G113" s="266">
        <v>1200</v>
      </c>
      <c r="H113" s="272">
        <v>0</v>
      </c>
    </row>
    <row r="114" spans="1:8" ht="17.25" x14ac:dyDescent="0.3">
      <c r="A114" s="133"/>
      <c r="B114" s="47"/>
      <c r="C114" s="137"/>
      <c r="D114" s="137"/>
      <c r="E114" s="50" t="s">
        <v>754</v>
      </c>
      <c r="F114" s="221">
        <f t="shared" si="0"/>
        <v>27000</v>
      </c>
      <c r="G114" s="266">
        <v>27000</v>
      </c>
      <c r="H114" s="272">
        <v>0</v>
      </c>
    </row>
    <row r="115" spans="1:8" ht="17.25" x14ac:dyDescent="0.3">
      <c r="A115" s="133"/>
      <c r="B115" s="47"/>
      <c r="C115" s="137"/>
      <c r="D115" s="137"/>
      <c r="E115" s="60" t="s">
        <v>501</v>
      </c>
      <c r="F115" s="221">
        <f t="shared" si="0"/>
        <v>500</v>
      </c>
      <c r="G115" s="266">
        <v>500</v>
      </c>
      <c r="H115" s="272">
        <v>0</v>
      </c>
    </row>
    <row r="116" spans="1:8" ht="17.25" x14ac:dyDescent="0.3">
      <c r="A116" s="133"/>
      <c r="B116" s="47"/>
      <c r="C116" s="137"/>
      <c r="D116" s="137"/>
      <c r="E116" s="50" t="s">
        <v>500</v>
      </c>
      <c r="F116" s="221">
        <f t="shared" si="0"/>
        <v>1500</v>
      </c>
      <c r="G116" s="266">
        <v>1500</v>
      </c>
      <c r="H116" s="272">
        <v>0</v>
      </c>
    </row>
    <row r="117" spans="1:8" ht="17.25" x14ac:dyDescent="0.3">
      <c r="A117" s="133"/>
      <c r="B117" s="47"/>
      <c r="C117" s="137"/>
      <c r="D117" s="137"/>
      <c r="E117" s="50" t="s">
        <v>503</v>
      </c>
      <c r="F117" s="221">
        <f t="shared" si="0"/>
        <v>1500</v>
      </c>
      <c r="G117" s="266">
        <v>1500</v>
      </c>
      <c r="H117" s="272">
        <v>0</v>
      </c>
    </row>
    <row r="118" spans="1:8" ht="18.75" customHeight="1" x14ac:dyDescent="0.3">
      <c r="A118" s="133"/>
      <c r="B118" s="47"/>
      <c r="C118" s="137"/>
      <c r="D118" s="137"/>
      <c r="E118" s="50" t="s">
        <v>694</v>
      </c>
      <c r="F118" s="221">
        <f t="shared" si="0"/>
        <v>8500</v>
      </c>
      <c r="G118" s="266">
        <v>8500</v>
      </c>
      <c r="H118" s="272">
        <v>0</v>
      </c>
    </row>
    <row r="119" spans="1:8" ht="18.75" customHeight="1" x14ac:dyDescent="0.3">
      <c r="A119" s="133"/>
      <c r="B119" s="47"/>
      <c r="C119" s="137"/>
      <c r="D119" s="137"/>
      <c r="E119" s="51" t="s">
        <v>693</v>
      </c>
      <c r="F119" s="221">
        <f t="shared" si="0"/>
        <v>6000</v>
      </c>
      <c r="G119" s="266">
        <v>6000</v>
      </c>
      <c r="H119" s="272">
        <v>0</v>
      </c>
    </row>
    <row r="120" spans="1:8" ht="31.5" customHeight="1" x14ac:dyDescent="0.3">
      <c r="A120" s="133"/>
      <c r="B120" s="47"/>
      <c r="C120" s="137"/>
      <c r="D120" s="137"/>
      <c r="E120" s="51" t="s">
        <v>703</v>
      </c>
      <c r="F120" s="221">
        <f t="shared" si="0"/>
        <v>2000</v>
      </c>
      <c r="G120" s="266">
        <v>2000</v>
      </c>
      <c r="H120" s="272">
        <v>0</v>
      </c>
    </row>
    <row r="121" spans="1:8" ht="18.75" customHeight="1" x14ac:dyDescent="0.3">
      <c r="A121" s="133"/>
      <c r="B121" s="47"/>
      <c r="C121" s="137"/>
      <c r="D121" s="137"/>
      <c r="E121" s="50" t="s">
        <v>507</v>
      </c>
      <c r="F121" s="221">
        <f t="shared" si="0"/>
        <v>500</v>
      </c>
      <c r="G121" s="266">
        <v>500</v>
      </c>
      <c r="H121" s="272">
        <v>0</v>
      </c>
    </row>
    <row r="122" spans="1:8" ht="18.75" customHeight="1" x14ac:dyDescent="0.3">
      <c r="A122" s="133"/>
      <c r="B122" s="47"/>
      <c r="C122" s="137"/>
      <c r="D122" s="137"/>
      <c r="E122" s="50" t="s">
        <v>508</v>
      </c>
      <c r="F122" s="221">
        <f t="shared" si="0"/>
        <v>1000</v>
      </c>
      <c r="G122" s="266">
        <v>1000</v>
      </c>
      <c r="H122" s="272">
        <v>0</v>
      </c>
    </row>
    <row r="123" spans="1:8" ht="18.75" customHeight="1" x14ac:dyDescent="0.3">
      <c r="A123" s="133"/>
      <c r="B123" s="47"/>
      <c r="C123" s="137"/>
      <c r="D123" s="137"/>
      <c r="E123" s="50" t="s">
        <v>755</v>
      </c>
      <c r="F123" s="221">
        <f t="shared" si="0"/>
        <v>500</v>
      </c>
      <c r="G123" s="266">
        <v>500</v>
      </c>
      <c r="H123" s="272">
        <v>0</v>
      </c>
    </row>
    <row r="124" spans="1:8" ht="17.25" x14ac:dyDescent="0.3">
      <c r="A124" s="133"/>
      <c r="B124" s="47"/>
      <c r="C124" s="137"/>
      <c r="D124" s="137"/>
      <c r="E124" s="51" t="s">
        <v>514</v>
      </c>
      <c r="F124" s="221">
        <f t="shared" si="0"/>
        <v>3000</v>
      </c>
      <c r="G124" s="266">
        <v>3000</v>
      </c>
      <c r="H124" s="272">
        <v>0</v>
      </c>
    </row>
    <row r="125" spans="1:8" ht="17.25" x14ac:dyDescent="0.3">
      <c r="A125" s="133"/>
      <c r="B125" s="47"/>
      <c r="C125" s="137"/>
      <c r="D125" s="137"/>
      <c r="E125" s="51" t="s">
        <v>511</v>
      </c>
      <c r="F125" s="221">
        <f t="shared" si="0"/>
        <v>3000</v>
      </c>
      <c r="G125" s="266">
        <v>3000</v>
      </c>
      <c r="H125" s="272">
        <v>0</v>
      </c>
    </row>
    <row r="126" spans="1:8" ht="14.25" customHeight="1" x14ac:dyDescent="0.3">
      <c r="A126" s="133"/>
      <c r="B126" s="47"/>
      <c r="C126" s="137"/>
      <c r="D126" s="137"/>
      <c r="E126" s="51" t="s">
        <v>515</v>
      </c>
      <c r="F126" s="221">
        <f t="shared" si="0"/>
        <v>12000</v>
      </c>
      <c r="G126" s="266">
        <v>12000</v>
      </c>
      <c r="H126" s="272">
        <v>0</v>
      </c>
    </row>
    <row r="127" spans="1:8" ht="17.25" x14ac:dyDescent="0.3">
      <c r="A127" s="133"/>
      <c r="B127" s="47"/>
      <c r="C127" s="137"/>
      <c r="D127" s="137"/>
      <c r="E127" s="51" t="s">
        <v>695</v>
      </c>
      <c r="F127" s="221">
        <f t="shared" si="0"/>
        <v>2000</v>
      </c>
      <c r="G127" s="266">
        <v>2000</v>
      </c>
      <c r="H127" s="272">
        <v>0</v>
      </c>
    </row>
    <row r="128" spans="1:8" ht="17.25" x14ac:dyDescent="0.3">
      <c r="A128" s="133"/>
      <c r="B128" s="47"/>
      <c r="C128" s="137"/>
      <c r="D128" s="137"/>
      <c r="E128" s="51" t="s">
        <v>696</v>
      </c>
      <c r="F128" s="221">
        <f t="shared" si="0"/>
        <v>5400</v>
      </c>
      <c r="G128" s="266">
        <v>5400</v>
      </c>
      <c r="H128" s="272">
        <v>0</v>
      </c>
    </row>
    <row r="129" spans="1:8" ht="17.25" x14ac:dyDescent="0.3">
      <c r="A129" s="133"/>
      <c r="B129" s="47"/>
      <c r="C129" s="137"/>
      <c r="D129" s="137"/>
      <c r="E129" s="51" t="s">
        <v>553</v>
      </c>
      <c r="F129" s="221">
        <f t="shared" si="0"/>
        <v>100</v>
      </c>
      <c r="G129" s="266">
        <v>100</v>
      </c>
      <c r="H129" s="272">
        <v>0</v>
      </c>
    </row>
    <row r="130" spans="1:8" ht="28.5" x14ac:dyDescent="0.3">
      <c r="A130" s="133"/>
      <c r="B130" s="47"/>
      <c r="C130" s="137"/>
      <c r="D130" s="137"/>
      <c r="E130" s="51" t="s">
        <v>550</v>
      </c>
      <c r="F130" s="221">
        <f t="shared" si="0"/>
        <v>5000</v>
      </c>
      <c r="G130" s="266">
        <v>5000</v>
      </c>
      <c r="H130" s="272">
        <v>0</v>
      </c>
    </row>
    <row r="131" spans="1:8" ht="17.25" x14ac:dyDescent="0.3">
      <c r="A131" s="133"/>
      <c r="B131" s="47"/>
      <c r="C131" s="137"/>
      <c r="D131" s="137"/>
      <c r="E131" s="51" t="s">
        <v>704</v>
      </c>
      <c r="F131" s="221">
        <f t="shared" si="0"/>
        <v>0</v>
      </c>
      <c r="G131" s="290">
        <v>0</v>
      </c>
      <c r="H131" s="272">
        <v>0</v>
      </c>
    </row>
    <row r="132" spans="1:8" ht="17.25" x14ac:dyDescent="0.3">
      <c r="A132" s="133"/>
      <c r="B132" s="47"/>
      <c r="C132" s="137"/>
      <c r="D132" s="137"/>
      <c r="E132" s="50" t="s">
        <v>709</v>
      </c>
      <c r="F132" s="221">
        <f>H132</f>
        <v>96159.2</v>
      </c>
      <c r="G132" s="290">
        <v>0</v>
      </c>
      <c r="H132" s="272">
        <v>96159.2</v>
      </c>
    </row>
    <row r="133" spans="1:8" ht="17.25" x14ac:dyDescent="0.3">
      <c r="A133" s="133"/>
      <c r="B133" s="47"/>
      <c r="C133" s="137"/>
      <c r="D133" s="137"/>
      <c r="E133" s="51" t="s">
        <v>767</v>
      </c>
      <c r="F133" s="221">
        <f>H133</f>
        <v>0</v>
      </c>
      <c r="G133" s="290">
        <v>0</v>
      </c>
      <c r="H133" s="272">
        <v>0</v>
      </c>
    </row>
    <row r="134" spans="1:8" ht="17.25" x14ac:dyDescent="0.3">
      <c r="A134" s="133"/>
      <c r="B134" s="47"/>
      <c r="C134" s="137"/>
      <c r="D134" s="137"/>
      <c r="E134" s="51" t="s">
        <v>768</v>
      </c>
      <c r="F134" s="221">
        <f t="shared" si="0"/>
        <v>3110.9</v>
      </c>
      <c r="G134" s="290">
        <v>0</v>
      </c>
      <c r="H134" s="272">
        <v>3110.9</v>
      </c>
    </row>
    <row r="135" spans="1:8" ht="16.5" customHeight="1" x14ac:dyDescent="0.3">
      <c r="A135" s="133"/>
      <c r="B135" s="47"/>
      <c r="C135" s="137"/>
      <c r="D135" s="137"/>
      <c r="E135" s="134" t="s">
        <v>706</v>
      </c>
      <c r="F135" s="221"/>
      <c r="G135" s="266"/>
      <c r="H135" s="272"/>
    </row>
    <row r="136" spans="1:8" ht="1.5" customHeight="1" x14ac:dyDescent="0.3">
      <c r="A136" s="133"/>
      <c r="B136" s="47"/>
      <c r="C136" s="137"/>
      <c r="D136" s="137"/>
      <c r="E136" s="134"/>
      <c r="F136" s="221">
        <f t="shared" si="0"/>
        <v>0</v>
      </c>
      <c r="G136" s="266"/>
      <c r="H136" s="272"/>
    </row>
    <row r="137" spans="1:8" ht="17.25" hidden="1" x14ac:dyDescent="0.3">
      <c r="A137" s="133"/>
      <c r="B137" s="47"/>
      <c r="C137" s="137"/>
      <c r="D137" s="137"/>
      <c r="E137" s="134"/>
      <c r="F137" s="221">
        <f t="shared" si="0"/>
        <v>0</v>
      </c>
      <c r="G137" s="266"/>
      <c r="H137" s="272"/>
    </row>
    <row r="138" spans="1:8" ht="17.25" hidden="1" x14ac:dyDescent="0.3">
      <c r="A138" s="133"/>
      <c r="B138" s="47"/>
      <c r="C138" s="137"/>
      <c r="D138" s="137"/>
      <c r="E138" s="134" t="s">
        <v>655</v>
      </c>
      <c r="F138" s="221">
        <f t="shared" si="0"/>
        <v>0</v>
      </c>
      <c r="G138" s="266"/>
      <c r="H138" s="272"/>
    </row>
    <row r="139" spans="1:8" ht="17.25" hidden="1" x14ac:dyDescent="0.2">
      <c r="A139" s="133">
        <v>2170</v>
      </c>
      <c r="B139" s="46" t="s">
        <v>67</v>
      </c>
      <c r="C139" s="130">
        <v>7</v>
      </c>
      <c r="D139" s="130">
        <v>0</v>
      </c>
      <c r="E139" s="135" t="s">
        <v>314</v>
      </c>
      <c r="F139" s="221">
        <f t="shared" si="0"/>
        <v>0</v>
      </c>
      <c r="G139" s="269">
        <f>G141</f>
        <v>0</v>
      </c>
      <c r="H139" s="208">
        <f>H141</f>
        <v>0</v>
      </c>
    </row>
    <row r="140" spans="1:8" s="136" customFormat="1" ht="17.25" hidden="1" x14ac:dyDescent="0.3">
      <c r="A140" s="133"/>
      <c r="B140" s="46"/>
      <c r="C140" s="130"/>
      <c r="D140" s="130"/>
      <c r="E140" s="134" t="s">
        <v>199</v>
      </c>
      <c r="F140" s="221"/>
      <c r="G140" s="268"/>
      <c r="H140" s="273"/>
    </row>
    <row r="141" spans="1:8" ht="17.25" hidden="1" x14ac:dyDescent="0.2">
      <c r="A141" s="133">
        <v>2171</v>
      </c>
      <c r="B141" s="47" t="s">
        <v>67</v>
      </c>
      <c r="C141" s="137">
        <v>7</v>
      </c>
      <c r="D141" s="137">
        <v>1</v>
      </c>
      <c r="E141" s="134" t="s">
        <v>314</v>
      </c>
      <c r="F141" s="221">
        <f t="shared" si="0"/>
        <v>0</v>
      </c>
      <c r="G141" s="269">
        <f>SUM(G143:G146)</f>
        <v>0</v>
      </c>
      <c r="H141" s="208">
        <f>SUM(H143:H146)</f>
        <v>0</v>
      </c>
    </row>
    <row r="142" spans="1:8" ht="27" hidden="1" x14ac:dyDescent="0.3">
      <c r="A142" s="133"/>
      <c r="B142" s="47"/>
      <c r="C142" s="137"/>
      <c r="D142" s="137"/>
      <c r="E142" s="134" t="s">
        <v>654</v>
      </c>
      <c r="F142" s="221">
        <f t="shared" si="0"/>
        <v>0</v>
      </c>
      <c r="G142" s="266"/>
      <c r="H142" s="272"/>
    </row>
    <row r="143" spans="1:8" ht="9.75" hidden="1" customHeight="1" x14ac:dyDescent="0.3">
      <c r="A143" s="133"/>
      <c r="B143" s="47"/>
      <c r="C143" s="137"/>
      <c r="D143" s="137"/>
      <c r="E143" s="134" t="s">
        <v>655</v>
      </c>
      <c r="F143" s="221">
        <f t="shared" si="0"/>
        <v>0</v>
      </c>
      <c r="G143" s="266"/>
      <c r="H143" s="272"/>
    </row>
    <row r="144" spans="1:8" ht="17.25" hidden="1" x14ac:dyDescent="0.3">
      <c r="A144" s="133"/>
      <c r="B144" s="47"/>
      <c r="C144" s="137"/>
      <c r="D144" s="137"/>
      <c r="E144" s="134"/>
      <c r="F144" s="221">
        <f t="shared" si="0"/>
        <v>0</v>
      </c>
      <c r="G144" s="266"/>
      <c r="H144" s="272"/>
    </row>
    <row r="145" spans="1:8" ht="14.25" hidden="1" customHeight="1" x14ac:dyDescent="0.3">
      <c r="A145" s="133"/>
      <c r="B145" s="47"/>
      <c r="C145" s="137"/>
      <c r="D145" s="137"/>
      <c r="E145" s="134"/>
      <c r="F145" s="221">
        <f t="shared" si="0"/>
        <v>0</v>
      </c>
      <c r="G145" s="266"/>
      <c r="H145" s="272"/>
    </row>
    <row r="146" spans="1:8" ht="17.25" hidden="1" x14ac:dyDescent="0.3">
      <c r="A146" s="133"/>
      <c r="B146" s="47"/>
      <c r="C146" s="137"/>
      <c r="D146" s="137"/>
      <c r="E146" s="134" t="s">
        <v>655</v>
      </c>
      <c r="F146" s="221">
        <f t="shared" si="0"/>
        <v>0</v>
      </c>
      <c r="G146" s="266"/>
      <c r="H146" s="272"/>
    </row>
    <row r="147" spans="1:8" ht="27" hidden="1" x14ac:dyDescent="0.2">
      <c r="A147" s="133">
        <v>2180</v>
      </c>
      <c r="B147" s="46" t="s">
        <v>67</v>
      </c>
      <c r="C147" s="130">
        <v>8</v>
      </c>
      <c r="D147" s="130">
        <v>0</v>
      </c>
      <c r="E147" s="135" t="s">
        <v>316</v>
      </c>
      <c r="F147" s="221">
        <f t="shared" ref="F147:F221" si="4">G147+H147</f>
        <v>0</v>
      </c>
      <c r="G147" s="269">
        <f>G149</f>
        <v>0</v>
      </c>
      <c r="H147" s="208">
        <f>H149</f>
        <v>0</v>
      </c>
    </row>
    <row r="148" spans="1:8" s="136" customFormat="1" ht="17.25" hidden="1" x14ac:dyDescent="0.3">
      <c r="A148" s="133"/>
      <c r="B148" s="46"/>
      <c r="C148" s="130"/>
      <c r="D148" s="130"/>
      <c r="E148" s="134" t="s">
        <v>199</v>
      </c>
      <c r="F148" s="221"/>
      <c r="G148" s="268"/>
      <c r="H148" s="273"/>
    </row>
    <row r="149" spans="1:8" ht="27" hidden="1" x14ac:dyDescent="0.2">
      <c r="A149" s="133">
        <v>2181</v>
      </c>
      <c r="B149" s="47" t="s">
        <v>67</v>
      </c>
      <c r="C149" s="137">
        <v>8</v>
      </c>
      <c r="D149" s="137">
        <v>1</v>
      </c>
      <c r="E149" s="134" t="s">
        <v>316</v>
      </c>
      <c r="F149" s="221" t="e">
        <f>G148G142+H149</f>
        <v>#NAME?</v>
      </c>
      <c r="G149" s="269">
        <f>SUM(G151:G154)</f>
        <v>0</v>
      </c>
      <c r="H149" s="208">
        <f>SUM(H151:H154)</f>
        <v>0</v>
      </c>
    </row>
    <row r="150" spans="1:8" ht="27" hidden="1" x14ac:dyDescent="0.3">
      <c r="A150" s="133"/>
      <c r="B150" s="47"/>
      <c r="C150" s="137"/>
      <c r="D150" s="137"/>
      <c r="E150" s="134" t="s">
        <v>654</v>
      </c>
      <c r="F150" s="221"/>
      <c r="G150" s="266"/>
      <c r="H150" s="272"/>
    </row>
    <row r="151" spans="1:8" ht="10.5" hidden="1" customHeight="1" x14ac:dyDescent="0.3">
      <c r="A151" s="133"/>
      <c r="B151" s="47"/>
      <c r="C151" s="137"/>
      <c r="D151" s="137"/>
      <c r="E151" s="134" t="s">
        <v>655</v>
      </c>
      <c r="F151" s="221">
        <f t="shared" si="4"/>
        <v>0</v>
      </c>
      <c r="G151" s="266"/>
      <c r="H151" s="272"/>
    </row>
    <row r="152" spans="1:8" ht="17.25" hidden="1" x14ac:dyDescent="0.3">
      <c r="A152" s="133"/>
      <c r="B152" s="47"/>
      <c r="C152" s="137"/>
      <c r="D152" s="137"/>
      <c r="E152" s="134" t="s">
        <v>655</v>
      </c>
      <c r="F152" s="221">
        <f t="shared" si="4"/>
        <v>0</v>
      </c>
      <c r="G152" s="266"/>
      <c r="H152" s="272"/>
    </row>
    <row r="153" spans="1:8" ht="17.25" hidden="1" x14ac:dyDescent="0.3">
      <c r="A153" s="133"/>
      <c r="B153" s="47"/>
      <c r="C153" s="137"/>
      <c r="D153" s="137"/>
      <c r="E153" s="134"/>
      <c r="F153" s="221">
        <f t="shared" si="4"/>
        <v>0</v>
      </c>
      <c r="G153" s="266"/>
      <c r="H153" s="272"/>
    </row>
    <row r="154" spans="1:8" ht="15" customHeight="1" x14ac:dyDescent="0.3">
      <c r="A154" s="133"/>
      <c r="B154" s="47"/>
      <c r="C154" s="137"/>
      <c r="D154" s="137"/>
      <c r="E154" s="134" t="s">
        <v>655</v>
      </c>
      <c r="F154" s="221">
        <f t="shared" si="4"/>
        <v>0</v>
      </c>
      <c r="G154" s="266"/>
      <c r="H154" s="272"/>
    </row>
    <row r="155" spans="1:8" s="132" customFormat="1" ht="30" x14ac:dyDescent="0.25">
      <c r="A155" s="129">
        <v>2200</v>
      </c>
      <c r="B155" s="46" t="s">
        <v>72</v>
      </c>
      <c r="C155" s="130">
        <v>0</v>
      </c>
      <c r="D155" s="130">
        <v>0</v>
      </c>
      <c r="E155" s="131" t="s">
        <v>656</v>
      </c>
      <c r="F155" s="220">
        <f t="shared" si="4"/>
        <v>2000</v>
      </c>
      <c r="G155" s="265">
        <f>G157+G165+G174+G182</f>
        <v>2000</v>
      </c>
      <c r="H155" s="207">
        <f>H157+H165+H174+H182+H190</f>
        <v>0</v>
      </c>
    </row>
    <row r="156" spans="1:8" ht="17.25" hidden="1" x14ac:dyDescent="0.3">
      <c r="A156" s="133"/>
      <c r="B156" s="46"/>
      <c r="C156" s="130"/>
      <c r="D156" s="130"/>
      <c r="E156" s="134" t="s">
        <v>294</v>
      </c>
      <c r="F156" s="221"/>
      <c r="G156" s="266"/>
      <c r="H156" s="272"/>
    </row>
    <row r="157" spans="1:8" ht="17.25" hidden="1" x14ac:dyDescent="0.2">
      <c r="A157" s="133">
        <v>2210</v>
      </c>
      <c r="B157" s="46" t="s">
        <v>72</v>
      </c>
      <c r="C157" s="137">
        <v>1</v>
      </c>
      <c r="D157" s="137">
        <v>0</v>
      </c>
      <c r="E157" s="135" t="s">
        <v>321</v>
      </c>
      <c r="F157" s="221">
        <f t="shared" si="4"/>
        <v>0</v>
      </c>
      <c r="G157" s="269">
        <f>G159</f>
        <v>0</v>
      </c>
      <c r="H157" s="208">
        <f>H159</f>
        <v>0</v>
      </c>
    </row>
    <row r="158" spans="1:8" s="136" customFormat="1" ht="17.25" hidden="1" x14ac:dyDescent="0.3">
      <c r="A158" s="133"/>
      <c r="B158" s="46"/>
      <c r="C158" s="130"/>
      <c r="D158" s="130"/>
      <c r="E158" s="134" t="s">
        <v>199</v>
      </c>
      <c r="F158" s="221"/>
      <c r="G158" s="268"/>
      <c r="H158" s="273"/>
    </row>
    <row r="159" spans="1:8" ht="17.25" hidden="1" x14ac:dyDescent="0.2">
      <c r="A159" s="133">
        <v>2211</v>
      </c>
      <c r="B159" s="47" t="s">
        <v>72</v>
      </c>
      <c r="C159" s="137">
        <v>1</v>
      </c>
      <c r="D159" s="137">
        <v>1</v>
      </c>
      <c r="E159" s="134" t="s">
        <v>322</v>
      </c>
      <c r="F159" s="221">
        <f t="shared" si="4"/>
        <v>0</v>
      </c>
      <c r="G159" s="269">
        <f>SUM(G161:G164)</f>
        <v>0</v>
      </c>
      <c r="H159" s="208">
        <f>SUM(H161:H164)</f>
        <v>0</v>
      </c>
    </row>
    <row r="160" spans="1:8" ht="27" hidden="1" x14ac:dyDescent="0.3">
      <c r="A160" s="133"/>
      <c r="B160" s="47"/>
      <c r="C160" s="137"/>
      <c r="D160" s="137"/>
      <c r="E160" s="134" t="s">
        <v>654</v>
      </c>
      <c r="F160" s="221"/>
      <c r="G160" s="266"/>
      <c r="H160" s="272"/>
    </row>
    <row r="161" spans="1:8" ht="17.25" hidden="1" x14ac:dyDescent="0.3">
      <c r="A161" s="133"/>
      <c r="B161" s="47"/>
      <c r="C161" s="137"/>
      <c r="D161" s="137"/>
      <c r="E161" s="134" t="s">
        <v>655</v>
      </c>
      <c r="F161" s="221">
        <f t="shared" si="4"/>
        <v>0</v>
      </c>
      <c r="G161" s="266"/>
      <c r="H161" s="272"/>
    </row>
    <row r="162" spans="1:8" ht="0.75" hidden="1" customHeight="1" x14ac:dyDescent="0.3">
      <c r="A162" s="133"/>
      <c r="B162" s="47"/>
      <c r="C162" s="137"/>
      <c r="D162" s="137"/>
      <c r="E162" s="134"/>
      <c r="F162" s="221">
        <f t="shared" si="4"/>
        <v>0</v>
      </c>
      <c r="G162" s="266"/>
      <c r="H162" s="272"/>
    </row>
    <row r="163" spans="1:8" ht="16.5" hidden="1" customHeight="1" x14ac:dyDescent="0.3">
      <c r="A163" s="133"/>
      <c r="B163" s="47"/>
      <c r="C163" s="137"/>
      <c r="D163" s="137"/>
      <c r="E163" s="134"/>
      <c r="F163" s="221">
        <f t="shared" si="4"/>
        <v>0</v>
      </c>
      <c r="G163" s="266"/>
      <c r="H163" s="272"/>
    </row>
    <row r="164" spans="1:8" ht="20.25" hidden="1" customHeight="1" x14ac:dyDescent="0.3">
      <c r="A164" s="133"/>
      <c r="B164" s="47"/>
      <c r="C164" s="137"/>
      <c r="D164" s="137"/>
      <c r="E164" s="134" t="s">
        <v>655</v>
      </c>
      <c r="F164" s="221">
        <f t="shared" si="4"/>
        <v>0</v>
      </c>
      <c r="G164" s="266"/>
      <c r="H164" s="272"/>
    </row>
    <row r="165" spans="1:8" ht="17.25" x14ac:dyDescent="0.2">
      <c r="A165" s="133">
        <v>2220</v>
      </c>
      <c r="B165" s="46" t="s">
        <v>72</v>
      </c>
      <c r="C165" s="130">
        <v>2</v>
      </c>
      <c r="D165" s="130">
        <v>0</v>
      </c>
      <c r="E165" s="135" t="s">
        <v>323</v>
      </c>
      <c r="F165" s="221">
        <f t="shared" si="4"/>
        <v>2000</v>
      </c>
      <c r="G165" s="269">
        <f>G167</f>
        <v>2000</v>
      </c>
      <c r="H165" s="208">
        <f>H167</f>
        <v>0</v>
      </c>
    </row>
    <row r="166" spans="1:8" s="136" customFormat="1" ht="17.25" x14ac:dyDescent="0.3">
      <c r="A166" s="133"/>
      <c r="B166" s="46"/>
      <c r="C166" s="130"/>
      <c r="D166" s="130"/>
      <c r="E166" s="134" t="s">
        <v>199</v>
      </c>
      <c r="F166" s="221"/>
      <c r="G166" s="268"/>
      <c r="H166" s="273"/>
    </row>
    <row r="167" spans="1:8" ht="17.25" x14ac:dyDescent="0.2">
      <c r="A167" s="133">
        <v>2221</v>
      </c>
      <c r="B167" s="47" t="s">
        <v>72</v>
      </c>
      <c r="C167" s="137">
        <v>2</v>
      </c>
      <c r="D167" s="137">
        <v>1</v>
      </c>
      <c r="E167" s="134" t="s">
        <v>324</v>
      </c>
      <c r="F167" s="221">
        <f t="shared" si="4"/>
        <v>2000</v>
      </c>
      <c r="G167" s="269">
        <v>2000</v>
      </c>
      <c r="H167" s="208">
        <f>SUM(H170:H173)</f>
        <v>0</v>
      </c>
    </row>
    <row r="168" spans="1:8" ht="15.75" customHeight="1" x14ac:dyDescent="0.3">
      <c r="A168" s="133"/>
      <c r="B168" s="47"/>
      <c r="C168" s="137"/>
      <c r="D168" s="137"/>
      <c r="E168" s="134" t="s">
        <v>654</v>
      </c>
      <c r="F168" s="221"/>
      <c r="G168" s="266"/>
      <c r="H168" s="272"/>
    </row>
    <row r="169" spans="1:8" ht="15.75" customHeight="1" x14ac:dyDescent="0.3">
      <c r="A169" s="133"/>
      <c r="B169" s="47"/>
      <c r="C169" s="137"/>
      <c r="D169" s="137"/>
      <c r="E169" s="232" t="s">
        <v>756</v>
      </c>
      <c r="F169" s="221"/>
      <c r="G169" s="266"/>
      <c r="H169" s="272"/>
    </row>
    <row r="170" spans="1:8" ht="17.25" customHeight="1" x14ac:dyDescent="0.3">
      <c r="A170" s="133"/>
      <c r="B170" s="47"/>
      <c r="C170" s="137"/>
      <c r="D170" s="137"/>
      <c r="E170" s="134" t="s">
        <v>655</v>
      </c>
      <c r="F170" s="221">
        <f t="shared" si="4"/>
        <v>0</v>
      </c>
      <c r="G170" s="266"/>
      <c r="H170" s="272"/>
    </row>
    <row r="171" spans="1:8" ht="14.25" customHeight="1" x14ac:dyDescent="0.3">
      <c r="A171" s="133"/>
      <c r="B171" s="47"/>
      <c r="C171" s="137"/>
      <c r="D171" s="137"/>
      <c r="E171" s="51" t="s">
        <v>511</v>
      </c>
      <c r="F171" s="221">
        <f t="shared" si="4"/>
        <v>1000</v>
      </c>
      <c r="G171" s="266">
        <v>1000</v>
      </c>
      <c r="H171" s="272">
        <v>0</v>
      </c>
    </row>
    <row r="172" spans="1:8" ht="18" customHeight="1" x14ac:dyDescent="0.3">
      <c r="A172" s="133"/>
      <c r="B172" s="47"/>
      <c r="C172" s="137"/>
      <c r="D172" s="137"/>
      <c r="E172" s="51" t="s">
        <v>514</v>
      </c>
      <c r="F172" s="221">
        <f t="shared" si="4"/>
        <v>1000</v>
      </c>
      <c r="G172" s="266">
        <v>1000</v>
      </c>
      <c r="H172" s="272">
        <v>0</v>
      </c>
    </row>
    <row r="173" spans="1:8" ht="18.75" customHeight="1" x14ac:dyDescent="0.3">
      <c r="A173" s="133"/>
      <c r="B173" s="47"/>
      <c r="C173" s="137"/>
      <c r="D173" s="137"/>
      <c r="E173" s="51"/>
      <c r="F173" s="221">
        <f t="shared" si="4"/>
        <v>0</v>
      </c>
      <c r="G173" s="266">
        <v>0</v>
      </c>
      <c r="H173" s="272">
        <v>0</v>
      </c>
    </row>
    <row r="174" spans="1:8" ht="16.5" hidden="1" customHeight="1" x14ac:dyDescent="0.2">
      <c r="A174" s="133">
        <v>2230</v>
      </c>
      <c r="B174" s="46" t="s">
        <v>72</v>
      </c>
      <c r="C174" s="137">
        <v>3</v>
      </c>
      <c r="D174" s="137">
        <v>0</v>
      </c>
      <c r="E174" s="135" t="s">
        <v>325</v>
      </c>
      <c r="F174" s="221">
        <f t="shared" si="4"/>
        <v>0</v>
      </c>
      <c r="G174" s="269">
        <f>G176</f>
        <v>0</v>
      </c>
      <c r="H174" s="208">
        <f>H176</f>
        <v>0</v>
      </c>
    </row>
    <row r="175" spans="1:8" s="136" customFormat="1" ht="13.5" hidden="1" customHeight="1" x14ac:dyDescent="0.3">
      <c r="A175" s="133"/>
      <c r="B175" s="46"/>
      <c r="C175" s="130"/>
      <c r="D175" s="130"/>
      <c r="E175" s="134" t="s">
        <v>199</v>
      </c>
      <c r="F175" s="221"/>
      <c r="G175" s="268"/>
      <c r="H175" s="273"/>
    </row>
    <row r="176" spans="1:8" ht="17.25" hidden="1" x14ac:dyDescent="0.2">
      <c r="A176" s="133">
        <v>2231</v>
      </c>
      <c r="B176" s="47" t="s">
        <v>72</v>
      </c>
      <c r="C176" s="137">
        <v>3</v>
      </c>
      <c r="D176" s="137">
        <v>1</v>
      </c>
      <c r="E176" s="134" t="s">
        <v>326</v>
      </c>
      <c r="F176" s="221">
        <f t="shared" si="4"/>
        <v>0</v>
      </c>
      <c r="G176" s="269">
        <f>SUM(G178:G181)</f>
        <v>0</v>
      </c>
      <c r="H176" s="208">
        <f>SUM(H178:H181)</f>
        <v>0</v>
      </c>
    </row>
    <row r="177" spans="1:8" ht="18.75" hidden="1" customHeight="1" x14ac:dyDescent="0.3">
      <c r="A177" s="133"/>
      <c r="B177" s="47"/>
      <c r="C177" s="137"/>
      <c r="D177" s="137"/>
      <c r="E177" s="134" t="s">
        <v>654</v>
      </c>
      <c r="F177" s="221"/>
      <c r="G177" s="266"/>
      <c r="H177" s="272"/>
    </row>
    <row r="178" spans="1:8" ht="24.75" hidden="1" customHeight="1" x14ac:dyDescent="0.3">
      <c r="A178" s="133"/>
      <c r="B178" s="47"/>
      <c r="C178" s="137"/>
      <c r="D178" s="137"/>
      <c r="E178" s="134" t="s">
        <v>655</v>
      </c>
      <c r="F178" s="221">
        <f t="shared" si="4"/>
        <v>0</v>
      </c>
      <c r="G178" s="266"/>
      <c r="H178" s="272"/>
    </row>
    <row r="179" spans="1:8" ht="17.25" hidden="1" x14ac:dyDescent="0.3">
      <c r="A179" s="133"/>
      <c r="B179" s="47"/>
      <c r="C179" s="137"/>
      <c r="D179" s="137"/>
      <c r="E179" s="134"/>
      <c r="F179" s="221">
        <f t="shared" si="4"/>
        <v>0</v>
      </c>
      <c r="G179" s="266"/>
      <c r="H179" s="272"/>
    </row>
    <row r="180" spans="1:8" ht="17.25" hidden="1" x14ac:dyDescent="0.3">
      <c r="A180" s="133"/>
      <c r="B180" s="47"/>
      <c r="C180" s="137"/>
      <c r="D180" s="137"/>
      <c r="E180" s="134"/>
      <c r="F180" s="221">
        <f t="shared" si="4"/>
        <v>0</v>
      </c>
      <c r="G180" s="266"/>
      <c r="H180" s="272"/>
    </row>
    <row r="181" spans="1:8" ht="17.25" hidden="1" x14ac:dyDescent="0.3">
      <c r="A181" s="133"/>
      <c r="B181" s="47"/>
      <c r="C181" s="137"/>
      <c r="D181" s="137"/>
      <c r="E181" s="134" t="s">
        <v>655</v>
      </c>
      <c r="F181" s="221">
        <f t="shared" si="4"/>
        <v>0</v>
      </c>
      <c r="G181" s="266"/>
      <c r="H181" s="272"/>
    </row>
    <row r="182" spans="1:8" ht="27" hidden="1" x14ac:dyDescent="0.2">
      <c r="A182" s="133">
        <v>2240</v>
      </c>
      <c r="B182" s="46" t="s">
        <v>72</v>
      </c>
      <c r="C182" s="130">
        <v>4</v>
      </c>
      <c r="D182" s="130">
        <v>0</v>
      </c>
      <c r="E182" s="135" t="s">
        <v>327</v>
      </c>
      <c r="F182" s="221">
        <f t="shared" si="4"/>
        <v>0</v>
      </c>
      <c r="G182" s="269">
        <f>G184</f>
        <v>0</v>
      </c>
      <c r="H182" s="208">
        <f>H184</f>
        <v>0</v>
      </c>
    </row>
    <row r="183" spans="1:8" s="136" customFormat="1" ht="17.25" hidden="1" x14ac:dyDescent="0.3">
      <c r="A183" s="133"/>
      <c r="B183" s="46"/>
      <c r="C183" s="130"/>
      <c r="D183" s="130"/>
      <c r="E183" s="134" t="s">
        <v>199</v>
      </c>
      <c r="F183" s="221"/>
      <c r="G183" s="268"/>
      <c r="H183" s="273"/>
    </row>
    <row r="184" spans="1:8" ht="10.5" hidden="1" customHeight="1" x14ac:dyDescent="0.2">
      <c r="A184" s="133">
        <v>2241</v>
      </c>
      <c r="B184" s="47" t="s">
        <v>72</v>
      </c>
      <c r="C184" s="137">
        <v>4</v>
      </c>
      <c r="D184" s="137">
        <v>1</v>
      </c>
      <c r="E184" s="134" t="s">
        <v>327</v>
      </c>
      <c r="F184" s="221">
        <f t="shared" si="4"/>
        <v>0</v>
      </c>
      <c r="G184" s="269">
        <f>SUM(G186:G189)</f>
        <v>0</v>
      </c>
      <c r="H184" s="208">
        <f>SUM(H186:H189)</f>
        <v>0</v>
      </c>
    </row>
    <row r="185" spans="1:8" ht="15.75" hidden="1" customHeight="1" x14ac:dyDescent="0.3">
      <c r="A185" s="133"/>
      <c r="B185" s="47"/>
      <c r="C185" s="137"/>
      <c r="D185" s="137"/>
      <c r="E185" s="134" t="s">
        <v>654</v>
      </c>
      <c r="F185" s="221"/>
      <c r="G185" s="266"/>
      <c r="H185" s="272"/>
    </row>
    <row r="186" spans="1:8" ht="17.25" hidden="1" x14ac:dyDescent="0.3">
      <c r="A186" s="133"/>
      <c r="B186" s="47"/>
      <c r="C186" s="137"/>
      <c r="D186" s="137"/>
      <c r="E186" s="134" t="s">
        <v>655</v>
      </c>
      <c r="F186" s="221">
        <f t="shared" ref="F186:F189" si="5">G186+H186</f>
        <v>0</v>
      </c>
      <c r="G186" s="266"/>
      <c r="H186" s="272"/>
    </row>
    <row r="187" spans="1:8" ht="0.75" hidden="1" customHeight="1" x14ac:dyDescent="0.3">
      <c r="A187" s="133"/>
      <c r="B187" s="47"/>
      <c r="C187" s="137"/>
      <c r="D187" s="137"/>
      <c r="E187" s="134"/>
      <c r="F187" s="221">
        <f t="shared" si="5"/>
        <v>0</v>
      </c>
      <c r="G187" s="266"/>
      <c r="H187" s="272"/>
    </row>
    <row r="188" spans="1:8" ht="17.25" hidden="1" x14ac:dyDescent="0.3">
      <c r="A188" s="133"/>
      <c r="B188" s="47"/>
      <c r="C188" s="137"/>
      <c r="D188" s="137"/>
      <c r="E188" s="134"/>
      <c r="F188" s="221">
        <f t="shared" si="5"/>
        <v>0</v>
      </c>
      <c r="G188" s="266"/>
      <c r="H188" s="272"/>
    </row>
    <row r="189" spans="1:8" ht="17.25" hidden="1" x14ac:dyDescent="0.3">
      <c r="A189" s="133"/>
      <c r="B189" s="47"/>
      <c r="C189" s="137"/>
      <c r="D189" s="137"/>
      <c r="E189" s="134" t="s">
        <v>655</v>
      </c>
      <c r="F189" s="221">
        <f t="shared" si="5"/>
        <v>0</v>
      </c>
      <c r="G189" s="266"/>
      <c r="H189" s="272"/>
    </row>
    <row r="190" spans="1:8" ht="15.75" hidden="1" customHeight="1" x14ac:dyDescent="0.2">
      <c r="A190" s="133">
        <v>2250</v>
      </c>
      <c r="B190" s="46" t="s">
        <v>72</v>
      </c>
      <c r="C190" s="130">
        <v>5</v>
      </c>
      <c r="D190" s="130">
        <v>0</v>
      </c>
      <c r="E190" s="135" t="s">
        <v>328</v>
      </c>
      <c r="F190" s="221">
        <f t="shared" si="4"/>
        <v>0</v>
      </c>
      <c r="G190" s="269">
        <f>G192</f>
        <v>0</v>
      </c>
      <c r="H190" s="208">
        <f>H192</f>
        <v>0</v>
      </c>
    </row>
    <row r="191" spans="1:8" s="136" customFormat="1" ht="15.75" hidden="1" customHeight="1" x14ac:dyDescent="0.3">
      <c r="A191" s="133"/>
      <c r="B191" s="46"/>
      <c r="C191" s="130"/>
      <c r="D191" s="130"/>
      <c r="E191" s="134" t="s">
        <v>199</v>
      </c>
      <c r="F191" s="221"/>
      <c r="G191" s="268"/>
      <c r="H191" s="273"/>
    </row>
    <row r="192" spans="1:8" ht="15.75" hidden="1" customHeight="1" x14ac:dyDescent="0.2">
      <c r="A192" s="133">
        <v>2251</v>
      </c>
      <c r="B192" s="47" t="s">
        <v>72</v>
      </c>
      <c r="C192" s="137">
        <v>5</v>
      </c>
      <c r="D192" s="137">
        <v>1</v>
      </c>
      <c r="E192" s="134" t="s">
        <v>328</v>
      </c>
      <c r="F192" s="221">
        <f t="shared" si="4"/>
        <v>0</v>
      </c>
      <c r="G192" s="269">
        <f>SUM(G194:G197)</f>
        <v>0</v>
      </c>
      <c r="H192" s="208">
        <f>SUM(H194:H197)</f>
        <v>0</v>
      </c>
    </row>
    <row r="193" spans="1:8" ht="15.75" hidden="1" customHeight="1" x14ac:dyDescent="0.3">
      <c r="A193" s="133"/>
      <c r="B193" s="47"/>
      <c r="C193" s="137"/>
      <c r="D193" s="137"/>
      <c r="E193" s="134" t="s">
        <v>654</v>
      </c>
      <c r="F193" s="221"/>
      <c r="G193" s="266"/>
      <c r="H193" s="272"/>
    </row>
    <row r="194" spans="1:8" ht="15.75" hidden="1" customHeight="1" x14ac:dyDescent="0.3">
      <c r="A194" s="133"/>
      <c r="B194" s="47"/>
      <c r="C194" s="137"/>
      <c r="D194" s="137"/>
      <c r="E194" s="134" t="s">
        <v>654</v>
      </c>
      <c r="F194" s="221"/>
      <c r="G194" s="266"/>
      <c r="H194" s="272"/>
    </row>
    <row r="195" spans="1:8" ht="17.25" hidden="1" x14ac:dyDescent="0.3">
      <c r="A195" s="133"/>
      <c r="B195" s="47"/>
      <c r="C195" s="137"/>
      <c r="D195" s="137"/>
      <c r="E195" s="134" t="s">
        <v>697</v>
      </c>
      <c r="F195" s="221">
        <f t="shared" ref="F195:F197" si="6">G195+H195</f>
        <v>0</v>
      </c>
      <c r="G195" s="266"/>
      <c r="H195" s="272"/>
    </row>
    <row r="196" spans="1:8" ht="18" hidden="1" customHeight="1" x14ac:dyDescent="0.3">
      <c r="A196" s="133"/>
      <c r="B196" s="47"/>
      <c r="C196" s="137"/>
      <c r="D196" s="137"/>
      <c r="E196" s="134" t="s">
        <v>698</v>
      </c>
      <c r="F196" s="221">
        <f t="shared" si="6"/>
        <v>0</v>
      </c>
      <c r="G196" s="266"/>
      <c r="H196" s="272"/>
    </row>
    <row r="197" spans="1:8" ht="18.75" hidden="1" customHeight="1" x14ac:dyDescent="0.3">
      <c r="A197" s="133"/>
      <c r="B197" s="47"/>
      <c r="C197" s="137"/>
      <c r="D197" s="137"/>
      <c r="E197" s="134"/>
      <c r="F197" s="221">
        <f t="shared" si="6"/>
        <v>0</v>
      </c>
      <c r="G197" s="266"/>
      <c r="H197" s="272"/>
    </row>
    <row r="198" spans="1:8" s="132" customFormat="1" ht="15.75" hidden="1" customHeight="1" x14ac:dyDescent="0.25">
      <c r="A198" s="129">
        <v>2300</v>
      </c>
      <c r="B198" s="46" t="s">
        <v>73</v>
      </c>
      <c r="C198" s="130">
        <v>0</v>
      </c>
      <c r="D198" s="130">
        <v>0</v>
      </c>
      <c r="E198" s="131" t="s">
        <v>657</v>
      </c>
      <c r="F198" s="220">
        <f t="shared" si="4"/>
        <v>0</v>
      </c>
      <c r="G198" s="265"/>
      <c r="H198" s="207"/>
    </row>
    <row r="199" spans="1:8" ht="17.25" hidden="1" x14ac:dyDescent="0.3">
      <c r="A199" s="133"/>
      <c r="B199" s="46"/>
      <c r="C199" s="130"/>
      <c r="D199" s="130"/>
      <c r="E199" s="134" t="s">
        <v>294</v>
      </c>
      <c r="F199" s="221">
        <f t="shared" si="4"/>
        <v>0</v>
      </c>
      <c r="G199" s="266"/>
      <c r="H199" s="272"/>
    </row>
    <row r="200" spans="1:8" ht="10.5" hidden="1" customHeight="1" x14ac:dyDescent="0.3">
      <c r="A200" s="133">
        <v>2310</v>
      </c>
      <c r="B200" s="46" t="s">
        <v>73</v>
      </c>
      <c r="C200" s="130">
        <v>1</v>
      </c>
      <c r="D200" s="130">
        <v>0</v>
      </c>
      <c r="E200" s="135" t="s">
        <v>330</v>
      </c>
      <c r="F200" s="221">
        <f t="shared" si="4"/>
        <v>0</v>
      </c>
      <c r="G200" s="266"/>
      <c r="H200" s="272"/>
    </row>
    <row r="201" spans="1:8" s="136" customFormat="1" ht="15.75" hidden="1" customHeight="1" x14ac:dyDescent="0.3">
      <c r="A201" s="133"/>
      <c r="B201" s="46"/>
      <c r="C201" s="130"/>
      <c r="D201" s="130"/>
      <c r="E201" s="134" t="s">
        <v>199</v>
      </c>
      <c r="F201" s="221">
        <f t="shared" si="4"/>
        <v>0</v>
      </c>
      <c r="G201" s="268"/>
      <c r="H201" s="273"/>
    </row>
    <row r="202" spans="1:8" ht="15.75" hidden="1" customHeight="1" x14ac:dyDescent="0.3">
      <c r="A202" s="133">
        <v>2311</v>
      </c>
      <c r="B202" s="47" t="s">
        <v>73</v>
      </c>
      <c r="C202" s="137">
        <v>1</v>
      </c>
      <c r="D202" s="137">
        <v>1</v>
      </c>
      <c r="E202" s="134" t="s">
        <v>331</v>
      </c>
      <c r="F202" s="221">
        <f t="shared" si="4"/>
        <v>0</v>
      </c>
      <c r="G202" s="266"/>
      <c r="H202" s="272"/>
    </row>
    <row r="203" spans="1:8" ht="15.75" hidden="1" customHeight="1" x14ac:dyDescent="0.3">
      <c r="A203" s="133"/>
      <c r="B203" s="47"/>
      <c r="C203" s="137"/>
      <c r="D203" s="137"/>
      <c r="E203" s="134" t="s">
        <v>654</v>
      </c>
      <c r="F203" s="221">
        <f t="shared" si="4"/>
        <v>0</v>
      </c>
      <c r="G203" s="266"/>
      <c r="H203" s="272"/>
    </row>
    <row r="204" spans="1:8" ht="15.75" hidden="1" customHeight="1" x14ac:dyDescent="0.3">
      <c r="A204" s="133"/>
      <c r="B204" s="47"/>
      <c r="C204" s="137"/>
      <c r="D204" s="137"/>
      <c r="E204" s="134" t="s">
        <v>655</v>
      </c>
      <c r="F204" s="221">
        <f t="shared" si="4"/>
        <v>0</v>
      </c>
      <c r="G204" s="266"/>
      <c r="H204" s="272"/>
    </row>
    <row r="205" spans="1:8" ht="17.25" hidden="1" x14ac:dyDescent="0.3">
      <c r="A205" s="133"/>
      <c r="B205" s="47"/>
      <c r="C205" s="137"/>
      <c r="D205" s="137"/>
      <c r="E205" s="134" t="s">
        <v>655</v>
      </c>
      <c r="F205" s="221">
        <f t="shared" si="4"/>
        <v>0</v>
      </c>
      <c r="G205" s="266"/>
      <c r="H205" s="272"/>
    </row>
    <row r="206" spans="1:8" ht="15.75" hidden="1" customHeight="1" x14ac:dyDescent="0.3">
      <c r="A206" s="133">
        <v>2312</v>
      </c>
      <c r="B206" s="47" t="s">
        <v>73</v>
      </c>
      <c r="C206" s="137">
        <v>1</v>
      </c>
      <c r="D206" s="137">
        <v>2</v>
      </c>
      <c r="E206" s="134" t="s">
        <v>332</v>
      </c>
      <c r="F206" s="221">
        <f t="shared" si="4"/>
        <v>0</v>
      </c>
      <c r="G206" s="266"/>
      <c r="H206" s="272"/>
    </row>
    <row r="207" spans="1:8" ht="15.75" hidden="1" customHeight="1" x14ac:dyDescent="0.3">
      <c r="A207" s="133"/>
      <c r="B207" s="47"/>
      <c r="C207" s="137"/>
      <c r="D207" s="137"/>
      <c r="E207" s="134" t="s">
        <v>654</v>
      </c>
      <c r="F207" s="221">
        <f t="shared" si="4"/>
        <v>0</v>
      </c>
      <c r="G207" s="266"/>
      <c r="H207" s="272"/>
    </row>
    <row r="208" spans="1:8" ht="15.75" hidden="1" customHeight="1" x14ac:dyDescent="0.3">
      <c r="A208" s="133"/>
      <c r="B208" s="47"/>
      <c r="C208" s="137"/>
      <c r="D208" s="137"/>
      <c r="E208" s="134" t="s">
        <v>655</v>
      </c>
      <c r="F208" s="221">
        <f t="shared" si="4"/>
        <v>0</v>
      </c>
      <c r="G208" s="266"/>
      <c r="H208" s="272"/>
    </row>
    <row r="209" spans="1:8" ht="15.75" hidden="1" customHeight="1" x14ac:dyDescent="0.3">
      <c r="A209" s="133"/>
      <c r="B209" s="47"/>
      <c r="C209" s="137"/>
      <c r="D209" s="137"/>
      <c r="E209" s="134" t="s">
        <v>655</v>
      </c>
      <c r="F209" s="221">
        <f t="shared" si="4"/>
        <v>0</v>
      </c>
      <c r="G209" s="266"/>
      <c r="H209" s="272"/>
    </row>
    <row r="210" spans="1:8" ht="15.75" hidden="1" customHeight="1" x14ac:dyDescent="0.3">
      <c r="A210" s="133">
        <v>2313</v>
      </c>
      <c r="B210" s="47" t="s">
        <v>73</v>
      </c>
      <c r="C210" s="137">
        <v>1</v>
      </c>
      <c r="D210" s="137">
        <v>3</v>
      </c>
      <c r="E210" s="134" t="s">
        <v>333</v>
      </c>
      <c r="F210" s="221">
        <f t="shared" si="4"/>
        <v>0</v>
      </c>
      <c r="G210" s="266"/>
      <c r="H210" s="272"/>
    </row>
    <row r="211" spans="1:8" ht="27" hidden="1" x14ac:dyDescent="0.3">
      <c r="A211" s="133"/>
      <c r="B211" s="47"/>
      <c r="C211" s="137"/>
      <c r="D211" s="137"/>
      <c r="E211" s="134" t="s">
        <v>654</v>
      </c>
      <c r="F211" s="221">
        <f t="shared" si="4"/>
        <v>0</v>
      </c>
      <c r="G211" s="266"/>
      <c r="H211" s="272"/>
    </row>
    <row r="212" spans="1:8" ht="10.5" hidden="1" customHeight="1" x14ac:dyDescent="0.3">
      <c r="A212" s="133"/>
      <c r="B212" s="47"/>
      <c r="C212" s="137"/>
      <c r="D212" s="137"/>
      <c r="E212" s="134" t="s">
        <v>655</v>
      </c>
      <c r="F212" s="221">
        <f t="shared" si="4"/>
        <v>0</v>
      </c>
      <c r="G212" s="266"/>
      <c r="H212" s="272"/>
    </row>
    <row r="213" spans="1:8" ht="15.75" hidden="1" customHeight="1" x14ac:dyDescent="0.3">
      <c r="A213" s="133"/>
      <c r="B213" s="47"/>
      <c r="C213" s="137"/>
      <c r="D213" s="137"/>
      <c r="E213" s="134" t="s">
        <v>655</v>
      </c>
      <c r="F213" s="221">
        <f t="shared" si="4"/>
        <v>0</v>
      </c>
      <c r="G213" s="266"/>
      <c r="H213" s="272"/>
    </row>
    <row r="214" spans="1:8" ht="15.75" hidden="1" customHeight="1" x14ac:dyDescent="0.3">
      <c r="A214" s="133">
        <v>2320</v>
      </c>
      <c r="B214" s="46" t="s">
        <v>73</v>
      </c>
      <c r="C214" s="130">
        <v>2</v>
      </c>
      <c r="D214" s="130">
        <v>0</v>
      </c>
      <c r="E214" s="135" t="s">
        <v>334</v>
      </c>
      <c r="F214" s="221">
        <f t="shared" si="4"/>
        <v>0</v>
      </c>
      <c r="G214" s="266"/>
      <c r="H214" s="272"/>
    </row>
    <row r="215" spans="1:8" s="136" customFormat="1" ht="15.75" hidden="1" customHeight="1" x14ac:dyDescent="0.3">
      <c r="A215" s="133"/>
      <c r="B215" s="46"/>
      <c r="C215" s="130"/>
      <c r="D215" s="130"/>
      <c r="E215" s="134" t="s">
        <v>199</v>
      </c>
      <c r="F215" s="221">
        <f t="shared" si="4"/>
        <v>0</v>
      </c>
      <c r="G215" s="268"/>
      <c r="H215" s="273"/>
    </row>
    <row r="216" spans="1:8" ht="15.75" hidden="1" customHeight="1" x14ac:dyDescent="0.3">
      <c r="A216" s="133">
        <v>2321</v>
      </c>
      <c r="B216" s="47" t="s">
        <v>73</v>
      </c>
      <c r="C216" s="137">
        <v>2</v>
      </c>
      <c r="D216" s="137">
        <v>1</v>
      </c>
      <c r="E216" s="134" t="s">
        <v>335</v>
      </c>
      <c r="F216" s="221">
        <f t="shared" si="4"/>
        <v>0</v>
      </c>
      <c r="G216" s="266"/>
      <c r="H216" s="272"/>
    </row>
    <row r="217" spans="1:8" ht="29.25" hidden="1" customHeight="1" x14ac:dyDescent="0.3">
      <c r="A217" s="133"/>
      <c r="B217" s="47"/>
      <c r="C217" s="137"/>
      <c r="D217" s="137"/>
      <c r="E217" s="134" t="s">
        <v>654</v>
      </c>
      <c r="F217" s="221">
        <f t="shared" si="4"/>
        <v>0</v>
      </c>
      <c r="G217" s="266"/>
      <c r="H217" s="272"/>
    </row>
    <row r="218" spans="1:8" ht="15.75" hidden="1" customHeight="1" x14ac:dyDescent="0.3">
      <c r="A218" s="133"/>
      <c r="B218" s="47"/>
      <c r="C218" s="137"/>
      <c r="D218" s="137"/>
      <c r="E218" s="134" t="s">
        <v>655</v>
      </c>
      <c r="F218" s="221">
        <f t="shared" si="4"/>
        <v>0</v>
      </c>
      <c r="G218" s="266"/>
      <c r="H218" s="272"/>
    </row>
    <row r="219" spans="1:8" ht="15.75" hidden="1" customHeight="1" x14ac:dyDescent="0.3">
      <c r="A219" s="133"/>
      <c r="B219" s="47"/>
      <c r="C219" s="137"/>
      <c r="D219" s="137"/>
      <c r="E219" s="134" t="s">
        <v>655</v>
      </c>
      <c r="F219" s="221">
        <f t="shared" si="4"/>
        <v>0</v>
      </c>
      <c r="G219" s="266"/>
      <c r="H219" s="272"/>
    </row>
    <row r="220" spans="1:8" ht="15.75" hidden="1" customHeight="1" x14ac:dyDescent="0.3">
      <c r="A220" s="133">
        <v>2330</v>
      </c>
      <c r="B220" s="46" t="s">
        <v>73</v>
      </c>
      <c r="C220" s="130">
        <v>3</v>
      </c>
      <c r="D220" s="130">
        <v>0</v>
      </c>
      <c r="E220" s="135" t="s">
        <v>336</v>
      </c>
      <c r="F220" s="221">
        <f t="shared" si="4"/>
        <v>0</v>
      </c>
      <c r="G220" s="266"/>
      <c r="H220" s="272"/>
    </row>
    <row r="221" spans="1:8" s="136" customFormat="1" ht="15.75" hidden="1" customHeight="1" x14ac:dyDescent="0.3">
      <c r="A221" s="133"/>
      <c r="B221" s="46"/>
      <c r="C221" s="130"/>
      <c r="D221" s="130"/>
      <c r="E221" s="134" t="s">
        <v>199</v>
      </c>
      <c r="F221" s="221">
        <f t="shared" si="4"/>
        <v>0</v>
      </c>
      <c r="G221" s="268"/>
      <c r="H221" s="273"/>
    </row>
    <row r="222" spans="1:8" ht="15.75" hidden="1" customHeight="1" x14ac:dyDescent="0.3">
      <c r="A222" s="133">
        <v>2331</v>
      </c>
      <c r="B222" s="47" t="s">
        <v>73</v>
      </c>
      <c r="C222" s="137">
        <v>3</v>
      </c>
      <c r="D222" s="137">
        <v>1</v>
      </c>
      <c r="E222" s="134" t="s">
        <v>337</v>
      </c>
      <c r="F222" s="221">
        <f t="shared" ref="F222:F270" si="7">G222+H222</f>
        <v>0</v>
      </c>
      <c r="G222" s="266"/>
      <c r="H222" s="272"/>
    </row>
    <row r="223" spans="1:8" ht="35.25" hidden="1" customHeight="1" x14ac:dyDescent="0.3">
      <c r="A223" s="133"/>
      <c r="B223" s="47"/>
      <c r="C223" s="137"/>
      <c r="D223" s="137"/>
      <c r="E223" s="134" t="s">
        <v>654</v>
      </c>
      <c r="F223" s="221">
        <f t="shared" si="7"/>
        <v>0</v>
      </c>
      <c r="G223" s="266"/>
      <c r="H223" s="272"/>
    </row>
    <row r="224" spans="1:8" ht="15" hidden="1" customHeight="1" x14ac:dyDescent="0.3">
      <c r="A224" s="133"/>
      <c r="B224" s="47"/>
      <c r="C224" s="137"/>
      <c r="D224" s="137"/>
      <c r="E224" s="134" t="s">
        <v>655</v>
      </c>
      <c r="F224" s="221">
        <f t="shared" si="7"/>
        <v>0</v>
      </c>
      <c r="G224" s="266"/>
      <c r="H224" s="272"/>
    </row>
    <row r="225" spans="1:8" ht="18" hidden="1" customHeight="1" x14ac:dyDescent="0.3">
      <c r="A225" s="133"/>
      <c r="B225" s="47"/>
      <c r="C225" s="137"/>
      <c r="D225" s="137"/>
      <c r="E225" s="134" t="s">
        <v>655</v>
      </c>
      <c r="F225" s="221">
        <f t="shared" si="7"/>
        <v>0</v>
      </c>
      <c r="G225" s="266"/>
      <c r="H225" s="272"/>
    </row>
    <row r="226" spans="1:8" ht="12" hidden="1" customHeight="1" x14ac:dyDescent="0.3">
      <c r="A226" s="133">
        <v>2332</v>
      </c>
      <c r="B226" s="47" t="s">
        <v>73</v>
      </c>
      <c r="C226" s="137">
        <v>3</v>
      </c>
      <c r="D226" s="137">
        <v>2</v>
      </c>
      <c r="E226" s="134" t="s">
        <v>338</v>
      </c>
      <c r="F226" s="221">
        <f t="shared" si="7"/>
        <v>0</v>
      </c>
      <c r="G226" s="266"/>
      <c r="H226" s="272"/>
    </row>
    <row r="227" spans="1:8" ht="32.25" hidden="1" customHeight="1" x14ac:dyDescent="0.3">
      <c r="A227" s="133"/>
      <c r="B227" s="47"/>
      <c r="C227" s="137"/>
      <c r="D227" s="137"/>
      <c r="E227" s="134" t="s">
        <v>654</v>
      </c>
      <c r="F227" s="221">
        <f t="shared" si="7"/>
        <v>0</v>
      </c>
      <c r="G227" s="266"/>
      <c r="H227" s="272"/>
    </row>
    <row r="228" spans="1:8" ht="17.25" hidden="1" x14ac:dyDescent="0.3">
      <c r="A228" s="133"/>
      <c r="B228" s="47"/>
      <c r="C228" s="137"/>
      <c r="D228" s="137"/>
      <c r="E228" s="134" t="s">
        <v>655</v>
      </c>
      <c r="F228" s="221">
        <f t="shared" si="7"/>
        <v>0</v>
      </c>
      <c r="G228" s="266"/>
      <c r="H228" s="272"/>
    </row>
    <row r="229" spans="1:8" ht="17.25" hidden="1" x14ac:dyDescent="0.3">
      <c r="A229" s="133"/>
      <c r="B229" s="47"/>
      <c r="C229" s="137"/>
      <c r="D229" s="137"/>
      <c r="E229" s="134" t="s">
        <v>655</v>
      </c>
      <c r="F229" s="221">
        <f t="shared" si="7"/>
        <v>0</v>
      </c>
      <c r="G229" s="266"/>
      <c r="H229" s="272"/>
    </row>
    <row r="230" spans="1:8" ht="17.25" hidden="1" x14ac:dyDescent="0.3">
      <c r="A230" s="133">
        <v>2340</v>
      </c>
      <c r="B230" s="46" t="s">
        <v>73</v>
      </c>
      <c r="C230" s="130">
        <v>4</v>
      </c>
      <c r="D230" s="130">
        <v>0</v>
      </c>
      <c r="E230" s="135" t="s">
        <v>339</v>
      </c>
      <c r="F230" s="221">
        <f t="shared" si="7"/>
        <v>0</v>
      </c>
      <c r="G230" s="266"/>
      <c r="H230" s="272"/>
    </row>
    <row r="231" spans="1:8" s="136" customFormat="1" ht="17.25" hidden="1" x14ac:dyDescent="0.3">
      <c r="A231" s="133"/>
      <c r="B231" s="46"/>
      <c r="C231" s="130"/>
      <c r="D231" s="130"/>
      <c r="E231" s="134" t="s">
        <v>199</v>
      </c>
      <c r="F231" s="221">
        <f t="shared" si="7"/>
        <v>0</v>
      </c>
      <c r="G231" s="268"/>
      <c r="H231" s="273"/>
    </row>
    <row r="232" spans="1:8" ht="17.25" hidden="1" x14ac:dyDescent="0.3">
      <c r="A232" s="133">
        <v>2341</v>
      </c>
      <c r="B232" s="47" t="s">
        <v>73</v>
      </c>
      <c r="C232" s="137">
        <v>4</v>
      </c>
      <c r="D232" s="137">
        <v>1</v>
      </c>
      <c r="E232" s="134" t="s">
        <v>339</v>
      </c>
      <c r="F232" s="221">
        <f t="shared" si="7"/>
        <v>0</v>
      </c>
      <c r="G232" s="266"/>
      <c r="H232" s="272"/>
    </row>
    <row r="233" spans="1:8" ht="27" hidden="1" x14ac:dyDescent="0.3">
      <c r="A233" s="133"/>
      <c r="B233" s="47"/>
      <c r="C233" s="137"/>
      <c r="D233" s="137"/>
      <c r="E233" s="134" t="s">
        <v>654</v>
      </c>
      <c r="F233" s="221">
        <f t="shared" si="7"/>
        <v>0</v>
      </c>
      <c r="G233" s="266"/>
      <c r="H233" s="272"/>
    </row>
    <row r="234" spans="1:8" ht="17.25" hidden="1" x14ac:dyDescent="0.3">
      <c r="A234" s="133"/>
      <c r="B234" s="47"/>
      <c r="C234" s="137"/>
      <c r="D234" s="137"/>
      <c r="E234" s="134" t="s">
        <v>655</v>
      </c>
      <c r="F234" s="221">
        <f t="shared" si="7"/>
        <v>0</v>
      </c>
      <c r="G234" s="266"/>
      <c r="H234" s="272"/>
    </row>
    <row r="235" spans="1:8" ht="17.25" hidden="1" x14ac:dyDescent="0.3">
      <c r="A235" s="133"/>
      <c r="B235" s="47"/>
      <c r="C235" s="137"/>
      <c r="D235" s="137"/>
      <c r="E235" s="134" t="s">
        <v>655</v>
      </c>
      <c r="F235" s="221">
        <f t="shared" si="7"/>
        <v>0</v>
      </c>
      <c r="G235" s="266"/>
      <c r="H235" s="272"/>
    </row>
    <row r="236" spans="1:8" ht="17.25" hidden="1" x14ac:dyDescent="0.3">
      <c r="A236" s="133">
        <v>2350</v>
      </c>
      <c r="B236" s="46" t="s">
        <v>73</v>
      </c>
      <c r="C236" s="130">
        <v>5</v>
      </c>
      <c r="D236" s="130">
        <v>0</v>
      </c>
      <c r="E236" s="135" t="s">
        <v>340</v>
      </c>
      <c r="F236" s="221">
        <f t="shared" si="7"/>
        <v>0</v>
      </c>
      <c r="G236" s="266"/>
      <c r="H236" s="272"/>
    </row>
    <row r="237" spans="1:8" s="136" customFormat="1" ht="17.25" hidden="1" x14ac:dyDescent="0.3">
      <c r="A237" s="133"/>
      <c r="B237" s="46"/>
      <c r="C237" s="130"/>
      <c r="D237" s="130"/>
      <c r="E237" s="134" t="s">
        <v>199</v>
      </c>
      <c r="F237" s="221">
        <f t="shared" si="7"/>
        <v>0</v>
      </c>
      <c r="G237" s="268"/>
      <c r="H237" s="273"/>
    </row>
    <row r="238" spans="1:8" ht="17.25" hidden="1" x14ac:dyDescent="0.3">
      <c r="A238" s="133">
        <v>2351</v>
      </c>
      <c r="B238" s="47" t="s">
        <v>73</v>
      </c>
      <c r="C238" s="137">
        <v>5</v>
      </c>
      <c r="D238" s="137">
        <v>1</v>
      </c>
      <c r="E238" s="134" t="s">
        <v>341</v>
      </c>
      <c r="F238" s="221">
        <f t="shared" si="7"/>
        <v>0</v>
      </c>
      <c r="G238" s="266"/>
      <c r="H238" s="272"/>
    </row>
    <row r="239" spans="1:8" ht="33" hidden="1" customHeight="1" x14ac:dyDescent="0.3">
      <c r="A239" s="133"/>
      <c r="B239" s="47"/>
      <c r="C239" s="137"/>
      <c r="D239" s="137"/>
      <c r="E239" s="134" t="s">
        <v>654</v>
      </c>
      <c r="F239" s="221">
        <f t="shared" si="7"/>
        <v>0</v>
      </c>
      <c r="G239" s="266"/>
      <c r="H239" s="272"/>
    </row>
    <row r="240" spans="1:8" ht="10.5" hidden="1" customHeight="1" x14ac:dyDescent="0.3">
      <c r="A240" s="133"/>
      <c r="B240" s="47"/>
      <c r="C240" s="137"/>
      <c r="D240" s="137"/>
      <c r="E240" s="134" t="s">
        <v>655</v>
      </c>
      <c r="F240" s="221">
        <f t="shared" si="7"/>
        <v>0</v>
      </c>
      <c r="G240" s="266"/>
      <c r="H240" s="272"/>
    </row>
    <row r="241" spans="1:8" ht="17.25" hidden="1" x14ac:dyDescent="0.3">
      <c r="A241" s="133"/>
      <c r="B241" s="47"/>
      <c r="C241" s="137"/>
      <c r="D241" s="137"/>
      <c r="E241" s="134" t="s">
        <v>655</v>
      </c>
      <c r="F241" s="221">
        <f t="shared" si="7"/>
        <v>0</v>
      </c>
      <c r="G241" s="266"/>
      <c r="H241" s="272"/>
    </row>
    <row r="242" spans="1:8" ht="27" hidden="1" x14ac:dyDescent="0.3">
      <c r="A242" s="133">
        <v>2360</v>
      </c>
      <c r="B242" s="46" t="s">
        <v>73</v>
      </c>
      <c r="C242" s="130">
        <v>6</v>
      </c>
      <c r="D242" s="130">
        <v>0</v>
      </c>
      <c r="E242" s="135" t="s">
        <v>342</v>
      </c>
      <c r="F242" s="221">
        <f t="shared" si="7"/>
        <v>0</v>
      </c>
      <c r="G242" s="266"/>
      <c r="H242" s="272"/>
    </row>
    <row r="243" spans="1:8" s="136" customFormat="1" ht="17.25" hidden="1" x14ac:dyDescent="0.3">
      <c r="A243" s="133"/>
      <c r="B243" s="46"/>
      <c r="C243" s="130"/>
      <c r="D243" s="130"/>
      <c r="E243" s="134" t="s">
        <v>199</v>
      </c>
      <c r="F243" s="221">
        <f t="shared" si="7"/>
        <v>0</v>
      </c>
      <c r="G243" s="268"/>
      <c r="H243" s="273"/>
    </row>
    <row r="244" spans="1:8" ht="27" hidden="1" x14ac:dyDescent="0.3">
      <c r="A244" s="133">
        <v>2361</v>
      </c>
      <c r="B244" s="47" t="s">
        <v>73</v>
      </c>
      <c r="C244" s="137">
        <v>6</v>
      </c>
      <c r="D244" s="137">
        <v>1</v>
      </c>
      <c r="E244" s="134" t="s">
        <v>342</v>
      </c>
      <c r="F244" s="221">
        <f t="shared" si="7"/>
        <v>0</v>
      </c>
      <c r="G244" s="266"/>
      <c r="H244" s="272"/>
    </row>
    <row r="245" spans="1:8" ht="27" hidden="1" x14ac:dyDescent="0.3">
      <c r="A245" s="133"/>
      <c r="B245" s="47"/>
      <c r="C245" s="137"/>
      <c r="D245" s="137"/>
      <c r="E245" s="134" t="s">
        <v>654</v>
      </c>
      <c r="F245" s="221">
        <f t="shared" si="7"/>
        <v>0</v>
      </c>
      <c r="G245" s="266"/>
      <c r="H245" s="272"/>
    </row>
    <row r="246" spans="1:8" ht="17.25" hidden="1" x14ac:dyDescent="0.3">
      <c r="A246" s="133"/>
      <c r="B246" s="47"/>
      <c r="C246" s="137"/>
      <c r="D246" s="137"/>
      <c r="E246" s="134" t="s">
        <v>655</v>
      </c>
      <c r="F246" s="221">
        <f t="shared" si="7"/>
        <v>0</v>
      </c>
      <c r="G246" s="266"/>
      <c r="H246" s="272"/>
    </row>
    <row r="247" spans="1:8" ht="17.25" hidden="1" x14ac:dyDescent="0.3">
      <c r="A247" s="133"/>
      <c r="B247" s="47"/>
      <c r="C247" s="137"/>
      <c r="D247" s="137"/>
      <c r="E247" s="134" t="s">
        <v>655</v>
      </c>
      <c r="F247" s="221">
        <f t="shared" si="7"/>
        <v>0</v>
      </c>
      <c r="G247" s="266"/>
      <c r="H247" s="272"/>
    </row>
    <row r="248" spans="1:8" ht="27" hidden="1" x14ac:dyDescent="0.3">
      <c r="A248" s="133">
        <v>2370</v>
      </c>
      <c r="B248" s="46" t="s">
        <v>73</v>
      </c>
      <c r="C248" s="130">
        <v>7</v>
      </c>
      <c r="D248" s="130">
        <v>0</v>
      </c>
      <c r="E248" s="135" t="s">
        <v>344</v>
      </c>
      <c r="F248" s="221">
        <f t="shared" si="7"/>
        <v>0</v>
      </c>
      <c r="G248" s="266"/>
      <c r="H248" s="272"/>
    </row>
    <row r="249" spans="1:8" s="136" customFormat="1" ht="17.25" hidden="1" x14ac:dyDescent="0.3">
      <c r="A249" s="133"/>
      <c r="B249" s="46"/>
      <c r="C249" s="130"/>
      <c r="D249" s="130"/>
      <c r="E249" s="134" t="s">
        <v>199</v>
      </c>
      <c r="F249" s="221">
        <f t="shared" si="7"/>
        <v>0</v>
      </c>
      <c r="G249" s="268"/>
      <c r="H249" s="273"/>
    </row>
    <row r="250" spans="1:8" ht="27" hidden="1" x14ac:dyDescent="0.3">
      <c r="A250" s="133">
        <v>2371</v>
      </c>
      <c r="B250" s="47" t="s">
        <v>73</v>
      </c>
      <c r="C250" s="137">
        <v>7</v>
      </c>
      <c r="D250" s="137">
        <v>1</v>
      </c>
      <c r="E250" s="134" t="s">
        <v>344</v>
      </c>
      <c r="F250" s="221">
        <f t="shared" si="7"/>
        <v>0</v>
      </c>
      <c r="G250" s="266"/>
      <c r="H250" s="272"/>
    </row>
    <row r="251" spans="1:8" ht="27" hidden="1" x14ac:dyDescent="0.3">
      <c r="A251" s="133"/>
      <c r="B251" s="47"/>
      <c r="C251" s="137"/>
      <c r="D251" s="137"/>
      <c r="E251" s="134" t="s">
        <v>654</v>
      </c>
      <c r="F251" s="221">
        <f t="shared" si="7"/>
        <v>0</v>
      </c>
      <c r="G251" s="266"/>
      <c r="H251" s="272"/>
    </row>
    <row r="252" spans="1:8" ht="17.25" hidden="1" x14ac:dyDescent="0.3">
      <c r="A252" s="133"/>
      <c r="B252" s="47"/>
      <c r="C252" s="137"/>
      <c r="D252" s="137"/>
      <c r="E252" s="134" t="s">
        <v>655</v>
      </c>
      <c r="F252" s="221">
        <f t="shared" si="7"/>
        <v>0</v>
      </c>
      <c r="G252" s="266"/>
      <c r="H252" s="272"/>
    </row>
    <row r="253" spans="1:8" ht="17.25" hidden="1" x14ac:dyDescent="0.3">
      <c r="A253" s="133"/>
      <c r="B253" s="47"/>
      <c r="C253" s="137"/>
      <c r="D253" s="137"/>
      <c r="E253" s="134" t="s">
        <v>655</v>
      </c>
      <c r="F253" s="221">
        <f t="shared" si="7"/>
        <v>0</v>
      </c>
      <c r="G253" s="266"/>
      <c r="H253" s="272"/>
    </row>
    <row r="254" spans="1:8" s="132" customFormat="1" ht="43.5" x14ac:dyDescent="0.25">
      <c r="A254" s="129">
        <v>2400</v>
      </c>
      <c r="B254" s="46" t="s">
        <v>74</v>
      </c>
      <c r="C254" s="130">
        <v>0</v>
      </c>
      <c r="D254" s="130">
        <v>0</v>
      </c>
      <c r="E254" s="131" t="s">
        <v>658</v>
      </c>
      <c r="F254" s="220">
        <f>G254+H254</f>
        <v>192235</v>
      </c>
      <c r="G254" s="265">
        <f>G256+G270+G296+G316+G336+G368+G376+G402+G428</f>
        <v>2000</v>
      </c>
      <c r="H254" s="207">
        <f>H270+H336</f>
        <v>190235</v>
      </c>
    </row>
    <row r="255" spans="1:8" ht="17.25" x14ac:dyDescent="0.3">
      <c r="A255" s="133"/>
      <c r="B255" s="46"/>
      <c r="C255" s="130"/>
      <c r="D255" s="130"/>
      <c r="E255" s="134" t="s">
        <v>294</v>
      </c>
      <c r="F255" s="221"/>
      <c r="G255" s="266"/>
      <c r="H255" s="272"/>
    </row>
    <row r="256" spans="1:8" ht="27" hidden="1" x14ac:dyDescent="0.2">
      <c r="A256" s="133">
        <v>2410</v>
      </c>
      <c r="B256" s="46" t="s">
        <v>74</v>
      </c>
      <c r="C256" s="130">
        <v>1</v>
      </c>
      <c r="D256" s="130">
        <v>0</v>
      </c>
      <c r="E256" s="135" t="s">
        <v>346</v>
      </c>
      <c r="F256" s="221">
        <f t="shared" si="7"/>
        <v>0</v>
      </c>
      <c r="G256" s="269">
        <f>G258+G264</f>
        <v>0</v>
      </c>
      <c r="H256" s="208">
        <f>H258+H264</f>
        <v>0</v>
      </c>
    </row>
    <row r="257" spans="1:10" s="136" customFormat="1" ht="17.25" hidden="1" x14ac:dyDescent="0.3">
      <c r="A257" s="133"/>
      <c r="B257" s="46"/>
      <c r="C257" s="130"/>
      <c r="D257" s="130"/>
      <c r="E257" s="134" t="s">
        <v>199</v>
      </c>
      <c r="F257" s="221"/>
      <c r="G257" s="268"/>
      <c r="H257" s="273"/>
    </row>
    <row r="258" spans="1:10" ht="27" hidden="1" x14ac:dyDescent="0.2">
      <c r="A258" s="133">
        <v>2411</v>
      </c>
      <c r="B258" s="47" t="s">
        <v>74</v>
      </c>
      <c r="C258" s="137">
        <v>1</v>
      </c>
      <c r="D258" s="137">
        <v>1</v>
      </c>
      <c r="E258" s="134" t="s">
        <v>347</v>
      </c>
      <c r="F258" s="221">
        <f t="shared" ref="F258" si="8">G258+H258</f>
        <v>0</v>
      </c>
      <c r="G258" s="269">
        <f>SUM(G260:G263)</f>
        <v>0</v>
      </c>
      <c r="H258" s="208">
        <f>SUM(H260:H263)</f>
        <v>0</v>
      </c>
    </row>
    <row r="259" spans="1:10" ht="27" hidden="1" x14ac:dyDescent="0.3">
      <c r="A259" s="133"/>
      <c r="B259" s="47"/>
      <c r="C259" s="137"/>
      <c r="D259" s="137"/>
      <c r="E259" s="134" t="s">
        <v>654</v>
      </c>
      <c r="F259" s="221"/>
      <c r="G259" s="266"/>
      <c r="H259" s="272"/>
    </row>
    <row r="260" spans="1:10" ht="17.25" hidden="1" x14ac:dyDescent="0.3">
      <c r="A260" s="133"/>
      <c r="B260" s="47"/>
      <c r="C260" s="137"/>
      <c r="D260" s="137"/>
      <c r="E260" s="134" t="s">
        <v>655</v>
      </c>
      <c r="F260" s="221">
        <f t="shared" ref="F260:F264" si="9">G260+H260</f>
        <v>0</v>
      </c>
      <c r="G260" s="266"/>
      <c r="H260" s="272"/>
    </row>
    <row r="261" spans="1:10" ht="17.25" hidden="1" x14ac:dyDescent="0.3">
      <c r="A261" s="133"/>
      <c r="B261" s="47"/>
      <c r="C261" s="137"/>
      <c r="D261" s="137"/>
      <c r="E261" s="134"/>
      <c r="F261" s="221">
        <f t="shared" si="9"/>
        <v>0</v>
      </c>
      <c r="G261" s="266"/>
      <c r="H261" s="272"/>
    </row>
    <row r="262" spans="1:10" ht="17.25" hidden="1" x14ac:dyDescent="0.3">
      <c r="A262" s="133"/>
      <c r="B262" s="47"/>
      <c r="C262" s="137"/>
      <c r="D262" s="137"/>
      <c r="E262" s="134"/>
      <c r="F262" s="221">
        <f t="shared" si="9"/>
        <v>0</v>
      </c>
      <c r="G262" s="266"/>
      <c r="H262" s="272"/>
    </row>
    <row r="263" spans="1:10" ht="17.25" hidden="1" x14ac:dyDescent="0.3">
      <c r="A263" s="133"/>
      <c r="B263" s="47"/>
      <c r="C263" s="137"/>
      <c r="D263" s="137"/>
      <c r="E263" s="134" t="s">
        <v>655</v>
      </c>
      <c r="F263" s="221">
        <f t="shared" si="9"/>
        <v>0</v>
      </c>
      <c r="G263" s="266"/>
      <c r="H263" s="272"/>
    </row>
    <row r="264" spans="1:10" ht="27" hidden="1" x14ac:dyDescent="0.2">
      <c r="A264" s="133">
        <v>2412</v>
      </c>
      <c r="B264" s="47" t="s">
        <v>74</v>
      </c>
      <c r="C264" s="137">
        <v>1</v>
      </c>
      <c r="D264" s="137">
        <v>2</v>
      </c>
      <c r="E264" s="134" t="s">
        <v>348</v>
      </c>
      <c r="F264" s="221">
        <f t="shared" si="9"/>
        <v>0</v>
      </c>
      <c r="G264" s="269">
        <f>SUM(G266:G269)</f>
        <v>0</v>
      </c>
      <c r="H264" s="208">
        <f>SUM(H266:H269)</f>
        <v>0</v>
      </c>
    </row>
    <row r="265" spans="1:10" ht="27" hidden="1" x14ac:dyDescent="0.3">
      <c r="A265" s="133"/>
      <c r="B265" s="47"/>
      <c r="C265" s="137"/>
      <c r="D265" s="137"/>
      <c r="E265" s="134" t="s">
        <v>654</v>
      </c>
      <c r="F265" s="221"/>
      <c r="G265" s="266"/>
      <c r="H265" s="272"/>
    </row>
    <row r="266" spans="1:10" ht="12.75" hidden="1" customHeight="1" x14ac:dyDescent="0.3">
      <c r="A266" s="133"/>
      <c r="B266" s="47"/>
      <c r="C266" s="137"/>
      <c r="D266" s="137"/>
      <c r="E266" s="134" t="s">
        <v>655</v>
      </c>
      <c r="F266" s="221">
        <f t="shared" ref="F266:F269" si="10">G266+H266</f>
        <v>0</v>
      </c>
      <c r="G266" s="266"/>
      <c r="H266" s="272"/>
    </row>
    <row r="267" spans="1:10" ht="17.25" hidden="1" x14ac:dyDescent="0.3">
      <c r="A267" s="133"/>
      <c r="B267" s="47"/>
      <c r="C267" s="137"/>
      <c r="D267" s="137"/>
      <c r="E267" s="134"/>
      <c r="F267" s="221">
        <f t="shared" si="10"/>
        <v>0</v>
      </c>
      <c r="G267" s="266"/>
      <c r="H267" s="272"/>
    </row>
    <row r="268" spans="1:10" ht="17.25" hidden="1" x14ac:dyDescent="0.3">
      <c r="A268" s="133"/>
      <c r="B268" s="47"/>
      <c r="C268" s="137"/>
      <c r="D268" s="137"/>
      <c r="E268" s="134"/>
      <c r="F268" s="221">
        <f t="shared" si="10"/>
        <v>0</v>
      </c>
      <c r="G268" s="266"/>
      <c r="H268" s="272"/>
    </row>
    <row r="269" spans="1:10" ht="17.25" hidden="1" x14ac:dyDescent="0.3">
      <c r="A269" s="133"/>
      <c r="B269" s="47"/>
      <c r="C269" s="137"/>
      <c r="D269" s="137"/>
      <c r="E269" s="134" t="s">
        <v>655</v>
      </c>
      <c r="F269" s="221">
        <f t="shared" si="10"/>
        <v>0</v>
      </c>
      <c r="G269" s="266"/>
      <c r="H269" s="272"/>
    </row>
    <row r="270" spans="1:10" ht="27" hidden="1" x14ac:dyDescent="0.2">
      <c r="A270" s="133">
        <v>2420</v>
      </c>
      <c r="B270" s="46" t="s">
        <v>74</v>
      </c>
      <c r="C270" s="130">
        <v>2</v>
      </c>
      <c r="D270" s="130">
        <v>0</v>
      </c>
      <c r="E270" s="135" t="s">
        <v>349</v>
      </c>
      <c r="F270" s="221">
        <f t="shared" si="7"/>
        <v>0</v>
      </c>
      <c r="G270" s="269"/>
      <c r="H270" s="208"/>
    </row>
    <row r="271" spans="1:10" s="136" customFormat="1" ht="17.25" hidden="1" x14ac:dyDescent="0.3">
      <c r="A271" s="133"/>
      <c r="B271" s="46"/>
      <c r="C271" s="130"/>
      <c r="D271" s="130"/>
      <c r="E271" s="134" t="s">
        <v>199</v>
      </c>
      <c r="F271" s="221"/>
      <c r="G271" s="268"/>
      <c r="H271" s="273"/>
      <c r="J271" s="259"/>
    </row>
    <row r="272" spans="1:10" ht="17.25" hidden="1" x14ac:dyDescent="0.2">
      <c r="A272" s="133">
        <v>2421</v>
      </c>
      <c r="B272" s="47" t="s">
        <v>74</v>
      </c>
      <c r="C272" s="137">
        <v>2</v>
      </c>
      <c r="D272" s="137">
        <v>1</v>
      </c>
      <c r="E272" s="134" t="s">
        <v>350</v>
      </c>
      <c r="F272" s="221">
        <f t="shared" ref="F272" si="11">G272+H272</f>
        <v>0</v>
      </c>
      <c r="G272" s="269">
        <f>G274</f>
        <v>0</v>
      </c>
      <c r="H272" s="208">
        <f>SUM(H274:H277)</f>
        <v>0</v>
      </c>
    </row>
    <row r="273" spans="1:8" ht="27" hidden="1" x14ac:dyDescent="0.3">
      <c r="A273" s="133"/>
      <c r="B273" s="47"/>
      <c r="C273" s="137"/>
      <c r="D273" s="137"/>
      <c r="E273" s="134" t="s">
        <v>654</v>
      </c>
      <c r="F273" s="221"/>
      <c r="G273" s="266"/>
      <c r="H273" s="272"/>
    </row>
    <row r="274" spans="1:8" ht="17.25" hidden="1" x14ac:dyDescent="0.3">
      <c r="A274" s="133"/>
      <c r="B274" s="47"/>
      <c r="C274" s="137"/>
      <c r="D274" s="137"/>
      <c r="E274" s="50" t="s">
        <v>482</v>
      </c>
      <c r="F274" s="221">
        <f t="shared" ref="F274:F278" si="12">G274+H274</f>
        <v>0</v>
      </c>
      <c r="G274" s="266"/>
      <c r="H274" s="272"/>
    </row>
    <row r="275" spans="1:8" ht="17.25" hidden="1" x14ac:dyDescent="0.3">
      <c r="A275" s="133"/>
      <c r="B275" s="47"/>
      <c r="C275" s="137"/>
      <c r="D275" s="137"/>
      <c r="E275" s="60" t="s">
        <v>501</v>
      </c>
      <c r="F275" s="221">
        <f t="shared" si="12"/>
        <v>0</v>
      </c>
      <c r="G275" s="266"/>
      <c r="H275" s="272"/>
    </row>
    <row r="276" spans="1:8" ht="17.25" hidden="1" x14ac:dyDescent="0.3">
      <c r="A276" s="133"/>
      <c r="B276" s="47"/>
      <c r="C276" s="137"/>
      <c r="D276" s="137"/>
      <c r="E276" s="51" t="s">
        <v>693</v>
      </c>
      <c r="F276" s="221">
        <f t="shared" si="12"/>
        <v>0</v>
      </c>
      <c r="G276" s="266"/>
      <c r="H276" s="272"/>
    </row>
    <row r="277" spans="1:8" ht="17.25" hidden="1" x14ac:dyDescent="0.3">
      <c r="A277" s="133"/>
      <c r="B277" s="47"/>
      <c r="C277" s="137"/>
      <c r="D277" s="137"/>
      <c r="E277" s="134" t="s">
        <v>655</v>
      </c>
      <c r="F277" s="221">
        <f t="shared" si="12"/>
        <v>0</v>
      </c>
      <c r="G277" s="266"/>
      <c r="H277" s="272"/>
    </row>
    <row r="278" spans="1:8" ht="17.25" hidden="1" x14ac:dyDescent="0.2">
      <c r="A278" s="133">
        <v>2422</v>
      </c>
      <c r="B278" s="47" t="s">
        <v>74</v>
      </c>
      <c r="C278" s="137">
        <v>2</v>
      </c>
      <c r="D278" s="137">
        <v>2</v>
      </c>
      <c r="E278" s="134" t="s">
        <v>351</v>
      </c>
      <c r="F278" s="221">
        <f t="shared" si="12"/>
        <v>0</v>
      </c>
      <c r="G278" s="269">
        <f>SUM(G280:G283)</f>
        <v>0</v>
      </c>
      <c r="H278" s="208">
        <f>SUM(H280:H283)</f>
        <v>0</v>
      </c>
    </row>
    <row r="279" spans="1:8" ht="27" hidden="1" x14ac:dyDescent="0.3">
      <c r="A279" s="133"/>
      <c r="B279" s="47"/>
      <c r="C279" s="137"/>
      <c r="D279" s="137"/>
      <c r="E279" s="134" t="s">
        <v>654</v>
      </c>
      <c r="F279" s="221"/>
      <c r="G279" s="266"/>
      <c r="H279" s="272"/>
    </row>
    <row r="280" spans="1:8" ht="17.25" hidden="1" x14ac:dyDescent="0.3">
      <c r="A280" s="133"/>
      <c r="B280" s="47"/>
      <c r="C280" s="137"/>
      <c r="D280" s="137"/>
      <c r="E280" s="134" t="s">
        <v>655</v>
      </c>
      <c r="F280" s="221">
        <f t="shared" ref="F280:F284" si="13">G280+H280</f>
        <v>0</v>
      </c>
      <c r="G280" s="266"/>
      <c r="H280" s="272"/>
    </row>
    <row r="281" spans="1:8" ht="1.5" hidden="1" customHeight="1" x14ac:dyDescent="0.3">
      <c r="A281" s="133"/>
      <c r="B281" s="47"/>
      <c r="C281" s="137"/>
      <c r="D281" s="137"/>
      <c r="E281" s="134"/>
      <c r="F281" s="221">
        <f t="shared" si="13"/>
        <v>0</v>
      </c>
      <c r="G281" s="266"/>
      <c r="H281" s="272"/>
    </row>
    <row r="282" spans="1:8" ht="17.25" hidden="1" x14ac:dyDescent="0.3">
      <c r="A282" s="133"/>
      <c r="B282" s="47"/>
      <c r="C282" s="137"/>
      <c r="D282" s="137"/>
      <c r="E282" s="134"/>
      <c r="F282" s="221">
        <f t="shared" si="13"/>
        <v>0</v>
      </c>
      <c r="G282" s="266"/>
      <c r="H282" s="272"/>
    </row>
    <row r="283" spans="1:8" ht="17.25" hidden="1" x14ac:dyDescent="0.3">
      <c r="A283" s="133"/>
      <c r="B283" s="47"/>
      <c r="C283" s="137"/>
      <c r="D283" s="137"/>
      <c r="E283" s="134" t="s">
        <v>655</v>
      </c>
      <c r="F283" s="221">
        <f t="shared" si="13"/>
        <v>0</v>
      </c>
      <c r="G283" s="266"/>
      <c r="H283" s="272"/>
    </row>
    <row r="284" spans="1:8" ht="17.25" hidden="1" x14ac:dyDescent="0.2">
      <c r="A284" s="133">
        <v>2423</v>
      </c>
      <c r="B284" s="47" t="s">
        <v>74</v>
      </c>
      <c r="C284" s="137">
        <v>2</v>
      </c>
      <c r="D284" s="137">
        <v>3</v>
      </c>
      <c r="E284" s="134" t="s">
        <v>352</v>
      </c>
      <c r="F284" s="221">
        <f t="shared" si="13"/>
        <v>0</v>
      </c>
      <c r="G284" s="269">
        <f>SUM(G286:G289)</f>
        <v>0</v>
      </c>
      <c r="H284" s="208">
        <f>SUM(H286:H289)</f>
        <v>0</v>
      </c>
    </row>
    <row r="285" spans="1:8" ht="33.75" hidden="1" customHeight="1" x14ac:dyDescent="0.3">
      <c r="A285" s="133"/>
      <c r="B285" s="47"/>
      <c r="C285" s="137"/>
      <c r="D285" s="137"/>
      <c r="E285" s="134" t="s">
        <v>654</v>
      </c>
      <c r="F285" s="221"/>
      <c r="G285" s="266"/>
      <c r="H285" s="272"/>
    </row>
    <row r="286" spans="1:8" ht="10.5" hidden="1" customHeight="1" x14ac:dyDescent="0.3">
      <c r="A286" s="133"/>
      <c r="B286" s="47"/>
      <c r="C286" s="137"/>
      <c r="D286" s="137"/>
      <c r="E286" s="134" t="s">
        <v>655</v>
      </c>
      <c r="F286" s="221">
        <f t="shared" ref="F286:F290" si="14">G286+H286</f>
        <v>0</v>
      </c>
      <c r="G286" s="266"/>
      <c r="H286" s="272"/>
    </row>
    <row r="287" spans="1:8" ht="0.75" hidden="1" customHeight="1" x14ac:dyDescent="0.3">
      <c r="A287" s="133"/>
      <c r="B287" s="47"/>
      <c r="C287" s="137"/>
      <c r="D287" s="137"/>
      <c r="E287" s="134"/>
      <c r="F287" s="221">
        <f t="shared" si="14"/>
        <v>0</v>
      </c>
      <c r="G287" s="266"/>
      <c r="H287" s="272"/>
    </row>
    <row r="288" spans="1:8" ht="17.25" hidden="1" x14ac:dyDescent="0.3">
      <c r="A288" s="133"/>
      <c r="B288" s="47"/>
      <c r="C288" s="137"/>
      <c r="D288" s="137"/>
      <c r="E288" s="134"/>
      <c r="F288" s="221">
        <f t="shared" si="14"/>
        <v>0</v>
      </c>
      <c r="G288" s="266"/>
      <c r="H288" s="272"/>
    </row>
    <row r="289" spans="1:8" ht="17.25" hidden="1" x14ac:dyDescent="0.3">
      <c r="A289" s="133"/>
      <c r="B289" s="47"/>
      <c r="C289" s="137"/>
      <c r="D289" s="137"/>
      <c r="E289" s="134" t="s">
        <v>655</v>
      </c>
      <c r="F289" s="221">
        <f t="shared" si="14"/>
        <v>0</v>
      </c>
      <c r="G289" s="266"/>
      <c r="H289" s="272"/>
    </row>
    <row r="290" spans="1:8" ht="17.25" x14ac:dyDescent="0.2">
      <c r="A290" s="133">
        <v>2424</v>
      </c>
      <c r="B290" s="47" t="s">
        <v>74</v>
      </c>
      <c r="C290" s="137">
        <v>2</v>
      </c>
      <c r="D290" s="137">
        <v>4</v>
      </c>
      <c r="E290" s="134" t="s">
        <v>353</v>
      </c>
      <c r="F290" s="221">
        <f t="shared" si="14"/>
        <v>0</v>
      </c>
      <c r="G290" s="269">
        <f>SUM(G292:G295)</f>
        <v>0</v>
      </c>
      <c r="H290" s="208">
        <v>0</v>
      </c>
    </row>
    <row r="291" spans="1:8" ht="27" x14ac:dyDescent="0.3">
      <c r="A291" s="133"/>
      <c r="B291" s="47"/>
      <c r="C291" s="137"/>
      <c r="D291" s="137"/>
      <c r="E291" s="134" t="s">
        <v>654</v>
      </c>
      <c r="F291" s="221"/>
      <c r="G291" s="266"/>
      <c r="H291" s="272"/>
    </row>
    <row r="292" spans="1:8" ht="21.75" customHeight="1" x14ac:dyDescent="0.3">
      <c r="A292" s="133"/>
      <c r="B292" s="47"/>
      <c r="C292" s="137"/>
      <c r="D292" s="137"/>
      <c r="E292" s="50" t="s">
        <v>718</v>
      </c>
      <c r="F292" s="221">
        <f t="shared" ref="F292:F296" si="15">G292+H292</f>
        <v>0</v>
      </c>
      <c r="G292" s="266">
        <v>0</v>
      </c>
      <c r="H292" s="272">
        <v>0</v>
      </c>
    </row>
    <row r="293" spans="1:8" ht="1.5" customHeight="1" x14ac:dyDescent="0.3">
      <c r="A293" s="133"/>
      <c r="B293" s="47"/>
      <c r="C293" s="137"/>
      <c r="D293" s="137"/>
      <c r="E293" s="134"/>
      <c r="F293" s="221">
        <f t="shared" si="15"/>
        <v>0</v>
      </c>
      <c r="G293" s="266"/>
      <c r="H293" s="272"/>
    </row>
    <row r="294" spans="1:8" ht="17.25" hidden="1" x14ac:dyDescent="0.3">
      <c r="A294" s="133"/>
      <c r="B294" s="47"/>
      <c r="C294" s="137"/>
      <c r="D294" s="137"/>
      <c r="E294" s="134"/>
      <c r="F294" s="221">
        <f t="shared" si="15"/>
        <v>0</v>
      </c>
      <c r="G294" s="266"/>
      <c r="H294" s="272"/>
    </row>
    <row r="295" spans="1:8" ht="17.25" hidden="1" x14ac:dyDescent="0.3">
      <c r="A295" s="133"/>
      <c r="B295" s="47"/>
      <c r="C295" s="137"/>
      <c r="D295" s="137"/>
      <c r="E295" s="134" t="s">
        <v>655</v>
      </c>
      <c r="F295" s="221">
        <f t="shared" si="15"/>
        <v>0</v>
      </c>
      <c r="G295" s="266"/>
      <c r="H295" s="272"/>
    </row>
    <row r="296" spans="1:8" ht="17.25" hidden="1" x14ac:dyDescent="0.2">
      <c r="A296" s="133" t="s">
        <v>772</v>
      </c>
      <c r="B296" s="46" t="s">
        <v>74</v>
      </c>
      <c r="C296" s="130">
        <v>3</v>
      </c>
      <c r="D296" s="130">
        <v>0</v>
      </c>
      <c r="E296" s="135" t="s">
        <v>354</v>
      </c>
      <c r="F296" s="221">
        <f t="shared" si="15"/>
        <v>0</v>
      </c>
      <c r="G296" s="269"/>
      <c r="H296" s="208">
        <f>H298+H304+H310</f>
        <v>0</v>
      </c>
    </row>
    <row r="297" spans="1:8" s="136" customFormat="1" ht="17.25" hidden="1" x14ac:dyDescent="0.3">
      <c r="A297" s="133"/>
      <c r="B297" s="46"/>
      <c r="C297" s="130"/>
      <c r="D297" s="130"/>
      <c r="E297" s="134" t="s">
        <v>199</v>
      </c>
      <c r="F297" s="221"/>
      <c r="G297" s="266"/>
      <c r="H297" s="272"/>
    </row>
    <row r="298" spans="1:8" ht="17.25" hidden="1" x14ac:dyDescent="0.2">
      <c r="A298" s="133">
        <v>2431</v>
      </c>
      <c r="B298" s="47" t="s">
        <v>74</v>
      </c>
      <c r="C298" s="137">
        <v>3</v>
      </c>
      <c r="D298" s="137">
        <v>1</v>
      </c>
      <c r="E298" s="134" t="s">
        <v>355</v>
      </c>
      <c r="F298" s="221">
        <f t="shared" ref="F298" si="16">G298+H298</f>
        <v>0</v>
      </c>
      <c r="G298" s="269"/>
      <c r="H298" s="208">
        <f>SUM(H300:H303)</f>
        <v>0</v>
      </c>
    </row>
    <row r="299" spans="1:8" ht="27" hidden="1" x14ac:dyDescent="0.3">
      <c r="A299" s="133"/>
      <c r="B299" s="47"/>
      <c r="C299" s="137"/>
      <c r="D299" s="137"/>
      <c r="E299" s="134" t="s">
        <v>654</v>
      </c>
      <c r="F299" s="221"/>
      <c r="G299" s="266"/>
      <c r="H299" s="272"/>
    </row>
    <row r="300" spans="1:8" ht="16.5" hidden="1" customHeight="1" x14ac:dyDescent="0.3">
      <c r="A300" s="133"/>
      <c r="B300" s="47"/>
      <c r="C300" s="137"/>
      <c r="D300" s="137"/>
      <c r="E300" s="134" t="s">
        <v>707</v>
      </c>
      <c r="F300" s="221">
        <f t="shared" ref="F300:F338" si="17">G300+H300</f>
        <v>0</v>
      </c>
      <c r="G300" s="266"/>
      <c r="H300" s="272"/>
    </row>
    <row r="301" spans="1:8" ht="17.25" hidden="1" x14ac:dyDescent="0.3">
      <c r="A301" s="133"/>
      <c r="B301" s="47"/>
      <c r="C301" s="137"/>
      <c r="D301" s="137"/>
      <c r="E301" s="134"/>
      <c r="F301" s="221">
        <f t="shared" si="17"/>
        <v>0</v>
      </c>
      <c r="G301" s="266"/>
      <c r="H301" s="272"/>
    </row>
    <row r="302" spans="1:8" ht="17.25" hidden="1" x14ac:dyDescent="0.3">
      <c r="A302" s="133"/>
      <c r="B302" s="47"/>
      <c r="C302" s="137"/>
      <c r="D302" s="137"/>
      <c r="E302" s="134"/>
      <c r="F302" s="221">
        <f t="shared" si="17"/>
        <v>0</v>
      </c>
      <c r="G302" s="266"/>
      <c r="H302" s="272"/>
    </row>
    <row r="303" spans="1:8" ht="17.25" hidden="1" x14ac:dyDescent="0.3">
      <c r="A303" s="133"/>
      <c r="B303" s="47"/>
      <c r="C303" s="137"/>
      <c r="D303" s="137"/>
      <c r="E303" s="134" t="s">
        <v>655</v>
      </c>
      <c r="F303" s="221">
        <f t="shared" si="17"/>
        <v>0</v>
      </c>
      <c r="G303" s="266"/>
      <c r="H303" s="272"/>
    </row>
    <row r="304" spans="1:8" ht="17.25" hidden="1" x14ac:dyDescent="0.2">
      <c r="A304" s="133">
        <v>2432</v>
      </c>
      <c r="B304" s="47" t="s">
        <v>74</v>
      </c>
      <c r="C304" s="137">
        <v>3</v>
      </c>
      <c r="D304" s="137">
        <v>2</v>
      </c>
      <c r="E304" s="134" t="s">
        <v>356</v>
      </c>
      <c r="F304" s="221">
        <f t="shared" si="17"/>
        <v>0</v>
      </c>
      <c r="G304" s="269">
        <f>SUM(G306:G309)</f>
        <v>0</v>
      </c>
      <c r="H304" s="208">
        <f>SUM(H306:H309)</f>
        <v>0</v>
      </c>
    </row>
    <row r="305" spans="1:8" ht="27" hidden="1" x14ac:dyDescent="0.3">
      <c r="A305" s="133"/>
      <c r="B305" s="47"/>
      <c r="C305" s="137"/>
      <c r="D305" s="137"/>
      <c r="E305" s="134" t="s">
        <v>654</v>
      </c>
      <c r="F305" s="221"/>
      <c r="G305" s="266"/>
      <c r="H305" s="272"/>
    </row>
    <row r="306" spans="1:8" ht="16.5" hidden="1" customHeight="1" x14ac:dyDescent="0.3">
      <c r="A306" s="133"/>
      <c r="B306" s="47"/>
      <c r="C306" s="137"/>
      <c r="D306" s="137"/>
      <c r="E306" s="134" t="s">
        <v>655</v>
      </c>
      <c r="F306" s="221">
        <f t="shared" ref="F306:F310" si="18">G306+H306</f>
        <v>0</v>
      </c>
      <c r="G306" s="266"/>
      <c r="H306" s="272"/>
    </row>
    <row r="307" spans="1:8" ht="0.75" hidden="1" customHeight="1" x14ac:dyDescent="0.3">
      <c r="A307" s="133"/>
      <c r="B307" s="47"/>
      <c r="C307" s="137"/>
      <c r="D307" s="137"/>
      <c r="E307" s="134"/>
      <c r="F307" s="221">
        <f t="shared" si="18"/>
        <v>0</v>
      </c>
      <c r="G307" s="266"/>
      <c r="H307" s="272"/>
    </row>
    <row r="308" spans="1:8" ht="17.25" hidden="1" x14ac:dyDescent="0.3">
      <c r="A308" s="133"/>
      <c r="B308" s="47"/>
      <c r="C308" s="137"/>
      <c r="D308" s="137"/>
      <c r="E308" s="134"/>
      <c r="F308" s="221">
        <f t="shared" si="18"/>
        <v>0</v>
      </c>
      <c r="G308" s="266"/>
      <c r="H308" s="272"/>
    </row>
    <row r="309" spans="1:8" ht="17.25" hidden="1" x14ac:dyDescent="0.3">
      <c r="A309" s="133"/>
      <c r="B309" s="47"/>
      <c r="C309" s="137"/>
      <c r="D309" s="137"/>
      <c r="E309" s="134" t="s">
        <v>655</v>
      </c>
      <c r="F309" s="221">
        <f t="shared" si="18"/>
        <v>0</v>
      </c>
      <c r="G309" s="266"/>
      <c r="H309" s="272"/>
    </row>
    <row r="310" spans="1:8" ht="17.25" hidden="1" x14ac:dyDescent="0.2">
      <c r="A310" s="133">
        <v>2433</v>
      </c>
      <c r="B310" s="47" t="s">
        <v>74</v>
      </c>
      <c r="C310" s="137">
        <v>3</v>
      </c>
      <c r="D310" s="137">
        <v>3</v>
      </c>
      <c r="E310" s="134" t="s">
        <v>357</v>
      </c>
      <c r="F310" s="221">
        <f t="shared" si="18"/>
        <v>0</v>
      </c>
      <c r="G310" s="269">
        <f>SUM(G312:G315)</f>
        <v>0</v>
      </c>
      <c r="H310" s="208">
        <f>SUM(H312:H315)</f>
        <v>0</v>
      </c>
    </row>
    <row r="311" spans="1:8" ht="27" hidden="1" x14ac:dyDescent="0.3">
      <c r="A311" s="133"/>
      <c r="B311" s="47"/>
      <c r="C311" s="137"/>
      <c r="D311" s="137"/>
      <c r="E311" s="134" t="s">
        <v>654</v>
      </c>
      <c r="F311" s="221"/>
      <c r="G311" s="266"/>
      <c r="H311" s="272"/>
    </row>
    <row r="312" spans="1:8" ht="17.25" hidden="1" x14ac:dyDescent="0.3">
      <c r="A312" s="133"/>
      <c r="B312" s="47"/>
      <c r="C312" s="137"/>
      <c r="D312" s="137"/>
      <c r="E312" s="134" t="s">
        <v>655</v>
      </c>
      <c r="F312" s="221">
        <f t="shared" ref="F312:F315" si="19">G312+H312</f>
        <v>0</v>
      </c>
      <c r="G312" s="266"/>
      <c r="H312" s="272"/>
    </row>
    <row r="313" spans="1:8" ht="17.25" hidden="1" x14ac:dyDescent="0.3">
      <c r="A313" s="133"/>
      <c r="B313" s="47"/>
      <c r="C313" s="137"/>
      <c r="D313" s="137"/>
      <c r="E313" s="134"/>
      <c r="F313" s="221">
        <f t="shared" si="19"/>
        <v>0</v>
      </c>
      <c r="G313" s="266"/>
      <c r="H313" s="272"/>
    </row>
    <row r="314" spans="1:8" ht="17.25" hidden="1" x14ac:dyDescent="0.3">
      <c r="A314" s="133"/>
      <c r="B314" s="47"/>
      <c r="C314" s="137"/>
      <c r="D314" s="137"/>
      <c r="E314" s="134"/>
      <c r="F314" s="221">
        <f t="shared" si="19"/>
        <v>0</v>
      </c>
      <c r="G314" s="266"/>
      <c r="H314" s="272"/>
    </row>
    <row r="315" spans="1:8" ht="17.25" hidden="1" x14ac:dyDescent="0.3">
      <c r="A315" s="133"/>
      <c r="B315" s="47"/>
      <c r="C315" s="137"/>
      <c r="D315" s="137"/>
      <c r="E315" s="134" t="s">
        <v>655</v>
      </c>
      <c r="F315" s="221">
        <f t="shared" si="19"/>
        <v>0</v>
      </c>
      <c r="G315" s="266"/>
      <c r="H315" s="272"/>
    </row>
    <row r="316" spans="1:8" ht="17.25" hidden="1" x14ac:dyDescent="0.2">
      <c r="A316" s="133">
        <v>2440</v>
      </c>
      <c r="B316" s="46" t="s">
        <v>74</v>
      </c>
      <c r="C316" s="130">
        <v>4</v>
      </c>
      <c r="D316" s="130">
        <v>0</v>
      </c>
      <c r="E316" s="135" t="s">
        <v>361</v>
      </c>
      <c r="F316" s="221">
        <f t="shared" si="17"/>
        <v>0</v>
      </c>
      <c r="G316" s="269">
        <f>G318+G324+G330</f>
        <v>0</v>
      </c>
      <c r="H316" s="208">
        <f>H318+H324+H330</f>
        <v>0</v>
      </c>
    </row>
    <row r="317" spans="1:8" s="136" customFormat="1" ht="17.25" hidden="1" x14ac:dyDescent="0.3">
      <c r="A317" s="133"/>
      <c r="B317" s="46"/>
      <c r="C317" s="130"/>
      <c r="D317" s="130"/>
      <c r="E317" s="134" t="s">
        <v>199</v>
      </c>
      <c r="F317" s="221"/>
      <c r="G317" s="268"/>
      <c r="H317" s="273"/>
    </row>
    <row r="318" spans="1:8" ht="27" hidden="1" x14ac:dyDescent="0.2">
      <c r="A318" s="133">
        <v>2441</v>
      </c>
      <c r="B318" s="47" t="s">
        <v>74</v>
      </c>
      <c r="C318" s="137">
        <v>4</v>
      </c>
      <c r="D318" s="137">
        <v>1</v>
      </c>
      <c r="E318" s="134" t="s">
        <v>362</v>
      </c>
      <c r="F318" s="221">
        <f t="shared" si="17"/>
        <v>0</v>
      </c>
      <c r="G318" s="269">
        <f>SUM(G320:G323)</f>
        <v>0</v>
      </c>
      <c r="H318" s="208">
        <f>SUM(H320:H323)</f>
        <v>0</v>
      </c>
    </row>
    <row r="319" spans="1:8" ht="27" hidden="1" x14ac:dyDescent="0.3">
      <c r="A319" s="133"/>
      <c r="B319" s="47"/>
      <c r="C319" s="137"/>
      <c r="D319" s="137"/>
      <c r="E319" s="134" t="s">
        <v>654</v>
      </c>
      <c r="F319" s="221"/>
      <c r="G319" s="266"/>
      <c r="H319" s="272"/>
    </row>
    <row r="320" spans="1:8" ht="17.25" hidden="1" x14ac:dyDescent="0.3">
      <c r="A320" s="133"/>
      <c r="B320" s="47"/>
      <c r="C320" s="137"/>
      <c r="D320" s="137"/>
      <c r="E320" s="134" t="s">
        <v>655</v>
      </c>
      <c r="F320" s="221">
        <f t="shared" ref="F320:F324" si="20">G320+H320</f>
        <v>0</v>
      </c>
      <c r="G320" s="266"/>
      <c r="H320" s="272"/>
    </row>
    <row r="321" spans="1:8" ht="17.25" hidden="1" x14ac:dyDescent="0.3">
      <c r="A321" s="133"/>
      <c r="B321" s="47"/>
      <c r="C321" s="137"/>
      <c r="D321" s="137"/>
      <c r="E321" s="134"/>
      <c r="F321" s="221">
        <f t="shared" si="20"/>
        <v>0</v>
      </c>
      <c r="G321" s="266"/>
      <c r="H321" s="272"/>
    </row>
    <row r="322" spans="1:8" ht="17.25" hidden="1" x14ac:dyDescent="0.3">
      <c r="A322" s="133"/>
      <c r="B322" s="47"/>
      <c r="C322" s="137"/>
      <c r="D322" s="137"/>
      <c r="E322" s="134"/>
      <c r="F322" s="221">
        <f t="shared" si="20"/>
        <v>0</v>
      </c>
      <c r="G322" s="266"/>
      <c r="H322" s="272"/>
    </row>
    <row r="323" spans="1:8" ht="17.25" hidden="1" x14ac:dyDescent="0.3">
      <c r="A323" s="133"/>
      <c r="B323" s="47"/>
      <c r="C323" s="137"/>
      <c r="D323" s="137"/>
      <c r="E323" s="134" t="s">
        <v>655</v>
      </c>
      <c r="F323" s="221">
        <f t="shared" si="20"/>
        <v>0</v>
      </c>
      <c r="G323" s="266"/>
      <c r="H323" s="272"/>
    </row>
    <row r="324" spans="1:8" ht="17.25" hidden="1" x14ac:dyDescent="0.2">
      <c r="A324" s="133">
        <v>2442</v>
      </c>
      <c r="B324" s="47" t="s">
        <v>74</v>
      </c>
      <c r="C324" s="137">
        <v>4</v>
      </c>
      <c r="D324" s="137">
        <v>2</v>
      </c>
      <c r="E324" s="134" t="s">
        <v>363</v>
      </c>
      <c r="F324" s="221">
        <f t="shared" si="20"/>
        <v>0</v>
      </c>
      <c r="G324" s="269">
        <f>SUM(G326:G329)</f>
        <v>0</v>
      </c>
      <c r="H324" s="208">
        <f>SUM(H326:H329)</f>
        <v>0</v>
      </c>
    </row>
    <row r="325" spans="1:8" ht="27" hidden="1" x14ac:dyDescent="0.3">
      <c r="A325" s="133"/>
      <c r="B325" s="47"/>
      <c r="C325" s="137"/>
      <c r="D325" s="137"/>
      <c r="E325" s="134" t="s">
        <v>654</v>
      </c>
      <c r="F325" s="221"/>
      <c r="G325" s="266"/>
      <c r="H325" s="272"/>
    </row>
    <row r="326" spans="1:8" ht="17.25" hidden="1" x14ac:dyDescent="0.3">
      <c r="A326" s="133"/>
      <c r="B326" s="47"/>
      <c r="C326" s="137"/>
      <c r="D326" s="137"/>
      <c r="E326" s="134" t="s">
        <v>655</v>
      </c>
      <c r="F326" s="221">
        <f t="shared" ref="F326:F330" si="21">G326+H326</f>
        <v>0</v>
      </c>
      <c r="G326" s="266"/>
      <c r="H326" s="272"/>
    </row>
    <row r="327" spans="1:8" ht="17.25" hidden="1" x14ac:dyDescent="0.3">
      <c r="A327" s="133"/>
      <c r="B327" s="47"/>
      <c r="C327" s="137"/>
      <c r="D327" s="137"/>
      <c r="E327" s="134"/>
      <c r="F327" s="221">
        <f t="shared" si="21"/>
        <v>0</v>
      </c>
      <c r="G327" s="266"/>
      <c r="H327" s="272"/>
    </row>
    <row r="328" spans="1:8" ht="17.25" hidden="1" x14ac:dyDescent="0.3">
      <c r="A328" s="133"/>
      <c r="B328" s="47"/>
      <c r="C328" s="137"/>
      <c r="D328" s="137"/>
      <c r="E328" s="134"/>
      <c r="F328" s="221">
        <f t="shared" si="21"/>
        <v>0</v>
      </c>
      <c r="G328" s="266"/>
      <c r="H328" s="272"/>
    </row>
    <row r="329" spans="1:8" ht="17.25" hidden="1" x14ac:dyDescent="0.3">
      <c r="A329" s="133"/>
      <c r="B329" s="47"/>
      <c r="C329" s="137"/>
      <c r="D329" s="137"/>
      <c r="E329" s="134" t="s">
        <v>655</v>
      </c>
      <c r="F329" s="221">
        <f t="shared" si="21"/>
        <v>0</v>
      </c>
      <c r="G329" s="266"/>
      <c r="H329" s="272"/>
    </row>
    <row r="330" spans="1:8" ht="17.25" hidden="1" x14ac:dyDescent="0.2">
      <c r="A330" s="133">
        <v>2443</v>
      </c>
      <c r="B330" s="47" t="s">
        <v>74</v>
      </c>
      <c r="C330" s="137">
        <v>4</v>
      </c>
      <c r="D330" s="137">
        <v>3</v>
      </c>
      <c r="E330" s="134" t="s">
        <v>364</v>
      </c>
      <c r="F330" s="221">
        <f t="shared" si="21"/>
        <v>0</v>
      </c>
      <c r="G330" s="269">
        <f>SUM(G332:G335)</f>
        <v>0</v>
      </c>
      <c r="H330" s="208">
        <f>SUM(H332:H335)</f>
        <v>0</v>
      </c>
    </row>
    <row r="331" spans="1:8" ht="27" hidden="1" x14ac:dyDescent="0.3">
      <c r="A331" s="133"/>
      <c r="B331" s="47"/>
      <c r="C331" s="137"/>
      <c r="D331" s="137"/>
      <c r="E331" s="134" t="s">
        <v>654</v>
      </c>
      <c r="F331" s="221"/>
      <c r="G331" s="266"/>
      <c r="H331" s="272"/>
    </row>
    <row r="332" spans="1:8" ht="17.25" hidden="1" x14ac:dyDescent="0.3">
      <c r="A332" s="133"/>
      <c r="B332" s="47"/>
      <c r="C332" s="137"/>
      <c r="D332" s="137"/>
      <c r="E332" s="134" t="s">
        <v>655</v>
      </c>
      <c r="F332" s="221">
        <f t="shared" ref="F332:F335" si="22">G332+H332</f>
        <v>0</v>
      </c>
      <c r="G332" s="266"/>
      <c r="H332" s="272"/>
    </row>
    <row r="333" spans="1:8" ht="0.75" hidden="1" customHeight="1" x14ac:dyDescent="0.3">
      <c r="A333" s="133"/>
      <c r="B333" s="47"/>
      <c r="C333" s="137"/>
      <c r="D333" s="137"/>
      <c r="E333" s="134"/>
      <c r="F333" s="221">
        <f t="shared" si="22"/>
        <v>0</v>
      </c>
      <c r="G333" s="266"/>
      <c r="H333" s="272"/>
    </row>
    <row r="334" spans="1:8" ht="17.25" hidden="1" x14ac:dyDescent="0.3">
      <c r="A334" s="133"/>
      <c r="B334" s="47"/>
      <c r="C334" s="137"/>
      <c r="D334" s="137"/>
      <c r="E334" s="134"/>
      <c r="F334" s="221">
        <f t="shared" si="22"/>
        <v>0</v>
      </c>
      <c r="G334" s="266"/>
      <c r="H334" s="272"/>
    </row>
    <row r="335" spans="1:8" ht="17.25" hidden="1" x14ac:dyDescent="0.3">
      <c r="A335" s="133"/>
      <c r="B335" s="47"/>
      <c r="C335" s="137"/>
      <c r="D335" s="137"/>
      <c r="E335" s="134" t="s">
        <v>655</v>
      </c>
      <c r="F335" s="221">
        <f t="shared" si="22"/>
        <v>0</v>
      </c>
      <c r="G335" s="266"/>
      <c r="H335" s="272"/>
    </row>
    <row r="336" spans="1:8" ht="17.25" x14ac:dyDescent="0.2">
      <c r="A336" s="133">
        <v>2450</v>
      </c>
      <c r="B336" s="46" t="s">
        <v>74</v>
      </c>
      <c r="C336" s="130">
        <v>5</v>
      </c>
      <c r="D336" s="130">
        <v>0</v>
      </c>
      <c r="E336" s="135" t="s">
        <v>365</v>
      </c>
      <c r="F336" s="221">
        <f t="shared" si="17"/>
        <v>192235</v>
      </c>
      <c r="G336" s="269">
        <f>G338+G344+G350+G356+G362</f>
        <v>2000</v>
      </c>
      <c r="H336" s="208">
        <f>H338+H344+H350+H356+H362</f>
        <v>190235</v>
      </c>
    </row>
    <row r="337" spans="1:9" s="136" customFormat="1" ht="17.25" x14ac:dyDescent="0.3">
      <c r="A337" s="133"/>
      <c r="B337" s="46"/>
      <c r="C337" s="130"/>
      <c r="D337" s="130"/>
      <c r="E337" s="134" t="s">
        <v>199</v>
      </c>
      <c r="F337" s="221"/>
      <c r="G337" s="268"/>
      <c r="H337" s="273"/>
    </row>
    <row r="338" spans="1:9" ht="12.75" customHeight="1" x14ac:dyDescent="0.2">
      <c r="A338" s="133">
        <v>2451</v>
      </c>
      <c r="B338" s="47" t="s">
        <v>74</v>
      </c>
      <c r="C338" s="137">
        <v>5</v>
      </c>
      <c r="D338" s="137">
        <v>1</v>
      </c>
      <c r="E338" s="134" t="s">
        <v>366</v>
      </c>
      <c r="F338" s="221">
        <f t="shared" si="17"/>
        <v>192235</v>
      </c>
      <c r="G338" s="269">
        <f>G340</f>
        <v>2000</v>
      </c>
      <c r="H338" s="208">
        <f>H341+H342</f>
        <v>190235</v>
      </c>
    </row>
    <row r="339" spans="1:9" ht="27" x14ac:dyDescent="0.3">
      <c r="A339" s="133"/>
      <c r="B339" s="47"/>
      <c r="C339" s="137"/>
      <c r="D339" s="137"/>
      <c r="E339" s="134" t="s">
        <v>654</v>
      </c>
      <c r="F339" s="221"/>
      <c r="G339" s="266"/>
      <c r="H339" s="272"/>
    </row>
    <row r="340" spans="1:9" ht="17.25" x14ac:dyDescent="0.3">
      <c r="A340" s="133"/>
      <c r="B340" s="47"/>
      <c r="C340" s="137"/>
      <c r="D340" s="137"/>
      <c r="E340" s="134" t="s">
        <v>699</v>
      </c>
      <c r="F340" s="221">
        <f>G340</f>
        <v>2000</v>
      </c>
      <c r="G340" s="266">
        <v>2000</v>
      </c>
      <c r="H340" s="272">
        <v>0</v>
      </c>
    </row>
    <row r="341" spans="1:9" ht="17.25" x14ac:dyDescent="0.3">
      <c r="A341" s="133"/>
      <c r="B341" s="47"/>
      <c r="C341" s="137"/>
      <c r="D341" s="137"/>
      <c r="E341" s="50" t="s">
        <v>709</v>
      </c>
      <c r="F341" s="221">
        <f t="shared" ref="F341:F344" si="23">G341+H341</f>
        <v>190235</v>
      </c>
      <c r="G341" s="266">
        <v>0</v>
      </c>
      <c r="H341" s="272">
        <v>190235</v>
      </c>
      <c r="I341" s="112">
        <v>60.9</v>
      </c>
    </row>
    <row r="342" spans="1:9" ht="17.25" x14ac:dyDescent="0.3">
      <c r="A342" s="133"/>
      <c r="B342" s="47"/>
      <c r="C342" s="137"/>
      <c r="D342" s="137"/>
      <c r="E342" s="274" t="s">
        <v>760</v>
      </c>
      <c r="F342" s="221">
        <f t="shared" si="23"/>
        <v>0</v>
      </c>
      <c r="G342" s="266"/>
      <c r="H342" s="272"/>
    </row>
    <row r="343" spans="1:9" ht="17.25" hidden="1" x14ac:dyDescent="0.3">
      <c r="A343" s="133"/>
      <c r="B343" s="47"/>
      <c r="C343" s="137"/>
      <c r="D343" s="137"/>
      <c r="E343" s="134"/>
      <c r="F343" s="221"/>
      <c r="G343" s="266"/>
      <c r="H343" s="272"/>
    </row>
    <row r="344" spans="1:9" ht="17.25" hidden="1" x14ac:dyDescent="0.2">
      <c r="A344" s="133">
        <v>2452</v>
      </c>
      <c r="B344" s="47" t="s">
        <v>74</v>
      </c>
      <c r="C344" s="137">
        <v>5</v>
      </c>
      <c r="D344" s="137">
        <v>2</v>
      </c>
      <c r="E344" s="134" t="s">
        <v>367</v>
      </c>
      <c r="F344" s="221">
        <f t="shared" si="23"/>
        <v>0</v>
      </c>
      <c r="G344" s="269">
        <f>SUM(G346:G349)</f>
        <v>0</v>
      </c>
      <c r="H344" s="208">
        <f>SUM(H346:H349)</f>
        <v>0</v>
      </c>
    </row>
    <row r="345" spans="1:9" ht="27" hidden="1" x14ac:dyDescent="0.3">
      <c r="A345" s="133"/>
      <c r="B345" s="47"/>
      <c r="C345" s="137"/>
      <c r="D345" s="137"/>
      <c r="E345" s="134" t="s">
        <v>654</v>
      </c>
      <c r="F345" s="221"/>
      <c r="G345" s="266"/>
      <c r="H345" s="272"/>
    </row>
    <row r="346" spans="1:9" ht="12.75" hidden="1" customHeight="1" x14ac:dyDescent="0.3">
      <c r="A346" s="133"/>
      <c r="B346" s="47"/>
      <c r="C346" s="137"/>
      <c r="D346" s="137"/>
      <c r="E346" s="134" t="s">
        <v>655</v>
      </c>
      <c r="F346" s="221">
        <f t="shared" ref="F346:F350" si="24">G346+H346</f>
        <v>0</v>
      </c>
      <c r="G346" s="266"/>
      <c r="H346" s="272"/>
    </row>
    <row r="347" spans="1:9" ht="0.75" hidden="1" customHeight="1" x14ac:dyDescent="0.3">
      <c r="A347" s="133"/>
      <c r="B347" s="47"/>
      <c r="C347" s="137"/>
      <c r="D347" s="137"/>
      <c r="E347" s="134"/>
      <c r="F347" s="221">
        <f t="shared" si="24"/>
        <v>0</v>
      </c>
      <c r="G347" s="266"/>
      <c r="H347" s="272"/>
    </row>
    <row r="348" spans="1:9" ht="17.25" hidden="1" x14ac:dyDescent="0.3">
      <c r="A348" s="133"/>
      <c r="B348" s="47"/>
      <c r="C348" s="137"/>
      <c r="D348" s="137"/>
      <c r="E348" s="134"/>
      <c r="F348" s="221">
        <f t="shared" si="24"/>
        <v>0</v>
      </c>
      <c r="G348" s="266"/>
      <c r="H348" s="272"/>
    </row>
    <row r="349" spans="1:9" ht="17.25" hidden="1" x14ac:dyDescent="0.3">
      <c r="A349" s="133"/>
      <c r="B349" s="47"/>
      <c r="C349" s="137"/>
      <c r="D349" s="137"/>
      <c r="E349" s="134" t="s">
        <v>655</v>
      </c>
      <c r="F349" s="221">
        <f t="shared" si="24"/>
        <v>0</v>
      </c>
      <c r="G349" s="266"/>
      <c r="H349" s="272"/>
    </row>
    <row r="350" spans="1:9" ht="17.25" hidden="1" x14ac:dyDescent="0.2">
      <c r="A350" s="133">
        <v>2453</v>
      </c>
      <c r="B350" s="47" t="s">
        <v>74</v>
      </c>
      <c r="C350" s="137">
        <v>5</v>
      </c>
      <c r="D350" s="137">
        <v>3</v>
      </c>
      <c r="E350" s="134" t="s">
        <v>368</v>
      </c>
      <c r="F350" s="221">
        <f t="shared" si="24"/>
        <v>0</v>
      </c>
      <c r="G350" s="269">
        <f>SUM(G352:G355)</f>
        <v>0</v>
      </c>
      <c r="H350" s="208">
        <f>SUM(H352:H355)</f>
        <v>0</v>
      </c>
    </row>
    <row r="351" spans="1:9" ht="27" hidden="1" x14ac:dyDescent="0.3">
      <c r="A351" s="133"/>
      <c r="B351" s="47"/>
      <c r="C351" s="137"/>
      <c r="D351" s="137"/>
      <c r="E351" s="134" t="s">
        <v>654</v>
      </c>
      <c r="F351" s="221"/>
      <c r="G351" s="266"/>
      <c r="H351" s="272"/>
    </row>
    <row r="352" spans="1:9" ht="17.25" hidden="1" x14ac:dyDescent="0.3">
      <c r="A352" s="133"/>
      <c r="B352" s="47"/>
      <c r="C352" s="137"/>
      <c r="D352" s="137"/>
      <c r="E352" s="134" t="s">
        <v>655</v>
      </c>
      <c r="F352" s="221">
        <f t="shared" ref="F352:F356" si="25">G352+H352</f>
        <v>0</v>
      </c>
      <c r="G352" s="266"/>
      <c r="H352" s="272"/>
    </row>
    <row r="353" spans="1:8" ht="17.25" hidden="1" x14ac:dyDescent="0.3">
      <c r="A353" s="133"/>
      <c r="B353" s="47"/>
      <c r="C353" s="137"/>
      <c r="D353" s="137"/>
      <c r="E353" s="134"/>
      <c r="F353" s="221">
        <f t="shared" si="25"/>
        <v>0</v>
      </c>
      <c r="G353" s="266"/>
      <c r="H353" s="272"/>
    </row>
    <row r="354" spans="1:8" ht="17.25" hidden="1" x14ac:dyDescent="0.3">
      <c r="A354" s="133"/>
      <c r="B354" s="47"/>
      <c r="C354" s="137"/>
      <c r="D354" s="137"/>
      <c r="E354" s="134"/>
      <c r="F354" s="221">
        <f t="shared" si="25"/>
        <v>0</v>
      </c>
      <c r="G354" s="266"/>
      <c r="H354" s="272"/>
    </row>
    <row r="355" spans="1:8" ht="17.25" hidden="1" x14ac:dyDescent="0.3">
      <c r="A355" s="133"/>
      <c r="B355" s="47"/>
      <c r="C355" s="137"/>
      <c r="D355" s="137"/>
      <c r="E355" s="134" t="s">
        <v>655</v>
      </c>
      <c r="F355" s="221">
        <f t="shared" si="25"/>
        <v>0</v>
      </c>
      <c r="G355" s="266"/>
      <c r="H355" s="272"/>
    </row>
    <row r="356" spans="1:8" ht="17.25" hidden="1" x14ac:dyDescent="0.2">
      <c r="A356" s="133">
        <v>2454</v>
      </c>
      <c r="B356" s="47" t="s">
        <v>74</v>
      </c>
      <c r="C356" s="137">
        <v>5</v>
      </c>
      <c r="D356" s="137">
        <v>4</v>
      </c>
      <c r="E356" s="134" t="s">
        <v>369</v>
      </c>
      <c r="F356" s="221">
        <f t="shared" si="25"/>
        <v>0</v>
      </c>
      <c r="G356" s="269">
        <f>SUM(G358:G361)</f>
        <v>0</v>
      </c>
      <c r="H356" s="208">
        <f>SUM(H358:H361)</f>
        <v>0</v>
      </c>
    </row>
    <row r="357" spans="1:8" ht="27" hidden="1" x14ac:dyDescent="0.3">
      <c r="A357" s="133"/>
      <c r="B357" s="47"/>
      <c r="C357" s="137"/>
      <c r="D357" s="137"/>
      <c r="E357" s="134" t="s">
        <v>654</v>
      </c>
      <c r="F357" s="221"/>
      <c r="G357" s="266"/>
      <c r="H357" s="272"/>
    </row>
    <row r="358" spans="1:8" ht="17.25" hidden="1" x14ac:dyDescent="0.3">
      <c r="A358" s="133"/>
      <c r="B358" s="47"/>
      <c r="C358" s="137"/>
      <c r="D358" s="137"/>
      <c r="E358" s="134" t="s">
        <v>655</v>
      </c>
      <c r="F358" s="221">
        <f t="shared" ref="F358:F362" si="26">G358+H358</f>
        <v>0</v>
      </c>
      <c r="G358" s="266"/>
      <c r="H358" s="272"/>
    </row>
    <row r="359" spans="1:8" ht="17.25" hidden="1" x14ac:dyDescent="0.3">
      <c r="A359" s="133"/>
      <c r="B359" s="47"/>
      <c r="C359" s="137"/>
      <c r="D359" s="137"/>
      <c r="E359" s="134"/>
      <c r="F359" s="221">
        <f t="shared" si="26"/>
        <v>0</v>
      </c>
      <c r="G359" s="266"/>
      <c r="H359" s="272"/>
    </row>
    <row r="360" spans="1:8" ht="17.25" hidden="1" x14ac:dyDescent="0.3">
      <c r="A360" s="133"/>
      <c r="B360" s="47"/>
      <c r="C360" s="137"/>
      <c r="D360" s="137"/>
      <c r="E360" s="134"/>
      <c r="F360" s="221">
        <f t="shared" si="26"/>
        <v>0</v>
      </c>
      <c r="G360" s="266"/>
      <c r="H360" s="272"/>
    </row>
    <row r="361" spans="1:8" ht="17.25" hidden="1" x14ac:dyDescent="0.3">
      <c r="A361" s="133"/>
      <c r="B361" s="47"/>
      <c r="C361" s="137"/>
      <c r="D361" s="137"/>
      <c r="E361" s="134" t="s">
        <v>655</v>
      </c>
      <c r="F361" s="221">
        <f t="shared" si="26"/>
        <v>0</v>
      </c>
      <c r="G361" s="266"/>
      <c r="H361" s="272"/>
    </row>
    <row r="362" spans="1:8" ht="17.25" hidden="1" x14ac:dyDescent="0.2">
      <c r="A362" s="133">
        <v>2455</v>
      </c>
      <c r="B362" s="47" t="s">
        <v>74</v>
      </c>
      <c r="C362" s="137">
        <v>5</v>
      </c>
      <c r="D362" s="137">
        <v>5</v>
      </c>
      <c r="E362" s="134" t="s">
        <v>370</v>
      </c>
      <c r="F362" s="221">
        <f t="shared" si="26"/>
        <v>0</v>
      </c>
      <c r="G362" s="269">
        <f>SUM(G364:G367)</f>
        <v>0</v>
      </c>
      <c r="H362" s="208">
        <f>SUM(H364:H367)</f>
        <v>0</v>
      </c>
    </row>
    <row r="363" spans="1:8" ht="27" hidden="1" x14ac:dyDescent="0.3">
      <c r="A363" s="133"/>
      <c r="B363" s="47"/>
      <c r="C363" s="137"/>
      <c r="D363" s="137"/>
      <c r="E363" s="134" t="s">
        <v>654</v>
      </c>
      <c r="F363" s="221"/>
      <c r="G363" s="266"/>
      <c r="H363" s="272"/>
    </row>
    <row r="364" spans="1:8" ht="17.25" hidden="1" x14ac:dyDescent="0.3">
      <c r="A364" s="133"/>
      <c r="B364" s="47"/>
      <c r="C364" s="137"/>
      <c r="D364" s="137"/>
      <c r="E364" s="134" t="s">
        <v>655</v>
      </c>
      <c r="F364" s="221">
        <f t="shared" ref="F364:F378" si="27">G364+H364</f>
        <v>0</v>
      </c>
      <c r="G364" s="266"/>
      <c r="H364" s="272"/>
    </row>
    <row r="365" spans="1:8" ht="17.25" hidden="1" x14ac:dyDescent="0.3">
      <c r="A365" s="133"/>
      <c r="B365" s="47"/>
      <c r="C365" s="137"/>
      <c r="D365" s="137"/>
      <c r="E365" s="134"/>
      <c r="F365" s="221">
        <f t="shared" si="27"/>
        <v>0</v>
      </c>
      <c r="G365" s="266"/>
      <c r="H365" s="272"/>
    </row>
    <row r="366" spans="1:8" ht="17.25" hidden="1" x14ac:dyDescent="0.3">
      <c r="A366" s="133"/>
      <c r="B366" s="47"/>
      <c r="C366" s="137"/>
      <c r="D366" s="137"/>
      <c r="E366" s="134"/>
      <c r="F366" s="221">
        <f t="shared" si="27"/>
        <v>0</v>
      </c>
      <c r="G366" s="266"/>
      <c r="H366" s="272"/>
    </row>
    <row r="367" spans="1:8" ht="17.25" hidden="1" x14ac:dyDescent="0.3">
      <c r="A367" s="133"/>
      <c r="B367" s="47"/>
      <c r="C367" s="137"/>
      <c r="D367" s="137"/>
      <c r="E367" s="134" t="s">
        <v>655</v>
      </c>
      <c r="F367" s="221">
        <f t="shared" si="27"/>
        <v>0</v>
      </c>
      <c r="G367" s="266"/>
      <c r="H367" s="272"/>
    </row>
    <row r="368" spans="1:8" ht="17.25" hidden="1" x14ac:dyDescent="0.2">
      <c r="A368" s="133">
        <v>2460</v>
      </c>
      <c r="B368" s="46" t="s">
        <v>74</v>
      </c>
      <c r="C368" s="130">
        <v>6</v>
      </c>
      <c r="D368" s="130">
        <v>0</v>
      </c>
      <c r="E368" s="135" t="s">
        <v>371</v>
      </c>
      <c r="F368" s="221">
        <f t="shared" si="27"/>
        <v>0</v>
      </c>
      <c r="G368" s="269">
        <f>G370</f>
        <v>0</v>
      </c>
      <c r="H368" s="208">
        <f>H370</f>
        <v>0</v>
      </c>
    </row>
    <row r="369" spans="1:8" s="136" customFormat="1" ht="17.25" hidden="1" x14ac:dyDescent="0.3">
      <c r="A369" s="133"/>
      <c r="B369" s="46"/>
      <c r="C369" s="130"/>
      <c r="D369" s="130"/>
      <c r="E369" s="134" t="s">
        <v>199</v>
      </c>
      <c r="F369" s="221"/>
      <c r="G369" s="268"/>
      <c r="H369" s="273"/>
    </row>
    <row r="370" spans="1:8" ht="17.25" hidden="1" x14ac:dyDescent="0.2">
      <c r="A370" s="133">
        <v>2461</v>
      </c>
      <c r="B370" s="47" t="s">
        <v>74</v>
      </c>
      <c r="C370" s="137">
        <v>6</v>
      </c>
      <c r="D370" s="137">
        <v>1</v>
      </c>
      <c r="E370" s="134" t="s">
        <v>372</v>
      </c>
      <c r="F370" s="221">
        <f t="shared" si="27"/>
        <v>0</v>
      </c>
      <c r="G370" s="269">
        <f>SUM(G372:G375)</f>
        <v>0</v>
      </c>
      <c r="H370" s="208">
        <f>SUM(H372:H375)</f>
        <v>0</v>
      </c>
    </row>
    <row r="371" spans="1:8" ht="33" hidden="1" customHeight="1" x14ac:dyDescent="0.3">
      <c r="A371" s="133"/>
      <c r="B371" s="47"/>
      <c r="C371" s="137"/>
      <c r="D371" s="137"/>
      <c r="E371" s="134" t="s">
        <v>654</v>
      </c>
      <c r="F371" s="221"/>
      <c r="G371" s="266"/>
      <c r="H371" s="272"/>
    </row>
    <row r="372" spans="1:8" ht="15" hidden="1" customHeight="1" x14ac:dyDescent="0.3">
      <c r="A372" s="133"/>
      <c r="B372" s="47"/>
      <c r="C372" s="137"/>
      <c r="D372" s="137"/>
      <c r="E372" s="134" t="s">
        <v>655</v>
      </c>
      <c r="F372" s="221">
        <f t="shared" ref="F372:F375" si="28">G372+H372</f>
        <v>0</v>
      </c>
      <c r="G372" s="266"/>
      <c r="H372" s="272"/>
    </row>
    <row r="373" spans="1:8" ht="16.5" hidden="1" customHeight="1" x14ac:dyDescent="0.3">
      <c r="A373" s="133"/>
      <c r="B373" s="47"/>
      <c r="C373" s="137"/>
      <c r="D373" s="137"/>
      <c r="E373" s="134"/>
      <c r="F373" s="221">
        <f t="shared" si="28"/>
        <v>0</v>
      </c>
      <c r="G373" s="266"/>
      <c r="H373" s="272"/>
    </row>
    <row r="374" spans="1:8" ht="17.25" hidden="1" x14ac:dyDescent="0.3">
      <c r="A374" s="133"/>
      <c r="B374" s="47"/>
      <c r="C374" s="137"/>
      <c r="D374" s="137"/>
      <c r="E374" s="134"/>
      <c r="F374" s="221">
        <f t="shared" si="28"/>
        <v>0</v>
      </c>
      <c r="G374" s="266"/>
      <c r="H374" s="272"/>
    </row>
    <row r="375" spans="1:8" ht="17.25" hidden="1" x14ac:dyDescent="0.3">
      <c r="A375" s="133"/>
      <c r="B375" s="47"/>
      <c r="C375" s="137"/>
      <c r="D375" s="137"/>
      <c r="E375" s="134" t="s">
        <v>655</v>
      </c>
      <c r="F375" s="221">
        <f t="shared" si="28"/>
        <v>0</v>
      </c>
      <c r="G375" s="266"/>
      <c r="H375" s="272"/>
    </row>
    <row r="376" spans="1:8" ht="17.25" hidden="1" x14ac:dyDescent="0.2">
      <c r="A376" s="133">
        <v>2470</v>
      </c>
      <c r="B376" s="46" t="s">
        <v>74</v>
      </c>
      <c r="C376" s="130">
        <v>7</v>
      </c>
      <c r="D376" s="130">
        <v>0</v>
      </c>
      <c r="E376" s="135" t="s">
        <v>373</v>
      </c>
      <c r="F376" s="221">
        <f t="shared" si="27"/>
        <v>0</v>
      </c>
      <c r="G376" s="269"/>
      <c r="H376" s="208">
        <f>H378+H384+H390+H396</f>
        <v>0</v>
      </c>
    </row>
    <row r="377" spans="1:8" s="136" customFormat="1" ht="17.25" hidden="1" x14ac:dyDescent="0.3">
      <c r="A377" s="133"/>
      <c r="B377" s="46"/>
      <c r="C377" s="130"/>
      <c r="D377" s="130"/>
      <c r="E377" s="134" t="s">
        <v>199</v>
      </c>
      <c r="F377" s="221"/>
      <c r="G377" s="268"/>
      <c r="H377" s="273"/>
    </row>
    <row r="378" spans="1:8" ht="27" hidden="1" x14ac:dyDescent="0.2">
      <c r="A378" s="133">
        <v>2471</v>
      </c>
      <c r="B378" s="47" t="s">
        <v>74</v>
      </c>
      <c r="C378" s="137">
        <v>7</v>
      </c>
      <c r="D378" s="137">
        <v>1</v>
      </c>
      <c r="E378" s="134" t="s">
        <v>374</v>
      </c>
      <c r="F378" s="221">
        <f t="shared" si="27"/>
        <v>0</v>
      </c>
      <c r="G378" s="269">
        <f>SUM(G380:G383)</f>
        <v>0</v>
      </c>
      <c r="H378" s="208">
        <f>SUM(H380:H383)</f>
        <v>0</v>
      </c>
    </row>
    <row r="379" spans="1:8" ht="28.5" hidden="1" customHeight="1" x14ac:dyDescent="0.3">
      <c r="A379" s="133"/>
      <c r="B379" s="47"/>
      <c r="C379" s="137"/>
      <c r="D379" s="137"/>
      <c r="E379" s="134" t="s">
        <v>654</v>
      </c>
      <c r="F379" s="221"/>
      <c r="G379" s="266"/>
      <c r="H379" s="272"/>
    </row>
    <row r="380" spans="1:8" ht="17.25" hidden="1" x14ac:dyDescent="0.3">
      <c r="A380" s="133"/>
      <c r="B380" s="47"/>
      <c r="C380" s="137"/>
      <c r="D380" s="137"/>
      <c r="E380" s="134" t="s">
        <v>655</v>
      </c>
      <c r="F380" s="221">
        <f t="shared" ref="F380:F384" si="29">G380+H380</f>
        <v>0</v>
      </c>
      <c r="G380" s="266"/>
      <c r="H380" s="272"/>
    </row>
    <row r="381" spans="1:8" ht="17.25" hidden="1" x14ac:dyDescent="0.3">
      <c r="A381" s="133"/>
      <c r="B381" s="47"/>
      <c r="C381" s="137"/>
      <c r="D381" s="137"/>
      <c r="E381" s="134"/>
      <c r="F381" s="221">
        <f t="shared" si="29"/>
        <v>0</v>
      </c>
      <c r="G381" s="266"/>
      <c r="H381" s="272"/>
    </row>
    <row r="382" spans="1:8" ht="17.25" hidden="1" x14ac:dyDescent="0.3">
      <c r="A382" s="133"/>
      <c r="B382" s="47"/>
      <c r="C382" s="137"/>
      <c r="D382" s="137"/>
      <c r="E382" s="134"/>
      <c r="F382" s="221">
        <f t="shared" si="29"/>
        <v>0</v>
      </c>
      <c r="G382" s="266"/>
      <c r="H382" s="272"/>
    </row>
    <row r="383" spans="1:8" ht="17.25" hidden="1" x14ac:dyDescent="0.3">
      <c r="A383" s="133"/>
      <c r="B383" s="47"/>
      <c r="C383" s="137"/>
      <c r="D383" s="137"/>
      <c r="E383" s="134" t="s">
        <v>655</v>
      </c>
      <c r="F383" s="221">
        <f t="shared" si="29"/>
        <v>0</v>
      </c>
      <c r="G383" s="266"/>
      <c r="H383" s="272"/>
    </row>
    <row r="384" spans="1:8" ht="17.25" hidden="1" x14ac:dyDescent="0.2">
      <c r="A384" s="133">
        <v>2472</v>
      </c>
      <c r="B384" s="47" t="s">
        <v>74</v>
      </c>
      <c r="C384" s="137">
        <v>7</v>
      </c>
      <c r="D384" s="137">
        <v>2</v>
      </c>
      <c r="E384" s="134" t="s">
        <v>375</v>
      </c>
      <c r="F384" s="221">
        <f t="shared" si="29"/>
        <v>0</v>
      </c>
      <c r="G384" s="269">
        <f>SUM(G386:G389)</f>
        <v>0</v>
      </c>
      <c r="H384" s="208">
        <f>SUM(H386:H389)</f>
        <v>0</v>
      </c>
    </row>
    <row r="385" spans="1:8" ht="34.5" hidden="1" customHeight="1" x14ac:dyDescent="0.3">
      <c r="A385" s="133"/>
      <c r="B385" s="47"/>
      <c r="C385" s="137"/>
      <c r="D385" s="137"/>
      <c r="E385" s="134" t="s">
        <v>654</v>
      </c>
      <c r="F385" s="221"/>
      <c r="G385" s="266"/>
      <c r="H385" s="272"/>
    </row>
    <row r="386" spans="1:8" ht="17.25" hidden="1" x14ac:dyDescent="0.3">
      <c r="A386" s="133"/>
      <c r="B386" s="47"/>
      <c r="C386" s="137"/>
      <c r="D386" s="137"/>
      <c r="E386" s="134" t="s">
        <v>655</v>
      </c>
      <c r="F386" s="221">
        <f t="shared" ref="F386:F390" si="30">G386+H386</f>
        <v>0</v>
      </c>
      <c r="G386" s="266"/>
      <c r="H386" s="272"/>
    </row>
    <row r="387" spans="1:8" ht="17.25" hidden="1" x14ac:dyDescent="0.3">
      <c r="A387" s="133"/>
      <c r="B387" s="47"/>
      <c r="C387" s="137"/>
      <c r="D387" s="137"/>
      <c r="E387" s="134"/>
      <c r="F387" s="221">
        <f t="shared" si="30"/>
        <v>0</v>
      </c>
      <c r="G387" s="266"/>
      <c r="H387" s="272"/>
    </row>
    <row r="388" spans="1:8" ht="17.25" hidden="1" x14ac:dyDescent="0.3">
      <c r="A388" s="133"/>
      <c r="B388" s="47"/>
      <c r="C388" s="137"/>
      <c r="D388" s="137"/>
      <c r="E388" s="134"/>
      <c r="F388" s="221">
        <f t="shared" si="30"/>
        <v>0</v>
      </c>
      <c r="G388" s="266"/>
      <c r="H388" s="272"/>
    </row>
    <row r="389" spans="1:8" ht="17.25" hidden="1" x14ac:dyDescent="0.3">
      <c r="A389" s="133"/>
      <c r="B389" s="47"/>
      <c r="C389" s="137"/>
      <c r="D389" s="137"/>
      <c r="E389" s="134" t="s">
        <v>655</v>
      </c>
      <c r="F389" s="221">
        <f t="shared" si="30"/>
        <v>0</v>
      </c>
      <c r="G389" s="266"/>
      <c r="H389" s="272"/>
    </row>
    <row r="390" spans="1:8" ht="17.25" hidden="1" x14ac:dyDescent="0.2">
      <c r="A390" s="133">
        <v>2473</v>
      </c>
      <c r="B390" s="47" t="s">
        <v>74</v>
      </c>
      <c r="C390" s="137">
        <v>7</v>
      </c>
      <c r="D390" s="137">
        <v>3</v>
      </c>
      <c r="E390" s="134" t="s">
        <v>376</v>
      </c>
      <c r="F390" s="221">
        <f t="shared" si="30"/>
        <v>0</v>
      </c>
      <c r="G390" s="269"/>
      <c r="H390" s="208">
        <f>SUM(H392:H395)</f>
        <v>0</v>
      </c>
    </row>
    <row r="391" spans="1:8" ht="31.5" hidden="1" customHeight="1" x14ac:dyDescent="0.3">
      <c r="A391" s="133"/>
      <c r="B391" s="47"/>
      <c r="C391" s="137"/>
      <c r="D391" s="137"/>
      <c r="E391" s="134" t="s">
        <v>654</v>
      </c>
      <c r="F391" s="221"/>
      <c r="G391" s="266"/>
      <c r="H391" s="272"/>
    </row>
    <row r="392" spans="1:8" ht="28.5" hidden="1" x14ac:dyDescent="0.3">
      <c r="A392" s="133"/>
      <c r="B392" s="47"/>
      <c r="C392" s="137"/>
      <c r="D392" s="137"/>
      <c r="E392" s="51" t="s">
        <v>550</v>
      </c>
      <c r="F392" s="221">
        <f t="shared" ref="F392:F396" si="31">G392+H392</f>
        <v>0</v>
      </c>
      <c r="G392" s="266"/>
      <c r="H392" s="272"/>
    </row>
    <row r="393" spans="1:8" ht="17.25" hidden="1" x14ac:dyDescent="0.3">
      <c r="A393" s="133"/>
      <c r="B393" s="47"/>
      <c r="C393" s="137"/>
      <c r="D393" s="137"/>
      <c r="E393" s="134"/>
      <c r="F393" s="221">
        <f t="shared" si="31"/>
        <v>0</v>
      </c>
      <c r="G393" s="266"/>
      <c r="H393" s="272"/>
    </row>
    <row r="394" spans="1:8" ht="13.5" hidden="1" customHeight="1" x14ac:dyDescent="0.3">
      <c r="A394" s="133"/>
      <c r="B394" s="47"/>
      <c r="C394" s="137"/>
      <c r="D394" s="137"/>
      <c r="E394" s="134"/>
      <c r="F394" s="221">
        <f t="shared" si="31"/>
        <v>0</v>
      </c>
      <c r="G394" s="266"/>
      <c r="H394" s="272"/>
    </row>
    <row r="395" spans="1:8" ht="17.25" hidden="1" x14ac:dyDescent="0.3">
      <c r="A395" s="133"/>
      <c r="B395" s="47"/>
      <c r="C395" s="137"/>
      <c r="D395" s="137"/>
      <c r="E395" s="134" t="s">
        <v>655</v>
      </c>
      <c r="F395" s="221">
        <f t="shared" si="31"/>
        <v>0</v>
      </c>
      <c r="G395" s="266"/>
      <c r="H395" s="272"/>
    </row>
    <row r="396" spans="1:8" ht="17.25" hidden="1" x14ac:dyDescent="0.2">
      <c r="A396" s="133">
        <v>2474</v>
      </c>
      <c r="B396" s="47" t="s">
        <v>74</v>
      </c>
      <c r="C396" s="137">
        <v>7</v>
      </c>
      <c r="D396" s="137">
        <v>4</v>
      </c>
      <c r="E396" s="134" t="s">
        <v>377</v>
      </c>
      <c r="F396" s="221">
        <f t="shared" si="31"/>
        <v>0</v>
      </c>
      <c r="G396" s="269">
        <f>SUM(G398:G401)</f>
        <v>0</v>
      </c>
      <c r="H396" s="208">
        <f>SUM(H398:H401)</f>
        <v>0</v>
      </c>
    </row>
    <row r="397" spans="1:8" ht="27" hidden="1" x14ac:dyDescent="0.3">
      <c r="A397" s="133"/>
      <c r="B397" s="47"/>
      <c r="C397" s="137"/>
      <c r="D397" s="137"/>
      <c r="E397" s="134" t="s">
        <v>654</v>
      </c>
      <c r="F397" s="221"/>
      <c r="G397" s="266"/>
      <c r="H397" s="272"/>
    </row>
    <row r="398" spans="1:8" ht="10.5" hidden="1" customHeight="1" x14ac:dyDescent="0.3">
      <c r="A398" s="133"/>
      <c r="B398" s="47"/>
      <c r="C398" s="137"/>
      <c r="D398" s="137"/>
      <c r="E398" s="134" t="s">
        <v>655</v>
      </c>
      <c r="F398" s="221">
        <f t="shared" ref="F398:F436" si="32">G398+H398</f>
        <v>0</v>
      </c>
      <c r="G398" s="266"/>
      <c r="H398" s="272"/>
    </row>
    <row r="399" spans="1:8" ht="17.25" hidden="1" x14ac:dyDescent="0.3">
      <c r="A399" s="133"/>
      <c r="B399" s="47"/>
      <c r="C399" s="137"/>
      <c r="D399" s="137"/>
      <c r="E399" s="134"/>
      <c r="F399" s="221">
        <f t="shared" si="32"/>
        <v>0</v>
      </c>
      <c r="G399" s="266"/>
      <c r="H399" s="272"/>
    </row>
    <row r="400" spans="1:8" ht="17.25" hidden="1" x14ac:dyDescent="0.3">
      <c r="A400" s="133"/>
      <c r="B400" s="47"/>
      <c r="C400" s="137"/>
      <c r="D400" s="137"/>
      <c r="E400" s="134"/>
      <c r="F400" s="221">
        <f t="shared" si="32"/>
        <v>0</v>
      </c>
      <c r="G400" s="266"/>
      <c r="H400" s="272"/>
    </row>
    <row r="401" spans="1:8" ht="17.25" hidden="1" x14ac:dyDescent="0.3">
      <c r="A401" s="133"/>
      <c r="B401" s="47"/>
      <c r="C401" s="137"/>
      <c r="D401" s="137"/>
      <c r="E401" s="134" t="s">
        <v>655</v>
      </c>
      <c r="F401" s="221">
        <f t="shared" si="32"/>
        <v>0</v>
      </c>
      <c r="G401" s="266"/>
      <c r="H401" s="272"/>
    </row>
    <row r="402" spans="1:8" ht="27" hidden="1" x14ac:dyDescent="0.2">
      <c r="A402" s="133">
        <v>2480</v>
      </c>
      <c r="B402" s="46" t="s">
        <v>74</v>
      </c>
      <c r="C402" s="130">
        <v>8</v>
      </c>
      <c r="D402" s="130">
        <v>0</v>
      </c>
      <c r="E402" s="135" t="s">
        <v>378</v>
      </c>
      <c r="F402" s="221">
        <f t="shared" si="32"/>
        <v>0</v>
      </c>
      <c r="G402" s="269">
        <f>G404+G410+G416+G422</f>
        <v>0</v>
      </c>
      <c r="H402" s="208">
        <f>H404+H410+H416+H422</f>
        <v>0</v>
      </c>
    </row>
    <row r="403" spans="1:8" s="136" customFormat="1" ht="17.25" hidden="1" x14ac:dyDescent="0.3">
      <c r="A403" s="133"/>
      <c r="B403" s="46"/>
      <c r="C403" s="130"/>
      <c r="D403" s="130"/>
      <c r="E403" s="134" t="s">
        <v>199</v>
      </c>
      <c r="F403" s="221"/>
      <c r="G403" s="268"/>
      <c r="H403" s="273"/>
    </row>
    <row r="404" spans="1:8" ht="27" hidden="1" x14ac:dyDescent="0.2">
      <c r="A404" s="133">
        <v>2481</v>
      </c>
      <c r="B404" s="47" t="s">
        <v>74</v>
      </c>
      <c r="C404" s="137">
        <v>8</v>
      </c>
      <c r="D404" s="137">
        <v>1</v>
      </c>
      <c r="E404" s="134" t="s">
        <v>379</v>
      </c>
      <c r="F404" s="221">
        <f t="shared" si="32"/>
        <v>0</v>
      </c>
      <c r="G404" s="269">
        <f>SUM(G406:G409)</f>
        <v>0</v>
      </c>
      <c r="H404" s="208">
        <f>SUM(H406:H409)</f>
        <v>0</v>
      </c>
    </row>
    <row r="405" spans="1:8" ht="27" hidden="1" x14ac:dyDescent="0.3">
      <c r="A405" s="133"/>
      <c r="B405" s="47"/>
      <c r="C405" s="137"/>
      <c r="D405" s="137"/>
      <c r="E405" s="134" t="s">
        <v>654</v>
      </c>
      <c r="F405" s="221"/>
      <c r="G405" s="266"/>
      <c r="H405" s="272"/>
    </row>
    <row r="406" spans="1:8" ht="11.25" hidden="1" customHeight="1" x14ac:dyDescent="0.3">
      <c r="A406" s="133"/>
      <c r="B406" s="47"/>
      <c r="C406" s="137"/>
      <c r="D406" s="137"/>
      <c r="E406" s="134" t="s">
        <v>655</v>
      </c>
      <c r="F406" s="221">
        <f t="shared" ref="F406:F410" si="33">G406+H406</f>
        <v>0</v>
      </c>
      <c r="G406" s="266"/>
      <c r="H406" s="272"/>
    </row>
    <row r="407" spans="1:8" ht="17.25" hidden="1" x14ac:dyDescent="0.3">
      <c r="A407" s="133"/>
      <c r="B407" s="47"/>
      <c r="C407" s="137"/>
      <c r="D407" s="137"/>
      <c r="E407" s="134"/>
      <c r="F407" s="221">
        <f t="shared" si="33"/>
        <v>0</v>
      </c>
      <c r="G407" s="266"/>
      <c r="H407" s="272"/>
    </row>
    <row r="408" spans="1:8" ht="13.5" hidden="1" customHeight="1" x14ac:dyDescent="0.3">
      <c r="A408" s="133"/>
      <c r="B408" s="47"/>
      <c r="C408" s="137"/>
      <c r="D408" s="137"/>
      <c r="E408" s="134"/>
      <c r="F408" s="221">
        <f t="shared" si="33"/>
        <v>0</v>
      </c>
      <c r="G408" s="266"/>
      <c r="H408" s="272"/>
    </row>
    <row r="409" spans="1:8" ht="17.25" hidden="1" x14ac:dyDescent="0.3">
      <c r="A409" s="133"/>
      <c r="B409" s="47"/>
      <c r="C409" s="137"/>
      <c r="D409" s="137"/>
      <c r="E409" s="134" t="s">
        <v>655</v>
      </c>
      <c r="F409" s="221">
        <f t="shared" si="33"/>
        <v>0</v>
      </c>
      <c r="G409" s="266"/>
      <c r="H409" s="272"/>
    </row>
    <row r="410" spans="1:8" ht="40.5" hidden="1" x14ac:dyDescent="0.2">
      <c r="A410" s="133">
        <v>2482</v>
      </c>
      <c r="B410" s="47" t="s">
        <v>74</v>
      </c>
      <c r="C410" s="137">
        <v>8</v>
      </c>
      <c r="D410" s="137">
        <v>2</v>
      </c>
      <c r="E410" s="134" t="s">
        <v>380</v>
      </c>
      <c r="F410" s="221">
        <f t="shared" si="33"/>
        <v>0</v>
      </c>
      <c r="G410" s="269">
        <f>SUM(G412:G415)</f>
        <v>0</v>
      </c>
      <c r="H410" s="208">
        <f>SUM(H412:H415)</f>
        <v>0</v>
      </c>
    </row>
    <row r="411" spans="1:8" ht="27" hidden="1" x14ac:dyDescent="0.3">
      <c r="A411" s="133"/>
      <c r="B411" s="47"/>
      <c r="C411" s="137"/>
      <c r="D411" s="137"/>
      <c r="E411" s="134" t="s">
        <v>654</v>
      </c>
      <c r="F411" s="221"/>
      <c r="G411" s="266"/>
      <c r="H411" s="272"/>
    </row>
    <row r="412" spans="1:8" ht="17.25" hidden="1" x14ac:dyDescent="0.3">
      <c r="A412" s="133"/>
      <c r="B412" s="47"/>
      <c r="C412" s="137"/>
      <c r="D412" s="137"/>
      <c r="E412" s="134" t="s">
        <v>655</v>
      </c>
      <c r="F412" s="221">
        <f t="shared" ref="F412:F416" si="34">G412+H412</f>
        <v>0</v>
      </c>
      <c r="G412" s="266"/>
      <c r="H412" s="272"/>
    </row>
    <row r="413" spans="1:8" ht="17.25" hidden="1" x14ac:dyDescent="0.3">
      <c r="A413" s="133"/>
      <c r="B413" s="47"/>
      <c r="C413" s="137"/>
      <c r="D413" s="137"/>
      <c r="E413" s="134"/>
      <c r="F413" s="221">
        <f t="shared" si="34"/>
        <v>0</v>
      </c>
      <c r="G413" s="266"/>
      <c r="H413" s="272"/>
    </row>
    <row r="414" spans="1:8" ht="17.25" hidden="1" x14ac:dyDescent="0.3">
      <c r="A414" s="133"/>
      <c r="B414" s="47"/>
      <c r="C414" s="137"/>
      <c r="D414" s="137"/>
      <c r="E414" s="134"/>
      <c r="F414" s="221">
        <f t="shared" si="34"/>
        <v>0</v>
      </c>
      <c r="G414" s="266"/>
      <c r="H414" s="272"/>
    </row>
    <row r="415" spans="1:8" ht="17.25" hidden="1" x14ac:dyDescent="0.3">
      <c r="A415" s="133"/>
      <c r="B415" s="47"/>
      <c r="C415" s="137"/>
      <c r="D415" s="137"/>
      <c r="E415" s="134" t="s">
        <v>655</v>
      </c>
      <c r="F415" s="221">
        <f t="shared" si="34"/>
        <v>0</v>
      </c>
      <c r="G415" s="266"/>
      <c r="H415" s="272"/>
    </row>
    <row r="416" spans="1:8" ht="10.5" hidden="1" customHeight="1" x14ac:dyDescent="0.2">
      <c r="A416" s="133">
        <v>2483</v>
      </c>
      <c r="B416" s="47" t="s">
        <v>74</v>
      </c>
      <c r="C416" s="137">
        <v>8</v>
      </c>
      <c r="D416" s="137">
        <v>3</v>
      </c>
      <c r="E416" s="134" t="s">
        <v>381</v>
      </c>
      <c r="F416" s="221">
        <f t="shared" si="34"/>
        <v>0</v>
      </c>
      <c r="G416" s="269">
        <f>SUM(G418:G421)</f>
        <v>0</v>
      </c>
      <c r="H416" s="208">
        <f>SUM(H418:H421)</f>
        <v>0</v>
      </c>
    </row>
    <row r="417" spans="1:8" ht="27" hidden="1" x14ac:dyDescent="0.3">
      <c r="A417" s="133"/>
      <c r="B417" s="47"/>
      <c r="C417" s="137"/>
      <c r="D417" s="137"/>
      <c r="E417" s="134" t="s">
        <v>654</v>
      </c>
      <c r="F417" s="221"/>
      <c r="G417" s="266"/>
      <c r="H417" s="272"/>
    </row>
    <row r="418" spans="1:8" ht="17.25" hidden="1" x14ac:dyDescent="0.3">
      <c r="A418" s="133"/>
      <c r="B418" s="47"/>
      <c r="C418" s="137"/>
      <c r="D418" s="137"/>
      <c r="E418" s="134" t="s">
        <v>655</v>
      </c>
      <c r="F418" s="221">
        <f t="shared" ref="F418:F422" si="35">G418+H418</f>
        <v>0</v>
      </c>
      <c r="G418" s="266"/>
      <c r="H418" s="272"/>
    </row>
    <row r="419" spans="1:8" ht="17.25" hidden="1" x14ac:dyDescent="0.3">
      <c r="A419" s="133"/>
      <c r="B419" s="47"/>
      <c r="C419" s="137"/>
      <c r="D419" s="137"/>
      <c r="E419" s="134"/>
      <c r="F419" s="221">
        <f t="shared" si="35"/>
        <v>0</v>
      </c>
      <c r="G419" s="266"/>
      <c r="H419" s="272"/>
    </row>
    <row r="420" spans="1:8" ht="17.25" hidden="1" x14ac:dyDescent="0.3">
      <c r="A420" s="133"/>
      <c r="B420" s="47"/>
      <c r="C420" s="137"/>
      <c r="D420" s="137"/>
      <c r="E420" s="134"/>
      <c r="F420" s="221">
        <f t="shared" si="35"/>
        <v>0</v>
      </c>
      <c r="G420" s="266"/>
      <c r="H420" s="272"/>
    </row>
    <row r="421" spans="1:8" ht="17.25" hidden="1" x14ac:dyDescent="0.3">
      <c r="A421" s="133"/>
      <c r="B421" s="47"/>
      <c r="C421" s="137"/>
      <c r="D421" s="137"/>
      <c r="E421" s="134" t="s">
        <v>655</v>
      </c>
      <c r="F421" s="221">
        <f t="shared" si="35"/>
        <v>0</v>
      </c>
      <c r="G421" s="266"/>
      <c r="H421" s="272"/>
    </row>
    <row r="422" spans="1:8" ht="27" hidden="1" x14ac:dyDescent="0.2">
      <c r="A422" s="133">
        <v>2484</v>
      </c>
      <c r="B422" s="47" t="s">
        <v>74</v>
      </c>
      <c r="C422" s="137">
        <v>8</v>
      </c>
      <c r="D422" s="137">
        <v>4</v>
      </c>
      <c r="E422" s="134" t="s">
        <v>382</v>
      </c>
      <c r="F422" s="221">
        <f t="shared" si="35"/>
        <v>0</v>
      </c>
      <c r="G422" s="269">
        <f>SUM(G424:G427)</f>
        <v>0</v>
      </c>
      <c r="H422" s="208">
        <f>SUM(H424:H427)</f>
        <v>0</v>
      </c>
    </row>
    <row r="423" spans="1:8" ht="27" hidden="1" x14ac:dyDescent="0.3">
      <c r="A423" s="133"/>
      <c r="B423" s="47"/>
      <c r="C423" s="137"/>
      <c r="D423" s="137"/>
      <c r="E423" s="134" t="s">
        <v>654</v>
      </c>
      <c r="F423" s="221"/>
      <c r="G423" s="266"/>
      <c r="H423" s="272"/>
    </row>
    <row r="424" spans="1:8" ht="10.5" hidden="1" customHeight="1" x14ac:dyDescent="0.3">
      <c r="A424" s="133"/>
      <c r="B424" s="47"/>
      <c r="C424" s="137"/>
      <c r="D424" s="137"/>
      <c r="E424" s="134" t="s">
        <v>655</v>
      </c>
      <c r="F424" s="221">
        <f t="shared" ref="F424:F427" si="36">G424+H424</f>
        <v>0</v>
      </c>
      <c r="G424" s="266"/>
      <c r="H424" s="272"/>
    </row>
    <row r="425" spans="1:8" ht="17.25" hidden="1" x14ac:dyDescent="0.3">
      <c r="A425" s="133"/>
      <c r="B425" s="47"/>
      <c r="C425" s="137"/>
      <c r="D425" s="137"/>
      <c r="E425" s="134"/>
      <c r="F425" s="221">
        <f t="shared" si="36"/>
        <v>0</v>
      </c>
      <c r="G425" s="266"/>
      <c r="H425" s="272"/>
    </row>
    <row r="426" spans="1:8" ht="17.25" hidden="1" x14ac:dyDescent="0.3">
      <c r="A426" s="133"/>
      <c r="B426" s="47"/>
      <c r="C426" s="137"/>
      <c r="D426" s="137"/>
      <c r="E426" s="134"/>
      <c r="F426" s="221">
        <f t="shared" si="36"/>
        <v>0</v>
      </c>
      <c r="G426" s="266"/>
      <c r="H426" s="272"/>
    </row>
    <row r="427" spans="1:8" ht="17.25" hidden="1" x14ac:dyDescent="0.3">
      <c r="A427" s="133"/>
      <c r="B427" s="47"/>
      <c r="C427" s="137"/>
      <c r="D427" s="137"/>
      <c r="E427" s="134" t="s">
        <v>655</v>
      </c>
      <c r="F427" s="221">
        <f t="shared" si="36"/>
        <v>0</v>
      </c>
      <c r="G427" s="266"/>
      <c r="H427" s="272"/>
    </row>
    <row r="428" spans="1:8" ht="17.25" hidden="1" x14ac:dyDescent="0.2">
      <c r="A428" s="133">
        <v>2490</v>
      </c>
      <c r="B428" s="46" t="s">
        <v>74</v>
      </c>
      <c r="C428" s="130">
        <v>9</v>
      </c>
      <c r="D428" s="130">
        <v>0</v>
      </c>
      <c r="E428" s="135" t="s">
        <v>387</v>
      </c>
      <c r="F428" s="221">
        <f t="shared" si="32"/>
        <v>0</v>
      </c>
      <c r="G428" s="269">
        <f>G430</f>
        <v>0</v>
      </c>
      <c r="H428" s="208">
        <f>H430</f>
        <v>0</v>
      </c>
    </row>
    <row r="429" spans="1:8" s="136" customFormat="1" ht="17.25" hidden="1" x14ac:dyDescent="0.3">
      <c r="A429" s="133"/>
      <c r="B429" s="46"/>
      <c r="C429" s="130"/>
      <c r="D429" s="130"/>
      <c r="E429" s="134" t="s">
        <v>199</v>
      </c>
      <c r="F429" s="221"/>
      <c r="G429" s="268"/>
      <c r="H429" s="273"/>
    </row>
    <row r="430" spans="1:8" ht="17.25" hidden="1" x14ac:dyDescent="0.2">
      <c r="A430" s="133">
        <v>2491</v>
      </c>
      <c r="B430" s="47" t="s">
        <v>74</v>
      </c>
      <c r="C430" s="137">
        <v>9</v>
      </c>
      <c r="D430" s="137">
        <v>1</v>
      </c>
      <c r="E430" s="134" t="s">
        <v>387</v>
      </c>
      <c r="F430" s="221">
        <f t="shared" si="32"/>
        <v>0</v>
      </c>
      <c r="G430" s="269">
        <f>SUM(G432:G435)</f>
        <v>0</v>
      </c>
      <c r="H430" s="208">
        <f>SUM(H432:H435)</f>
        <v>0</v>
      </c>
    </row>
    <row r="431" spans="1:8" ht="19.5" hidden="1" customHeight="1" x14ac:dyDescent="0.3">
      <c r="A431" s="133"/>
      <c r="B431" s="47"/>
      <c r="C431" s="137"/>
      <c r="D431" s="137"/>
      <c r="E431" s="134" t="s">
        <v>654</v>
      </c>
      <c r="F431" s="221"/>
      <c r="G431" s="266"/>
      <c r="H431" s="272"/>
    </row>
    <row r="432" spans="1:8" ht="10.5" hidden="1" customHeight="1" x14ac:dyDescent="0.3">
      <c r="A432" s="133"/>
      <c r="B432" s="47"/>
      <c r="C432" s="137"/>
      <c r="D432" s="137"/>
      <c r="E432" s="134" t="s">
        <v>655</v>
      </c>
      <c r="F432" s="221">
        <f t="shared" ref="F432:F435" si="37">G432+H432</f>
        <v>0</v>
      </c>
      <c r="G432" s="266"/>
      <c r="H432" s="272"/>
    </row>
    <row r="433" spans="1:8" ht="17.25" hidden="1" customHeight="1" x14ac:dyDescent="0.3">
      <c r="A433" s="133"/>
      <c r="B433" s="47"/>
      <c r="C433" s="137"/>
      <c r="D433" s="137"/>
      <c r="E433" s="134"/>
      <c r="F433" s="221">
        <f t="shared" si="37"/>
        <v>0</v>
      </c>
      <c r="G433" s="266"/>
      <c r="H433" s="272"/>
    </row>
    <row r="434" spans="1:8" ht="17.25" hidden="1" x14ac:dyDescent="0.3">
      <c r="A434" s="133"/>
      <c r="B434" s="47"/>
      <c r="C434" s="137"/>
      <c r="D434" s="137"/>
      <c r="E434" s="134"/>
      <c r="F434" s="221">
        <f t="shared" si="37"/>
        <v>0</v>
      </c>
      <c r="G434" s="266"/>
      <c r="H434" s="272"/>
    </row>
    <row r="435" spans="1:8" ht="17.25" hidden="1" x14ac:dyDescent="0.3">
      <c r="A435" s="133"/>
      <c r="B435" s="47"/>
      <c r="C435" s="137"/>
      <c r="D435" s="137"/>
      <c r="E435" s="134" t="s">
        <v>655</v>
      </c>
      <c r="F435" s="221">
        <f t="shared" si="37"/>
        <v>0</v>
      </c>
      <c r="G435" s="266"/>
      <c r="H435" s="272"/>
    </row>
    <row r="436" spans="1:8" s="132" customFormat="1" ht="30" x14ac:dyDescent="0.25">
      <c r="A436" s="129">
        <v>2500</v>
      </c>
      <c r="B436" s="46" t="s">
        <v>75</v>
      </c>
      <c r="C436" s="130">
        <v>0</v>
      </c>
      <c r="D436" s="130">
        <v>0</v>
      </c>
      <c r="E436" s="131" t="s">
        <v>659</v>
      </c>
      <c r="F436" s="220">
        <f t="shared" si="32"/>
        <v>2000</v>
      </c>
      <c r="G436" s="265">
        <f>G438+G446+G454+G462+G470+G478</f>
        <v>2000</v>
      </c>
      <c r="H436" s="207">
        <f>H438+H446+H454+H462+H470+H478</f>
        <v>0</v>
      </c>
    </row>
    <row r="437" spans="1:8" ht="17.25" x14ac:dyDescent="0.3">
      <c r="A437" s="133"/>
      <c r="B437" s="46"/>
      <c r="C437" s="130"/>
      <c r="D437" s="130"/>
      <c r="E437" s="134" t="s">
        <v>294</v>
      </c>
      <c r="F437" s="221"/>
      <c r="G437" s="266"/>
      <c r="H437" s="272"/>
    </row>
    <row r="438" spans="1:8" ht="17.25" hidden="1" x14ac:dyDescent="0.2">
      <c r="A438" s="133">
        <v>2510</v>
      </c>
      <c r="B438" s="46" t="s">
        <v>75</v>
      </c>
      <c r="C438" s="130">
        <v>1</v>
      </c>
      <c r="D438" s="130">
        <v>0</v>
      </c>
      <c r="E438" s="135" t="s">
        <v>389</v>
      </c>
      <c r="F438" s="221">
        <v>0</v>
      </c>
      <c r="G438" s="269"/>
      <c r="H438" s="208">
        <f>H440</f>
        <v>0</v>
      </c>
    </row>
    <row r="439" spans="1:8" s="136" customFormat="1" ht="15" hidden="1" customHeight="1" x14ac:dyDescent="0.3">
      <c r="A439" s="133"/>
      <c r="B439" s="46"/>
      <c r="C439" s="130"/>
      <c r="D439" s="130"/>
      <c r="E439" s="134" t="s">
        <v>199</v>
      </c>
      <c r="F439" s="221"/>
      <c r="G439" s="268"/>
      <c r="H439" s="273"/>
    </row>
    <row r="440" spans="1:8" ht="19.5" hidden="1" customHeight="1" x14ac:dyDescent="0.2">
      <c r="A440" s="133">
        <v>2511</v>
      </c>
      <c r="B440" s="47" t="s">
        <v>75</v>
      </c>
      <c r="C440" s="137">
        <v>1</v>
      </c>
      <c r="D440" s="137">
        <v>1</v>
      </c>
      <c r="E440" s="134" t="s">
        <v>389</v>
      </c>
      <c r="F440" s="221">
        <v>0</v>
      </c>
      <c r="G440" s="269"/>
      <c r="H440" s="208">
        <v>0</v>
      </c>
    </row>
    <row r="441" spans="1:8" ht="27" hidden="1" x14ac:dyDescent="0.3">
      <c r="A441" s="133"/>
      <c r="B441" s="47"/>
      <c r="C441" s="137"/>
      <c r="D441" s="137"/>
      <c r="E441" s="134" t="s">
        <v>654</v>
      </c>
      <c r="F441" s="221"/>
      <c r="G441" s="266"/>
      <c r="H441" s="272"/>
    </row>
    <row r="442" spans="1:8" ht="13.5" hidden="1" customHeight="1" x14ac:dyDescent="0.3">
      <c r="A442" s="133"/>
      <c r="B442" s="47"/>
      <c r="C442" s="137"/>
      <c r="D442" s="137"/>
      <c r="E442" s="134" t="s">
        <v>655</v>
      </c>
      <c r="F442" s="221">
        <f t="shared" ref="F442:F470" si="38">G442+H442</f>
        <v>0</v>
      </c>
      <c r="G442" s="266"/>
      <c r="H442" s="272"/>
    </row>
    <row r="443" spans="1:8" ht="0.75" hidden="1" customHeight="1" x14ac:dyDescent="0.3">
      <c r="A443" s="133"/>
      <c r="B443" s="47"/>
      <c r="C443" s="137"/>
      <c r="D443" s="137"/>
      <c r="E443" s="134"/>
      <c r="F443" s="221">
        <f t="shared" si="38"/>
        <v>0</v>
      </c>
      <c r="G443" s="266"/>
      <c r="H443" s="272"/>
    </row>
    <row r="444" spans="1:8" ht="17.25" hidden="1" x14ac:dyDescent="0.3">
      <c r="A444" s="133"/>
      <c r="B444" s="47"/>
      <c r="C444" s="137"/>
      <c r="D444" s="137"/>
      <c r="E444" s="134"/>
      <c r="F444" s="221">
        <f t="shared" si="38"/>
        <v>0</v>
      </c>
      <c r="G444" s="266"/>
      <c r="H444" s="272"/>
    </row>
    <row r="445" spans="1:8" ht="17.25" hidden="1" x14ac:dyDescent="0.3">
      <c r="A445" s="133"/>
      <c r="B445" s="47"/>
      <c r="C445" s="137"/>
      <c r="D445" s="137"/>
      <c r="E445" s="134" t="s">
        <v>655</v>
      </c>
      <c r="F445" s="221">
        <f t="shared" si="38"/>
        <v>0</v>
      </c>
      <c r="G445" s="266"/>
      <c r="H445" s="272"/>
    </row>
    <row r="446" spans="1:8" ht="17.25" hidden="1" x14ac:dyDescent="0.2">
      <c r="A446" s="133">
        <v>2520</v>
      </c>
      <c r="B446" s="46" t="s">
        <v>75</v>
      </c>
      <c r="C446" s="130">
        <v>2</v>
      </c>
      <c r="D446" s="130">
        <v>0</v>
      </c>
      <c r="E446" s="135" t="s">
        <v>390</v>
      </c>
      <c r="F446" s="221">
        <f t="shared" si="38"/>
        <v>0</v>
      </c>
      <c r="G446" s="269">
        <f>G448</f>
        <v>0</v>
      </c>
      <c r="H446" s="208">
        <f>H448</f>
        <v>0</v>
      </c>
    </row>
    <row r="447" spans="1:8" s="136" customFormat="1" ht="17.25" hidden="1" x14ac:dyDescent="0.3">
      <c r="A447" s="133"/>
      <c r="B447" s="46"/>
      <c r="C447" s="130"/>
      <c r="D447" s="130"/>
      <c r="E447" s="134" t="s">
        <v>199</v>
      </c>
      <c r="F447" s="221"/>
      <c r="G447" s="268"/>
      <c r="H447" s="273"/>
    </row>
    <row r="448" spans="1:8" ht="17.25" hidden="1" x14ac:dyDescent="0.2">
      <c r="A448" s="133">
        <v>2521</v>
      </c>
      <c r="B448" s="47" t="s">
        <v>75</v>
      </c>
      <c r="C448" s="137">
        <v>2</v>
      </c>
      <c r="D448" s="137">
        <v>1</v>
      </c>
      <c r="E448" s="134" t="s">
        <v>391</v>
      </c>
      <c r="F448" s="221">
        <f t="shared" ref="F448" si="39">G448+H448</f>
        <v>0</v>
      </c>
      <c r="G448" s="269">
        <f>SUM(G450:G453)</f>
        <v>0</v>
      </c>
      <c r="H448" s="208">
        <f>SUM(H450:H453)</f>
        <v>0</v>
      </c>
    </row>
    <row r="449" spans="1:8" ht="27" hidden="1" x14ac:dyDescent="0.3">
      <c r="A449" s="133"/>
      <c r="B449" s="47"/>
      <c r="C449" s="137"/>
      <c r="D449" s="137"/>
      <c r="E449" s="134" t="s">
        <v>654</v>
      </c>
      <c r="F449" s="221"/>
      <c r="G449" s="266"/>
      <c r="H449" s="272"/>
    </row>
    <row r="450" spans="1:8" ht="15" hidden="1" customHeight="1" x14ac:dyDescent="0.3">
      <c r="A450" s="133"/>
      <c r="B450" s="47"/>
      <c r="C450" s="137"/>
      <c r="D450" s="137"/>
      <c r="E450" s="134" t="s">
        <v>655</v>
      </c>
      <c r="F450" s="221">
        <f t="shared" ref="F450:F453" si="40">G450+H450</f>
        <v>0</v>
      </c>
      <c r="G450" s="266"/>
      <c r="H450" s="272"/>
    </row>
    <row r="451" spans="1:8" ht="17.25" hidden="1" x14ac:dyDescent="0.3">
      <c r="A451" s="133"/>
      <c r="B451" s="47"/>
      <c r="C451" s="137"/>
      <c r="D451" s="137"/>
      <c r="E451" s="134"/>
      <c r="F451" s="221">
        <f t="shared" si="40"/>
        <v>0</v>
      </c>
      <c r="G451" s="266"/>
      <c r="H451" s="272"/>
    </row>
    <row r="452" spans="1:8" ht="17.25" hidden="1" x14ac:dyDescent="0.3">
      <c r="A452" s="133"/>
      <c r="B452" s="47"/>
      <c r="C452" s="137"/>
      <c r="D452" s="137"/>
      <c r="E452" s="134"/>
      <c r="F452" s="221">
        <f t="shared" si="40"/>
        <v>0</v>
      </c>
      <c r="G452" s="266"/>
      <c r="H452" s="272"/>
    </row>
    <row r="453" spans="1:8" ht="17.25" hidden="1" x14ac:dyDescent="0.3">
      <c r="A453" s="133"/>
      <c r="B453" s="47"/>
      <c r="C453" s="137"/>
      <c r="D453" s="137"/>
      <c r="E453" s="134" t="s">
        <v>655</v>
      </c>
      <c r="F453" s="221">
        <f t="shared" si="40"/>
        <v>0</v>
      </c>
      <c r="G453" s="266"/>
      <c r="H453" s="272"/>
    </row>
    <row r="454" spans="1:8" ht="17.25" hidden="1" x14ac:dyDescent="0.2">
      <c r="A454" s="133">
        <v>2530</v>
      </c>
      <c r="B454" s="46" t="s">
        <v>75</v>
      </c>
      <c r="C454" s="130">
        <v>3</v>
      </c>
      <c r="D454" s="130">
        <v>0</v>
      </c>
      <c r="E454" s="135" t="s">
        <v>392</v>
      </c>
      <c r="F454" s="221">
        <f t="shared" si="38"/>
        <v>0</v>
      </c>
      <c r="G454" s="269">
        <f>G456</f>
        <v>0</v>
      </c>
      <c r="H454" s="208">
        <f>H456</f>
        <v>0</v>
      </c>
    </row>
    <row r="455" spans="1:8" s="136" customFormat="1" ht="17.25" hidden="1" x14ac:dyDescent="0.3">
      <c r="A455" s="133"/>
      <c r="B455" s="46"/>
      <c r="C455" s="130"/>
      <c r="D455" s="130"/>
      <c r="E455" s="134" t="s">
        <v>199</v>
      </c>
      <c r="F455" s="221">
        <f t="shared" si="38"/>
        <v>0</v>
      </c>
      <c r="G455" s="268"/>
      <c r="H455" s="273"/>
    </row>
    <row r="456" spans="1:8" ht="17.25" hidden="1" x14ac:dyDescent="0.2">
      <c r="A456" s="133">
        <v>3531</v>
      </c>
      <c r="B456" s="47" t="s">
        <v>75</v>
      </c>
      <c r="C456" s="137">
        <v>3</v>
      </c>
      <c r="D456" s="137">
        <v>1</v>
      </c>
      <c r="E456" s="134" t="s">
        <v>392</v>
      </c>
      <c r="F456" s="221">
        <f t="shared" si="38"/>
        <v>0</v>
      </c>
      <c r="G456" s="269">
        <f>SUM(G458:G461)</f>
        <v>0</v>
      </c>
      <c r="H456" s="208">
        <f>SUM(H458:H461)</f>
        <v>0</v>
      </c>
    </row>
    <row r="457" spans="1:8" ht="27" hidden="1" x14ac:dyDescent="0.3">
      <c r="A457" s="133"/>
      <c r="B457" s="47"/>
      <c r="C457" s="137"/>
      <c r="D457" s="137"/>
      <c r="E457" s="134" t="s">
        <v>654</v>
      </c>
      <c r="F457" s="221"/>
      <c r="G457" s="266"/>
      <c r="H457" s="272"/>
    </row>
    <row r="458" spans="1:8" ht="15" hidden="1" customHeight="1" x14ac:dyDescent="0.3">
      <c r="A458" s="133"/>
      <c r="B458" s="47"/>
      <c r="C458" s="137"/>
      <c r="D458" s="137"/>
      <c r="E458" s="134" t="s">
        <v>655</v>
      </c>
      <c r="F458" s="221">
        <f t="shared" ref="F458:F461" si="41">G458+H458</f>
        <v>0</v>
      </c>
      <c r="G458" s="266"/>
      <c r="H458" s="272"/>
    </row>
    <row r="459" spans="1:8" ht="3" hidden="1" customHeight="1" x14ac:dyDescent="0.3">
      <c r="A459" s="133"/>
      <c r="B459" s="47"/>
      <c r="C459" s="137"/>
      <c r="D459" s="137"/>
      <c r="E459" s="134"/>
      <c r="F459" s="221">
        <f t="shared" si="41"/>
        <v>0</v>
      </c>
      <c r="G459" s="266"/>
      <c r="H459" s="272"/>
    </row>
    <row r="460" spans="1:8" ht="17.25" hidden="1" x14ac:dyDescent="0.3">
      <c r="A460" s="133"/>
      <c r="B460" s="47"/>
      <c r="C460" s="137"/>
      <c r="D460" s="137"/>
      <c r="E460" s="134"/>
      <c r="F460" s="221">
        <f t="shared" si="41"/>
        <v>0</v>
      </c>
      <c r="G460" s="266"/>
      <c r="H460" s="272"/>
    </row>
    <row r="461" spans="1:8" ht="17.25" hidden="1" x14ac:dyDescent="0.3">
      <c r="A461" s="133"/>
      <c r="B461" s="47"/>
      <c r="C461" s="137"/>
      <c r="D461" s="137"/>
      <c r="E461" s="134" t="s">
        <v>655</v>
      </c>
      <c r="F461" s="221">
        <f t="shared" si="41"/>
        <v>0</v>
      </c>
      <c r="G461" s="266"/>
      <c r="H461" s="272"/>
    </row>
    <row r="462" spans="1:8" ht="17.25" hidden="1" x14ac:dyDescent="0.2">
      <c r="A462" s="133">
        <v>2540</v>
      </c>
      <c r="B462" s="46" t="s">
        <v>75</v>
      </c>
      <c r="C462" s="130">
        <v>4</v>
      </c>
      <c r="D462" s="130">
        <v>0</v>
      </c>
      <c r="E462" s="135" t="s">
        <v>393</v>
      </c>
      <c r="F462" s="221">
        <f t="shared" si="38"/>
        <v>0</v>
      </c>
      <c r="G462" s="269">
        <f>G464</f>
        <v>0</v>
      </c>
      <c r="H462" s="208">
        <f>H464</f>
        <v>0</v>
      </c>
    </row>
    <row r="463" spans="1:8" s="136" customFormat="1" ht="17.25" hidden="1" x14ac:dyDescent="0.3">
      <c r="A463" s="133"/>
      <c r="B463" s="46"/>
      <c r="C463" s="130"/>
      <c r="D463" s="130"/>
      <c r="E463" s="134" t="s">
        <v>199</v>
      </c>
      <c r="F463" s="221"/>
      <c r="G463" s="268"/>
      <c r="H463" s="273"/>
    </row>
    <row r="464" spans="1:8" ht="17.25" hidden="1" x14ac:dyDescent="0.2">
      <c r="A464" s="133">
        <v>2541</v>
      </c>
      <c r="B464" s="47" t="s">
        <v>75</v>
      </c>
      <c r="C464" s="137">
        <v>4</v>
      </c>
      <c r="D464" s="137">
        <v>1</v>
      </c>
      <c r="E464" s="134" t="s">
        <v>393</v>
      </c>
      <c r="F464" s="221">
        <f t="shared" ref="F464" si="42">G464+H464</f>
        <v>0</v>
      </c>
      <c r="G464" s="269">
        <f>SUM(G466:G469)</f>
        <v>0</v>
      </c>
      <c r="H464" s="208">
        <f>SUM(H466:H469)</f>
        <v>0</v>
      </c>
    </row>
    <row r="465" spans="1:8" ht="27" hidden="1" x14ac:dyDescent="0.3">
      <c r="A465" s="133"/>
      <c r="B465" s="47"/>
      <c r="C465" s="137"/>
      <c r="D465" s="137"/>
      <c r="E465" s="134" t="s">
        <v>654</v>
      </c>
      <c r="F465" s="221"/>
      <c r="G465" s="266"/>
      <c r="H465" s="272"/>
    </row>
    <row r="466" spans="1:8" ht="10.5" hidden="1" customHeight="1" x14ac:dyDescent="0.3">
      <c r="A466" s="133"/>
      <c r="B466" s="47"/>
      <c r="C466" s="137"/>
      <c r="D466" s="137"/>
      <c r="E466" s="134" t="s">
        <v>655</v>
      </c>
      <c r="F466" s="221">
        <f t="shared" ref="F466:F469" si="43">G466+H466</f>
        <v>0</v>
      </c>
      <c r="G466" s="266"/>
      <c r="H466" s="272"/>
    </row>
    <row r="467" spans="1:8" ht="1.5" hidden="1" customHeight="1" x14ac:dyDescent="0.3">
      <c r="A467" s="133"/>
      <c r="B467" s="47"/>
      <c r="C467" s="137"/>
      <c r="D467" s="137"/>
      <c r="E467" s="134"/>
      <c r="F467" s="221">
        <f t="shared" si="43"/>
        <v>0</v>
      </c>
      <c r="G467" s="266"/>
      <c r="H467" s="272"/>
    </row>
    <row r="468" spans="1:8" ht="17.25" hidden="1" x14ac:dyDescent="0.3">
      <c r="A468" s="133"/>
      <c r="B468" s="47"/>
      <c r="C468" s="137"/>
      <c r="D468" s="137"/>
      <c r="E468" s="134"/>
      <c r="F468" s="221">
        <f t="shared" si="43"/>
        <v>0</v>
      </c>
      <c r="G468" s="266"/>
      <c r="H468" s="272"/>
    </row>
    <row r="469" spans="1:8" ht="17.25" hidden="1" x14ac:dyDescent="0.3">
      <c r="A469" s="133"/>
      <c r="B469" s="47"/>
      <c r="C469" s="137"/>
      <c r="D469" s="137"/>
      <c r="E469" s="134" t="s">
        <v>655</v>
      </c>
      <c r="F469" s="221">
        <f t="shared" si="43"/>
        <v>0</v>
      </c>
      <c r="G469" s="266"/>
      <c r="H469" s="272"/>
    </row>
    <row r="470" spans="1:8" ht="27" hidden="1" x14ac:dyDescent="0.2">
      <c r="A470" s="133">
        <v>2550</v>
      </c>
      <c r="B470" s="46" t="s">
        <v>75</v>
      </c>
      <c r="C470" s="130">
        <v>5</v>
      </c>
      <c r="D470" s="130">
        <v>0</v>
      </c>
      <c r="E470" s="135" t="s">
        <v>394</v>
      </c>
      <c r="F470" s="221">
        <f t="shared" si="38"/>
        <v>0</v>
      </c>
      <c r="G470" s="269">
        <f>G472</f>
        <v>0</v>
      </c>
      <c r="H470" s="208">
        <f>H472</f>
        <v>0</v>
      </c>
    </row>
    <row r="471" spans="1:8" s="136" customFormat="1" ht="17.25" hidden="1" x14ac:dyDescent="0.3">
      <c r="A471" s="133"/>
      <c r="B471" s="46"/>
      <c r="C471" s="130"/>
      <c r="D471" s="130"/>
      <c r="E471" s="134" t="s">
        <v>199</v>
      </c>
      <c r="F471" s="221"/>
      <c r="G471" s="268"/>
      <c r="H471" s="273"/>
    </row>
    <row r="472" spans="1:8" ht="27" hidden="1" x14ac:dyDescent="0.2">
      <c r="A472" s="133">
        <v>2551</v>
      </c>
      <c r="B472" s="47" t="s">
        <v>75</v>
      </c>
      <c r="C472" s="137">
        <v>5</v>
      </c>
      <c r="D472" s="137">
        <v>1</v>
      </c>
      <c r="E472" s="134" t="s">
        <v>394</v>
      </c>
      <c r="F472" s="221">
        <f t="shared" ref="F472" si="44">G472+H472</f>
        <v>0</v>
      </c>
      <c r="G472" s="269">
        <f>SUM(G474:G477)</f>
        <v>0</v>
      </c>
      <c r="H472" s="208">
        <f>SUM(H474:H477)</f>
        <v>0</v>
      </c>
    </row>
    <row r="473" spans="1:8" ht="27" hidden="1" x14ac:dyDescent="0.3">
      <c r="A473" s="133"/>
      <c r="B473" s="47"/>
      <c r="C473" s="137"/>
      <c r="D473" s="137"/>
      <c r="E473" s="134" t="s">
        <v>654</v>
      </c>
      <c r="F473" s="221"/>
      <c r="G473" s="266"/>
      <c r="H473" s="272"/>
    </row>
    <row r="474" spans="1:8" ht="15.75" hidden="1" customHeight="1" x14ac:dyDescent="0.3">
      <c r="A474" s="133"/>
      <c r="B474" s="47"/>
      <c r="C474" s="137"/>
      <c r="D474" s="137"/>
      <c r="E474" s="134" t="s">
        <v>655</v>
      </c>
      <c r="F474" s="221">
        <f t="shared" ref="F474:F543" si="45">G474+H474</f>
        <v>0</v>
      </c>
      <c r="G474" s="266"/>
      <c r="H474" s="272"/>
    </row>
    <row r="475" spans="1:8" ht="15.75" hidden="1" customHeight="1" x14ac:dyDescent="0.3">
      <c r="A475" s="133"/>
      <c r="B475" s="47"/>
      <c r="C475" s="137"/>
      <c r="D475" s="137"/>
      <c r="E475" s="134"/>
      <c r="F475" s="221">
        <f t="shared" si="45"/>
        <v>0</v>
      </c>
      <c r="G475" s="266"/>
      <c r="H475" s="272"/>
    </row>
    <row r="476" spans="1:8" ht="17.25" hidden="1" x14ac:dyDescent="0.3">
      <c r="A476" s="133"/>
      <c r="B476" s="47"/>
      <c r="C476" s="137"/>
      <c r="D476" s="137"/>
      <c r="E476" s="134"/>
      <c r="F476" s="221">
        <f t="shared" si="45"/>
        <v>0</v>
      </c>
      <c r="G476" s="266"/>
      <c r="H476" s="272"/>
    </row>
    <row r="477" spans="1:8" ht="17.25" hidden="1" x14ac:dyDescent="0.3">
      <c r="A477" s="133"/>
      <c r="B477" s="47"/>
      <c r="C477" s="137"/>
      <c r="D477" s="137"/>
      <c r="E477" s="134" t="s">
        <v>655</v>
      </c>
      <c r="F477" s="221">
        <f t="shared" si="45"/>
        <v>0</v>
      </c>
      <c r="G477" s="266"/>
      <c r="H477" s="272"/>
    </row>
    <row r="478" spans="1:8" ht="17.25" x14ac:dyDescent="0.2">
      <c r="A478" s="133">
        <v>2560</v>
      </c>
      <c r="B478" s="46" t="s">
        <v>75</v>
      </c>
      <c r="C478" s="130">
        <v>6</v>
      </c>
      <c r="D478" s="130">
        <v>0</v>
      </c>
      <c r="E478" s="135" t="s">
        <v>395</v>
      </c>
      <c r="F478" s="221">
        <f t="shared" si="45"/>
        <v>2000</v>
      </c>
      <c r="G478" s="269">
        <f>G480</f>
        <v>2000</v>
      </c>
      <c r="H478" s="208">
        <f>H480</f>
        <v>0</v>
      </c>
    </row>
    <row r="479" spans="1:8" s="136" customFormat="1" ht="17.25" x14ac:dyDescent="0.3">
      <c r="A479" s="133"/>
      <c r="B479" s="46"/>
      <c r="C479" s="130"/>
      <c r="D479" s="130"/>
      <c r="E479" s="134" t="s">
        <v>199</v>
      </c>
      <c r="F479" s="221"/>
      <c r="G479" s="268"/>
      <c r="H479" s="273"/>
    </row>
    <row r="480" spans="1:8" ht="17.25" x14ac:dyDescent="0.2">
      <c r="A480" s="133">
        <v>2561</v>
      </c>
      <c r="B480" s="47" t="s">
        <v>75</v>
      </c>
      <c r="C480" s="137">
        <v>6</v>
      </c>
      <c r="D480" s="137">
        <v>1</v>
      </c>
      <c r="E480" s="134" t="s">
        <v>395</v>
      </c>
      <c r="F480" s="221">
        <f t="shared" si="45"/>
        <v>2000</v>
      </c>
      <c r="G480" s="269">
        <f>G483</f>
        <v>2000</v>
      </c>
      <c r="H480" s="208">
        <f>SUM(H482:H485)</f>
        <v>0</v>
      </c>
    </row>
    <row r="481" spans="1:8" ht="27" x14ac:dyDescent="0.3">
      <c r="A481" s="133"/>
      <c r="B481" s="47"/>
      <c r="C481" s="137"/>
      <c r="D481" s="137"/>
      <c r="E481" s="134" t="s">
        <v>654</v>
      </c>
      <c r="F481" s="221"/>
      <c r="G481" s="266"/>
      <c r="H481" s="272"/>
    </row>
    <row r="482" spans="1:8" ht="15" customHeight="1" x14ac:dyDescent="0.3">
      <c r="A482" s="133"/>
      <c r="B482" s="47"/>
      <c r="C482" s="137"/>
      <c r="D482" s="137"/>
      <c r="E482" s="134" t="s">
        <v>699</v>
      </c>
      <c r="F482" s="221"/>
      <c r="G482" s="266"/>
      <c r="H482" s="272"/>
    </row>
    <row r="483" spans="1:8" ht="14.25" customHeight="1" x14ac:dyDescent="0.3">
      <c r="A483" s="133"/>
      <c r="B483" s="47"/>
      <c r="C483" s="137"/>
      <c r="D483" s="137"/>
      <c r="E483" s="134" t="s">
        <v>697</v>
      </c>
      <c r="F483" s="221">
        <f>G483</f>
        <v>2000</v>
      </c>
      <c r="G483" s="266">
        <v>2000</v>
      </c>
      <c r="H483" s="272">
        <v>0</v>
      </c>
    </row>
    <row r="484" spans="1:8" ht="17.25" x14ac:dyDescent="0.3">
      <c r="A484" s="133"/>
      <c r="B484" s="47"/>
      <c r="C484" s="137"/>
      <c r="D484" s="137"/>
      <c r="E484" s="134"/>
      <c r="F484" s="221">
        <f t="shared" ref="F484:F485" si="46">G484+H484</f>
        <v>0</v>
      </c>
      <c r="G484" s="266">
        <v>0</v>
      </c>
      <c r="H484" s="272">
        <v>0</v>
      </c>
    </row>
    <row r="485" spans="1:8" ht="17.25" x14ac:dyDescent="0.3">
      <c r="A485" s="133"/>
      <c r="B485" s="47"/>
      <c r="C485" s="137"/>
      <c r="D485" s="137"/>
      <c r="E485" s="134" t="s">
        <v>655</v>
      </c>
      <c r="F485" s="221">
        <f t="shared" si="46"/>
        <v>0</v>
      </c>
      <c r="G485" s="266">
        <v>0</v>
      </c>
      <c r="H485" s="272">
        <v>0</v>
      </c>
    </row>
    <row r="486" spans="1:8" s="132" customFormat="1" ht="46.5" x14ac:dyDescent="0.25">
      <c r="A486" s="129">
        <v>2600</v>
      </c>
      <c r="B486" s="46" t="s">
        <v>76</v>
      </c>
      <c r="C486" s="130">
        <v>0</v>
      </c>
      <c r="D486" s="130">
        <v>0</v>
      </c>
      <c r="E486" s="131" t="s">
        <v>660</v>
      </c>
      <c r="F486" s="220">
        <f t="shared" si="45"/>
        <v>493065</v>
      </c>
      <c r="G486" s="288">
        <f>G504+G516+G527</f>
        <v>493065</v>
      </c>
      <c r="H486" s="207">
        <f>H488+H496+H504+H516+H527+H535</f>
        <v>0</v>
      </c>
    </row>
    <row r="487" spans="1:8" ht="17.25" hidden="1" x14ac:dyDescent="0.3">
      <c r="A487" s="133"/>
      <c r="B487" s="46"/>
      <c r="C487" s="130"/>
      <c r="D487" s="130"/>
      <c r="E487" s="134" t="s">
        <v>294</v>
      </c>
      <c r="F487" s="221">
        <f t="shared" si="45"/>
        <v>0</v>
      </c>
      <c r="G487" s="266"/>
      <c r="H487" s="272"/>
    </row>
    <row r="488" spans="1:8" ht="17.25" hidden="1" x14ac:dyDescent="0.2">
      <c r="A488" s="133">
        <v>2610</v>
      </c>
      <c r="B488" s="46" t="s">
        <v>76</v>
      </c>
      <c r="C488" s="130">
        <v>1</v>
      </c>
      <c r="D488" s="130">
        <v>0</v>
      </c>
      <c r="E488" s="135" t="s">
        <v>397</v>
      </c>
      <c r="F488" s="221">
        <f t="shared" si="45"/>
        <v>0</v>
      </c>
      <c r="G488" s="269">
        <f>G490</f>
        <v>0</v>
      </c>
      <c r="H488" s="208">
        <f>H490</f>
        <v>0</v>
      </c>
    </row>
    <row r="489" spans="1:8" s="136" customFormat="1" ht="12.75" hidden="1" customHeight="1" x14ac:dyDescent="0.3">
      <c r="A489" s="133"/>
      <c r="B489" s="46"/>
      <c r="C489" s="130"/>
      <c r="D489" s="130"/>
      <c r="E489" s="134" t="s">
        <v>199</v>
      </c>
      <c r="F489" s="221"/>
      <c r="G489" s="268"/>
      <c r="H489" s="273"/>
    </row>
    <row r="490" spans="1:8" ht="11.25" hidden="1" customHeight="1" x14ac:dyDescent="0.2">
      <c r="A490" s="133">
        <v>2611</v>
      </c>
      <c r="B490" s="47" t="s">
        <v>76</v>
      </c>
      <c r="C490" s="137">
        <v>1</v>
      </c>
      <c r="D490" s="137">
        <v>1</v>
      </c>
      <c r="E490" s="134" t="s">
        <v>398</v>
      </c>
      <c r="F490" s="221">
        <f t="shared" ref="F490" si="47">G490+H490</f>
        <v>0</v>
      </c>
      <c r="G490" s="269">
        <f>SUM(G492:G495)</f>
        <v>0</v>
      </c>
      <c r="H490" s="208">
        <f>SUM(H492:H495)</f>
        <v>0</v>
      </c>
    </row>
    <row r="491" spans="1:8" ht="27" hidden="1" x14ac:dyDescent="0.3">
      <c r="A491" s="133"/>
      <c r="B491" s="47"/>
      <c r="C491" s="137"/>
      <c r="D491" s="137"/>
      <c r="E491" s="134" t="s">
        <v>654</v>
      </c>
      <c r="F491" s="221"/>
      <c r="G491" s="266"/>
      <c r="H491" s="272"/>
    </row>
    <row r="492" spans="1:8" ht="0.75" hidden="1" customHeight="1" x14ac:dyDescent="0.3">
      <c r="A492" s="133"/>
      <c r="B492" s="47"/>
      <c r="C492" s="137"/>
      <c r="D492" s="137"/>
      <c r="E492" s="134" t="s">
        <v>655</v>
      </c>
      <c r="F492" s="221">
        <f t="shared" ref="F492:F496" si="48">G492+H492</f>
        <v>0</v>
      </c>
      <c r="G492" s="266"/>
      <c r="H492" s="272"/>
    </row>
    <row r="493" spans="1:8" ht="15.75" hidden="1" customHeight="1" x14ac:dyDescent="0.3">
      <c r="A493" s="133"/>
      <c r="B493" s="47"/>
      <c r="C493" s="137"/>
      <c r="D493" s="137"/>
      <c r="E493" s="134"/>
      <c r="F493" s="221">
        <f t="shared" si="48"/>
        <v>0</v>
      </c>
      <c r="G493" s="266"/>
      <c r="H493" s="272"/>
    </row>
    <row r="494" spans="1:8" ht="15.75" hidden="1" customHeight="1" x14ac:dyDescent="0.3">
      <c r="A494" s="133"/>
      <c r="B494" s="47"/>
      <c r="C494" s="137"/>
      <c r="D494" s="137"/>
      <c r="E494" s="134"/>
      <c r="F494" s="221">
        <f t="shared" si="48"/>
        <v>0</v>
      </c>
      <c r="G494" s="266"/>
      <c r="H494" s="272"/>
    </row>
    <row r="495" spans="1:8" ht="15.75" hidden="1" customHeight="1" x14ac:dyDescent="0.3">
      <c r="A495" s="133"/>
      <c r="B495" s="47"/>
      <c r="C495" s="137"/>
      <c r="D495" s="137"/>
      <c r="E495" s="134" t="s">
        <v>655</v>
      </c>
      <c r="F495" s="221">
        <f t="shared" si="48"/>
        <v>0</v>
      </c>
      <c r="G495" s="266"/>
      <c r="H495" s="272"/>
    </row>
    <row r="496" spans="1:8" ht="15.75" hidden="1" customHeight="1" x14ac:dyDescent="0.2">
      <c r="A496" s="133">
        <v>2620</v>
      </c>
      <c r="B496" s="46" t="s">
        <v>76</v>
      </c>
      <c r="C496" s="130">
        <v>2</v>
      </c>
      <c r="D496" s="130">
        <v>0</v>
      </c>
      <c r="E496" s="135" t="s">
        <v>399</v>
      </c>
      <c r="F496" s="221">
        <f t="shared" si="48"/>
        <v>0</v>
      </c>
      <c r="G496" s="269">
        <f>G498</f>
        <v>0</v>
      </c>
      <c r="H496" s="208">
        <f>H498</f>
        <v>0</v>
      </c>
    </row>
    <row r="497" spans="1:8" s="136" customFormat="1" ht="15.75" hidden="1" customHeight="1" x14ac:dyDescent="0.3">
      <c r="A497" s="133"/>
      <c r="B497" s="46"/>
      <c r="C497" s="130"/>
      <c r="D497" s="130"/>
      <c r="E497" s="134" t="s">
        <v>199</v>
      </c>
      <c r="F497" s="221"/>
      <c r="G497" s="268"/>
      <c r="H497" s="273"/>
    </row>
    <row r="498" spans="1:8" ht="15.75" hidden="1" customHeight="1" x14ac:dyDescent="0.2">
      <c r="A498" s="133">
        <v>2621</v>
      </c>
      <c r="B498" s="47" t="s">
        <v>76</v>
      </c>
      <c r="C498" s="137">
        <v>2</v>
      </c>
      <c r="D498" s="137">
        <v>1</v>
      </c>
      <c r="E498" s="134" t="s">
        <v>399</v>
      </c>
      <c r="F498" s="221">
        <f t="shared" ref="F498" si="49">G498+H498</f>
        <v>0</v>
      </c>
      <c r="G498" s="269">
        <f>SUM(G500:G503)</f>
        <v>0</v>
      </c>
      <c r="H498" s="208">
        <f>SUM(H500:H503)</f>
        <v>0</v>
      </c>
    </row>
    <row r="499" spans="1:8" ht="15.75" hidden="1" customHeight="1" x14ac:dyDescent="0.3">
      <c r="A499" s="133"/>
      <c r="B499" s="47"/>
      <c r="C499" s="137"/>
      <c r="D499" s="137"/>
      <c r="E499" s="134" t="s">
        <v>654</v>
      </c>
      <c r="F499" s="221"/>
      <c r="G499" s="266"/>
      <c r="H499" s="272"/>
    </row>
    <row r="500" spans="1:8" ht="15.75" hidden="1" customHeight="1" x14ac:dyDescent="0.3">
      <c r="A500" s="133"/>
      <c r="B500" s="47"/>
      <c r="C500" s="137"/>
      <c r="D500" s="137"/>
      <c r="E500" s="134" t="s">
        <v>655</v>
      </c>
      <c r="F500" s="221">
        <f t="shared" ref="F500:F504" si="50">G500+H500</f>
        <v>0</v>
      </c>
      <c r="G500" s="266"/>
      <c r="H500" s="272"/>
    </row>
    <row r="501" spans="1:8" ht="15.75" hidden="1" customHeight="1" x14ac:dyDescent="0.3">
      <c r="A501" s="133"/>
      <c r="B501" s="47"/>
      <c r="C501" s="137"/>
      <c r="D501" s="137"/>
      <c r="E501" s="134"/>
      <c r="F501" s="221">
        <f t="shared" si="50"/>
        <v>0</v>
      </c>
      <c r="G501" s="266"/>
      <c r="H501" s="272"/>
    </row>
    <row r="502" spans="1:8" ht="15.75" hidden="1" customHeight="1" x14ac:dyDescent="0.3">
      <c r="A502" s="133"/>
      <c r="B502" s="47"/>
      <c r="C502" s="137"/>
      <c r="D502" s="137"/>
      <c r="E502" s="134"/>
      <c r="F502" s="221">
        <f t="shared" si="50"/>
        <v>0</v>
      </c>
      <c r="G502" s="266"/>
      <c r="H502" s="272"/>
    </row>
    <row r="503" spans="1:8" ht="15.75" hidden="1" customHeight="1" x14ac:dyDescent="0.3">
      <c r="A503" s="133"/>
      <c r="B503" s="47"/>
      <c r="C503" s="137"/>
      <c r="D503" s="137"/>
      <c r="E503" s="134" t="s">
        <v>655</v>
      </c>
      <c r="F503" s="221">
        <f t="shared" si="50"/>
        <v>0</v>
      </c>
      <c r="G503" s="266"/>
      <c r="H503" s="272"/>
    </row>
    <row r="504" spans="1:8" ht="17.25" x14ac:dyDescent="0.2">
      <c r="A504" s="133">
        <v>2630</v>
      </c>
      <c r="B504" s="46" t="s">
        <v>76</v>
      </c>
      <c r="C504" s="130">
        <v>3</v>
      </c>
      <c r="D504" s="130">
        <v>0</v>
      </c>
      <c r="E504" s="135" t="s">
        <v>400</v>
      </c>
      <c r="F504" s="221">
        <f t="shared" si="50"/>
        <v>24500</v>
      </c>
      <c r="G504" s="269">
        <f>G506</f>
        <v>24500</v>
      </c>
      <c r="H504" s="208">
        <f>H506</f>
        <v>0</v>
      </c>
    </row>
    <row r="505" spans="1:8" s="136" customFormat="1" ht="17.25" x14ac:dyDescent="0.3">
      <c r="A505" s="133"/>
      <c r="B505" s="46"/>
      <c r="C505" s="130"/>
      <c r="D505" s="130"/>
      <c r="E505" s="134" t="s">
        <v>199</v>
      </c>
      <c r="F505" s="221"/>
      <c r="G505" s="268"/>
      <c r="H505" s="273"/>
    </row>
    <row r="506" spans="1:8" ht="17.25" x14ac:dyDescent="0.2">
      <c r="A506" s="133">
        <v>2631</v>
      </c>
      <c r="B506" s="47" t="s">
        <v>76</v>
      </c>
      <c r="C506" s="137">
        <v>3</v>
      </c>
      <c r="D506" s="137">
        <v>1</v>
      </c>
      <c r="E506" s="134" t="s">
        <v>401</v>
      </c>
      <c r="F506" s="221">
        <f t="shared" ref="F506:F510" si="51">G506+H506</f>
        <v>24500</v>
      </c>
      <c r="G506" s="269">
        <f>G507+G508+G509+G510</f>
        <v>24500</v>
      </c>
      <c r="H506" s="208">
        <v>0</v>
      </c>
    </row>
    <row r="507" spans="1:8" ht="17.25" x14ac:dyDescent="0.2">
      <c r="A507" s="133"/>
      <c r="B507" s="47"/>
      <c r="C507" s="137"/>
      <c r="D507" s="137"/>
      <c r="E507" s="222" t="s">
        <v>716</v>
      </c>
      <c r="F507" s="221">
        <f t="shared" si="51"/>
        <v>9500</v>
      </c>
      <c r="G507" s="269">
        <v>9500</v>
      </c>
      <c r="H507" s="208">
        <v>0</v>
      </c>
    </row>
    <row r="508" spans="1:8" ht="17.25" x14ac:dyDescent="0.2">
      <c r="A508" s="133"/>
      <c r="B508" s="47"/>
      <c r="C508" s="137"/>
      <c r="D508" s="137"/>
      <c r="E508" s="222" t="s">
        <v>717</v>
      </c>
      <c r="F508" s="221">
        <f t="shared" si="51"/>
        <v>15000</v>
      </c>
      <c r="G508" s="269">
        <v>15000</v>
      </c>
      <c r="H508" s="208">
        <v>0</v>
      </c>
    </row>
    <row r="509" spans="1:8" ht="17.25" x14ac:dyDescent="0.2">
      <c r="A509" s="133"/>
      <c r="B509" s="47"/>
      <c r="C509" s="137"/>
      <c r="D509" s="137"/>
      <c r="E509" s="50" t="s">
        <v>719</v>
      </c>
      <c r="F509" s="221">
        <f t="shared" si="51"/>
        <v>0</v>
      </c>
      <c r="G509" s="269"/>
      <c r="H509" s="208">
        <v>0</v>
      </c>
    </row>
    <row r="510" spans="1:8" ht="17.25" x14ac:dyDescent="0.2">
      <c r="A510" s="133"/>
      <c r="B510" s="47"/>
      <c r="C510" s="137"/>
      <c r="D510" s="137"/>
      <c r="E510" s="50" t="s">
        <v>718</v>
      </c>
      <c r="F510" s="221">
        <f t="shared" si="51"/>
        <v>0</v>
      </c>
      <c r="G510" s="269">
        <v>0</v>
      </c>
      <c r="H510" s="208">
        <v>0</v>
      </c>
    </row>
    <row r="511" spans="1:8" ht="27" x14ac:dyDescent="0.3">
      <c r="A511" s="133"/>
      <c r="B511" s="47"/>
      <c r="C511" s="137"/>
      <c r="D511" s="137"/>
      <c r="E511" s="134" t="s">
        <v>654</v>
      </c>
      <c r="F511" s="221"/>
      <c r="G511" s="266"/>
      <c r="H511" s="272"/>
    </row>
    <row r="512" spans="1:8" ht="17.25" x14ac:dyDescent="0.3">
      <c r="A512" s="133"/>
      <c r="B512" s="47"/>
      <c r="C512" s="137"/>
      <c r="D512" s="137"/>
      <c r="E512" s="51" t="s">
        <v>563</v>
      </c>
      <c r="F512" s="221">
        <f t="shared" ref="F512:H515" si="52">G512+H512</f>
        <v>0</v>
      </c>
      <c r="G512" s="266"/>
      <c r="H512" s="221">
        <f t="shared" si="52"/>
        <v>0</v>
      </c>
    </row>
    <row r="513" spans="1:8" ht="17.25" x14ac:dyDescent="0.3">
      <c r="A513" s="133"/>
      <c r="B513" s="47"/>
      <c r="C513" s="137"/>
      <c r="D513" s="137"/>
      <c r="E513" s="51" t="s">
        <v>762</v>
      </c>
      <c r="F513" s="221">
        <f t="shared" si="52"/>
        <v>0</v>
      </c>
      <c r="G513" s="266"/>
      <c r="H513" s="221">
        <f t="shared" si="52"/>
        <v>0</v>
      </c>
    </row>
    <row r="514" spans="1:8" ht="17.25" x14ac:dyDescent="0.3">
      <c r="A514" s="133"/>
      <c r="B514" s="47"/>
      <c r="C514" s="137"/>
      <c r="D514" s="137"/>
      <c r="E514" s="51" t="s">
        <v>699</v>
      </c>
      <c r="F514" s="221">
        <f t="shared" si="52"/>
        <v>0</v>
      </c>
      <c r="G514" s="266"/>
      <c r="H514" s="221">
        <f t="shared" si="52"/>
        <v>0</v>
      </c>
    </row>
    <row r="515" spans="1:8" ht="17.25" x14ac:dyDescent="0.3">
      <c r="A515" s="133"/>
      <c r="B515" s="47"/>
      <c r="C515" s="137"/>
      <c r="D515" s="137"/>
      <c r="E515" s="134" t="s">
        <v>655</v>
      </c>
      <c r="F515" s="221">
        <f t="shared" si="52"/>
        <v>0</v>
      </c>
      <c r="G515" s="266"/>
      <c r="H515" s="221">
        <f t="shared" si="52"/>
        <v>0</v>
      </c>
    </row>
    <row r="516" spans="1:8" ht="17.25" x14ac:dyDescent="0.2">
      <c r="A516" s="133">
        <v>2640</v>
      </c>
      <c r="B516" s="46" t="s">
        <v>76</v>
      </c>
      <c r="C516" s="130">
        <v>4</v>
      </c>
      <c r="D516" s="130">
        <v>0</v>
      </c>
      <c r="E516" s="135" t="s">
        <v>402</v>
      </c>
      <c r="F516" s="221">
        <f>G516+H516</f>
        <v>38500</v>
      </c>
      <c r="G516" s="269">
        <f>G518</f>
        <v>38500</v>
      </c>
      <c r="H516" s="208">
        <f>H518</f>
        <v>0</v>
      </c>
    </row>
    <row r="517" spans="1:8" s="136" customFormat="1" ht="17.25" x14ac:dyDescent="0.3">
      <c r="A517" s="133"/>
      <c r="B517" s="46"/>
      <c r="C517" s="130"/>
      <c r="D517" s="130"/>
      <c r="E517" s="134" t="s">
        <v>199</v>
      </c>
      <c r="F517" s="221"/>
      <c r="G517" s="268"/>
      <c r="H517" s="273"/>
    </row>
    <row r="518" spans="1:8" ht="17.25" x14ac:dyDescent="0.2">
      <c r="A518" s="133">
        <v>2641</v>
      </c>
      <c r="B518" s="47" t="s">
        <v>76</v>
      </c>
      <c r="C518" s="137">
        <v>4</v>
      </c>
      <c r="D518" s="137">
        <v>1</v>
      </c>
      <c r="E518" s="134" t="s">
        <v>403</v>
      </c>
      <c r="F518" s="221">
        <f t="shared" ref="F518" si="53">G518+H518</f>
        <v>38500</v>
      </c>
      <c r="G518" s="269">
        <f>G520+G521+G522</f>
        <v>38500</v>
      </c>
      <c r="H518" s="208">
        <f>SUM(H520:H526)</f>
        <v>0</v>
      </c>
    </row>
    <row r="519" spans="1:8" ht="27" x14ac:dyDescent="0.3">
      <c r="A519" s="133"/>
      <c r="B519" s="47"/>
      <c r="C519" s="137"/>
      <c r="D519" s="137"/>
      <c r="E519" s="134" t="s">
        <v>654</v>
      </c>
      <c r="F519" s="221"/>
      <c r="G519" s="266"/>
      <c r="H519" s="272"/>
    </row>
    <row r="520" spans="1:8" ht="17.25" x14ac:dyDescent="0.3">
      <c r="A520" s="133"/>
      <c r="B520" s="47"/>
      <c r="C520" s="137"/>
      <c r="D520" s="137"/>
      <c r="E520" s="58" t="s">
        <v>488</v>
      </c>
      <c r="F520" s="221">
        <f t="shared" ref="F520:F526" si="54">G520+H520</f>
        <v>27000</v>
      </c>
      <c r="G520" s="266">
        <v>27000</v>
      </c>
      <c r="H520" s="272">
        <v>0</v>
      </c>
    </row>
    <row r="521" spans="1:8" ht="17.25" x14ac:dyDescent="0.3">
      <c r="A521" s="133"/>
      <c r="B521" s="47"/>
      <c r="C521" s="137"/>
      <c r="D521" s="137"/>
      <c r="E521" s="58" t="s">
        <v>710</v>
      </c>
      <c r="F521" s="225">
        <v>1000</v>
      </c>
      <c r="G521" s="266">
        <v>500</v>
      </c>
      <c r="H521" s="272">
        <v>0</v>
      </c>
    </row>
    <row r="522" spans="1:8" ht="17.25" x14ac:dyDescent="0.3">
      <c r="A522" s="133"/>
      <c r="B522" s="47"/>
      <c r="C522" s="137"/>
      <c r="D522" s="137"/>
      <c r="E522" s="50" t="s">
        <v>719</v>
      </c>
      <c r="F522" s="225">
        <v>1000</v>
      </c>
      <c r="G522" s="266">
        <v>11000</v>
      </c>
      <c r="H522" s="272">
        <v>0</v>
      </c>
    </row>
    <row r="523" spans="1:8" ht="18.75" customHeight="1" x14ac:dyDescent="0.3">
      <c r="A523" s="133"/>
      <c r="B523" s="47"/>
      <c r="C523" s="137"/>
      <c r="D523" s="137"/>
      <c r="E523" s="50" t="s">
        <v>709</v>
      </c>
      <c r="F523" s="221">
        <f t="shared" si="54"/>
        <v>0</v>
      </c>
      <c r="G523" s="266"/>
      <c r="H523" s="272">
        <v>0</v>
      </c>
    </row>
    <row r="524" spans="1:8" ht="17.25" x14ac:dyDescent="0.3">
      <c r="A524" s="133"/>
      <c r="B524" s="47"/>
      <c r="C524" s="137"/>
      <c r="D524" s="137"/>
      <c r="E524" s="134" t="s">
        <v>706</v>
      </c>
      <c r="F524" s="221">
        <v>3000</v>
      </c>
      <c r="G524" s="266"/>
      <c r="H524" s="272">
        <v>0</v>
      </c>
    </row>
    <row r="525" spans="1:8" ht="17.25" x14ac:dyDescent="0.3">
      <c r="A525" s="133"/>
      <c r="B525" s="47"/>
      <c r="C525" s="137"/>
      <c r="D525" s="137"/>
      <c r="E525" s="51" t="s">
        <v>699</v>
      </c>
      <c r="F525" s="221">
        <f t="shared" si="54"/>
        <v>0</v>
      </c>
      <c r="G525" s="266"/>
      <c r="H525" s="272"/>
    </row>
    <row r="526" spans="1:8" ht="12" customHeight="1" x14ac:dyDescent="0.3">
      <c r="A526" s="133"/>
      <c r="B526" s="47"/>
      <c r="C526" s="137"/>
      <c r="D526" s="137"/>
      <c r="E526" s="134" t="s">
        <v>655</v>
      </c>
      <c r="F526" s="221">
        <f t="shared" si="54"/>
        <v>0</v>
      </c>
      <c r="G526" s="266"/>
      <c r="H526" s="272"/>
    </row>
    <row r="527" spans="1:8" ht="27" customHeight="1" x14ac:dyDescent="0.2">
      <c r="A527" s="133">
        <v>2650</v>
      </c>
      <c r="B527" s="46" t="s">
        <v>76</v>
      </c>
      <c r="C527" s="130">
        <v>5</v>
      </c>
      <c r="D527" s="130">
        <v>0</v>
      </c>
      <c r="E527" s="135" t="s">
        <v>404</v>
      </c>
      <c r="F527" s="275">
        <f>F547</f>
        <v>430065</v>
      </c>
      <c r="G527" s="276">
        <f t="shared" ref="G527:H527" si="55">G547</f>
        <v>430065</v>
      </c>
      <c r="H527" s="275">
        <f t="shared" si="55"/>
        <v>0</v>
      </c>
    </row>
    <row r="528" spans="1:8" s="136" customFormat="1" ht="16.5" customHeight="1" x14ac:dyDescent="0.3">
      <c r="A528" s="133"/>
      <c r="B528" s="46"/>
      <c r="C528" s="130"/>
      <c r="D528" s="130"/>
      <c r="E528" s="134" t="s">
        <v>199</v>
      </c>
      <c r="F528" s="221"/>
      <c r="G528" s="268"/>
      <c r="H528" s="273"/>
    </row>
    <row r="529" spans="1:8" ht="15" customHeight="1" x14ac:dyDescent="0.2">
      <c r="A529" s="133">
        <v>2651</v>
      </c>
      <c r="B529" s="47" t="s">
        <v>76</v>
      </c>
      <c r="C529" s="137">
        <v>5</v>
      </c>
      <c r="D529" s="137">
        <v>1</v>
      </c>
      <c r="E529" s="134" t="s">
        <v>404</v>
      </c>
      <c r="F529" s="221">
        <f t="shared" ref="F529" si="56">G529+H529</f>
        <v>0</v>
      </c>
      <c r="G529" s="269">
        <f>SUM(G531:G534)</f>
        <v>0</v>
      </c>
      <c r="H529" s="208">
        <f>SUM(H531:H534)</f>
        <v>0</v>
      </c>
    </row>
    <row r="530" spans="1:8" ht="10.5" hidden="1" customHeight="1" x14ac:dyDescent="0.3">
      <c r="A530" s="133"/>
      <c r="B530" s="47"/>
      <c r="C530" s="137"/>
      <c r="D530" s="137"/>
      <c r="E530" s="134" t="s">
        <v>654</v>
      </c>
      <c r="F530" s="221"/>
      <c r="G530" s="266"/>
      <c r="H530" s="272"/>
    </row>
    <row r="531" spans="1:8" ht="15" hidden="1" customHeight="1" x14ac:dyDescent="0.3">
      <c r="A531" s="133"/>
      <c r="B531" s="47"/>
      <c r="C531" s="137"/>
      <c r="D531" s="137"/>
      <c r="E531" s="134" t="s">
        <v>655</v>
      </c>
      <c r="F531" s="221">
        <f t="shared" ref="F531:F535" si="57">G531+H531</f>
        <v>0</v>
      </c>
      <c r="G531" s="266"/>
      <c r="H531" s="272"/>
    </row>
    <row r="532" spans="1:8" ht="15.75" hidden="1" customHeight="1" x14ac:dyDescent="0.3">
      <c r="A532" s="133"/>
      <c r="B532" s="47"/>
      <c r="C532" s="137"/>
      <c r="D532" s="137"/>
      <c r="E532" s="134"/>
      <c r="F532" s="221">
        <f t="shared" si="57"/>
        <v>0</v>
      </c>
      <c r="G532" s="266"/>
      <c r="H532" s="272"/>
    </row>
    <row r="533" spans="1:8" ht="15.75" hidden="1" customHeight="1" x14ac:dyDescent="0.3">
      <c r="A533" s="133"/>
      <c r="B533" s="47"/>
      <c r="C533" s="137"/>
      <c r="D533" s="137"/>
      <c r="E533" s="134"/>
      <c r="F533" s="221">
        <f t="shared" si="57"/>
        <v>0</v>
      </c>
      <c r="G533" s="266"/>
      <c r="H533" s="272"/>
    </row>
    <row r="534" spans="1:8" ht="15.75" hidden="1" customHeight="1" x14ac:dyDescent="0.3">
      <c r="A534" s="133"/>
      <c r="B534" s="47"/>
      <c r="C534" s="137"/>
      <c r="D534" s="137"/>
      <c r="E534" s="134" t="s">
        <v>655</v>
      </c>
      <c r="F534" s="221">
        <f t="shared" si="57"/>
        <v>0</v>
      </c>
      <c r="G534" s="266"/>
      <c r="H534" s="272"/>
    </row>
    <row r="535" spans="1:8" ht="18" hidden="1" customHeight="1" x14ac:dyDescent="0.2">
      <c r="A535" s="133">
        <v>2660</v>
      </c>
      <c r="B535" s="46" t="s">
        <v>76</v>
      </c>
      <c r="C535" s="130">
        <v>6</v>
      </c>
      <c r="D535" s="130">
        <v>0</v>
      </c>
      <c r="E535" s="135" t="s">
        <v>405</v>
      </c>
      <c r="F535" s="221">
        <f t="shared" si="57"/>
        <v>0</v>
      </c>
      <c r="G535" s="269">
        <f>G537</f>
        <v>0</v>
      </c>
      <c r="H535" s="208">
        <f>H537</f>
        <v>0</v>
      </c>
    </row>
    <row r="536" spans="1:8" s="136" customFormat="1" ht="15.75" hidden="1" customHeight="1" x14ac:dyDescent="0.3">
      <c r="A536" s="133"/>
      <c r="B536" s="46"/>
      <c r="C536" s="130"/>
      <c r="D536" s="130"/>
      <c r="E536" s="134" t="s">
        <v>199</v>
      </c>
      <c r="F536" s="221"/>
      <c r="G536" s="268"/>
      <c r="H536" s="273"/>
    </row>
    <row r="537" spans="1:8" ht="15.75" hidden="1" customHeight="1" x14ac:dyDescent="0.2">
      <c r="A537" s="133">
        <v>2661</v>
      </c>
      <c r="B537" s="47" t="s">
        <v>76</v>
      </c>
      <c r="C537" s="137">
        <v>6</v>
      </c>
      <c r="D537" s="137">
        <v>1</v>
      </c>
      <c r="E537" s="134" t="s">
        <v>405</v>
      </c>
      <c r="F537" s="221">
        <f t="shared" ref="F537" si="58">G537+H537</f>
        <v>0</v>
      </c>
      <c r="G537" s="269">
        <f>SUM(G539:G542)</f>
        <v>0</v>
      </c>
      <c r="H537" s="208">
        <f>SUM(H539:H542)</f>
        <v>0</v>
      </c>
    </row>
    <row r="538" spans="1:8" ht="15.75" hidden="1" customHeight="1" x14ac:dyDescent="0.3">
      <c r="A538" s="133"/>
      <c r="B538" s="47"/>
      <c r="C538" s="137"/>
      <c r="D538" s="137"/>
      <c r="E538" s="134" t="s">
        <v>654</v>
      </c>
      <c r="F538" s="221"/>
      <c r="G538" s="266"/>
      <c r="H538" s="272"/>
    </row>
    <row r="539" spans="1:8" ht="21.75" hidden="1" customHeight="1" x14ac:dyDescent="0.3">
      <c r="A539" s="133"/>
      <c r="B539" s="47"/>
      <c r="C539" s="137"/>
      <c r="D539" s="137"/>
      <c r="E539" s="134" t="s">
        <v>655</v>
      </c>
      <c r="F539" s="221">
        <f t="shared" ref="F539:F542" si="59">G539+H539</f>
        <v>0</v>
      </c>
      <c r="G539" s="266"/>
      <c r="H539" s="272"/>
    </row>
    <row r="540" spans="1:8" ht="15.75" hidden="1" customHeight="1" x14ac:dyDescent="0.3">
      <c r="A540" s="133"/>
      <c r="B540" s="47"/>
      <c r="C540" s="137"/>
      <c r="D540" s="137"/>
      <c r="E540" s="134"/>
      <c r="F540" s="221">
        <f t="shared" si="59"/>
        <v>0</v>
      </c>
      <c r="G540" s="266"/>
      <c r="H540" s="272"/>
    </row>
    <row r="541" spans="1:8" ht="15.75" hidden="1" customHeight="1" x14ac:dyDescent="0.3">
      <c r="A541" s="133"/>
      <c r="B541" s="47"/>
      <c r="C541" s="137"/>
      <c r="D541" s="137"/>
      <c r="E541" s="134"/>
      <c r="F541" s="221">
        <f t="shared" si="59"/>
        <v>0</v>
      </c>
      <c r="G541" s="266"/>
      <c r="H541" s="272"/>
    </row>
    <row r="542" spans="1:8" ht="15.75" hidden="1" customHeight="1" x14ac:dyDescent="0.3">
      <c r="A542" s="133"/>
      <c r="B542" s="47"/>
      <c r="C542" s="137"/>
      <c r="D542" s="137"/>
      <c r="E542" s="134" t="s">
        <v>655</v>
      </c>
      <c r="F542" s="221">
        <f t="shared" si="59"/>
        <v>0</v>
      </c>
      <c r="G542" s="266"/>
      <c r="H542" s="272"/>
    </row>
    <row r="543" spans="1:8" s="132" customFormat="1" ht="29.25" hidden="1" customHeight="1" x14ac:dyDescent="0.25">
      <c r="A543" s="129">
        <v>2700</v>
      </c>
      <c r="B543" s="46" t="s">
        <v>77</v>
      </c>
      <c r="C543" s="130">
        <v>0</v>
      </c>
      <c r="D543" s="130">
        <v>0</v>
      </c>
      <c r="E543" s="131" t="s">
        <v>661</v>
      </c>
      <c r="F543" s="221">
        <f t="shared" si="45"/>
        <v>0</v>
      </c>
      <c r="G543" s="269"/>
      <c r="H543" s="208"/>
    </row>
    <row r="544" spans="1:8" ht="15.75" hidden="1" customHeight="1" x14ac:dyDescent="0.3">
      <c r="A544" s="133"/>
      <c r="B544" s="46"/>
      <c r="C544" s="130"/>
      <c r="D544" s="130"/>
      <c r="E544" s="134" t="s">
        <v>294</v>
      </c>
      <c r="F544" s="221">
        <f t="shared" ref="F544:F624" si="60">G544+H544</f>
        <v>0</v>
      </c>
      <c r="G544" s="266"/>
      <c r="H544" s="272"/>
    </row>
    <row r="545" spans="1:8" ht="15.75" hidden="1" customHeight="1" x14ac:dyDescent="0.3">
      <c r="A545" s="133">
        <v>2710</v>
      </c>
      <c r="B545" s="46" t="s">
        <v>77</v>
      </c>
      <c r="C545" s="130">
        <v>1</v>
      </c>
      <c r="D545" s="130">
        <v>0</v>
      </c>
      <c r="E545" s="135" t="s">
        <v>407</v>
      </c>
      <c r="F545" s="221">
        <f t="shared" si="60"/>
        <v>0</v>
      </c>
      <c r="G545" s="266"/>
      <c r="H545" s="272"/>
    </row>
    <row r="546" spans="1:8" s="136" customFormat="1" ht="15.75" hidden="1" customHeight="1" x14ac:dyDescent="0.3">
      <c r="A546" s="133"/>
      <c r="B546" s="46"/>
      <c r="C546" s="130"/>
      <c r="D546" s="130"/>
      <c r="E546" s="134" t="s">
        <v>199</v>
      </c>
      <c r="F546" s="221">
        <f t="shared" si="60"/>
        <v>0</v>
      </c>
      <c r="G546" s="268"/>
      <c r="H546" s="273"/>
    </row>
    <row r="547" spans="1:8" s="136" customFormat="1" ht="15.75" customHeight="1" x14ac:dyDescent="0.3">
      <c r="A547" s="133"/>
      <c r="B547" s="47" t="s">
        <v>76</v>
      </c>
      <c r="C547" s="137">
        <v>6</v>
      </c>
      <c r="D547" s="137">
        <v>1</v>
      </c>
      <c r="E547" s="134" t="s">
        <v>708</v>
      </c>
      <c r="F547" s="277">
        <f>G547</f>
        <v>430065</v>
      </c>
      <c r="G547" s="221">
        <v>430065</v>
      </c>
      <c r="H547" s="278">
        <f>H555</f>
        <v>0</v>
      </c>
    </row>
    <row r="548" spans="1:8" ht="17.25" hidden="1" x14ac:dyDescent="0.3">
      <c r="A548" s="133">
        <v>2711</v>
      </c>
      <c r="B548" s="47" t="s">
        <v>77</v>
      </c>
      <c r="C548" s="137">
        <v>1</v>
      </c>
      <c r="D548" s="137">
        <v>1</v>
      </c>
      <c r="E548" s="134" t="s">
        <v>408</v>
      </c>
      <c r="F548" s="221"/>
      <c r="G548" s="266"/>
      <c r="H548" s="272"/>
    </row>
    <row r="549" spans="1:8" ht="10.5" hidden="1" customHeight="1" x14ac:dyDescent="0.3">
      <c r="A549" s="133"/>
      <c r="B549" s="47"/>
      <c r="C549" s="137"/>
      <c r="D549" s="137"/>
      <c r="E549" s="134" t="s">
        <v>654</v>
      </c>
      <c r="F549" s="221">
        <f t="shared" si="60"/>
        <v>0</v>
      </c>
      <c r="G549" s="266"/>
      <c r="H549" s="272"/>
    </row>
    <row r="550" spans="1:8" ht="15.75" hidden="1" customHeight="1" x14ac:dyDescent="0.3">
      <c r="A550" s="133"/>
      <c r="B550" s="47"/>
      <c r="C550" s="137"/>
      <c r="D550" s="137"/>
      <c r="E550" s="134" t="s">
        <v>655</v>
      </c>
      <c r="F550" s="221">
        <f t="shared" si="60"/>
        <v>0</v>
      </c>
      <c r="G550" s="266"/>
      <c r="H550" s="272"/>
    </row>
    <row r="551" spans="1:8" ht="15.75" hidden="1" customHeight="1" x14ac:dyDescent="0.3">
      <c r="A551" s="133"/>
      <c r="B551" s="47"/>
      <c r="C551" s="137"/>
      <c r="D551" s="137"/>
      <c r="E551" s="134" t="s">
        <v>655</v>
      </c>
      <c r="F551" s="221">
        <f t="shared" si="60"/>
        <v>0</v>
      </c>
      <c r="G551" s="266"/>
      <c r="H551" s="272"/>
    </row>
    <row r="552" spans="1:8" ht="15.75" hidden="1" customHeight="1" x14ac:dyDescent="0.3">
      <c r="A552" s="133">
        <v>2712</v>
      </c>
      <c r="B552" s="47" t="s">
        <v>77</v>
      </c>
      <c r="C552" s="137">
        <v>1</v>
      </c>
      <c r="D552" s="137">
        <v>2</v>
      </c>
      <c r="E552" s="134" t="s">
        <v>409</v>
      </c>
      <c r="F552" s="221">
        <f t="shared" si="60"/>
        <v>0</v>
      </c>
      <c r="G552" s="266"/>
      <c r="H552" s="272"/>
    </row>
    <row r="553" spans="1:8" ht="15.75" hidden="1" customHeight="1" x14ac:dyDescent="0.3">
      <c r="A553" s="133"/>
      <c r="B553" s="47"/>
      <c r="C553" s="137"/>
      <c r="D553" s="137"/>
      <c r="E553" s="134" t="s">
        <v>654</v>
      </c>
      <c r="F553" s="221">
        <f t="shared" si="60"/>
        <v>0</v>
      </c>
      <c r="G553" s="266"/>
      <c r="H553" s="272"/>
    </row>
    <row r="554" spans="1:8" ht="15.75" hidden="1" customHeight="1" x14ac:dyDescent="0.3">
      <c r="A554" s="133"/>
      <c r="B554" s="47"/>
      <c r="C554" s="137"/>
      <c r="D554" s="137"/>
      <c r="E554" s="134" t="s">
        <v>726</v>
      </c>
      <c r="F554" s="221"/>
      <c r="G554" s="266"/>
      <c r="H554" s="272">
        <v>0</v>
      </c>
    </row>
    <row r="555" spans="1:8" ht="15.75" hidden="1" customHeight="1" x14ac:dyDescent="0.3">
      <c r="A555" s="133"/>
      <c r="B555" s="47"/>
      <c r="C555" s="137"/>
      <c r="D555" s="137"/>
      <c r="E555" s="134" t="s">
        <v>725</v>
      </c>
      <c r="F555" s="221"/>
      <c r="G555" s="266"/>
      <c r="H555" s="272"/>
    </row>
    <row r="556" spans="1:8" ht="15.75" hidden="1" customHeight="1" x14ac:dyDescent="0.3">
      <c r="A556" s="133"/>
      <c r="B556" s="47"/>
      <c r="C556" s="137"/>
      <c r="D556" s="137"/>
      <c r="E556" s="134" t="s">
        <v>713</v>
      </c>
      <c r="F556" s="221">
        <f t="shared" si="60"/>
        <v>0</v>
      </c>
      <c r="G556" s="266"/>
      <c r="H556" s="272">
        <v>0</v>
      </c>
    </row>
    <row r="557" spans="1:8" ht="10.5" hidden="1" customHeight="1" x14ac:dyDescent="0.3">
      <c r="A557" s="133"/>
      <c r="B557" s="47"/>
      <c r="C557" s="137"/>
      <c r="D557" s="137"/>
      <c r="E557" s="134" t="s">
        <v>655</v>
      </c>
      <c r="F557" s="221">
        <f t="shared" si="60"/>
        <v>0</v>
      </c>
      <c r="G557" s="266"/>
      <c r="H557" s="272"/>
    </row>
    <row r="558" spans="1:8" ht="15.75" hidden="1" customHeight="1" x14ac:dyDescent="0.3">
      <c r="A558" s="133">
        <v>2713</v>
      </c>
      <c r="B558" s="47" t="s">
        <v>77</v>
      </c>
      <c r="C558" s="137">
        <v>1</v>
      </c>
      <c r="D558" s="137">
        <v>3</v>
      </c>
      <c r="E558" s="134" t="s">
        <v>410</v>
      </c>
      <c r="F558" s="221">
        <f t="shared" si="60"/>
        <v>0</v>
      </c>
      <c r="G558" s="266"/>
      <c r="H558" s="272"/>
    </row>
    <row r="559" spans="1:8" ht="15.75" hidden="1" customHeight="1" x14ac:dyDescent="0.3">
      <c r="A559" s="133"/>
      <c r="B559" s="47"/>
      <c r="C559" s="137"/>
      <c r="D559" s="137"/>
      <c r="E559" s="134" t="s">
        <v>654</v>
      </c>
      <c r="F559" s="221">
        <f t="shared" si="60"/>
        <v>0</v>
      </c>
      <c r="G559" s="266"/>
      <c r="H559" s="272"/>
    </row>
    <row r="560" spans="1:8" ht="15.75" hidden="1" customHeight="1" x14ac:dyDescent="0.3">
      <c r="A560" s="133"/>
      <c r="B560" s="47"/>
      <c r="C560" s="137"/>
      <c r="D560" s="137"/>
      <c r="E560" s="134" t="s">
        <v>655</v>
      </c>
      <c r="F560" s="221">
        <f t="shared" si="60"/>
        <v>0</v>
      </c>
      <c r="G560" s="266"/>
      <c r="H560" s="272"/>
    </row>
    <row r="561" spans="1:8" ht="15.75" hidden="1" customHeight="1" x14ac:dyDescent="0.3">
      <c r="A561" s="133"/>
      <c r="B561" s="47"/>
      <c r="C561" s="137"/>
      <c r="D561" s="137"/>
      <c r="E561" s="134" t="s">
        <v>655</v>
      </c>
      <c r="F561" s="221">
        <f t="shared" si="60"/>
        <v>0</v>
      </c>
      <c r="G561" s="266"/>
      <c r="H561" s="272"/>
    </row>
    <row r="562" spans="1:8" ht="15" hidden="1" customHeight="1" x14ac:dyDescent="0.3">
      <c r="A562" s="133">
        <v>2720</v>
      </c>
      <c r="B562" s="46" t="s">
        <v>77</v>
      </c>
      <c r="C562" s="130">
        <v>2</v>
      </c>
      <c r="D562" s="130">
        <v>0</v>
      </c>
      <c r="E562" s="135" t="s">
        <v>411</v>
      </c>
      <c r="F562" s="221">
        <f t="shared" si="60"/>
        <v>0</v>
      </c>
      <c r="G562" s="266"/>
      <c r="H562" s="272"/>
    </row>
    <row r="563" spans="1:8" s="136" customFormat="1" ht="10.5" hidden="1" customHeight="1" x14ac:dyDescent="0.3">
      <c r="A563" s="133"/>
      <c r="B563" s="46"/>
      <c r="C563" s="130"/>
      <c r="D563" s="130"/>
      <c r="E563" s="134" t="s">
        <v>199</v>
      </c>
      <c r="F563" s="221">
        <f t="shared" si="60"/>
        <v>0</v>
      </c>
      <c r="G563" s="268"/>
      <c r="H563" s="273"/>
    </row>
    <row r="564" spans="1:8" ht="15.75" hidden="1" customHeight="1" x14ac:dyDescent="0.3">
      <c r="A564" s="133">
        <v>2721</v>
      </c>
      <c r="B564" s="47" t="s">
        <v>77</v>
      </c>
      <c r="C564" s="137">
        <v>2</v>
      </c>
      <c r="D564" s="137">
        <v>1</v>
      </c>
      <c r="E564" s="134" t="s">
        <v>412</v>
      </c>
      <c r="F564" s="221">
        <f t="shared" si="60"/>
        <v>0</v>
      </c>
      <c r="G564" s="266"/>
      <c r="H564" s="272"/>
    </row>
    <row r="565" spans="1:8" ht="15.75" hidden="1" customHeight="1" x14ac:dyDescent="0.3">
      <c r="A565" s="133"/>
      <c r="B565" s="47"/>
      <c r="C565" s="137"/>
      <c r="D565" s="137"/>
      <c r="E565" s="134" t="s">
        <v>654</v>
      </c>
      <c r="F565" s="221">
        <f t="shared" si="60"/>
        <v>0</v>
      </c>
      <c r="G565" s="266"/>
      <c r="H565" s="272"/>
    </row>
    <row r="566" spans="1:8" ht="15.75" hidden="1" customHeight="1" x14ac:dyDescent="0.3">
      <c r="A566" s="133"/>
      <c r="B566" s="47"/>
      <c r="C566" s="137"/>
      <c r="D566" s="137"/>
      <c r="E566" s="134" t="s">
        <v>655</v>
      </c>
      <c r="F566" s="221">
        <f t="shared" si="60"/>
        <v>0</v>
      </c>
      <c r="G566" s="266"/>
      <c r="H566" s="272"/>
    </row>
    <row r="567" spans="1:8" ht="15.75" hidden="1" customHeight="1" x14ac:dyDescent="0.3">
      <c r="A567" s="133"/>
      <c r="B567" s="47"/>
      <c r="C567" s="137"/>
      <c r="D567" s="137"/>
      <c r="E567" s="134" t="s">
        <v>655</v>
      </c>
      <c r="F567" s="221">
        <f t="shared" si="60"/>
        <v>0</v>
      </c>
      <c r="G567" s="266"/>
      <c r="H567" s="272"/>
    </row>
    <row r="568" spans="1:8" ht="15.75" hidden="1" customHeight="1" x14ac:dyDescent="0.3">
      <c r="A568" s="133">
        <v>2722</v>
      </c>
      <c r="B568" s="47" t="s">
        <v>77</v>
      </c>
      <c r="C568" s="137">
        <v>2</v>
      </c>
      <c r="D568" s="137">
        <v>2</v>
      </c>
      <c r="E568" s="134" t="s">
        <v>413</v>
      </c>
      <c r="F568" s="221">
        <f t="shared" si="60"/>
        <v>0</v>
      </c>
      <c r="G568" s="266"/>
      <c r="H568" s="272"/>
    </row>
    <row r="569" spans="1:8" ht="15.75" hidden="1" customHeight="1" x14ac:dyDescent="0.3">
      <c r="A569" s="133"/>
      <c r="B569" s="47"/>
      <c r="C569" s="137"/>
      <c r="D569" s="137"/>
      <c r="E569" s="134" t="s">
        <v>654</v>
      </c>
      <c r="F569" s="221">
        <f t="shared" si="60"/>
        <v>0</v>
      </c>
      <c r="G569" s="266"/>
      <c r="H569" s="272"/>
    </row>
    <row r="570" spans="1:8" ht="0.75" hidden="1" customHeight="1" x14ac:dyDescent="0.3">
      <c r="A570" s="133"/>
      <c r="B570" s="47"/>
      <c r="C570" s="137"/>
      <c r="D570" s="137"/>
      <c r="E570" s="134" t="s">
        <v>655</v>
      </c>
      <c r="F570" s="221">
        <f t="shared" si="60"/>
        <v>0</v>
      </c>
      <c r="G570" s="266"/>
      <c r="H570" s="272"/>
    </row>
    <row r="571" spans="1:8" ht="15.75" hidden="1" customHeight="1" x14ac:dyDescent="0.3">
      <c r="A571" s="133"/>
      <c r="B571" s="47"/>
      <c r="C571" s="137"/>
      <c r="D571" s="137"/>
      <c r="E571" s="134" t="s">
        <v>655</v>
      </c>
      <c r="F571" s="221">
        <f t="shared" si="60"/>
        <v>0</v>
      </c>
      <c r="G571" s="266"/>
      <c r="H571" s="272"/>
    </row>
    <row r="572" spans="1:8" ht="16.5" hidden="1" customHeight="1" x14ac:dyDescent="0.3">
      <c r="A572" s="133">
        <v>2723</v>
      </c>
      <c r="B572" s="47" t="s">
        <v>77</v>
      </c>
      <c r="C572" s="137">
        <v>2</v>
      </c>
      <c r="D572" s="137">
        <v>3</v>
      </c>
      <c r="E572" s="134" t="s">
        <v>414</v>
      </c>
      <c r="F572" s="221">
        <f t="shared" si="60"/>
        <v>0</v>
      </c>
      <c r="G572" s="266"/>
      <c r="H572" s="272"/>
    </row>
    <row r="573" spans="1:8" ht="15" hidden="1" customHeight="1" x14ac:dyDescent="0.3">
      <c r="A573" s="133"/>
      <c r="B573" s="47"/>
      <c r="C573" s="137"/>
      <c r="D573" s="137"/>
      <c r="E573" s="134" t="s">
        <v>654</v>
      </c>
      <c r="F573" s="221">
        <f t="shared" si="60"/>
        <v>0</v>
      </c>
      <c r="G573" s="266"/>
      <c r="H573" s="272"/>
    </row>
    <row r="574" spans="1:8" ht="12.75" hidden="1" customHeight="1" x14ac:dyDescent="0.3">
      <c r="A574" s="133"/>
      <c r="B574" s="47"/>
      <c r="C574" s="137"/>
      <c r="D574" s="137"/>
      <c r="E574" s="134" t="s">
        <v>655</v>
      </c>
      <c r="F574" s="221">
        <f t="shared" si="60"/>
        <v>0</v>
      </c>
      <c r="G574" s="266"/>
      <c r="H574" s="272"/>
    </row>
    <row r="575" spans="1:8" ht="10.5" hidden="1" customHeight="1" x14ac:dyDescent="0.3">
      <c r="A575" s="133"/>
      <c r="B575" s="47"/>
      <c r="C575" s="137"/>
      <c r="D575" s="137"/>
      <c r="E575" s="134" t="s">
        <v>655</v>
      </c>
      <c r="F575" s="221">
        <f t="shared" si="60"/>
        <v>0</v>
      </c>
      <c r="G575" s="266"/>
      <c r="H575" s="272"/>
    </row>
    <row r="576" spans="1:8" ht="17.25" hidden="1" x14ac:dyDescent="0.3">
      <c r="A576" s="133">
        <v>2724</v>
      </c>
      <c r="B576" s="47" t="s">
        <v>77</v>
      </c>
      <c r="C576" s="137">
        <v>2</v>
      </c>
      <c r="D576" s="137">
        <v>4</v>
      </c>
      <c r="E576" s="134" t="s">
        <v>415</v>
      </c>
      <c r="F576" s="221">
        <f t="shared" si="60"/>
        <v>0</v>
      </c>
      <c r="G576" s="266"/>
      <c r="H576" s="272"/>
    </row>
    <row r="577" spans="1:8" ht="27" hidden="1" x14ac:dyDescent="0.3">
      <c r="A577" s="133"/>
      <c r="B577" s="47"/>
      <c r="C577" s="137"/>
      <c r="D577" s="137"/>
      <c r="E577" s="134" t="s">
        <v>654</v>
      </c>
      <c r="F577" s="221">
        <f t="shared" si="60"/>
        <v>0</v>
      </c>
      <c r="G577" s="266"/>
      <c r="H577" s="272"/>
    </row>
    <row r="578" spans="1:8" ht="10.5" hidden="1" customHeight="1" x14ac:dyDescent="0.3">
      <c r="A578" s="133"/>
      <c r="B578" s="47"/>
      <c r="C578" s="137"/>
      <c r="D578" s="137"/>
      <c r="E578" s="134" t="s">
        <v>655</v>
      </c>
      <c r="F578" s="221">
        <f t="shared" si="60"/>
        <v>0</v>
      </c>
      <c r="G578" s="266"/>
      <c r="H578" s="272"/>
    </row>
    <row r="579" spans="1:8" ht="12.75" hidden="1" customHeight="1" x14ac:dyDescent="0.3">
      <c r="A579" s="133"/>
      <c r="B579" s="47"/>
      <c r="C579" s="137"/>
      <c r="D579" s="137"/>
      <c r="E579" s="134" t="s">
        <v>655</v>
      </c>
      <c r="F579" s="221">
        <f t="shared" si="60"/>
        <v>0</v>
      </c>
      <c r="G579" s="266"/>
      <c r="H579" s="272"/>
    </row>
    <row r="580" spans="1:8" ht="17.25" hidden="1" x14ac:dyDescent="0.3">
      <c r="A580" s="133">
        <v>2730</v>
      </c>
      <c r="B580" s="46" t="s">
        <v>77</v>
      </c>
      <c r="C580" s="130">
        <v>3</v>
      </c>
      <c r="D580" s="130">
        <v>0</v>
      </c>
      <c r="E580" s="135" t="s">
        <v>416</v>
      </c>
      <c r="F580" s="221">
        <f t="shared" si="60"/>
        <v>0</v>
      </c>
      <c r="G580" s="266"/>
      <c r="H580" s="272"/>
    </row>
    <row r="581" spans="1:8" s="136" customFormat="1" ht="17.25" hidden="1" x14ac:dyDescent="0.3">
      <c r="A581" s="133"/>
      <c r="B581" s="46"/>
      <c r="C581" s="130"/>
      <c r="D581" s="130"/>
      <c r="E581" s="134" t="s">
        <v>199</v>
      </c>
      <c r="F581" s="221">
        <f t="shared" si="60"/>
        <v>0</v>
      </c>
      <c r="G581" s="268"/>
      <c r="H581" s="273"/>
    </row>
    <row r="582" spans="1:8" ht="17.25" hidden="1" x14ac:dyDescent="0.3">
      <c r="A582" s="133">
        <v>2731</v>
      </c>
      <c r="B582" s="47" t="s">
        <v>77</v>
      </c>
      <c r="C582" s="137">
        <v>3</v>
      </c>
      <c r="D582" s="137">
        <v>1</v>
      </c>
      <c r="E582" s="134" t="s">
        <v>417</v>
      </c>
      <c r="F582" s="221">
        <f t="shared" si="60"/>
        <v>0</v>
      </c>
      <c r="G582" s="266"/>
      <c r="H582" s="272"/>
    </row>
    <row r="583" spans="1:8" ht="10.5" hidden="1" customHeight="1" x14ac:dyDescent="0.3">
      <c r="A583" s="133"/>
      <c r="B583" s="47"/>
      <c r="C583" s="137"/>
      <c r="D583" s="137"/>
      <c r="E583" s="134" t="s">
        <v>654</v>
      </c>
      <c r="F583" s="221">
        <f t="shared" si="60"/>
        <v>0</v>
      </c>
      <c r="G583" s="266"/>
      <c r="H583" s="272"/>
    </row>
    <row r="584" spans="1:8" ht="11.25" hidden="1" customHeight="1" x14ac:dyDescent="0.3">
      <c r="A584" s="133"/>
      <c r="B584" s="47"/>
      <c r="C584" s="137"/>
      <c r="D584" s="137"/>
      <c r="E584" s="134" t="s">
        <v>655</v>
      </c>
      <c r="F584" s="221">
        <f t="shared" si="60"/>
        <v>0</v>
      </c>
      <c r="G584" s="266"/>
      <c r="H584" s="272"/>
    </row>
    <row r="585" spans="1:8" ht="10.5" hidden="1" customHeight="1" x14ac:dyDescent="0.3">
      <c r="A585" s="133"/>
      <c r="B585" s="47"/>
      <c r="C585" s="137"/>
      <c r="D585" s="137"/>
      <c r="E585" s="134" t="s">
        <v>655</v>
      </c>
      <c r="F585" s="221">
        <f t="shared" si="60"/>
        <v>0</v>
      </c>
      <c r="G585" s="266"/>
      <c r="H585" s="272"/>
    </row>
    <row r="586" spans="1:8" ht="17.25" hidden="1" x14ac:dyDescent="0.3">
      <c r="A586" s="133">
        <v>2732</v>
      </c>
      <c r="B586" s="47" t="s">
        <v>77</v>
      </c>
      <c r="C586" s="137">
        <v>3</v>
      </c>
      <c r="D586" s="137">
        <v>2</v>
      </c>
      <c r="E586" s="134" t="s">
        <v>418</v>
      </c>
      <c r="F586" s="221">
        <f t="shared" si="60"/>
        <v>0</v>
      </c>
      <c r="G586" s="266"/>
      <c r="H586" s="272"/>
    </row>
    <row r="587" spans="1:8" ht="27" hidden="1" x14ac:dyDescent="0.3">
      <c r="A587" s="133"/>
      <c r="B587" s="47"/>
      <c r="C587" s="137"/>
      <c r="D587" s="137"/>
      <c r="E587" s="134" t="s">
        <v>654</v>
      </c>
      <c r="F587" s="221">
        <f t="shared" si="60"/>
        <v>0</v>
      </c>
      <c r="G587" s="266"/>
      <c r="H587" s="272"/>
    </row>
    <row r="588" spans="1:8" ht="13.5" hidden="1" customHeight="1" x14ac:dyDescent="0.3">
      <c r="A588" s="133"/>
      <c r="B588" s="47"/>
      <c r="C588" s="137"/>
      <c r="D588" s="137"/>
      <c r="E588" s="134" t="s">
        <v>655</v>
      </c>
      <c r="F588" s="221">
        <f t="shared" si="60"/>
        <v>0</v>
      </c>
      <c r="G588" s="266"/>
      <c r="H588" s="272"/>
    </row>
    <row r="589" spans="1:8" ht="11.25" hidden="1" customHeight="1" x14ac:dyDescent="0.3">
      <c r="A589" s="133"/>
      <c r="B589" s="47"/>
      <c r="C589" s="137"/>
      <c r="D589" s="137"/>
      <c r="E589" s="134" t="s">
        <v>655</v>
      </c>
      <c r="F589" s="221">
        <f t="shared" si="60"/>
        <v>0</v>
      </c>
      <c r="G589" s="266"/>
      <c r="H589" s="272"/>
    </row>
    <row r="590" spans="1:8" ht="17.25" hidden="1" x14ac:dyDescent="0.3">
      <c r="A590" s="133">
        <v>2733</v>
      </c>
      <c r="B590" s="47" t="s">
        <v>77</v>
      </c>
      <c r="C590" s="137">
        <v>3</v>
      </c>
      <c r="D590" s="137">
        <v>3</v>
      </c>
      <c r="E590" s="134" t="s">
        <v>419</v>
      </c>
      <c r="F590" s="221">
        <f t="shared" si="60"/>
        <v>0</v>
      </c>
      <c r="G590" s="266"/>
      <c r="H590" s="272"/>
    </row>
    <row r="591" spans="1:8" ht="27" hidden="1" x14ac:dyDescent="0.3">
      <c r="A591" s="133"/>
      <c r="B591" s="47"/>
      <c r="C591" s="137"/>
      <c r="D591" s="137"/>
      <c r="E591" s="134" t="s">
        <v>654</v>
      </c>
      <c r="F591" s="221">
        <f t="shared" si="60"/>
        <v>0</v>
      </c>
      <c r="G591" s="266"/>
      <c r="H591" s="272"/>
    </row>
    <row r="592" spans="1:8" ht="17.25" hidden="1" x14ac:dyDescent="0.3">
      <c r="A592" s="133"/>
      <c r="B592" s="47"/>
      <c r="C592" s="137"/>
      <c r="D592" s="137"/>
      <c r="E592" s="134" t="s">
        <v>655</v>
      </c>
      <c r="F592" s="221">
        <f t="shared" si="60"/>
        <v>0</v>
      </c>
      <c r="G592" s="266"/>
      <c r="H592" s="272"/>
    </row>
    <row r="593" spans="1:8" ht="17.25" hidden="1" x14ac:dyDescent="0.3">
      <c r="A593" s="133"/>
      <c r="B593" s="47"/>
      <c r="C593" s="137"/>
      <c r="D593" s="137"/>
      <c r="E593" s="134" t="s">
        <v>655</v>
      </c>
      <c r="F593" s="221">
        <f t="shared" si="60"/>
        <v>0</v>
      </c>
      <c r="G593" s="266"/>
      <c r="H593" s="272"/>
    </row>
    <row r="594" spans="1:8" ht="27" hidden="1" x14ac:dyDescent="0.3">
      <c r="A594" s="133">
        <v>2734</v>
      </c>
      <c r="B594" s="47" t="s">
        <v>77</v>
      </c>
      <c r="C594" s="137">
        <v>3</v>
      </c>
      <c r="D594" s="137">
        <v>4</v>
      </c>
      <c r="E594" s="134" t="s">
        <v>420</v>
      </c>
      <c r="F594" s="221">
        <f t="shared" si="60"/>
        <v>0</v>
      </c>
      <c r="G594" s="266"/>
      <c r="H594" s="272"/>
    </row>
    <row r="595" spans="1:8" ht="27" hidden="1" x14ac:dyDescent="0.3">
      <c r="A595" s="133"/>
      <c r="B595" s="47"/>
      <c r="C595" s="137"/>
      <c r="D595" s="137"/>
      <c r="E595" s="134" t="s">
        <v>654</v>
      </c>
      <c r="F595" s="221">
        <f t="shared" si="60"/>
        <v>0</v>
      </c>
      <c r="G595" s="266"/>
      <c r="H595" s="272"/>
    </row>
    <row r="596" spans="1:8" ht="17.25" hidden="1" x14ac:dyDescent="0.3">
      <c r="A596" s="133"/>
      <c r="B596" s="47"/>
      <c r="C596" s="137"/>
      <c r="D596" s="137"/>
      <c r="E596" s="134" t="s">
        <v>655</v>
      </c>
      <c r="F596" s="221">
        <f t="shared" si="60"/>
        <v>0</v>
      </c>
      <c r="G596" s="266"/>
      <c r="H596" s="272"/>
    </row>
    <row r="597" spans="1:8" ht="17.25" hidden="1" x14ac:dyDescent="0.3">
      <c r="A597" s="133"/>
      <c r="B597" s="47"/>
      <c r="C597" s="137"/>
      <c r="D597" s="137"/>
      <c r="E597" s="134" t="s">
        <v>655</v>
      </c>
      <c r="F597" s="221">
        <f t="shared" si="60"/>
        <v>0</v>
      </c>
      <c r="G597" s="266"/>
      <c r="H597" s="272"/>
    </row>
    <row r="598" spans="1:8" ht="17.25" hidden="1" x14ac:dyDescent="0.3">
      <c r="A598" s="133">
        <v>2740</v>
      </c>
      <c r="B598" s="46" t="s">
        <v>77</v>
      </c>
      <c r="C598" s="130">
        <v>4</v>
      </c>
      <c r="D598" s="130">
        <v>0</v>
      </c>
      <c r="E598" s="135" t="s">
        <v>421</v>
      </c>
      <c r="F598" s="221">
        <f t="shared" si="60"/>
        <v>0</v>
      </c>
      <c r="G598" s="266"/>
      <c r="H598" s="272"/>
    </row>
    <row r="599" spans="1:8" s="136" customFormat="1" ht="17.25" hidden="1" x14ac:dyDescent="0.3">
      <c r="A599" s="133"/>
      <c r="B599" s="46"/>
      <c r="C599" s="130"/>
      <c r="D599" s="130"/>
      <c r="E599" s="134" t="s">
        <v>199</v>
      </c>
      <c r="F599" s="221">
        <f t="shared" si="60"/>
        <v>0</v>
      </c>
      <c r="G599" s="268"/>
      <c r="H599" s="273"/>
    </row>
    <row r="600" spans="1:8" ht="17.25" hidden="1" x14ac:dyDescent="0.3">
      <c r="A600" s="133">
        <v>2741</v>
      </c>
      <c r="B600" s="47" t="s">
        <v>77</v>
      </c>
      <c r="C600" s="137">
        <v>4</v>
      </c>
      <c r="D600" s="137">
        <v>1</v>
      </c>
      <c r="E600" s="134" t="s">
        <v>421</v>
      </c>
      <c r="F600" s="221">
        <f t="shared" si="60"/>
        <v>0</v>
      </c>
      <c r="G600" s="266"/>
      <c r="H600" s="272"/>
    </row>
    <row r="601" spans="1:8" ht="27" hidden="1" x14ac:dyDescent="0.3">
      <c r="A601" s="133"/>
      <c r="B601" s="47"/>
      <c r="C601" s="137"/>
      <c r="D601" s="137"/>
      <c r="E601" s="134" t="s">
        <v>654</v>
      </c>
      <c r="F601" s="221">
        <f t="shared" si="60"/>
        <v>0</v>
      </c>
      <c r="G601" s="266"/>
      <c r="H601" s="272"/>
    </row>
    <row r="602" spans="1:8" ht="17.25" hidden="1" x14ac:dyDescent="0.3">
      <c r="A602" s="133"/>
      <c r="B602" s="47"/>
      <c r="C602" s="137"/>
      <c r="D602" s="137"/>
      <c r="E602" s="134" t="s">
        <v>655</v>
      </c>
      <c r="F602" s="221">
        <f t="shared" si="60"/>
        <v>0</v>
      </c>
      <c r="G602" s="266"/>
      <c r="H602" s="272"/>
    </row>
    <row r="603" spans="1:8" ht="17.25" hidden="1" x14ac:dyDescent="0.3">
      <c r="A603" s="133"/>
      <c r="B603" s="47"/>
      <c r="C603" s="137"/>
      <c r="D603" s="137"/>
      <c r="E603" s="134" t="s">
        <v>655</v>
      </c>
      <c r="F603" s="221">
        <f t="shared" si="60"/>
        <v>0</v>
      </c>
      <c r="G603" s="266"/>
      <c r="H603" s="272"/>
    </row>
    <row r="604" spans="1:8" ht="27" hidden="1" x14ac:dyDescent="0.3">
      <c r="A604" s="133">
        <v>2750</v>
      </c>
      <c r="B604" s="46" t="s">
        <v>77</v>
      </c>
      <c r="C604" s="130">
        <v>5</v>
      </c>
      <c r="D604" s="130">
        <v>0</v>
      </c>
      <c r="E604" s="135" t="s">
        <v>422</v>
      </c>
      <c r="F604" s="221">
        <f t="shared" si="60"/>
        <v>0</v>
      </c>
      <c r="G604" s="266"/>
      <c r="H604" s="272"/>
    </row>
    <row r="605" spans="1:8" s="136" customFormat="1" ht="17.25" hidden="1" x14ac:dyDescent="0.3">
      <c r="A605" s="133"/>
      <c r="B605" s="46"/>
      <c r="C605" s="130"/>
      <c r="D605" s="130"/>
      <c r="E605" s="134" t="s">
        <v>199</v>
      </c>
      <c r="F605" s="221">
        <f t="shared" si="60"/>
        <v>0</v>
      </c>
      <c r="G605" s="268"/>
      <c r="H605" s="273"/>
    </row>
    <row r="606" spans="1:8" ht="27" hidden="1" x14ac:dyDescent="0.3">
      <c r="A606" s="133">
        <v>2751</v>
      </c>
      <c r="B606" s="47" t="s">
        <v>77</v>
      </c>
      <c r="C606" s="137">
        <v>5</v>
      </c>
      <c r="D606" s="137">
        <v>1</v>
      </c>
      <c r="E606" s="134" t="s">
        <v>422</v>
      </c>
      <c r="F606" s="221">
        <f t="shared" si="60"/>
        <v>0</v>
      </c>
      <c r="G606" s="266"/>
      <c r="H606" s="272"/>
    </row>
    <row r="607" spans="1:8" ht="27" hidden="1" x14ac:dyDescent="0.3">
      <c r="A607" s="133"/>
      <c r="B607" s="47"/>
      <c r="C607" s="137"/>
      <c r="D607" s="137"/>
      <c r="E607" s="134" t="s">
        <v>654</v>
      </c>
      <c r="F607" s="221">
        <f t="shared" si="60"/>
        <v>0</v>
      </c>
      <c r="G607" s="266"/>
      <c r="H607" s="272"/>
    </row>
    <row r="608" spans="1:8" ht="17.25" hidden="1" x14ac:dyDescent="0.3">
      <c r="A608" s="133"/>
      <c r="B608" s="47"/>
      <c r="C608" s="137"/>
      <c r="D608" s="137"/>
      <c r="E608" s="134" t="s">
        <v>655</v>
      </c>
      <c r="F608" s="221">
        <f t="shared" si="60"/>
        <v>0</v>
      </c>
      <c r="G608" s="266"/>
      <c r="H608" s="272"/>
    </row>
    <row r="609" spans="1:8" ht="17.25" hidden="1" x14ac:dyDescent="0.3">
      <c r="A609" s="133"/>
      <c r="B609" s="47"/>
      <c r="C609" s="137"/>
      <c r="D609" s="137"/>
      <c r="E609" s="134" t="s">
        <v>655</v>
      </c>
      <c r="F609" s="221">
        <f t="shared" si="60"/>
        <v>0</v>
      </c>
      <c r="G609" s="266"/>
      <c r="H609" s="272"/>
    </row>
    <row r="610" spans="1:8" ht="17.25" hidden="1" x14ac:dyDescent="0.3">
      <c r="A610" s="133">
        <v>2760</v>
      </c>
      <c r="B610" s="46" t="s">
        <v>77</v>
      </c>
      <c r="C610" s="130">
        <v>6</v>
      </c>
      <c r="D610" s="130">
        <v>0</v>
      </c>
      <c r="E610" s="135" t="s">
        <v>423</v>
      </c>
      <c r="F610" s="221">
        <f t="shared" si="60"/>
        <v>0</v>
      </c>
      <c r="G610" s="266"/>
      <c r="H610" s="272"/>
    </row>
    <row r="611" spans="1:8" s="136" customFormat="1" ht="17.25" hidden="1" x14ac:dyDescent="0.3">
      <c r="A611" s="133"/>
      <c r="B611" s="46"/>
      <c r="C611" s="130"/>
      <c r="D611" s="130"/>
      <c r="E611" s="134" t="s">
        <v>199</v>
      </c>
      <c r="F611" s="221">
        <f t="shared" si="60"/>
        <v>0</v>
      </c>
      <c r="G611" s="268"/>
      <c r="H611" s="273"/>
    </row>
    <row r="612" spans="1:8" ht="17.25" hidden="1" x14ac:dyDescent="0.3">
      <c r="A612" s="133">
        <v>2761</v>
      </c>
      <c r="B612" s="47" t="s">
        <v>77</v>
      </c>
      <c r="C612" s="137">
        <v>6</v>
      </c>
      <c r="D612" s="137">
        <v>1</v>
      </c>
      <c r="E612" s="134" t="s">
        <v>424</v>
      </c>
      <c r="F612" s="221">
        <f t="shared" si="60"/>
        <v>0</v>
      </c>
      <c r="G612" s="266"/>
      <c r="H612" s="272"/>
    </row>
    <row r="613" spans="1:8" ht="27" hidden="1" x14ac:dyDescent="0.3">
      <c r="A613" s="133"/>
      <c r="B613" s="47"/>
      <c r="C613" s="137"/>
      <c r="D613" s="137"/>
      <c r="E613" s="134" t="s">
        <v>654</v>
      </c>
      <c r="F613" s="221">
        <f t="shared" si="60"/>
        <v>0</v>
      </c>
      <c r="G613" s="266"/>
      <c r="H613" s="272"/>
    </row>
    <row r="614" spans="1:8" ht="17.25" hidden="1" x14ac:dyDescent="0.3">
      <c r="A614" s="133"/>
      <c r="B614" s="47"/>
      <c r="C614" s="137"/>
      <c r="D614" s="137"/>
      <c r="E614" s="134" t="s">
        <v>655</v>
      </c>
      <c r="F614" s="221">
        <f t="shared" si="60"/>
        <v>0</v>
      </c>
      <c r="G614" s="266"/>
      <c r="H614" s="272"/>
    </row>
    <row r="615" spans="1:8" ht="17.25" hidden="1" x14ac:dyDescent="0.3">
      <c r="A615" s="133"/>
      <c r="B615" s="47"/>
      <c r="C615" s="137"/>
      <c r="D615" s="137"/>
      <c r="E615" s="134" t="s">
        <v>655</v>
      </c>
      <c r="F615" s="221">
        <f t="shared" si="60"/>
        <v>0</v>
      </c>
      <c r="G615" s="266"/>
      <c r="H615" s="272"/>
    </row>
    <row r="616" spans="1:8" ht="17.25" hidden="1" x14ac:dyDescent="0.3">
      <c r="A616" s="133">
        <v>2762</v>
      </c>
      <c r="B616" s="47" t="s">
        <v>77</v>
      </c>
      <c r="C616" s="137">
        <v>6</v>
      </c>
      <c r="D616" s="137">
        <v>2</v>
      </c>
      <c r="E616" s="134" t="s">
        <v>423</v>
      </c>
      <c r="F616" s="221">
        <f t="shared" si="60"/>
        <v>0</v>
      </c>
      <c r="G616" s="266"/>
      <c r="H616" s="272"/>
    </row>
    <row r="617" spans="1:8" ht="27" hidden="1" x14ac:dyDescent="0.3">
      <c r="A617" s="133"/>
      <c r="B617" s="47"/>
      <c r="C617" s="137"/>
      <c r="D617" s="137"/>
      <c r="E617" s="134" t="s">
        <v>654</v>
      </c>
      <c r="F617" s="221">
        <f t="shared" si="60"/>
        <v>0</v>
      </c>
      <c r="G617" s="266"/>
      <c r="H617" s="272"/>
    </row>
    <row r="618" spans="1:8" ht="17.25" hidden="1" x14ac:dyDescent="0.3">
      <c r="A618" s="133"/>
      <c r="B618" s="47"/>
      <c r="C618" s="137"/>
      <c r="D618" s="137"/>
      <c r="E618" s="134" t="s">
        <v>655</v>
      </c>
      <c r="F618" s="221">
        <f t="shared" si="60"/>
        <v>0</v>
      </c>
      <c r="G618" s="266"/>
      <c r="H618" s="272"/>
    </row>
    <row r="619" spans="1:8" ht="17.25" hidden="1" x14ac:dyDescent="0.3">
      <c r="A619" s="133"/>
      <c r="B619" s="47"/>
      <c r="C619" s="137"/>
      <c r="D619" s="137"/>
      <c r="E619" s="134" t="s">
        <v>655</v>
      </c>
      <c r="F619" s="221">
        <f t="shared" si="60"/>
        <v>0</v>
      </c>
      <c r="G619" s="266"/>
      <c r="H619" s="272"/>
    </row>
    <row r="620" spans="1:8" s="132" customFormat="1" ht="33.75" customHeight="1" x14ac:dyDescent="0.25">
      <c r="A620" s="129">
        <v>2800</v>
      </c>
      <c r="B620" s="46" t="s">
        <v>78</v>
      </c>
      <c r="C620" s="130">
        <v>0</v>
      </c>
      <c r="D620" s="130">
        <v>0</v>
      </c>
      <c r="E620" s="131" t="s">
        <v>662</v>
      </c>
      <c r="F620" s="220">
        <f t="shared" si="60"/>
        <v>120628</v>
      </c>
      <c r="G620" s="265">
        <f>G630+G688</f>
        <v>120628</v>
      </c>
      <c r="H620" s="207">
        <f>H622+H630+H688+H708+H728+H736</f>
        <v>0</v>
      </c>
    </row>
    <row r="621" spans="1:8" ht="17.25" x14ac:dyDescent="0.3">
      <c r="A621" s="133"/>
      <c r="B621" s="46"/>
      <c r="C621" s="130"/>
      <c r="D621" s="130"/>
      <c r="E621" s="134" t="s">
        <v>294</v>
      </c>
      <c r="F621" s="221"/>
      <c r="G621" s="266"/>
      <c r="H621" s="272"/>
    </row>
    <row r="622" spans="1:8" ht="17.25" x14ac:dyDescent="0.2">
      <c r="A622" s="133">
        <v>2810</v>
      </c>
      <c r="B622" s="47" t="s">
        <v>78</v>
      </c>
      <c r="C622" s="137">
        <v>1</v>
      </c>
      <c r="D622" s="137">
        <v>0</v>
      </c>
      <c r="E622" s="135" t="s">
        <v>426</v>
      </c>
      <c r="F622" s="221">
        <f t="shared" si="60"/>
        <v>0</v>
      </c>
      <c r="G622" s="269">
        <f>G624</f>
        <v>0</v>
      </c>
      <c r="H622" s="208">
        <f>H624</f>
        <v>0</v>
      </c>
    </row>
    <row r="623" spans="1:8" s="136" customFormat="1" ht="17.25" x14ac:dyDescent="0.3">
      <c r="A623" s="133"/>
      <c r="B623" s="46"/>
      <c r="C623" s="130"/>
      <c r="D623" s="130"/>
      <c r="E623" s="134" t="s">
        <v>199</v>
      </c>
      <c r="F623" s="221"/>
      <c r="G623" s="268"/>
      <c r="H623" s="273"/>
    </row>
    <row r="624" spans="1:8" ht="17.25" x14ac:dyDescent="0.2">
      <c r="A624" s="133">
        <v>2811</v>
      </c>
      <c r="B624" s="47" t="s">
        <v>78</v>
      </c>
      <c r="C624" s="137">
        <v>1</v>
      </c>
      <c r="D624" s="137">
        <v>1</v>
      </c>
      <c r="E624" s="134" t="s">
        <v>426</v>
      </c>
      <c r="F624" s="221">
        <f t="shared" si="60"/>
        <v>0</v>
      </c>
      <c r="G624" s="269">
        <f>SUM(G626:G629)</f>
        <v>0</v>
      </c>
      <c r="H624" s="208">
        <f>SUM(H626:H629)</f>
        <v>0</v>
      </c>
    </row>
    <row r="625" spans="1:8" ht="27" x14ac:dyDescent="0.3">
      <c r="A625" s="133"/>
      <c r="B625" s="47"/>
      <c r="C625" s="137"/>
      <c r="D625" s="137"/>
      <c r="E625" s="134" t="s">
        <v>654</v>
      </c>
      <c r="F625" s="221"/>
      <c r="G625" s="266"/>
      <c r="H625" s="272"/>
    </row>
    <row r="626" spans="1:8" ht="18.75" customHeight="1" x14ac:dyDescent="0.3">
      <c r="A626" s="133"/>
      <c r="B626" s="47"/>
      <c r="C626" s="137"/>
      <c r="D626" s="137"/>
      <c r="E626" s="134" t="s">
        <v>655</v>
      </c>
      <c r="F626" s="221">
        <f t="shared" ref="F626:F630" si="61">G626+H626</f>
        <v>0</v>
      </c>
      <c r="G626" s="266"/>
      <c r="H626" s="272">
        <v>0</v>
      </c>
    </row>
    <row r="627" spans="1:8" ht="0.75" customHeight="1" x14ac:dyDescent="0.3">
      <c r="A627" s="133"/>
      <c r="B627" s="47"/>
      <c r="C627" s="137"/>
      <c r="D627" s="137"/>
      <c r="E627" s="134"/>
      <c r="F627" s="221">
        <f t="shared" si="61"/>
        <v>0</v>
      </c>
      <c r="G627" s="266"/>
      <c r="H627" s="272"/>
    </row>
    <row r="628" spans="1:8" ht="17.25" hidden="1" x14ac:dyDescent="0.3">
      <c r="A628" s="133"/>
      <c r="B628" s="47"/>
      <c r="C628" s="137"/>
      <c r="D628" s="137"/>
      <c r="E628" s="134"/>
      <c r="F628" s="221">
        <f t="shared" si="61"/>
        <v>0</v>
      </c>
      <c r="G628" s="266"/>
      <c r="H628" s="272"/>
    </row>
    <row r="629" spans="1:8" ht="17.25" x14ac:dyDescent="0.3">
      <c r="A629" s="133"/>
      <c r="B629" s="47"/>
      <c r="C629" s="137"/>
      <c r="D629" s="137"/>
      <c r="E629" s="134" t="s">
        <v>655</v>
      </c>
      <c r="F629" s="221">
        <f t="shared" si="61"/>
        <v>0</v>
      </c>
      <c r="G629" s="266"/>
      <c r="H629" s="272"/>
    </row>
    <row r="630" spans="1:8" ht="17.25" x14ac:dyDescent="0.2">
      <c r="A630" s="133">
        <v>2820</v>
      </c>
      <c r="B630" s="46" t="s">
        <v>78</v>
      </c>
      <c r="C630" s="130">
        <v>2</v>
      </c>
      <c r="D630" s="130">
        <v>0</v>
      </c>
      <c r="E630" s="135" t="s">
        <v>427</v>
      </c>
      <c r="F630" s="221">
        <f t="shared" si="61"/>
        <v>120128</v>
      </c>
      <c r="G630" s="269">
        <f>G644+G664</f>
        <v>120128</v>
      </c>
      <c r="H630" s="208">
        <f>H644</f>
        <v>0</v>
      </c>
    </row>
    <row r="631" spans="1:8" s="136" customFormat="1" ht="17.25" x14ac:dyDescent="0.3">
      <c r="A631" s="133"/>
      <c r="B631" s="46"/>
      <c r="C631" s="130"/>
      <c r="D631" s="130"/>
      <c r="E631" s="134" t="s">
        <v>199</v>
      </c>
      <c r="F631" s="221"/>
      <c r="G631" s="268"/>
      <c r="H631" s="273"/>
    </row>
    <row r="632" spans="1:8" ht="17.25" x14ac:dyDescent="0.2">
      <c r="A632" s="133">
        <v>2821</v>
      </c>
      <c r="B632" s="47" t="s">
        <v>78</v>
      </c>
      <c r="C632" s="137">
        <v>2</v>
      </c>
      <c r="D632" s="137">
        <v>1</v>
      </c>
      <c r="E632" s="134" t="s">
        <v>428</v>
      </c>
      <c r="F632" s="221">
        <f t="shared" ref="F632" si="62">G632+H632</f>
        <v>0</v>
      </c>
      <c r="G632" s="269">
        <f>SUM(G634:G637)</f>
        <v>0</v>
      </c>
      <c r="H632" s="208">
        <f>SUM(H634:H637)</f>
        <v>0</v>
      </c>
    </row>
    <row r="633" spans="1:8" ht="27" x14ac:dyDescent="0.3">
      <c r="A633" s="133"/>
      <c r="B633" s="47"/>
      <c r="C633" s="137"/>
      <c r="D633" s="137"/>
      <c r="E633" s="134" t="s">
        <v>654</v>
      </c>
      <c r="F633" s="221"/>
      <c r="G633" s="266"/>
      <c r="H633" s="272"/>
    </row>
    <row r="634" spans="1:8" ht="17.25" x14ac:dyDescent="0.3">
      <c r="A634" s="133"/>
      <c r="B634" s="47"/>
      <c r="C634" s="137"/>
      <c r="D634" s="137"/>
      <c r="E634" s="134" t="s">
        <v>655</v>
      </c>
      <c r="F634" s="221">
        <f t="shared" ref="F634:F638" si="63">G634+H634</f>
        <v>0</v>
      </c>
      <c r="G634" s="266"/>
      <c r="H634" s="272">
        <v>0</v>
      </c>
    </row>
    <row r="635" spans="1:8" ht="17.25" hidden="1" x14ac:dyDescent="0.3">
      <c r="A635" s="133"/>
      <c r="B635" s="47"/>
      <c r="C635" s="137"/>
      <c r="D635" s="137"/>
      <c r="E635" s="134"/>
      <c r="F635" s="221">
        <f t="shared" si="63"/>
        <v>0</v>
      </c>
      <c r="G635" s="266"/>
      <c r="H635" s="272"/>
    </row>
    <row r="636" spans="1:8" ht="17.25" hidden="1" x14ac:dyDescent="0.3">
      <c r="A636" s="133"/>
      <c r="B636" s="47"/>
      <c r="C636" s="137"/>
      <c r="D636" s="137"/>
      <c r="E636" s="134"/>
      <c r="F636" s="221">
        <f t="shared" si="63"/>
        <v>0</v>
      </c>
      <c r="G636" s="266"/>
      <c r="H636" s="272"/>
    </row>
    <row r="637" spans="1:8" ht="17.25" x14ac:dyDescent="0.3">
      <c r="A637" s="133"/>
      <c r="B637" s="47"/>
      <c r="C637" s="137"/>
      <c r="D637" s="137"/>
      <c r="E637" s="134" t="s">
        <v>655</v>
      </c>
      <c r="F637" s="221">
        <f t="shared" si="63"/>
        <v>0</v>
      </c>
      <c r="G637" s="266"/>
      <c r="H637" s="272">
        <v>0</v>
      </c>
    </row>
    <row r="638" spans="1:8" ht="17.25" x14ac:dyDescent="0.2">
      <c r="A638" s="133">
        <v>2822</v>
      </c>
      <c r="B638" s="47" t="s">
        <v>78</v>
      </c>
      <c r="C638" s="137">
        <v>2</v>
      </c>
      <c r="D638" s="137">
        <v>2</v>
      </c>
      <c r="E638" s="134" t="s">
        <v>429</v>
      </c>
      <c r="F638" s="221">
        <f t="shared" si="63"/>
        <v>0</v>
      </c>
      <c r="G638" s="269">
        <f>SUM(G640:G643)</f>
        <v>0</v>
      </c>
      <c r="H638" s="208">
        <f>SUM(H640:H643)</f>
        <v>0</v>
      </c>
    </row>
    <row r="639" spans="1:8" ht="27" x14ac:dyDescent="0.3">
      <c r="A639" s="133"/>
      <c r="B639" s="47"/>
      <c r="C639" s="137"/>
      <c r="D639" s="137"/>
      <c r="E639" s="134" t="s">
        <v>654</v>
      </c>
      <c r="F639" s="221"/>
      <c r="G639" s="266"/>
      <c r="H639" s="272"/>
    </row>
    <row r="640" spans="1:8" ht="16.5" customHeight="1" x14ac:dyDescent="0.3">
      <c r="A640" s="133"/>
      <c r="B640" s="47"/>
      <c r="C640" s="137"/>
      <c r="D640" s="137"/>
      <c r="E640" s="134" t="s">
        <v>655</v>
      </c>
      <c r="F640" s="221">
        <f t="shared" ref="F640:F645" si="64">G640+H640</f>
        <v>0</v>
      </c>
      <c r="G640" s="266"/>
      <c r="H640" s="272"/>
    </row>
    <row r="641" spans="1:8" ht="17.25" hidden="1" x14ac:dyDescent="0.3">
      <c r="A641" s="133"/>
      <c r="B641" s="47"/>
      <c r="C641" s="137"/>
      <c r="D641" s="137"/>
      <c r="E641" s="134"/>
      <c r="F641" s="221">
        <f t="shared" si="64"/>
        <v>0</v>
      </c>
      <c r="G641" s="266"/>
      <c r="H641" s="272"/>
    </row>
    <row r="642" spans="1:8" ht="17.25" hidden="1" x14ac:dyDescent="0.3">
      <c r="A642" s="133"/>
      <c r="B642" s="47"/>
      <c r="C642" s="137"/>
      <c r="D642" s="137"/>
      <c r="E642" s="134"/>
      <c r="F642" s="221">
        <f t="shared" si="64"/>
        <v>0</v>
      </c>
      <c r="G642" s="266"/>
      <c r="H642" s="272"/>
    </row>
    <row r="643" spans="1:8" ht="17.25" x14ac:dyDescent="0.3">
      <c r="A643" s="133"/>
      <c r="B643" s="47"/>
      <c r="C643" s="137"/>
      <c r="D643" s="137"/>
      <c r="E643" s="134" t="s">
        <v>655</v>
      </c>
      <c r="F643" s="221">
        <f t="shared" si="64"/>
        <v>0</v>
      </c>
      <c r="G643" s="266"/>
      <c r="H643" s="272"/>
    </row>
    <row r="644" spans="1:8" ht="17.25" x14ac:dyDescent="0.2">
      <c r="A644" s="133">
        <v>2823</v>
      </c>
      <c r="B644" s="47" t="s">
        <v>78</v>
      </c>
      <c r="C644" s="137">
        <v>2</v>
      </c>
      <c r="D644" s="137">
        <v>3</v>
      </c>
      <c r="E644" s="134" t="s">
        <v>430</v>
      </c>
      <c r="F644" s="221">
        <f t="shared" si="64"/>
        <v>109128</v>
      </c>
      <c r="G644" s="269">
        <v>109128</v>
      </c>
      <c r="H644" s="208">
        <f>H661+H662</f>
        <v>0</v>
      </c>
    </row>
    <row r="645" spans="1:8" ht="27" x14ac:dyDescent="0.3">
      <c r="A645" s="133"/>
      <c r="B645" s="47"/>
      <c r="C645" s="137"/>
      <c r="D645" s="137"/>
      <c r="E645" s="134" t="s">
        <v>654</v>
      </c>
      <c r="F645" s="221">
        <f t="shared" si="64"/>
        <v>0</v>
      </c>
      <c r="G645" s="266"/>
      <c r="H645" s="272"/>
    </row>
    <row r="646" spans="1:8" ht="14.25" hidden="1" customHeight="1" x14ac:dyDescent="0.3">
      <c r="A646" s="133"/>
      <c r="B646" s="47"/>
      <c r="C646" s="137"/>
      <c r="D646" s="137"/>
      <c r="E646" s="50" t="s">
        <v>482</v>
      </c>
      <c r="F646" s="221">
        <f t="shared" ref="F646:F661" si="65">G646+H646</f>
        <v>0</v>
      </c>
      <c r="G646" s="266">
        <v>0</v>
      </c>
      <c r="H646" s="272"/>
    </row>
    <row r="647" spans="1:8" ht="18.75" hidden="1" customHeight="1" x14ac:dyDescent="0.3">
      <c r="A647" s="133"/>
      <c r="B647" s="47"/>
      <c r="C647" s="137"/>
      <c r="D647" s="137"/>
      <c r="E647" s="58" t="s">
        <v>488</v>
      </c>
      <c r="F647" s="221">
        <f t="shared" si="65"/>
        <v>0</v>
      </c>
      <c r="G647" s="266">
        <v>0</v>
      </c>
      <c r="H647" s="272"/>
    </row>
    <row r="648" spans="1:8" ht="14.25" hidden="1" customHeight="1" x14ac:dyDescent="0.3">
      <c r="A648" s="133"/>
      <c r="B648" s="47"/>
      <c r="C648" s="137"/>
      <c r="D648" s="137"/>
      <c r="E648" s="50" t="s">
        <v>489</v>
      </c>
      <c r="F648" s="221">
        <f t="shared" si="65"/>
        <v>0</v>
      </c>
      <c r="G648" s="266">
        <v>0</v>
      </c>
      <c r="H648" s="272"/>
    </row>
    <row r="649" spans="1:8" ht="17.25" hidden="1" x14ac:dyDescent="0.3">
      <c r="A649" s="133"/>
      <c r="B649" s="47"/>
      <c r="C649" s="137"/>
      <c r="D649" s="137"/>
      <c r="E649" s="50" t="s">
        <v>490</v>
      </c>
      <c r="F649" s="221">
        <f t="shared" si="65"/>
        <v>0</v>
      </c>
      <c r="G649" s="266">
        <v>0</v>
      </c>
      <c r="H649" s="272"/>
    </row>
    <row r="650" spans="1:8" ht="17.25" hidden="1" x14ac:dyDescent="0.3">
      <c r="A650" s="133"/>
      <c r="B650" s="47"/>
      <c r="C650" s="137"/>
      <c r="D650" s="137"/>
      <c r="E650" s="50" t="s">
        <v>505</v>
      </c>
      <c r="F650" s="221">
        <f t="shared" si="65"/>
        <v>0</v>
      </c>
      <c r="G650" s="266">
        <v>0</v>
      </c>
      <c r="H650" s="272"/>
    </row>
    <row r="651" spans="1:8" ht="17.25" hidden="1" x14ac:dyDescent="0.3">
      <c r="A651" s="133"/>
      <c r="B651" s="47"/>
      <c r="C651" s="137"/>
      <c r="D651" s="137"/>
      <c r="E651" s="50" t="s">
        <v>494</v>
      </c>
      <c r="F651" s="221">
        <f t="shared" si="65"/>
        <v>0</v>
      </c>
      <c r="G651" s="266">
        <v>0</v>
      </c>
      <c r="H651" s="272"/>
    </row>
    <row r="652" spans="1:8" ht="17.25" hidden="1" x14ac:dyDescent="0.3">
      <c r="A652" s="133"/>
      <c r="B652" s="47"/>
      <c r="C652" s="137"/>
      <c r="D652" s="137"/>
      <c r="E652" s="50" t="s">
        <v>504</v>
      </c>
      <c r="F652" s="221">
        <f t="shared" si="65"/>
        <v>0</v>
      </c>
      <c r="G652" s="266">
        <v>0</v>
      </c>
      <c r="H652" s="272"/>
    </row>
    <row r="653" spans="1:8" ht="17.25" hidden="1" x14ac:dyDescent="0.3">
      <c r="A653" s="133"/>
      <c r="B653" s="47"/>
      <c r="C653" s="137"/>
      <c r="D653" s="137"/>
      <c r="E653" s="50" t="s">
        <v>503</v>
      </c>
      <c r="F653" s="221">
        <f t="shared" si="65"/>
        <v>0</v>
      </c>
      <c r="G653" s="266">
        <v>0</v>
      </c>
      <c r="H653" s="272"/>
    </row>
    <row r="654" spans="1:8" ht="12.75" hidden="1" customHeight="1" x14ac:dyDescent="0.3">
      <c r="A654" s="133"/>
      <c r="B654" s="47"/>
      <c r="C654" s="137"/>
      <c r="D654" s="137"/>
      <c r="E654" s="50" t="s">
        <v>757</v>
      </c>
      <c r="F654" s="221">
        <f t="shared" si="65"/>
        <v>0</v>
      </c>
      <c r="G654" s="266">
        <v>0</v>
      </c>
      <c r="H654" s="272"/>
    </row>
    <row r="655" spans="1:8" ht="24.75" hidden="1" customHeight="1" x14ac:dyDescent="0.3">
      <c r="A655" s="133"/>
      <c r="B655" s="47"/>
      <c r="C655" s="137"/>
      <c r="D655" s="137"/>
      <c r="E655" s="50" t="s">
        <v>508</v>
      </c>
      <c r="F655" s="221">
        <f t="shared" si="65"/>
        <v>0</v>
      </c>
      <c r="G655" s="266">
        <v>0</v>
      </c>
      <c r="H655" s="272"/>
    </row>
    <row r="656" spans="1:8" ht="17.25" hidden="1" x14ac:dyDescent="0.3">
      <c r="A656" s="133"/>
      <c r="B656" s="47"/>
      <c r="C656" s="137"/>
      <c r="D656" s="137"/>
      <c r="E656" s="51" t="s">
        <v>513</v>
      </c>
      <c r="F656" s="221">
        <f t="shared" si="65"/>
        <v>0</v>
      </c>
      <c r="G656" s="266">
        <v>0</v>
      </c>
      <c r="H656" s="272"/>
    </row>
    <row r="657" spans="1:10" ht="17.25" hidden="1" x14ac:dyDescent="0.3">
      <c r="A657" s="133"/>
      <c r="B657" s="47"/>
      <c r="C657" s="137"/>
      <c r="D657" s="137"/>
      <c r="E657" s="51" t="s">
        <v>514</v>
      </c>
      <c r="F657" s="221">
        <f t="shared" si="65"/>
        <v>0</v>
      </c>
      <c r="G657" s="266">
        <v>0</v>
      </c>
      <c r="H657" s="272"/>
    </row>
    <row r="658" spans="1:10" ht="17.25" hidden="1" x14ac:dyDescent="0.3">
      <c r="A658" s="133"/>
      <c r="B658" s="47"/>
      <c r="C658" s="137"/>
      <c r="D658" s="137"/>
      <c r="E658" s="51" t="s">
        <v>515</v>
      </c>
      <c r="F658" s="221">
        <f t="shared" si="65"/>
        <v>0</v>
      </c>
      <c r="G658" s="266">
        <v>0</v>
      </c>
      <c r="H658" s="272"/>
    </row>
    <row r="659" spans="1:10" ht="17.25" hidden="1" x14ac:dyDescent="0.3">
      <c r="A659" s="133"/>
      <c r="B659" s="47"/>
      <c r="C659" s="137"/>
      <c r="D659" s="137"/>
      <c r="E659" s="51" t="s">
        <v>758</v>
      </c>
      <c r="F659" s="221">
        <f t="shared" si="65"/>
        <v>0</v>
      </c>
      <c r="G659" s="266">
        <v>0</v>
      </c>
      <c r="H659" s="272"/>
    </row>
    <row r="660" spans="1:10" ht="28.5" x14ac:dyDescent="0.3">
      <c r="A660" s="133"/>
      <c r="B660" s="47"/>
      <c r="C660" s="137"/>
      <c r="D660" s="137"/>
      <c r="E660" s="51" t="s">
        <v>523</v>
      </c>
      <c r="F660" s="221">
        <f t="shared" si="65"/>
        <v>109128</v>
      </c>
      <c r="G660" s="269">
        <v>109128</v>
      </c>
      <c r="H660" s="272">
        <v>0</v>
      </c>
      <c r="J660" s="260"/>
    </row>
    <row r="661" spans="1:10" ht="17.25" x14ac:dyDescent="0.3">
      <c r="A661" s="133"/>
      <c r="B661" s="47"/>
      <c r="C661" s="137"/>
      <c r="D661" s="137"/>
      <c r="E661" s="50" t="s">
        <v>709</v>
      </c>
      <c r="F661" s="221">
        <f t="shared" si="65"/>
        <v>0</v>
      </c>
      <c r="G661" s="266"/>
      <c r="H661" s="214"/>
    </row>
    <row r="662" spans="1:10" ht="17.25" x14ac:dyDescent="0.3">
      <c r="A662" s="133"/>
      <c r="B662" s="47"/>
      <c r="C662" s="137"/>
      <c r="D662" s="137"/>
      <c r="E662" s="232" t="s">
        <v>763</v>
      </c>
      <c r="F662" s="221"/>
      <c r="G662" s="266"/>
      <c r="H662" s="272"/>
    </row>
    <row r="663" spans="1:10" ht="17.25" x14ac:dyDescent="0.3">
      <c r="A663" s="133"/>
      <c r="B663" s="47"/>
      <c r="C663" s="137"/>
      <c r="D663" s="137"/>
      <c r="E663" s="232" t="s">
        <v>764</v>
      </c>
      <c r="F663" s="221">
        <f>G663+H663</f>
        <v>0</v>
      </c>
      <c r="G663" s="266"/>
      <c r="H663" s="272"/>
    </row>
    <row r="664" spans="1:10" ht="17.25" x14ac:dyDescent="0.2">
      <c r="A664" s="133">
        <v>2824</v>
      </c>
      <c r="B664" s="47" t="s">
        <v>78</v>
      </c>
      <c r="C664" s="137">
        <v>2</v>
      </c>
      <c r="D664" s="137">
        <v>4</v>
      </c>
      <c r="E664" s="134" t="s">
        <v>431</v>
      </c>
      <c r="F664" s="283">
        <f>G664+H664</f>
        <v>11000</v>
      </c>
      <c r="G664" s="284">
        <f>SUM(G666:G669)</f>
        <v>11000</v>
      </c>
      <c r="H664" s="208">
        <f>SUM(H666:H669)</f>
        <v>0</v>
      </c>
    </row>
    <row r="665" spans="1:10" ht="27" x14ac:dyDescent="0.3">
      <c r="A665" s="133"/>
      <c r="B665" s="47"/>
      <c r="C665" s="137"/>
      <c r="D665" s="137"/>
      <c r="E665" s="134" t="s">
        <v>654</v>
      </c>
      <c r="F665" s="221"/>
      <c r="G665" s="266"/>
      <c r="H665" s="272"/>
    </row>
    <row r="666" spans="1:10" ht="17.25" x14ac:dyDescent="0.3">
      <c r="A666" s="133"/>
      <c r="B666" s="47"/>
      <c r="C666" s="137"/>
      <c r="D666" s="137"/>
      <c r="E666" s="50" t="s">
        <v>504</v>
      </c>
      <c r="F666" s="221">
        <f>G666+H666</f>
        <v>4000</v>
      </c>
      <c r="G666" s="266">
        <v>4000</v>
      </c>
      <c r="H666" s="272">
        <v>0</v>
      </c>
    </row>
    <row r="667" spans="1:10" ht="17.25" x14ac:dyDescent="0.3">
      <c r="A667" s="133"/>
      <c r="B667" s="47"/>
      <c r="C667" s="137"/>
      <c r="D667" s="137"/>
      <c r="E667" s="51" t="s">
        <v>515</v>
      </c>
      <c r="F667" s="221">
        <f>G667+H667</f>
        <v>6000</v>
      </c>
      <c r="G667" s="266">
        <v>6000</v>
      </c>
      <c r="H667" s="272">
        <v>0</v>
      </c>
    </row>
    <row r="668" spans="1:10" ht="17.25" x14ac:dyDescent="0.3">
      <c r="A668" s="133"/>
      <c r="B668" s="47"/>
      <c r="C668" s="137"/>
      <c r="D668" s="137"/>
      <c r="E668" s="51" t="s">
        <v>514</v>
      </c>
      <c r="F668" s="221">
        <f>G668+H668</f>
        <v>1000</v>
      </c>
      <c r="G668" s="266">
        <v>1000</v>
      </c>
      <c r="H668" s="272">
        <v>0</v>
      </c>
    </row>
    <row r="669" spans="1:10" ht="14.25" customHeight="1" x14ac:dyDescent="0.3">
      <c r="A669" s="133"/>
      <c r="B669" s="47"/>
      <c r="C669" s="137"/>
      <c r="D669" s="137"/>
      <c r="E669" s="134" t="s">
        <v>655</v>
      </c>
      <c r="F669" s="221">
        <f>G669+H669</f>
        <v>0</v>
      </c>
      <c r="G669" s="266">
        <v>0</v>
      </c>
      <c r="H669" s="272">
        <v>0</v>
      </c>
    </row>
    <row r="670" spans="1:10" ht="15" hidden="1" customHeight="1" x14ac:dyDescent="0.2">
      <c r="A670" s="133">
        <v>2825</v>
      </c>
      <c r="B670" s="47" t="s">
        <v>78</v>
      </c>
      <c r="C670" s="137">
        <v>2</v>
      </c>
      <c r="D670" s="137">
        <v>5</v>
      </c>
      <c r="E670" s="134" t="s">
        <v>432</v>
      </c>
      <c r="F670" s="221">
        <f>G670+H670</f>
        <v>0</v>
      </c>
      <c r="G670" s="269">
        <f>SUM(G672:G675)</f>
        <v>0</v>
      </c>
      <c r="H670" s="208">
        <f>SUM(H672:H675)</f>
        <v>0</v>
      </c>
    </row>
    <row r="671" spans="1:10" ht="30" hidden="1" customHeight="1" x14ac:dyDescent="0.3">
      <c r="A671" s="133"/>
      <c r="B671" s="47"/>
      <c r="C671" s="137"/>
      <c r="D671" s="137"/>
      <c r="E671" s="134" t="s">
        <v>654</v>
      </c>
      <c r="F671" s="221"/>
      <c r="G671" s="266"/>
      <c r="H671" s="272"/>
    </row>
    <row r="672" spans="1:10" ht="17.25" hidden="1" x14ac:dyDescent="0.3">
      <c r="A672" s="133"/>
      <c r="B672" s="47"/>
      <c r="C672" s="137"/>
      <c r="D672" s="137"/>
      <c r="E672" s="134" t="s">
        <v>655</v>
      </c>
      <c r="F672" s="221">
        <f>G672+H672</f>
        <v>0</v>
      </c>
      <c r="G672" s="266"/>
      <c r="H672" s="272"/>
    </row>
    <row r="673" spans="1:8" ht="0.75" hidden="1" customHeight="1" x14ac:dyDescent="0.3">
      <c r="A673" s="133"/>
      <c r="B673" s="47"/>
      <c r="C673" s="137"/>
      <c r="D673" s="137"/>
      <c r="E673" s="134"/>
      <c r="F673" s="221">
        <f>G673+H673</f>
        <v>0</v>
      </c>
      <c r="G673" s="266"/>
      <c r="H673" s="272"/>
    </row>
    <row r="674" spans="1:8" ht="17.25" hidden="1" x14ac:dyDescent="0.3">
      <c r="A674" s="133"/>
      <c r="B674" s="47"/>
      <c r="C674" s="137"/>
      <c r="D674" s="137"/>
      <c r="E674" s="134"/>
      <c r="F674" s="221">
        <f>G674+H674</f>
        <v>0</v>
      </c>
      <c r="G674" s="266"/>
      <c r="H674" s="272"/>
    </row>
    <row r="675" spans="1:8" ht="17.25" hidden="1" x14ac:dyDescent="0.3">
      <c r="A675" s="133"/>
      <c r="B675" s="47"/>
      <c r="C675" s="137"/>
      <c r="D675" s="137"/>
      <c r="E675" s="134" t="s">
        <v>655</v>
      </c>
      <c r="F675" s="221">
        <f>G675+H675</f>
        <v>0</v>
      </c>
      <c r="G675" s="266"/>
      <c r="H675" s="272"/>
    </row>
    <row r="676" spans="1:8" ht="17.25" hidden="1" x14ac:dyDescent="0.2">
      <c r="A676" s="133">
        <v>2826</v>
      </c>
      <c r="B676" s="47" t="s">
        <v>78</v>
      </c>
      <c r="C676" s="137">
        <v>2</v>
      </c>
      <c r="D676" s="137">
        <v>6</v>
      </c>
      <c r="E676" s="134" t="s">
        <v>433</v>
      </c>
      <c r="F676" s="221">
        <f>G676+H676</f>
        <v>0</v>
      </c>
      <c r="G676" s="269">
        <f>SUM(G678:G681)</f>
        <v>0</v>
      </c>
      <c r="H676" s="208">
        <f>SUM(H678:H681)</f>
        <v>0</v>
      </c>
    </row>
    <row r="677" spans="1:8" ht="27" hidden="1" customHeight="1" x14ac:dyDescent="0.3">
      <c r="A677" s="133"/>
      <c r="B677" s="47"/>
      <c r="C677" s="137"/>
      <c r="D677" s="137"/>
      <c r="E677" s="134" t="s">
        <v>654</v>
      </c>
      <c r="F677" s="221"/>
      <c r="G677" s="266"/>
      <c r="H677" s="272"/>
    </row>
    <row r="678" spans="1:8" ht="18" hidden="1" customHeight="1" x14ac:dyDescent="0.3">
      <c r="A678" s="133"/>
      <c r="B678" s="47"/>
      <c r="C678" s="137"/>
      <c r="D678" s="137"/>
      <c r="E678" s="134" t="s">
        <v>655</v>
      </c>
      <c r="F678" s="221">
        <f>G678+H678</f>
        <v>0</v>
      </c>
      <c r="G678" s="266"/>
      <c r="H678" s="272"/>
    </row>
    <row r="679" spans="1:8" ht="0.75" hidden="1" customHeight="1" x14ac:dyDescent="0.3">
      <c r="A679" s="133"/>
      <c r="B679" s="47"/>
      <c r="C679" s="137"/>
      <c r="D679" s="137"/>
      <c r="E679" s="134"/>
      <c r="F679" s="221">
        <f>G679+H679</f>
        <v>0</v>
      </c>
      <c r="G679" s="266"/>
      <c r="H679" s="272"/>
    </row>
    <row r="680" spans="1:8" ht="17.25" hidden="1" x14ac:dyDescent="0.3">
      <c r="A680" s="133"/>
      <c r="B680" s="47"/>
      <c r="C680" s="137"/>
      <c r="D680" s="137"/>
      <c r="E680" s="134"/>
      <c r="F680" s="221">
        <f>G680+H680</f>
        <v>0</v>
      </c>
      <c r="G680" s="266"/>
      <c r="H680" s="272"/>
    </row>
    <row r="681" spans="1:8" ht="17.25" hidden="1" x14ac:dyDescent="0.3">
      <c r="A681" s="133"/>
      <c r="B681" s="47"/>
      <c r="C681" s="137"/>
      <c r="D681" s="137"/>
      <c r="E681" s="134" t="s">
        <v>655</v>
      </c>
      <c r="F681" s="221">
        <f>G681+H681</f>
        <v>0</v>
      </c>
      <c r="G681" s="266"/>
      <c r="H681" s="272"/>
    </row>
    <row r="682" spans="1:8" ht="27" hidden="1" x14ac:dyDescent="0.2">
      <c r="A682" s="133">
        <v>2827</v>
      </c>
      <c r="B682" s="47" t="s">
        <v>78</v>
      </c>
      <c r="C682" s="137">
        <v>2</v>
      </c>
      <c r="D682" s="137">
        <v>7</v>
      </c>
      <c r="E682" s="134" t="s">
        <v>434</v>
      </c>
      <c r="F682" s="221">
        <f>G682+H682</f>
        <v>0</v>
      </c>
      <c r="G682" s="269">
        <f>SUM(G684:G687)</f>
        <v>0</v>
      </c>
      <c r="H682" s="208">
        <f>SUM(H684:H687)</f>
        <v>0</v>
      </c>
    </row>
    <row r="683" spans="1:8" ht="27" hidden="1" x14ac:dyDescent="0.3">
      <c r="A683" s="133"/>
      <c r="B683" s="47"/>
      <c r="C683" s="137"/>
      <c r="D683" s="137"/>
      <c r="E683" s="134" t="s">
        <v>654</v>
      </c>
      <c r="F683" s="221"/>
      <c r="G683" s="266"/>
      <c r="H683" s="272"/>
    </row>
    <row r="684" spans="1:8" ht="17.25" hidden="1" x14ac:dyDescent="0.3">
      <c r="A684" s="133"/>
      <c r="B684" s="47"/>
      <c r="C684" s="137"/>
      <c r="D684" s="137"/>
      <c r="E684" s="134" t="s">
        <v>655</v>
      </c>
      <c r="F684" s="221">
        <f>G684+H684</f>
        <v>0</v>
      </c>
      <c r="G684" s="266"/>
      <c r="H684" s="272"/>
    </row>
    <row r="685" spans="1:8" ht="0.75" hidden="1" customHeight="1" x14ac:dyDescent="0.3">
      <c r="A685" s="133"/>
      <c r="B685" s="47"/>
      <c r="C685" s="137"/>
      <c r="D685" s="137"/>
      <c r="E685" s="134"/>
      <c r="F685" s="221">
        <f>G685+H685</f>
        <v>0</v>
      </c>
      <c r="G685" s="266"/>
      <c r="H685" s="272"/>
    </row>
    <row r="686" spans="1:8" ht="11.25" hidden="1" customHeight="1" x14ac:dyDescent="0.3">
      <c r="A686" s="133"/>
      <c r="B686" s="47"/>
      <c r="C686" s="137"/>
      <c r="D686" s="137"/>
      <c r="E686" s="134"/>
      <c r="F686" s="221">
        <f>G686+H686</f>
        <v>0</v>
      </c>
      <c r="G686" s="266"/>
      <c r="H686" s="272"/>
    </row>
    <row r="687" spans="1:8" ht="17.25" hidden="1" x14ac:dyDescent="0.3">
      <c r="A687" s="133"/>
      <c r="B687" s="47"/>
      <c r="C687" s="137"/>
      <c r="D687" s="137"/>
      <c r="E687" s="134" t="s">
        <v>655</v>
      </c>
      <c r="F687" s="221">
        <f>G687+H687</f>
        <v>0</v>
      </c>
      <c r="G687" s="266"/>
      <c r="H687" s="272"/>
    </row>
    <row r="688" spans="1:8" ht="14.25" customHeight="1" x14ac:dyDescent="0.2">
      <c r="A688" s="133">
        <v>2830</v>
      </c>
      <c r="B688" s="46" t="s">
        <v>78</v>
      </c>
      <c r="C688" s="130">
        <v>3</v>
      </c>
      <c r="D688" s="130">
        <v>0</v>
      </c>
      <c r="E688" s="135" t="s">
        <v>435</v>
      </c>
      <c r="F688" s="221">
        <f>G688+H688</f>
        <v>500</v>
      </c>
      <c r="G688" s="269">
        <f>G690+G696+G702</f>
        <v>500</v>
      </c>
      <c r="H688" s="208">
        <f>H690+H696+H702</f>
        <v>0</v>
      </c>
    </row>
    <row r="689" spans="1:8" s="136" customFormat="1" ht="17.25" x14ac:dyDescent="0.3">
      <c r="A689" s="133"/>
      <c r="B689" s="46"/>
      <c r="C689" s="130"/>
      <c r="D689" s="130"/>
      <c r="E689" s="134" t="s">
        <v>199</v>
      </c>
      <c r="F689" s="221"/>
      <c r="G689" s="268"/>
      <c r="H689" s="273"/>
    </row>
    <row r="690" spans="1:8" ht="17.25" x14ac:dyDescent="0.2">
      <c r="A690" s="133">
        <v>2831</v>
      </c>
      <c r="B690" s="47" t="s">
        <v>78</v>
      </c>
      <c r="C690" s="137">
        <v>3</v>
      </c>
      <c r="D690" s="137">
        <v>1</v>
      </c>
      <c r="E690" s="134" t="s">
        <v>436</v>
      </c>
      <c r="F690" s="221">
        <f>G690+H690</f>
        <v>500</v>
      </c>
      <c r="G690" s="269">
        <v>500</v>
      </c>
      <c r="H690" s="208">
        <f>SUM(H692:H695)</f>
        <v>0</v>
      </c>
    </row>
    <row r="691" spans="1:8" ht="27" x14ac:dyDescent="0.3">
      <c r="A691" s="133"/>
      <c r="B691" s="47"/>
      <c r="C691" s="137"/>
      <c r="D691" s="137"/>
      <c r="E691" s="285" t="s">
        <v>654</v>
      </c>
      <c r="F691" s="221"/>
      <c r="G691" s="266"/>
      <c r="H691" s="272"/>
    </row>
    <row r="692" spans="1:8" ht="17.25" x14ac:dyDescent="0.3">
      <c r="A692" s="133"/>
      <c r="B692" s="47"/>
      <c r="C692" s="137"/>
      <c r="D692" s="137"/>
      <c r="E692" s="50" t="s">
        <v>500</v>
      </c>
      <c r="F692" s="221">
        <f>G692+H692</f>
        <v>500</v>
      </c>
      <c r="G692" s="266">
        <v>500</v>
      </c>
      <c r="H692" s="272"/>
    </row>
    <row r="693" spans="1:8" ht="0.75" customHeight="1" x14ac:dyDescent="0.3">
      <c r="A693" s="133"/>
      <c r="B693" s="47"/>
      <c r="C693" s="137"/>
      <c r="D693" s="137"/>
      <c r="E693" s="134"/>
      <c r="F693" s="221">
        <f>G693+H693</f>
        <v>0</v>
      </c>
      <c r="G693" s="266"/>
      <c r="H693" s="272"/>
    </row>
    <row r="694" spans="1:8" ht="17.25" hidden="1" x14ac:dyDescent="0.3">
      <c r="A694" s="133"/>
      <c r="B694" s="47"/>
      <c r="C694" s="137"/>
      <c r="D694" s="137"/>
      <c r="E694" s="134"/>
      <c r="F694" s="221">
        <f>G694+H694</f>
        <v>0</v>
      </c>
      <c r="G694" s="266"/>
      <c r="H694" s="272"/>
    </row>
    <row r="695" spans="1:8" ht="17.25" hidden="1" x14ac:dyDescent="0.3">
      <c r="A695" s="133"/>
      <c r="B695" s="47"/>
      <c r="C695" s="137"/>
      <c r="D695" s="137"/>
      <c r="E695" s="134" t="s">
        <v>655</v>
      </c>
      <c r="F695" s="221">
        <f>G695+H695</f>
        <v>0</v>
      </c>
      <c r="G695" s="266"/>
      <c r="H695" s="272"/>
    </row>
    <row r="696" spans="1:8" ht="17.25" hidden="1" x14ac:dyDescent="0.2">
      <c r="A696" s="133">
        <v>2832</v>
      </c>
      <c r="B696" s="47" t="s">
        <v>78</v>
      </c>
      <c r="C696" s="137">
        <v>3</v>
      </c>
      <c r="D696" s="137">
        <v>2</v>
      </c>
      <c r="E696" s="134" t="s">
        <v>437</v>
      </c>
      <c r="F696" s="221">
        <f>G696+H696</f>
        <v>0</v>
      </c>
      <c r="G696" s="269">
        <f>SUM(G698:G701)</f>
        <v>0</v>
      </c>
      <c r="H696" s="208">
        <f>SUM(H698:H701)</f>
        <v>0</v>
      </c>
    </row>
    <row r="697" spans="1:8" ht="27" hidden="1" x14ac:dyDescent="0.3">
      <c r="A697" s="133"/>
      <c r="B697" s="47"/>
      <c r="C697" s="137"/>
      <c r="D697" s="137"/>
      <c r="E697" s="134" t="s">
        <v>654</v>
      </c>
      <c r="F697" s="221"/>
      <c r="G697" s="266"/>
      <c r="H697" s="272"/>
    </row>
    <row r="698" spans="1:8" ht="17.25" hidden="1" x14ac:dyDescent="0.3">
      <c r="A698" s="133"/>
      <c r="B698" s="47"/>
      <c r="C698" s="137"/>
      <c r="D698" s="137"/>
      <c r="E698" s="134" t="s">
        <v>655</v>
      </c>
      <c r="F698" s="221">
        <f>G698+H698</f>
        <v>0</v>
      </c>
      <c r="G698" s="286"/>
      <c r="H698" s="272"/>
    </row>
    <row r="699" spans="1:8" ht="1.5" hidden="1" customHeight="1" x14ac:dyDescent="0.3">
      <c r="A699" s="133"/>
      <c r="B699" s="47"/>
      <c r="C699" s="137"/>
      <c r="D699" s="137"/>
      <c r="E699" s="134"/>
      <c r="F699" s="221">
        <f>G699+H699</f>
        <v>0</v>
      </c>
      <c r="G699" s="266"/>
      <c r="H699" s="272"/>
    </row>
    <row r="700" spans="1:8" ht="17.25" hidden="1" x14ac:dyDescent="0.3">
      <c r="A700" s="133"/>
      <c r="B700" s="47"/>
      <c r="C700" s="137"/>
      <c r="D700" s="137"/>
      <c r="E700" s="134"/>
      <c r="F700" s="221">
        <f>G700+H700</f>
        <v>0</v>
      </c>
      <c r="G700" s="266"/>
      <c r="H700" s="272"/>
    </row>
    <row r="701" spans="1:8" ht="17.25" hidden="1" x14ac:dyDescent="0.3">
      <c r="A701" s="133"/>
      <c r="B701" s="47"/>
      <c r="C701" s="137"/>
      <c r="D701" s="137"/>
      <c r="E701" s="134" t="s">
        <v>655</v>
      </c>
      <c r="F701" s="221">
        <f>G701+H701</f>
        <v>0</v>
      </c>
      <c r="G701" s="266"/>
      <c r="H701" s="272"/>
    </row>
    <row r="702" spans="1:8" ht="10.5" hidden="1" customHeight="1" x14ac:dyDescent="0.2">
      <c r="A702" s="133">
        <v>2833</v>
      </c>
      <c r="B702" s="47" t="s">
        <v>78</v>
      </c>
      <c r="C702" s="137">
        <v>3</v>
      </c>
      <c r="D702" s="137">
        <v>3</v>
      </c>
      <c r="E702" s="134" t="s">
        <v>438</v>
      </c>
      <c r="F702" s="221">
        <f>G702+H702</f>
        <v>0</v>
      </c>
      <c r="G702" s="269">
        <f>SUM(G704:G707)</f>
        <v>0</v>
      </c>
      <c r="H702" s="208">
        <f>SUM(H704:H707)</f>
        <v>0</v>
      </c>
    </row>
    <row r="703" spans="1:8" ht="27" hidden="1" x14ac:dyDescent="0.3">
      <c r="A703" s="133"/>
      <c r="B703" s="47"/>
      <c r="C703" s="137"/>
      <c r="D703" s="137"/>
      <c r="E703" s="134" t="s">
        <v>654</v>
      </c>
      <c r="F703" s="221"/>
      <c r="G703" s="266"/>
      <c r="H703" s="272"/>
    </row>
    <row r="704" spans="1:8" ht="17.25" hidden="1" x14ac:dyDescent="0.3">
      <c r="A704" s="133"/>
      <c r="B704" s="47"/>
      <c r="C704" s="137"/>
      <c r="D704" s="137"/>
      <c r="E704" s="134" t="s">
        <v>655</v>
      </c>
      <c r="F704" s="221">
        <f>G704+H704</f>
        <v>0</v>
      </c>
      <c r="G704" s="266"/>
      <c r="H704" s="272"/>
    </row>
    <row r="705" spans="1:8" ht="0.75" hidden="1" customHeight="1" x14ac:dyDescent="0.3">
      <c r="A705" s="133"/>
      <c r="B705" s="47"/>
      <c r="C705" s="137"/>
      <c r="D705" s="137"/>
      <c r="E705" s="134"/>
      <c r="F705" s="221">
        <f>G705+H705</f>
        <v>0</v>
      </c>
      <c r="G705" s="266"/>
      <c r="H705" s="272"/>
    </row>
    <row r="706" spans="1:8" ht="17.25" hidden="1" x14ac:dyDescent="0.3">
      <c r="A706" s="133"/>
      <c r="B706" s="47"/>
      <c r="C706" s="137"/>
      <c r="D706" s="137"/>
      <c r="E706" s="134"/>
      <c r="F706" s="221">
        <f>G706+H706</f>
        <v>0</v>
      </c>
      <c r="G706" s="266"/>
      <c r="H706" s="272"/>
    </row>
    <row r="707" spans="1:8" ht="17.25" hidden="1" x14ac:dyDescent="0.3">
      <c r="A707" s="133"/>
      <c r="B707" s="47"/>
      <c r="C707" s="137"/>
      <c r="D707" s="137"/>
      <c r="E707" s="134" t="s">
        <v>655</v>
      </c>
      <c r="F707" s="221">
        <f>G707+H707</f>
        <v>0</v>
      </c>
      <c r="G707" s="266"/>
      <c r="H707" s="272"/>
    </row>
    <row r="708" spans="1:8" ht="17.25" hidden="1" x14ac:dyDescent="0.2">
      <c r="A708" s="133">
        <v>2840</v>
      </c>
      <c r="B708" s="46" t="s">
        <v>78</v>
      </c>
      <c r="C708" s="130">
        <v>4</v>
      </c>
      <c r="D708" s="130">
        <v>0</v>
      </c>
      <c r="E708" s="135" t="s">
        <v>439</v>
      </c>
      <c r="F708" s="221">
        <f>G708+H708</f>
        <v>0</v>
      </c>
      <c r="G708" s="269">
        <f>G710+G716+G722</f>
        <v>0</v>
      </c>
      <c r="H708" s="208">
        <f>H710+H716+H722</f>
        <v>0</v>
      </c>
    </row>
    <row r="709" spans="1:8" s="136" customFormat="1" ht="17.25" hidden="1" x14ac:dyDescent="0.3">
      <c r="A709" s="133"/>
      <c r="B709" s="46"/>
      <c r="C709" s="130"/>
      <c r="D709" s="130"/>
      <c r="E709" s="134" t="s">
        <v>199</v>
      </c>
      <c r="F709" s="221"/>
      <c r="G709" s="268"/>
      <c r="H709" s="273"/>
    </row>
    <row r="710" spans="1:8" ht="17.25" hidden="1" x14ac:dyDescent="0.2">
      <c r="A710" s="133">
        <v>2841</v>
      </c>
      <c r="B710" s="47" t="s">
        <v>78</v>
      </c>
      <c r="C710" s="137">
        <v>4</v>
      </c>
      <c r="D710" s="137">
        <v>1</v>
      </c>
      <c r="E710" s="134" t="s">
        <v>440</v>
      </c>
      <c r="F710" s="221">
        <f>G710+H710</f>
        <v>0</v>
      </c>
      <c r="G710" s="269">
        <f>SUM(G712:G715)</f>
        <v>0</v>
      </c>
      <c r="H710" s="208">
        <f>SUM(H712:H715)</f>
        <v>0</v>
      </c>
    </row>
    <row r="711" spans="1:8" ht="27" hidden="1" x14ac:dyDescent="0.3">
      <c r="A711" s="133"/>
      <c r="B711" s="47"/>
      <c r="C711" s="137"/>
      <c r="D711" s="137"/>
      <c r="E711" s="134" t="s">
        <v>654</v>
      </c>
      <c r="F711" s="221"/>
      <c r="G711" s="266"/>
      <c r="H711" s="272"/>
    </row>
    <row r="712" spans="1:8" ht="17.25" hidden="1" x14ac:dyDescent="0.3">
      <c r="A712" s="133"/>
      <c r="B712" s="47"/>
      <c r="C712" s="137"/>
      <c r="D712" s="137"/>
      <c r="E712" s="134" t="s">
        <v>655</v>
      </c>
      <c r="F712" s="221">
        <f>G712+H712</f>
        <v>0</v>
      </c>
      <c r="G712" s="266"/>
      <c r="H712" s="272"/>
    </row>
    <row r="713" spans="1:8" ht="2.25" hidden="1" customHeight="1" x14ac:dyDescent="0.3">
      <c r="A713" s="133"/>
      <c r="B713" s="47"/>
      <c r="C713" s="137"/>
      <c r="D713" s="137"/>
      <c r="E713" s="134"/>
      <c r="F713" s="221">
        <f>G713+H713</f>
        <v>0</v>
      </c>
      <c r="G713" s="266"/>
      <c r="H713" s="272"/>
    </row>
    <row r="714" spans="1:8" ht="17.25" hidden="1" x14ac:dyDescent="0.3">
      <c r="A714" s="133"/>
      <c r="B714" s="47"/>
      <c r="C714" s="137"/>
      <c r="D714" s="137"/>
      <c r="E714" s="134"/>
      <c r="F714" s="221">
        <f t="shared" ref="F714:F716" si="66">G714+H714</f>
        <v>0</v>
      </c>
      <c r="G714" s="266"/>
      <c r="H714" s="272"/>
    </row>
    <row r="715" spans="1:8" ht="17.25" hidden="1" x14ac:dyDescent="0.3">
      <c r="A715" s="133"/>
      <c r="B715" s="47"/>
      <c r="C715" s="137"/>
      <c r="D715" s="137"/>
      <c r="E715" s="134" t="s">
        <v>655</v>
      </c>
      <c r="F715" s="221">
        <f t="shared" si="66"/>
        <v>0</v>
      </c>
      <c r="G715" s="266"/>
      <c r="H715" s="272"/>
    </row>
    <row r="716" spans="1:8" ht="10.5" hidden="1" customHeight="1" x14ac:dyDescent="0.2">
      <c r="A716" s="133">
        <v>2842</v>
      </c>
      <c r="B716" s="47" t="s">
        <v>78</v>
      </c>
      <c r="C716" s="137">
        <v>4</v>
      </c>
      <c r="D716" s="137">
        <v>2</v>
      </c>
      <c r="E716" s="134" t="s">
        <v>441</v>
      </c>
      <c r="F716" s="221">
        <f t="shared" si="66"/>
        <v>0</v>
      </c>
      <c r="G716" s="269">
        <f>SUM(G718:G721)</f>
        <v>0</v>
      </c>
      <c r="H716" s="208">
        <f>SUM(H718:H721)</f>
        <v>0</v>
      </c>
    </row>
    <row r="717" spans="1:8" ht="27" hidden="1" x14ac:dyDescent="0.3">
      <c r="A717" s="133"/>
      <c r="B717" s="47"/>
      <c r="C717" s="137"/>
      <c r="D717" s="137"/>
      <c r="E717" s="134" t="s">
        <v>654</v>
      </c>
      <c r="F717" s="221"/>
      <c r="G717" s="266"/>
      <c r="H717" s="272"/>
    </row>
    <row r="718" spans="1:8" ht="17.25" hidden="1" x14ac:dyDescent="0.3">
      <c r="A718" s="133"/>
      <c r="B718" s="47"/>
      <c r="C718" s="137"/>
      <c r="D718" s="137"/>
      <c r="E718" s="134" t="s">
        <v>655</v>
      </c>
      <c r="F718" s="221">
        <f t="shared" ref="F718:F722" si="67">G718+H718</f>
        <v>0</v>
      </c>
      <c r="G718" s="266"/>
      <c r="H718" s="272"/>
    </row>
    <row r="719" spans="1:8" ht="17.25" hidden="1" x14ac:dyDescent="0.3">
      <c r="A719" s="133"/>
      <c r="B719" s="47"/>
      <c r="C719" s="137"/>
      <c r="D719" s="137"/>
      <c r="E719" s="134"/>
      <c r="F719" s="221">
        <f t="shared" si="67"/>
        <v>0</v>
      </c>
      <c r="G719" s="266"/>
      <c r="H719" s="272"/>
    </row>
    <row r="720" spans="1:8" ht="17.25" hidden="1" x14ac:dyDescent="0.3">
      <c r="A720" s="133"/>
      <c r="B720" s="47"/>
      <c r="C720" s="137"/>
      <c r="D720" s="137"/>
      <c r="E720" s="134"/>
      <c r="F720" s="221">
        <f t="shared" si="67"/>
        <v>0</v>
      </c>
      <c r="G720" s="266"/>
      <c r="H720" s="272"/>
    </row>
    <row r="721" spans="1:8" ht="17.25" hidden="1" x14ac:dyDescent="0.3">
      <c r="A721" s="133"/>
      <c r="B721" s="47"/>
      <c r="C721" s="137"/>
      <c r="D721" s="137"/>
      <c r="E721" s="134" t="s">
        <v>655</v>
      </c>
      <c r="F721" s="221">
        <f t="shared" si="67"/>
        <v>0</v>
      </c>
      <c r="G721" s="266"/>
      <c r="H721" s="272"/>
    </row>
    <row r="722" spans="1:8" ht="17.25" hidden="1" x14ac:dyDescent="0.2">
      <c r="A722" s="133">
        <v>2843</v>
      </c>
      <c r="B722" s="47" t="s">
        <v>78</v>
      </c>
      <c r="C722" s="137">
        <v>4</v>
      </c>
      <c r="D722" s="137">
        <v>3</v>
      </c>
      <c r="E722" s="134" t="s">
        <v>439</v>
      </c>
      <c r="F722" s="221">
        <f t="shared" si="67"/>
        <v>0</v>
      </c>
      <c r="G722" s="269">
        <f>SUM(G724:G727)</f>
        <v>0</v>
      </c>
      <c r="H722" s="208">
        <f>SUM(H724:H727)</f>
        <v>0</v>
      </c>
    </row>
    <row r="723" spans="1:8" ht="27" hidden="1" x14ac:dyDescent="0.3">
      <c r="A723" s="133"/>
      <c r="B723" s="47"/>
      <c r="C723" s="137"/>
      <c r="D723" s="137"/>
      <c r="E723" s="134" t="s">
        <v>654</v>
      </c>
      <c r="F723" s="221"/>
      <c r="G723" s="266"/>
      <c r="H723" s="272"/>
    </row>
    <row r="724" spans="1:8" ht="16.5" hidden="1" customHeight="1" x14ac:dyDescent="0.3">
      <c r="A724" s="133"/>
      <c r="B724" s="47"/>
      <c r="C724" s="137"/>
      <c r="D724" s="137"/>
      <c r="E724" s="134" t="s">
        <v>655</v>
      </c>
      <c r="F724" s="221">
        <f t="shared" ref="F724:F727" si="68">G724+H724</f>
        <v>0</v>
      </c>
      <c r="G724" s="266"/>
      <c r="H724" s="272"/>
    </row>
    <row r="725" spans="1:8" ht="17.25" hidden="1" x14ac:dyDescent="0.3">
      <c r="A725" s="133"/>
      <c r="B725" s="47"/>
      <c r="C725" s="137"/>
      <c r="D725" s="137"/>
      <c r="E725" s="134"/>
      <c r="F725" s="221">
        <f t="shared" si="68"/>
        <v>0</v>
      </c>
      <c r="G725" s="266"/>
      <c r="H725" s="272"/>
    </row>
    <row r="726" spans="1:8" ht="17.25" hidden="1" x14ac:dyDescent="0.3">
      <c r="A726" s="133"/>
      <c r="B726" s="47"/>
      <c r="C726" s="137"/>
      <c r="D726" s="137"/>
      <c r="E726" s="134"/>
      <c r="F726" s="221">
        <f t="shared" si="68"/>
        <v>0</v>
      </c>
      <c r="G726" s="266"/>
      <c r="H726" s="272"/>
    </row>
    <row r="727" spans="1:8" ht="17.25" hidden="1" x14ac:dyDescent="0.3">
      <c r="A727" s="133"/>
      <c r="B727" s="47"/>
      <c r="C727" s="137"/>
      <c r="D727" s="137"/>
      <c r="E727" s="134" t="s">
        <v>655</v>
      </c>
      <c r="F727" s="221">
        <f t="shared" si="68"/>
        <v>0</v>
      </c>
      <c r="G727" s="266"/>
      <c r="H727" s="272"/>
    </row>
    <row r="728" spans="1:8" ht="27" hidden="1" x14ac:dyDescent="0.2">
      <c r="A728" s="133">
        <v>2850</v>
      </c>
      <c r="B728" s="46" t="s">
        <v>78</v>
      </c>
      <c r="C728" s="130">
        <v>5</v>
      </c>
      <c r="D728" s="130">
        <v>0</v>
      </c>
      <c r="E728" s="139" t="s">
        <v>442</v>
      </c>
      <c r="F728" s="221">
        <f t="shared" ref="F728:F730" si="69">G728+H728</f>
        <v>0</v>
      </c>
      <c r="G728" s="269">
        <f>G730</f>
        <v>0</v>
      </c>
      <c r="H728" s="208">
        <f>H730</f>
        <v>0</v>
      </c>
    </row>
    <row r="729" spans="1:8" s="136" customFormat="1" ht="17.25" hidden="1" x14ac:dyDescent="0.3">
      <c r="A729" s="133"/>
      <c r="B729" s="46"/>
      <c r="C729" s="130"/>
      <c r="D729" s="130"/>
      <c r="E729" s="134" t="s">
        <v>199</v>
      </c>
      <c r="F729" s="221">
        <f t="shared" si="69"/>
        <v>0</v>
      </c>
      <c r="G729" s="268"/>
      <c r="H729" s="273"/>
    </row>
    <row r="730" spans="1:8" ht="10.5" hidden="1" customHeight="1" x14ac:dyDescent="0.2">
      <c r="A730" s="133">
        <v>2851</v>
      </c>
      <c r="B730" s="46" t="s">
        <v>78</v>
      </c>
      <c r="C730" s="130">
        <v>5</v>
      </c>
      <c r="D730" s="130">
        <v>1</v>
      </c>
      <c r="E730" s="140" t="s">
        <v>442</v>
      </c>
      <c r="F730" s="221">
        <f t="shared" si="69"/>
        <v>0</v>
      </c>
      <c r="G730" s="269">
        <f>SUM(G732:G735)</f>
        <v>0</v>
      </c>
      <c r="H730" s="208">
        <f>SUM(H732:H735)</f>
        <v>0</v>
      </c>
    </row>
    <row r="731" spans="1:8" ht="27" hidden="1" x14ac:dyDescent="0.3">
      <c r="A731" s="133"/>
      <c r="B731" s="47"/>
      <c r="C731" s="137"/>
      <c r="D731" s="137"/>
      <c r="E731" s="134" t="s">
        <v>654</v>
      </c>
      <c r="F731" s="221"/>
      <c r="G731" s="266"/>
      <c r="H731" s="272"/>
    </row>
    <row r="732" spans="1:8" ht="16.5" hidden="1" customHeight="1" x14ac:dyDescent="0.3">
      <c r="A732" s="133"/>
      <c r="B732" s="47"/>
      <c r="C732" s="137"/>
      <c r="D732" s="137"/>
      <c r="E732" s="134" t="s">
        <v>655</v>
      </c>
      <c r="F732" s="221">
        <f t="shared" ref="F732:F738" si="70">G732+H732</f>
        <v>0</v>
      </c>
      <c r="G732" s="266"/>
      <c r="H732" s="272"/>
    </row>
    <row r="733" spans="1:8" ht="17.25" hidden="1" x14ac:dyDescent="0.3">
      <c r="A733" s="133"/>
      <c r="B733" s="47"/>
      <c r="C733" s="137"/>
      <c r="D733" s="137"/>
      <c r="E733" s="134"/>
      <c r="F733" s="221">
        <f t="shared" si="70"/>
        <v>0</v>
      </c>
      <c r="G733" s="266"/>
      <c r="H733" s="272"/>
    </row>
    <row r="734" spans="1:8" ht="17.25" hidden="1" x14ac:dyDescent="0.3">
      <c r="A734" s="133"/>
      <c r="B734" s="47"/>
      <c r="C734" s="137"/>
      <c r="D734" s="137"/>
      <c r="E734" s="134"/>
      <c r="F734" s="221">
        <f t="shared" si="70"/>
        <v>0</v>
      </c>
      <c r="G734" s="266"/>
      <c r="H734" s="272"/>
    </row>
    <row r="735" spans="1:8" ht="17.25" hidden="1" x14ac:dyDescent="0.3">
      <c r="A735" s="133"/>
      <c r="B735" s="47"/>
      <c r="C735" s="137"/>
      <c r="D735" s="137"/>
      <c r="E735" s="134" t="s">
        <v>655</v>
      </c>
      <c r="F735" s="221">
        <f t="shared" si="70"/>
        <v>0</v>
      </c>
      <c r="G735" s="266"/>
      <c r="H735" s="272"/>
    </row>
    <row r="736" spans="1:8" ht="17.25" hidden="1" x14ac:dyDescent="0.2">
      <c r="A736" s="133">
        <v>2860</v>
      </c>
      <c r="B736" s="46" t="s">
        <v>78</v>
      </c>
      <c r="C736" s="130">
        <v>6</v>
      </c>
      <c r="D736" s="130">
        <v>0</v>
      </c>
      <c r="E736" s="139" t="s">
        <v>443</v>
      </c>
      <c r="F736" s="221">
        <f t="shared" si="70"/>
        <v>0</v>
      </c>
      <c r="G736" s="269">
        <f>G738</f>
        <v>0</v>
      </c>
      <c r="H736" s="208">
        <f>H738</f>
        <v>0</v>
      </c>
    </row>
    <row r="737" spans="1:8" s="136" customFormat="1" ht="17.25" hidden="1" x14ac:dyDescent="0.3">
      <c r="A737" s="133"/>
      <c r="B737" s="46"/>
      <c r="C737" s="130"/>
      <c r="D737" s="130"/>
      <c r="E737" s="134" t="s">
        <v>199</v>
      </c>
      <c r="F737" s="221">
        <f t="shared" si="70"/>
        <v>0</v>
      </c>
      <c r="G737" s="268"/>
      <c r="H737" s="273"/>
    </row>
    <row r="738" spans="1:8" ht="17.25" hidden="1" x14ac:dyDescent="0.2">
      <c r="A738" s="133">
        <v>2861</v>
      </c>
      <c r="B738" s="47" t="s">
        <v>78</v>
      </c>
      <c r="C738" s="137">
        <v>6</v>
      </c>
      <c r="D738" s="137">
        <v>1</v>
      </c>
      <c r="E738" s="140" t="s">
        <v>443</v>
      </c>
      <c r="F738" s="221">
        <f t="shared" si="70"/>
        <v>0</v>
      </c>
      <c r="G738" s="269">
        <f>SUM(G740:G743)</f>
        <v>0</v>
      </c>
      <c r="H738" s="208">
        <f>SUM(H740:H743)</f>
        <v>0</v>
      </c>
    </row>
    <row r="739" spans="1:8" ht="27" hidden="1" x14ac:dyDescent="0.3">
      <c r="A739" s="133"/>
      <c r="B739" s="47"/>
      <c r="C739" s="137"/>
      <c r="D739" s="137"/>
      <c r="E739" s="134" t="s">
        <v>654</v>
      </c>
      <c r="F739" s="221"/>
      <c r="G739" s="266"/>
      <c r="H739" s="272"/>
    </row>
    <row r="740" spans="1:8" ht="17.25" hidden="1" x14ac:dyDescent="0.3">
      <c r="A740" s="133"/>
      <c r="B740" s="47"/>
      <c r="C740" s="137"/>
      <c r="D740" s="137"/>
      <c r="E740" s="134" t="s">
        <v>655</v>
      </c>
      <c r="F740" s="221">
        <f t="shared" ref="F740:F806" si="71">G740+H740</f>
        <v>0</v>
      </c>
      <c r="G740" s="266"/>
      <c r="H740" s="272"/>
    </row>
    <row r="741" spans="1:8" ht="2.25" hidden="1" customHeight="1" x14ac:dyDescent="0.3">
      <c r="A741" s="133"/>
      <c r="B741" s="47"/>
      <c r="C741" s="137"/>
      <c r="D741" s="137"/>
      <c r="E741" s="134"/>
      <c r="F741" s="221">
        <f t="shared" si="71"/>
        <v>0</v>
      </c>
      <c r="G741" s="266"/>
      <c r="H741" s="272"/>
    </row>
    <row r="742" spans="1:8" ht="17.25" hidden="1" x14ac:dyDescent="0.3">
      <c r="A742" s="133"/>
      <c r="B742" s="47"/>
      <c r="C742" s="137"/>
      <c r="D742" s="137"/>
      <c r="E742" s="134"/>
      <c r="F742" s="221">
        <f t="shared" si="71"/>
        <v>0</v>
      </c>
      <c r="G742" s="266"/>
      <c r="H742" s="272"/>
    </row>
    <row r="743" spans="1:8" ht="17.25" hidden="1" x14ac:dyDescent="0.3">
      <c r="A743" s="133"/>
      <c r="B743" s="47"/>
      <c r="C743" s="137"/>
      <c r="D743" s="137"/>
      <c r="E743" s="134" t="s">
        <v>655</v>
      </c>
      <c r="F743" s="221">
        <f t="shared" si="71"/>
        <v>0</v>
      </c>
      <c r="G743" s="266"/>
      <c r="H743" s="272"/>
    </row>
    <row r="744" spans="1:8" s="132" customFormat="1" ht="39.75" customHeight="1" x14ac:dyDescent="0.25">
      <c r="A744" s="129">
        <v>2900</v>
      </c>
      <c r="B744" s="46" t="s">
        <v>79</v>
      </c>
      <c r="C744" s="130">
        <v>0</v>
      </c>
      <c r="D744" s="130">
        <v>0</v>
      </c>
      <c r="E744" s="131" t="s">
        <v>663</v>
      </c>
      <c r="F744" s="220">
        <f t="shared" si="71"/>
        <v>745309.7</v>
      </c>
      <c r="G744" s="265">
        <f>G746+G763+G777+G791+G805+G821+G829+G837</f>
        <v>654497.19999999995</v>
      </c>
      <c r="H744" s="265">
        <f>H746+H763+H777+H791+H805+H821+H829+H837</f>
        <v>90812.5</v>
      </c>
    </row>
    <row r="745" spans="1:8" ht="17.25" x14ac:dyDescent="0.3">
      <c r="A745" s="133"/>
      <c r="B745" s="46"/>
      <c r="C745" s="130"/>
      <c r="D745" s="130"/>
      <c r="E745" s="134" t="s">
        <v>294</v>
      </c>
      <c r="F745" s="221"/>
      <c r="G745" s="266"/>
      <c r="H745" s="272"/>
    </row>
    <row r="746" spans="1:8" ht="17.25" x14ac:dyDescent="0.2">
      <c r="A746" s="133">
        <v>2910</v>
      </c>
      <c r="B746" s="46" t="s">
        <v>79</v>
      </c>
      <c r="C746" s="130">
        <v>1</v>
      </c>
      <c r="D746" s="130">
        <v>0</v>
      </c>
      <c r="E746" s="135" t="s">
        <v>445</v>
      </c>
      <c r="F746" s="280">
        <f t="shared" si="71"/>
        <v>536385.69999999995</v>
      </c>
      <c r="G746" s="279">
        <f>G748</f>
        <v>445573.2</v>
      </c>
      <c r="H746" s="208">
        <f>H748</f>
        <v>90812.5</v>
      </c>
    </row>
    <row r="747" spans="1:8" s="136" customFormat="1" ht="17.25" x14ac:dyDescent="0.3">
      <c r="A747" s="133"/>
      <c r="B747" s="46"/>
      <c r="C747" s="130"/>
      <c r="D747" s="130"/>
      <c r="E747" s="134" t="s">
        <v>199</v>
      </c>
      <c r="F747" s="221"/>
      <c r="G747" s="268"/>
      <c r="H747" s="273"/>
    </row>
    <row r="748" spans="1:8" ht="17.25" x14ac:dyDescent="0.2">
      <c r="A748" s="133">
        <v>2911</v>
      </c>
      <c r="B748" s="47" t="s">
        <v>79</v>
      </c>
      <c r="C748" s="137">
        <v>1</v>
      </c>
      <c r="D748" s="137">
        <v>1</v>
      </c>
      <c r="E748" s="134" t="s">
        <v>446</v>
      </c>
      <c r="F748" s="221">
        <f t="shared" si="71"/>
        <v>536385.69999999995</v>
      </c>
      <c r="G748" s="269">
        <f>G750</f>
        <v>445573.2</v>
      </c>
      <c r="H748" s="208">
        <f>H750</f>
        <v>90812.5</v>
      </c>
    </row>
    <row r="749" spans="1:8" ht="27" x14ac:dyDescent="0.3">
      <c r="A749" s="133"/>
      <c r="B749" s="47"/>
      <c r="C749" s="137"/>
      <c r="D749" s="137"/>
      <c r="E749" s="134" t="s">
        <v>654</v>
      </c>
      <c r="F749" s="221"/>
      <c r="G749" s="266"/>
      <c r="H749" s="272"/>
    </row>
    <row r="750" spans="1:8" ht="28.5" x14ac:dyDescent="0.3">
      <c r="A750" s="133"/>
      <c r="B750" s="47"/>
      <c r="C750" s="137"/>
      <c r="D750" s="137"/>
      <c r="E750" s="51" t="s">
        <v>523</v>
      </c>
      <c r="F750" s="221">
        <f>G750</f>
        <v>445573.2</v>
      </c>
      <c r="G750" s="269">
        <v>445573.2</v>
      </c>
      <c r="H750" s="272">
        <v>90812.5</v>
      </c>
    </row>
    <row r="751" spans="1:8" ht="17.25" x14ac:dyDescent="0.3">
      <c r="A751" s="133"/>
      <c r="B751" s="47"/>
      <c r="C751" s="137"/>
      <c r="D751" s="137"/>
      <c r="E751" s="50" t="s">
        <v>709</v>
      </c>
      <c r="F751" s="221">
        <f t="shared" ref="F751:H757" si="72">G751+H751</f>
        <v>90812.5</v>
      </c>
      <c r="G751" s="269"/>
      <c r="H751" s="272">
        <v>90812.5</v>
      </c>
    </row>
    <row r="752" spans="1:8" ht="17.25" x14ac:dyDescent="0.2">
      <c r="A752" s="133"/>
      <c r="B752" s="47"/>
      <c r="C752" s="137"/>
      <c r="D752" s="137"/>
      <c r="E752" s="51" t="s">
        <v>761</v>
      </c>
      <c r="F752" s="221">
        <f t="shared" si="72"/>
        <v>0</v>
      </c>
      <c r="G752" s="269"/>
      <c r="H752" s="221">
        <f t="shared" si="72"/>
        <v>0</v>
      </c>
    </row>
    <row r="753" spans="1:8" ht="17.25" x14ac:dyDescent="0.2">
      <c r="A753" s="133"/>
      <c r="B753" s="47"/>
      <c r="C753" s="137"/>
      <c r="D753" s="137"/>
      <c r="E753" s="51" t="s">
        <v>762</v>
      </c>
      <c r="F753" s="221">
        <f t="shared" si="72"/>
        <v>0</v>
      </c>
      <c r="G753" s="269"/>
      <c r="H753" s="221">
        <f t="shared" si="72"/>
        <v>0</v>
      </c>
    </row>
    <row r="754" spans="1:8" ht="17.25" x14ac:dyDescent="0.3">
      <c r="A754" s="133"/>
      <c r="B754" s="47"/>
      <c r="C754" s="137"/>
      <c r="D754" s="137"/>
      <c r="E754" s="134" t="s">
        <v>712</v>
      </c>
      <c r="F754" s="221">
        <f t="shared" si="72"/>
        <v>0</v>
      </c>
      <c r="G754" s="266"/>
      <c r="H754" s="221">
        <f t="shared" si="72"/>
        <v>0</v>
      </c>
    </row>
    <row r="755" spans="1:8" ht="17.25" x14ac:dyDescent="0.3">
      <c r="A755" s="133"/>
      <c r="B755" s="47"/>
      <c r="C755" s="137"/>
      <c r="D755" s="137"/>
      <c r="E755" s="134" t="s">
        <v>727</v>
      </c>
      <c r="F755" s="221">
        <f t="shared" si="72"/>
        <v>0</v>
      </c>
      <c r="G755" s="266"/>
      <c r="H755" s="221">
        <f t="shared" si="72"/>
        <v>0</v>
      </c>
    </row>
    <row r="756" spans="1:8" ht="17.25" hidden="1" x14ac:dyDescent="0.3">
      <c r="A756" s="133"/>
      <c r="B756" s="47"/>
      <c r="C756" s="137"/>
      <c r="D756" s="137"/>
      <c r="E756" s="222" t="s">
        <v>711</v>
      </c>
      <c r="F756" s="221">
        <f t="shared" si="72"/>
        <v>0</v>
      </c>
      <c r="G756" s="266"/>
      <c r="H756" s="272"/>
    </row>
    <row r="757" spans="1:8" ht="17.25" hidden="1" x14ac:dyDescent="0.2">
      <c r="A757" s="133">
        <v>2912</v>
      </c>
      <c r="B757" s="47" t="s">
        <v>79</v>
      </c>
      <c r="C757" s="137">
        <v>1</v>
      </c>
      <c r="D757" s="137">
        <v>2</v>
      </c>
      <c r="E757" s="134" t="s">
        <v>447</v>
      </c>
      <c r="F757" s="221">
        <f t="shared" si="72"/>
        <v>0</v>
      </c>
      <c r="G757" s="269">
        <f>SUM(G759:G762)</f>
        <v>0</v>
      </c>
      <c r="H757" s="208">
        <f>SUM(H759:H762)</f>
        <v>0</v>
      </c>
    </row>
    <row r="758" spans="1:8" ht="27" hidden="1" x14ac:dyDescent="0.3">
      <c r="A758" s="133"/>
      <c r="B758" s="47"/>
      <c r="C758" s="137"/>
      <c r="D758" s="137"/>
      <c r="E758" s="134" t="s">
        <v>654</v>
      </c>
      <c r="F758" s="221"/>
      <c r="G758" s="266"/>
      <c r="H758" s="272"/>
    </row>
    <row r="759" spans="1:8" ht="15.75" hidden="1" customHeight="1" x14ac:dyDescent="0.3">
      <c r="A759" s="133"/>
      <c r="B759" s="47"/>
      <c r="C759" s="137"/>
      <c r="D759" s="137"/>
      <c r="E759" s="134" t="s">
        <v>655</v>
      </c>
      <c r="F759" s="221">
        <f t="shared" ref="F759:F762" si="73">G759+H759</f>
        <v>0</v>
      </c>
      <c r="G759" s="266"/>
      <c r="H759" s="272"/>
    </row>
    <row r="760" spans="1:8" ht="17.25" hidden="1" x14ac:dyDescent="0.3">
      <c r="A760" s="133"/>
      <c r="B760" s="47"/>
      <c r="C760" s="137"/>
      <c r="D760" s="137"/>
      <c r="E760" s="134"/>
      <c r="F760" s="221">
        <f t="shared" si="73"/>
        <v>0</v>
      </c>
      <c r="G760" s="266"/>
      <c r="H760" s="272"/>
    </row>
    <row r="761" spans="1:8" ht="10.5" hidden="1" customHeight="1" x14ac:dyDescent="0.3">
      <c r="A761" s="133"/>
      <c r="B761" s="47"/>
      <c r="C761" s="137"/>
      <c r="D761" s="137"/>
      <c r="E761" s="134"/>
      <c r="F761" s="221">
        <f t="shared" si="73"/>
        <v>0</v>
      </c>
      <c r="G761" s="266"/>
      <c r="H761" s="272"/>
    </row>
    <row r="762" spans="1:8" ht="17.25" hidden="1" x14ac:dyDescent="0.3">
      <c r="A762" s="133"/>
      <c r="B762" s="47"/>
      <c r="C762" s="137"/>
      <c r="D762" s="137"/>
      <c r="E762" s="134" t="s">
        <v>655</v>
      </c>
      <c r="F762" s="221">
        <f t="shared" si="73"/>
        <v>0</v>
      </c>
      <c r="G762" s="266"/>
      <c r="H762" s="272"/>
    </row>
    <row r="763" spans="1:8" ht="17.25" hidden="1" x14ac:dyDescent="0.2">
      <c r="A763" s="133">
        <v>2920</v>
      </c>
      <c r="B763" s="46" t="s">
        <v>79</v>
      </c>
      <c r="C763" s="130">
        <v>2</v>
      </c>
      <c r="D763" s="130">
        <v>0</v>
      </c>
      <c r="E763" s="135" t="s">
        <v>448</v>
      </c>
      <c r="F763" s="221">
        <f t="shared" si="71"/>
        <v>0</v>
      </c>
      <c r="G763" s="269">
        <f>G765+G771</f>
        <v>0</v>
      </c>
      <c r="H763" s="208">
        <f>H765+H771</f>
        <v>0</v>
      </c>
    </row>
    <row r="764" spans="1:8" s="136" customFormat="1" ht="17.25" hidden="1" x14ac:dyDescent="0.3">
      <c r="A764" s="133"/>
      <c r="B764" s="46"/>
      <c r="C764" s="130"/>
      <c r="D764" s="130"/>
      <c r="E764" s="134" t="s">
        <v>199</v>
      </c>
      <c r="F764" s="221">
        <f t="shared" si="71"/>
        <v>0</v>
      </c>
      <c r="G764" s="268"/>
      <c r="H764" s="273"/>
    </row>
    <row r="765" spans="1:8" ht="17.25" hidden="1" x14ac:dyDescent="0.2">
      <c r="A765" s="133">
        <v>2921</v>
      </c>
      <c r="B765" s="47" t="s">
        <v>79</v>
      </c>
      <c r="C765" s="137">
        <v>2</v>
      </c>
      <c r="D765" s="137">
        <v>1</v>
      </c>
      <c r="E765" s="134" t="s">
        <v>449</v>
      </c>
      <c r="F765" s="221">
        <f t="shared" si="71"/>
        <v>0</v>
      </c>
      <c r="G765" s="269">
        <f>SUM(G767:G770)</f>
        <v>0</v>
      </c>
      <c r="H765" s="208">
        <f>SUM(H767:H770)</f>
        <v>0</v>
      </c>
    </row>
    <row r="766" spans="1:8" ht="27" hidden="1" x14ac:dyDescent="0.3">
      <c r="A766" s="133"/>
      <c r="B766" s="47"/>
      <c r="C766" s="137"/>
      <c r="D766" s="137"/>
      <c r="E766" s="134" t="s">
        <v>654</v>
      </c>
      <c r="F766" s="221"/>
      <c r="G766" s="266"/>
      <c r="H766" s="272"/>
    </row>
    <row r="767" spans="1:8" ht="17.25" hidden="1" x14ac:dyDescent="0.3">
      <c r="A767" s="133"/>
      <c r="B767" s="47"/>
      <c r="C767" s="137"/>
      <c r="D767" s="137"/>
      <c r="E767" s="134" t="s">
        <v>655</v>
      </c>
      <c r="F767" s="221">
        <f t="shared" ref="F767:F771" si="74">G767+H767</f>
        <v>0</v>
      </c>
      <c r="G767" s="266"/>
      <c r="H767" s="272"/>
    </row>
    <row r="768" spans="1:8" ht="0.75" hidden="1" customHeight="1" x14ac:dyDescent="0.3">
      <c r="A768" s="133"/>
      <c r="B768" s="47"/>
      <c r="C768" s="137"/>
      <c r="D768" s="137"/>
      <c r="E768" s="134"/>
      <c r="F768" s="221">
        <f t="shared" si="74"/>
        <v>0</v>
      </c>
      <c r="G768" s="266"/>
      <c r="H768" s="272"/>
    </row>
    <row r="769" spans="1:8" ht="10.5" hidden="1" customHeight="1" x14ac:dyDescent="0.3">
      <c r="A769" s="133"/>
      <c r="B769" s="47"/>
      <c r="C769" s="137"/>
      <c r="D769" s="137"/>
      <c r="E769" s="134"/>
      <c r="F769" s="221">
        <f t="shared" si="74"/>
        <v>0</v>
      </c>
      <c r="G769" s="266"/>
      <c r="H769" s="272"/>
    </row>
    <row r="770" spans="1:8" ht="17.25" hidden="1" x14ac:dyDescent="0.3">
      <c r="A770" s="133"/>
      <c r="B770" s="47"/>
      <c r="C770" s="137"/>
      <c r="D770" s="137"/>
      <c r="E770" s="134" t="s">
        <v>655</v>
      </c>
      <c r="F770" s="221">
        <f t="shared" si="74"/>
        <v>0</v>
      </c>
      <c r="G770" s="266"/>
      <c r="H770" s="272"/>
    </row>
    <row r="771" spans="1:8" ht="17.25" hidden="1" x14ac:dyDescent="0.2">
      <c r="A771" s="133">
        <v>2922</v>
      </c>
      <c r="B771" s="47" t="s">
        <v>79</v>
      </c>
      <c r="C771" s="137">
        <v>2</v>
      </c>
      <c r="D771" s="137">
        <v>2</v>
      </c>
      <c r="E771" s="134" t="s">
        <v>450</v>
      </c>
      <c r="F771" s="221">
        <f t="shared" si="74"/>
        <v>0</v>
      </c>
      <c r="G771" s="269">
        <f>SUM(G773:G776)</f>
        <v>0</v>
      </c>
      <c r="H771" s="208">
        <f>SUM(H773:H776)</f>
        <v>0</v>
      </c>
    </row>
    <row r="772" spans="1:8" ht="27" hidden="1" x14ac:dyDescent="0.3">
      <c r="A772" s="133"/>
      <c r="B772" s="47"/>
      <c r="C772" s="137"/>
      <c r="D772" s="137"/>
      <c r="E772" s="134" t="s">
        <v>654</v>
      </c>
      <c r="F772" s="221"/>
      <c r="G772" s="266"/>
      <c r="H772" s="272"/>
    </row>
    <row r="773" spans="1:8" ht="16.5" hidden="1" customHeight="1" x14ac:dyDescent="0.3">
      <c r="A773" s="133"/>
      <c r="B773" s="47"/>
      <c r="C773" s="137"/>
      <c r="D773" s="137"/>
      <c r="E773" s="134" t="s">
        <v>655</v>
      </c>
      <c r="F773" s="221">
        <f t="shared" ref="F773:F776" si="75">G773+H773</f>
        <v>0</v>
      </c>
      <c r="G773" s="266"/>
      <c r="H773" s="272"/>
    </row>
    <row r="774" spans="1:8" ht="17.25" hidden="1" x14ac:dyDescent="0.3">
      <c r="A774" s="133"/>
      <c r="B774" s="47"/>
      <c r="C774" s="137"/>
      <c r="D774" s="137"/>
      <c r="E774" s="134"/>
      <c r="F774" s="221">
        <f t="shared" si="75"/>
        <v>0</v>
      </c>
      <c r="G774" s="266"/>
      <c r="H774" s="272"/>
    </row>
    <row r="775" spans="1:8" ht="17.25" hidden="1" x14ac:dyDescent="0.3">
      <c r="A775" s="133"/>
      <c r="B775" s="47"/>
      <c r="C775" s="137"/>
      <c r="D775" s="137"/>
      <c r="E775" s="134"/>
      <c r="F775" s="221">
        <f t="shared" si="75"/>
        <v>0</v>
      </c>
      <c r="G775" s="266"/>
      <c r="H775" s="272"/>
    </row>
    <row r="776" spans="1:8" ht="17.25" hidden="1" x14ac:dyDescent="0.3">
      <c r="A776" s="133"/>
      <c r="B776" s="47"/>
      <c r="C776" s="137"/>
      <c r="D776" s="137"/>
      <c r="E776" s="134" t="s">
        <v>655</v>
      </c>
      <c r="F776" s="221">
        <f t="shared" si="75"/>
        <v>0</v>
      </c>
      <c r="G776" s="266"/>
      <c r="H776" s="272"/>
    </row>
    <row r="777" spans="1:8" ht="10.5" hidden="1" customHeight="1" x14ac:dyDescent="0.2">
      <c r="A777" s="133">
        <v>2930</v>
      </c>
      <c r="B777" s="46" t="s">
        <v>79</v>
      </c>
      <c r="C777" s="130">
        <v>3</v>
      </c>
      <c r="D777" s="130">
        <v>0</v>
      </c>
      <c r="E777" s="135" t="s">
        <v>451</v>
      </c>
      <c r="F777" s="221">
        <f t="shared" si="71"/>
        <v>0</v>
      </c>
      <c r="G777" s="269">
        <f>G779+G785</f>
        <v>0</v>
      </c>
      <c r="H777" s="208">
        <f>H779+H785</f>
        <v>0</v>
      </c>
    </row>
    <row r="778" spans="1:8" s="136" customFormat="1" ht="17.25" hidden="1" x14ac:dyDescent="0.3">
      <c r="A778" s="133"/>
      <c r="B778" s="46"/>
      <c r="C778" s="130"/>
      <c r="D778" s="130"/>
      <c r="E778" s="134" t="s">
        <v>199</v>
      </c>
      <c r="F778" s="221">
        <f t="shared" si="71"/>
        <v>0</v>
      </c>
      <c r="G778" s="268"/>
      <c r="H778" s="273"/>
    </row>
    <row r="779" spans="1:8" ht="17.25" hidden="1" x14ac:dyDescent="0.2">
      <c r="A779" s="133">
        <v>2931</v>
      </c>
      <c r="B779" s="47" t="s">
        <v>79</v>
      </c>
      <c r="C779" s="137">
        <v>3</v>
      </c>
      <c r="D779" s="137">
        <v>1</v>
      </c>
      <c r="E779" s="134" t="s">
        <v>452</v>
      </c>
      <c r="F779" s="221">
        <f t="shared" si="71"/>
        <v>0</v>
      </c>
      <c r="G779" s="269">
        <f>SUM(G781:G784)</f>
        <v>0</v>
      </c>
      <c r="H779" s="208">
        <f>SUM(H781:H784)</f>
        <v>0</v>
      </c>
    </row>
    <row r="780" spans="1:8" ht="27" hidden="1" x14ac:dyDescent="0.3">
      <c r="A780" s="133"/>
      <c r="B780" s="47"/>
      <c r="C780" s="137"/>
      <c r="D780" s="137"/>
      <c r="E780" s="134" t="s">
        <v>654</v>
      </c>
      <c r="F780" s="221"/>
      <c r="G780" s="266"/>
      <c r="H780" s="272"/>
    </row>
    <row r="781" spans="1:8" ht="16.5" hidden="1" customHeight="1" x14ac:dyDescent="0.3">
      <c r="A781" s="133"/>
      <c r="B781" s="47"/>
      <c r="C781" s="137"/>
      <c r="D781" s="137"/>
      <c r="E781" s="134" t="s">
        <v>655</v>
      </c>
      <c r="F781" s="221">
        <f t="shared" ref="F781:F785" si="76">G781+H781</f>
        <v>0</v>
      </c>
      <c r="G781" s="266"/>
      <c r="H781" s="272"/>
    </row>
    <row r="782" spans="1:8" ht="17.25" hidden="1" x14ac:dyDescent="0.3">
      <c r="A782" s="133"/>
      <c r="B782" s="47"/>
      <c r="C782" s="137"/>
      <c r="D782" s="137"/>
      <c r="E782" s="134"/>
      <c r="F782" s="221">
        <f t="shared" si="76"/>
        <v>0</v>
      </c>
      <c r="G782" s="266"/>
      <c r="H782" s="272"/>
    </row>
    <row r="783" spans="1:8" ht="17.25" hidden="1" x14ac:dyDescent="0.3">
      <c r="A783" s="133"/>
      <c r="B783" s="47"/>
      <c r="C783" s="137"/>
      <c r="D783" s="137"/>
      <c r="E783" s="134"/>
      <c r="F783" s="221">
        <f t="shared" si="76"/>
        <v>0</v>
      </c>
      <c r="G783" s="266"/>
      <c r="H783" s="272"/>
    </row>
    <row r="784" spans="1:8" ht="16.5" hidden="1" customHeight="1" x14ac:dyDescent="0.3">
      <c r="A784" s="133"/>
      <c r="B784" s="47"/>
      <c r="C784" s="137"/>
      <c r="D784" s="137"/>
      <c r="E784" s="134" t="s">
        <v>655</v>
      </c>
      <c r="F784" s="221">
        <f t="shared" si="76"/>
        <v>0</v>
      </c>
      <c r="G784" s="266"/>
      <c r="H784" s="272"/>
    </row>
    <row r="785" spans="1:8" ht="11.25" hidden="1" customHeight="1" x14ac:dyDescent="0.2">
      <c r="A785" s="133">
        <v>2932</v>
      </c>
      <c r="B785" s="47" t="s">
        <v>79</v>
      </c>
      <c r="C785" s="137">
        <v>3</v>
      </c>
      <c r="D785" s="137">
        <v>2</v>
      </c>
      <c r="E785" s="134" t="s">
        <v>453</v>
      </c>
      <c r="F785" s="221">
        <f t="shared" si="76"/>
        <v>0</v>
      </c>
      <c r="G785" s="269">
        <f>SUM(G787:G790)</f>
        <v>0</v>
      </c>
      <c r="H785" s="208">
        <f>SUM(H787:H790)</f>
        <v>0</v>
      </c>
    </row>
    <row r="786" spans="1:8" ht="27" hidden="1" x14ac:dyDescent="0.3">
      <c r="A786" s="133"/>
      <c r="B786" s="47"/>
      <c r="C786" s="137"/>
      <c r="D786" s="137"/>
      <c r="E786" s="134" t="s">
        <v>654</v>
      </c>
      <c r="F786" s="221"/>
      <c r="G786" s="266"/>
      <c r="H786" s="272"/>
    </row>
    <row r="787" spans="1:8" ht="13.5" hidden="1" customHeight="1" x14ac:dyDescent="0.3">
      <c r="A787" s="133"/>
      <c r="B787" s="47"/>
      <c r="C787" s="137"/>
      <c r="D787" s="137"/>
      <c r="E787" s="134" t="s">
        <v>655</v>
      </c>
      <c r="F787" s="221">
        <f t="shared" ref="F787:F790" si="77">G787+H787</f>
        <v>0</v>
      </c>
      <c r="G787" s="266"/>
      <c r="H787" s="272"/>
    </row>
    <row r="788" spans="1:8" ht="17.25" hidden="1" x14ac:dyDescent="0.3">
      <c r="A788" s="133"/>
      <c r="B788" s="47"/>
      <c r="C788" s="137"/>
      <c r="D788" s="137"/>
      <c r="E788" s="134"/>
      <c r="F788" s="221">
        <f t="shared" si="77"/>
        <v>0</v>
      </c>
      <c r="G788" s="266"/>
      <c r="H788" s="272"/>
    </row>
    <row r="789" spans="1:8" ht="17.25" hidden="1" x14ac:dyDescent="0.3">
      <c r="A789" s="133"/>
      <c r="B789" s="47"/>
      <c r="C789" s="137"/>
      <c r="D789" s="137"/>
      <c r="E789" s="134"/>
      <c r="F789" s="221">
        <f t="shared" si="77"/>
        <v>0</v>
      </c>
      <c r="G789" s="266"/>
      <c r="H789" s="272"/>
    </row>
    <row r="790" spans="1:8" ht="17.25" hidden="1" x14ac:dyDescent="0.3">
      <c r="A790" s="133"/>
      <c r="B790" s="47"/>
      <c r="C790" s="137"/>
      <c r="D790" s="137"/>
      <c r="E790" s="134" t="s">
        <v>655</v>
      </c>
      <c r="F790" s="221">
        <f t="shared" si="77"/>
        <v>0</v>
      </c>
      <c r="G790" s="266"/>
      <c r="H790" s="272"/>
    </row>
    <row r="791" spans="1:8" ht="17.25" hidden="1" x14ac:dyDescent="0.2">
      <c r="A791" s="133">
        <v>2940</v>
      </c>
      <c r="B791" s="46" t="s">
        <v>79</v>
      </c>
      <c r="C791" s="130">
        <v>4</v>
      </c>
      <c r="D791" s="130">
        <v>0</v>
      </c>
      <c r="E791" s="135" t="s">
        <v>454</v>
      </c>
      <c r="F791" s="221">
        <f t="shared" si="71"/>
        <v>0</v>
      </c>
      <c r="G791" s="269">
        <f>G793+G799</f>
        <v>0</v>
      </c>
      <c r="H791" s="208">
        <f>H793+H799</f>
        <v>0</v>
      </c>
    </row>
    <row r="792" spans="1:8" s="136" customFormat="1" ht="17.25" hidden="1" x14ac:dyDescent="0.3">
      <c r="A792" s="133"/>
      <c r="B792" s="46"/>
      <c r="C792" s="130"/>
      <c r="D792" s="130"/>
      <c r="E792" s="134" t="s">
        <v>199</v>
      </c>
      <c r="F792" s="221">
        <f t="shared" si="71"/>
        <v>0</v>
      </c>
      <c r="G792" s="268"/>
      <c r="H792" s="273"/>
    </row>
    <row r="793" spans="1:8" ht="17.25" hidden="1" x14ac:dyDescent="0.2">
      <c r="A793" s="133">
        <v>2941</v>
      </c>
      <c r="B793" s="47" t="s">
        <v>79</v>
      </c>
      <c r="C793" s="137">
        <v>4</v>
      </c>
      <c r="D793" s="137">
        <v>1</v>
      </c>
      <c r="E793" s="134" t="s">
        <v>455</v>
      </c>
      <c r="F793" s="221">
        <f t="shared" si="71"/>
        <v>0</v>
      </c>
      <c r="G793" s="269">
        <f>SUM(G795:G798)</f>
        <v>0</v>
      </c>
      <c r="H793" s="208">
        <f>SUM(H795:H798)</f>
        <v>0</v>
      </c>
    </row>
    <row r="794" spans="1:8" ht="27" hidden="1" x14ac:dyDescent="0.3">
      <c r="A794" s="133"/>
      <c r="B794" s="47"/>
      <c r="C794" s="137"/>
      <c r="D794" s="137"/>
      <c r="E794" s="134" t="s">
        <v>654</v>
      </c>
      <c r="F794" s="221"/>
      <c r="G794" s="266"/>
      <c r="H794" s="272"/>
    </row>
    <row r="795" spans="1:8" ht="17.25" hidden="1" x14ac:dyDescent="0.3">
      <c r="A795" s="133"/>
      <c r="B795" s="47"/>
      <c r="C795" s="137"/>
      <c r="D795" s="137"/>
      <c r="E795" s="134" t="s">
        <v>655</v>
      </c>
      <c r="F795" s="221">
        <f t="shared" ref="F795:F799" si="78">G795+H795</f>
        <v>0</v>
      </c>
      <c r="G795" s="266"/>
      <c r="H795" s="272"/>
    </row>
    <row r="796" spans="1:8" ht="1.5" hidden="1" customHeight="1" x14ac:dyDescent="0.3">
      <c r="A796" s="133"/>
      <c r="B796" s="47"/>
      <c r="C796" s="137"/>
      <c r="D796" s="137"/>
      <c r="E796" s="134"/>
      <c r="F796" s="221">
        <f t="shared" si="78"/>
        <v>0</v>
      </c>
      <c r="G796" s="266"/>
      <c r="H796" s="272"/>
    </row>
    <row r="797" spans="1:8" ht="17.25" hidden="1" x14ac:dyDescent="0.3">
      <c r="A797" s="133"/>
      <c r="B797" s="47"/>
      <c r="C797" s="137"/>
      <c r="D797" s="137"/>
      <c r="E797" s="134"/>
      <c r="F797" s="221">
        <f t="shared" si="78"/>
        <v>0</v>
      </c>
      <c r="G797" s="266"/>
      <c r="H797" s="272"/>
    </row>
    <row r="798" spans="1:8" ht="17.25" hidden="1" x14ac:dyDescent="0.3">
      <c r="A798" s="133"/>
      <c r="B798" s="47"/>
      <c r="C798" s="137"/>
      <c r="D798" s="137"/>
      <c r="E798" s="134" t="s">
        <v>655</v>
      </c>
      <c r="F798" s="221">
        <f t="shared" si="78"/>
        <v>0</v>
      </c>
      <c r="G798" s="266"/>
      <c r="H798" s="272"/>
    </row>
    <row r="799" spans="1:8" ht="17.25" hidden="1" x14ac:dyDescent="0.2">
      <c r="A799" s="133">
        <v>2942</v>
      </c>
      <c r="B799" s="47" t="s">
        <v>79</v>
      </c>
      <c r="C799" s="137">
        <v>4</v>
      </c>
      <c r="D799" s="137">
        <v>2</v>
      </c>
      <c r="E799" s="134" t="s">
        <v>456</v>
      </c>
      <c r="F799" s="221">
        <f t="shared" si="78"/>
        <v>0</v>
      </c>
      <c r="G799" s="269">
        <f>SUM(G801:G804)</f>
        <v>0</v>
      </c>
      <c r="H799" s="208">
        <f>SUM(H801:H804)</f>
        <v>0</v>
      </c>
    </row>
    <row r="800" spans="1:8" ht="27" hidden="1" x14ac:dyDescent="0.3">
      <c r="A800" s="133"/>
      <c r="B800" s="47"/>
      <c r="C800" s="137"/>
      <c r="D800" s="137"/>
      <c r="E800" s="134" t="s">
        <v>654</v>
      </c>
      <c r="F800" s="221"/>
      <c r="G800" s="266"/>
      <c r="H800" s="272"/>
    </row>
    <row r="801" spans="1:8" ht="14.25" hidden="1" customHeight="1" x14ac:dyDescent="0.3">
      <c r="A801" s="133"/>
      <c r="B801" s="47"/>
      <c r="C801" s="137"/>
      <c r="D801" s="137"/>
      <c r="E801" s="134" t="s">
        <v>655</v>
      </c>
      <c r="F801" s="221">
        <f t="shared" ref="F801:F804" si="79">G801+H801</f>
        <v>0</v>
      </c>
      <c r="G801" s="266"/>
      <c r="H801" s="272"/>
    </row>
    <row r="802" spans="1:8" ht="2.25" hidden="1" customHeight="1" x14ac:dyDescent="0.3">
      <c r="A802" s="133"/>
      <c r="B802" s="47"/>
      <c r="C802" s="137"/>
      <c r="D802" s="137"/>
      <c r="E802" s="134"/>
      <c r="F802" s="221">
        <f t="shared" si="79"/>
        <v>0</v>
      </c>
      <c r="G802" s="266"/>
      <c r="H802" s="272"/>
    </row>
    <row r="803" spans="1:8" ht="17.25" hidden="1" x14ac:dyDescent="0.3">
      <c r="A803" s="133"/>
      <c r="B803" s="47"/>
      <c r="C803" s="137"/>
      <c r="D803" s="137"/>
      <c r="E803" s="134"/>
      <c r="F803" s="221">
        <f t="shared" si="79"/>
        <v>0</v>
      </c>
      <c r="G803" s="266"/>
      <c r="H803" s="272"/>
    </row>
    <row r="804" spans="1:8" ht="17.25" hidden="1" x14ac:dyDescent="0.3">
      <c r="A804" s="133"/>
      <c r="B804" s="47"/>
      <c r="C804" s="137"/>
      <c r="D804" s="137"/>
      <c r="E804" s="134" t="s">
        <v>655</v>
      </c>
      <c r="F804" s="221">
        <f t="shared" si="79"/>
        <v>0</v>
      </c>
      <c r="G804" s="266"/>
      <c r="H804" s="272"/>
    </row>
    <row r="805" spans="1:8" ht="17.25" x14ac:dyDescent="0.2">
      <c r="A805" s="133">
        <v>2950</v>
      </c>
      <c r="B805" s="46" t="s">
        <v>79</v>
      </c>
      <c r="C805" s="130">
        <v>5</v>
      </c>
      <c r="D805" s="130">
        <v>0</v>
      </c>
      <c r="E805" s="135" t="s">
        <v>457</v>
      </c>
      <c r="F805" s="280">
        <f t="shared" si="71"/>
        <v>208924</v>
      </c>
      <c r="G805" s="279">
        <f>G807</f>
        <v>208924</v>
      </c>
      <c r="H805" s="208">
        <f>H807+H815</f>
        <v>0</v>
      </c>
    </row>
    <row r="806" spans="1:8" s="136" customFormat="1" ht="17.25" x14ac:dyDescent="0.3">
      <c r="A806" s="133"/>
      <c r="B806" s="46"/>
      <c r="C806" s="130"/>
      <c r="D806" s="130"/>
      <c r="E806" s="134" t="s">
        <v>199</v>
      </c>
      <c r="F806" s="221">
        <f t="shared" si="71"/>
        <v>0</v>
      </c>
      <c r="G806" s="268"/>
      <c r="H806" s="273"/>
    </row>
    <row r="807" spans="1:8" ht="17.25" x14ac:dyDescent="0.2">
      <c r="A807" s="133">
        <v>2951</v>
      </c>
      <c r="B807" s="47" t="s">
        <v>79</v>
      </c>
      <c r="C807" s="137">
        <v>5</v>
      </c>
      <c r="D807" s="137">
        <v>1</v>
      </c>
      <c r="E807" s="134" t="s">
        <v>458</v>
      </c>
      <c r="F807" s="221">
        <f t="shared" ref="F807:F831" si="80">G807+H807</f>
        <v>208924</v>
      </c>
      <c r="G807" s="269">
        <f>G809</f>
        <v>208924</v>
      </c>
      <c r="H807" s="208">
        <f>H809</f>
        <v>0</v>
      </c>
    </row>
    <row r="808" spans="1:8" ht="27" x14ac:dyDescent="0.3">
      <c r="A808" s="133"/>
      <c r="B808" s="47"/>
      <c r="C808" s="137"/>
      <c r="D808" s="137"/>
      <c r="E808" s="134" t="s">
        <v>654</v>
      </c>
      <c r="F808" s="221"/>
      <c r="G808" s="266"/>
      <c r="H808" s="272"/>
    </row>
    <row r="809" spans="1:8" ht="26.25" customHeight="1" x14ac:dyDescent="0.3">
      <c r="A809" s="133"/>
      <c r="B809" s="47"/>
      <c r="C809" s="137"/>
      <c r="D809" s="137"/>
      <c r="E809" s="51" t="s">
        <v>523</v>
      </c>
      <c r="F809" s="221">
        <f t="shared" si="80"/>
        <v>208924</v>
      </c>
      <c r="G809" s="266">
        <v>208924</v>
      </c>
      <c r="H809" s="272">
        <f>H812+H813</f>
        <v>0</v>
      </c>
    </row>
    <row r="810" spans="1:8" ht="0.75" customHeight="1" x14ac:dyDescent="0.3">
      <c r="A810" s="133"/>
      <c r="B810" s="47"/>
      <c r="C810" s="137"/>
      <c r="D810" s="137"/>
      <c r="E810" s="134"/>
      <c r="F810" s="221">
        <f t="shared" si="80"/>
        <v>132235.4</v>
      </c>
      <c r="G810" s="266">
        <v>132235.4</v>
      </c>
      <c r="H810" s="272"/>
    </row>
    <row r="811" spans="1:8" ht="17.25" hidden="1" x14ac:dyDescent="0.3">
      <c r="A811" s="133"/>
      <c r="B811" s="47"/>
      <c r="C811" s="137"/>
      <c r="D811" s="137"/>
      <c r="E811" s="134"/>
      <c r="F811" s="221">
        <f t="shared" si="80"/>
        <v>132235.4</v>
      </c>
      <c r="G811" s="266">
        <v>132235.4</v>
      </c>
      <c r="H811" s="272"/>
    </row>
    <row r="812" spans="1:8" ht="17.25" x14ac:dyDescent="0.3">
      <c r="A812" s="133"/>
      <c r="B812" s="47"/>
      <c r="C812" s="137"/>
      <c r="D812" s="137"/>
      <c r="E812" s="51" t="s">
        <v>566</v>
      </c>
      <c r="F812" s="221"/>
      <c r="G812" s="266"/>
      <c r="H812" s="272"/>
    </row>
    <row r="813" spans="1:8" ht="17.25" x14ac:dyDescent="0.3">
      <c r="A813" s="133"/>
      <c r="B813" s="47"/>
      <c r="C813" s="137"/>
      <c r="D813" s="137"/>
      <c r="E813" s="51" t="s">
        <v>765</v>
      </c>
      <c r="F813" s="221"/>
      <c r="G813" s="266"/>
      <c r="H813" s="272"/>
    </row>
    <row r="814" spans="1:8" ht="17.25" x14ac:dyDescent="0.3">
      <c r="A814" s="133"/>
      <c r="B814" s="47"/>
      <c r="C814" s="137"/>
      <c r="D814" s="137"/>
      <c r="E814" s="134" t="s">
        <v>655</v>
      </c>
      <c r="F814" s="221"/>
      <c r="G814" s="266"/>
      <c r="H814" s="272"/>
    </row>
    <row r="815" spans="1:8" ht="17.25" hidden="1" x14ac:dyDescent="0.2">
      <c r="A815" s="133">
        <v>2952</v>
      </c>
      <c r="B815" s="47" t="s">
        <v>79</v>
      </c>
      <c r="C815" s="137">
        <v>5</v>
      </c>
      <c r="D815" s="137">
        <v>2</v>
      </c>
      <c r="E815" s="134" t="s">
        <v>459</v>
      </c>
      <c r="F815" s="221">
        <f t="shared" ref="F815" si="81">G815+H815</f>
        <v>0</v>
      </c>
      <c r="G815" s="269">
        <f>SUM(G817:G820)</f>
        <v>0</v>
      </c>
      <c r="H815" s="208">
        <f>SUM(H817:H820)</f>
        <v>0</v>
      </c>
    </row>
    <row r="816" spans="1:8" ht="27" hidden="1" x14ac:dyDescent="0.3">
      <c r="A816" s="133"/>
      <c r="B816" s="47"/>
      <c r="C816" s="137"/>
      <c r="D816" s="137"/>
      <c r="E816" s="134" t="s">
        <v>654</v>
      </c>
      <c r="F816" s="221"/>
      <c r="G816" s="266"/>
      <c r="H816" s="272"/>
    </row>
    <row r="817" spans="1:8" ht="17.25" hidden="1" x14ac:dyDescent="0.3">
      <c r="A817" s="133"/>
      <c r="B817" s="47"/>
      <c r="C817" s="137"/>
      <c r="D817" s="137"/>
      <c r="E817" s="134" t="s">
        <v>655</v>
      </c>
      <c r="F817" s="221">
        <f t="shared" ref="F817:F820" si="82">G817+H817</f>
        <v>0</v>
      </c>
      <c r="G817" s="266"/>
      <c r="H817" s="272"/>
    </row>
    <row r="818" spans="1:8" ht="0.75" hidden="1" customHeight="1" x14ac:dyDescent="0.3">
      <c r="A818" s="133"/>
      <c r="B818" s="47"/>
      <c r="C818" s="137"/>
      <c r="D818" s="137"/>
      <c r="E818" s="134"/>
      <c r="F818" s="221">
        <f t="shared" si="82"/>
        <v>0</v>
      </c>
      <c r="G818" s="266"/>
      <c r="H818" s="272"/>
    </row>
    <row r="819" spans="1:8" ht="10.5" hidden="1" customHeight="1" x14ac:dyDescent="0.3">
      <c r="A819" s="133"/>
      <c r="B819" s="47"/>
      <c r="C819" s="137"/>
      <c r="D819" s="137"/>
      <c r="E819" s="134"/>
      <c r="F819" s="221">
        <f t="shared" si="82"/>
        <v>0</v>
      </c>
      <c r="G819" s="266"/>
      <c r="H819" s="272"/>
    </row>
    <row r="820" spans="1:8" ht="17.25" hidden="1" x14ac:dyDescent="0.3">
      <c r="A820" s="133"/>
      <c r="B820" s="47"/>
      <c r="C820" s="137"/>
      <c r="D820" s="137"/>
      <c r="E820" s="134" t="s">
        <v>655</v>
      </c>
      <c r="F820" s="221">
        <f t="shared" si="82"/>
        <v>0</v>
      </c>
      <c r="G820" s="266"/>
      <c r="H820" s="272"/>
    </row>
    <row r="821" spans="1:8" ht="17.25" hidden="1" x14ac:dyDescent="0.2">
      <c r="A821" s="133">
        <v>2960</v>
      </c>
      <c r="B821" s="46" t="s">
        <v>79</v>
      </c>
      <c r="C821" s="130">
        <v>6</v>
      </c>
      <c r="D821" s="130">
        <v>0</v>
      </c>
      <c r="E821" s="135" t="s">
        <v>460</v>
      </c>
      <c r="F821" s="221">
        <f t="shared" si="80"/>
        <v>0</v>
      </c>
      <c r="G821" s="269">
        <f>G823</f>
        <v>0</v>
      </c>
      <c r="H821" s="208">
        <f>H823</f>
        <v>0</v>
      </c>
    </row>
    <row r="822" spans="1:8" s="136" customFormat="1" ht="17.25" hidden="1" x14ac:dyDescent="0.3">
      <c r="A822" s="133"/>
      <c r="B822" s="46"/>
      <c r="C822" s="130"/>
      <c r="D822" s="130"/>
      <c r="E822" s="134" t="s">
        <v>199</v>
      </c>
      <c r="F822" s="221">
        <f t="shared" si="80"/>
        <v>0</v>
      </c>
      <c r="G822" s="268"/>
      <c r="H822" s="273"/>
    </row>
    <row r="823" spans="1:8" ht="17.25" hidden="1" x14ac:dyDescent="0.2">
      <c r="A823" s="133">
        <v>2961</v>
      </c>
      <c r="B823" s="47" t="s">
        <v>79</v>
      </c>
      <c r="C823" s="137">
        <v>6</v>
      </c>
      <c r="D823" s="137">
        <v>1</v>
      </c>
      <c r="E823" s="134" t="s">
        <v>460</v>
      </c>
      <c r="F823" s="221">
        <f t="shared" si="80"/>
        <v>0</v>
      </c>
      <c r="G823" s="269">
        <f>SUM(G825:G828)</f>
        <v>0</v>
      </c>
      <c r="H823" s="208">
        <f>SUM(H825:H828)</f>
        <v>0</v>
      </c>
    </row>
    <row r="824" spans="1:8" ht="27" hidden="1" x14ac:dyDescent="0.3">
      <c r="A824" s="133"/>
      <c r="B824" s="47"/>
      <c r="C824" s="137"/>
      <c r="D824" s="137"/>
      <c r="E824" s="134" t="s">
        <v>654</v>
      </c>
      <c r="F824" s="221"/>
      <c r="G824" s="266"/>
      <c r="H824" s="272"/>
    </row>
    <row r="825" spans="1:8" ht="16.5" hidden="1" customHeight="1" x14ac:dyDescent="0.3">
      <c r="A825" s="133"/>
      <c r="B825" s="47"/>
      <c r="C825" s="137"/>
      <c r="D825" s="137"/>
      <c r="E825" s="134" t="s">
        <v>655</v>
      </c>
      <c r="F825" s="221">
        <f t="shared" ref="F825:F828" si="83">G825+H825</f>
        <v>0</v>
      </c>
      <c r="G825" s="266"/>
      <c r="H825" s="272"/>
    </row>
    <row r="826" spans="1:8" ht="17.25" hidden="1" x14ac:dyDescent="0.3">
      <c r="A826" s="133"/>
      <c r="B826" s="47"/>
      <c r="C826" s="137"/>
      <c r="D826" s="137"/>
      <c r="E826" s="134"/>
      <c r="F826" s="221">
        <f t="shared" si="83"/>
        <v>0</v>
      </c>
      <c r="G826" s="266"/>
      <c r="H826" s="272"/>
    </row>
    <row r="827" spans="1:8" ht="10.5" hidden="1" customHeight="1" x14ac:dyDescent="0.3">
      <c r="A827" s="133"/>
      <c r="B827" s="47"/>
      <c r="C827" s="137"/>
      <c r="D827" s="137"/>
      <c r="E827" s="134"/>
      <c r="F827" s="221">
        <f t="shared" si="83"/>
        <v>0</v>
      </c>
      <c r="G827" s="266"/>
      <c r="H827" s="272"/>
    </row>
    <row r="828" spans="1:8" ht="17.25" hidden="1" x14ac:dyDescent="0.3">
      <c r="A828" s="133"/>
      <c r="B828" s="47"/>
      <c r="C828" s="137"/>
      <c r="D828" s="137"/>
      <c r="E828" s="134" t="s">
        <v>655</v>
      </c>
      <c r="F828" s="221">
        <f t="shared" si="83"/>
        <v>0</v>
      </c>
      <c r="G828" s="266"/>
      <c r="H828" s="272"/>
    </row>
    <row r="829" spans="1:8" ht="27" hidden="1" x14ac:dyDescent="0.2">
      <c r="A829" s="133">
        <v>2970</v>
      </c>
      <c r="B829" s="46" t="s">
        <v>79</v>
      </c>
      <c r="C829" s="130">
        <v>7</v>
      </c>
      <c r="D829" s="130">
        <v>0</v>
      </c>
      <c r="E829" s="135" t="s">
        <v>461</v>
      </c>
      <c r="F829" s="221">
        <f t="shared" si="80"/>
        <v>0</v>
      </c>
      <c r="G829" s="269">
        <f>G831</f>
        <v>0</v>
      </c>
      <c r="H829" s="208">
        <f>H831</f>
        <v>0</v>
      </c>
    </row>
    <row r="830" spans="1:8" s="136" customFormat="1" ht="17.25" hidden="1" x14ac:dyDescent="0.3">
      <c r="A830" s="133"/>
      <c r="B830" s="46"/>
      <c r="C830" s="130"/>
      <c r="D830" s="130"/>
      <c r="E830" s="134" t="s">
        <v>199</v>
      </c>
      <c r="F830" s="221">
        <f t="shared" si="80"/>
        <v>0</v>
      </c>
      <c r="G830" s="268"/>
      <c r="H830" s="273"/>
    </row>
    <row r="831" spans="1:8" ht="27" hidden="1" x14ac:dyDescent="0.2">
      <c r="A831" s="133">
        <v>2971</v>
      </c>
      <c r="B831" s="47" t="s">
        <v>79</v>
      </c>
      <c r="C831" s="137">
        <v>7</v>
      </c>
      <c r="D831" s="137">
        <v>1</v>
      </c>
      <c r="E831" s="134" t="s">
        <v>461</v>
      </c>
      <c r="F831" s="221">
        <f t="shared" si="80"/>
        <v>0</v>
      </c>
      <c r="G831" s="269">
        <f>SUM(G833:G836)</f>
        <v>0</v>
      </c>
      <c r="H831" s="208">
        <f>SUM(H833:H836)</f>
        <v>0</v>
      </c>
    </row>
    <row r="832" spans="1:8" ht="27" hidden="1" x14ac:dyDescent="0.3">
      <c r="A832" s="133"/>
      <c r="B832" s="47"/>
      <c r="C832" s="137"/>
      <c r="D832" s="137"/>
      <c r="E832" s="134" t="s">
        <v>654</v>
      </c>
      <c r="F832" s="221"/>
      <c r="G832" s="266"/>
      <c r="H832" s="272"/>
    </row>
    <row r="833" spans="1:8" ht="17.25" hidden="1" x14ac:dyDescent="0.3">
      <c r="A833" s="133"/>
      <c r="B833" s="47"/>
      <c r="C833" s="137"/>
      <c r="D833" s="137"/>
      <c r="E833" s="134" t="s">
        <v>655</v>
      </c>
      <c r="F833" s="221">
        <f t="shared" ref="F833:F879" si="84">G833+H833</f>
        <v>0</v>
      </c>
      <c r="G833" s="266"/>
      <c r="H833" s="272"/>
    </row>
    <row r="834" spans="1:8" ht="1.5" hidden="1" customHeight="1" x14ac:dyDescent="0.3">
      <c r="A834" s="133"/>
      <c r="B834" s="47"/>
      <c r="C834" s="137"/>
      <c r="D834" s="137"/>
      <c r="E834" s="134"/>
      <c r="F834" s="221">
        <f t="shared" si="84"/>
        <v>0</v>
      </c>
      <c r="G834" s="266"/>
      <c r="H834" s="272"/>
    </row>
    <row r="835" spans="1:8" ht="14.25" hidden="1" customHeight="1" x14ac:dyDescent="0.3">
      <c r="A835" s="133"/>
      <c r="B835" s="47"/>
      <c r="C835" s="137"/>
      <c r="D835" s="137"/>
      <c r="E835" s="134"/>
      <c r="F835" s="221">
        <f t="shared" si="84"/>
        <v>0</v>
      </c>
      <c r="G835" s="266"/>
      <c r="H835" s="272"/>
    </row>
    <row r="836" spans="1:8" ht="17.25" hidden="1" x14ac:dyDescent="0.3">
      <c r="A836" s="133"/>
      <c r="B836" s="47"/>
      <c r="C836" s="137"/>
      <c r="D836" s="137"/>
      <c r="E836" s="134" t="s">
        <v>655</v>
      </c>
      <c r="F836" s="221">
        <f t="shared" si="84"/>
        <v>0</v>
      </c>
      <c r="G836" s="266"/>
      <c r="H836" s="272"/>
    </row>
    <row r="837" spans="1:8" ht="17.25" hidden="1" x14ac:dyDescent="0.2">
      <c r="A837" s="133">
        <v>2980</v>
      </c>
      <c r="B837" s="46" t="s">
        <v>79</v>
      </c>
      <c r="C837" s="130">
        <v>8</v>
      </c>
      <c r="D837" s="130">
        <v>0</v>
      </c>
      <c r="E837" s="135" t="s">
        <v>462</v>
      </c>
      <c r="F837" s="221">
        <f t="shared" si="84"/>
        <v>0</v>
      </c>
      <c r="G837" s="269">
        <f>G839</f>
        <v>0</v>
      </c>
      <c r="H837" s="208">
        <f>H839</f>
        <v>0</v>
      </c>
    </row>
    <row r="838" spans="1:8" s="136" customFormat="1" ht="17.25" hidden="1" x14ac:dyDescent="0.3">
      <c r="A838" s="133"/>
      <c r="B838" s="46"/>
      <c r="C838" s="130"/>
      <c r="D838" s="130"/>
      <c r="E838" s="134" t="s">
        <v>199</v>
      </c>
      <c r="F838" s="221"/>
      <c r="G838" s="268"/>
      <c r="H838" s="273"/>
    </row>
    <row r="839" spans="1:8" ht="17.25" hidden="1" x14ac:dyDescent="0.2">
      <c r="A839" s="133">
        <v>2981</v>
      </c>
      <c r="B839" s="47" t="s">
        <v>79</v>
      </c>
      <c r="C839" s="137">
        <v>8</v>
      </c>
      <c r="D839" s="137">
        <v>1</v>
      </c>
      <c r="E839" s="134" t="s">
        <v>462</v>
      </c>
      <c r="F839" s="221">
        <f t="shared" si="84"/>
        <v>0</v>
      </c>
      <c r="G839" s="269">
        <f>SUM(G841:G844)</f>
        <v>0</v>
      </c>
      <c r="H839" s="208">
        <f>SUM(H841:H844)</f>
        <v>0</v>
      </c>
    </row>
    <row r="840" spans="1:8" ht="27" hidden="1" x14ac:dyDescent="0.3">
      <c r="A840" s="133"/>
      <c r="B840" s="47"/>
      <c r="C840" s="137"/>
      <c r="D840" s="137"/>
      <c r="E840" s="134" t="s">
        <v>654</v>
      </c>
      <c r="F840" s="221"/>
      <c r="G840" s="266"/>
      <c r="H840" s="272"/>
    </row>
    <row r="841" spans="1:8" ht="17.25" hidden="1" x14ac:dyDescent="0.3">
      <c r="A841" s="133"/>
      <c r="B841" s="47"/>
      <c r="C841" s="137"/>
      <c r="D841" s="137"/>
      <c r="E841" s="134" t="s">
        <v>655</v>
      </c>
      <c r="F841" s="221">
        <f t="shared" ref="F841:F844" si="85">G841+H841</f>
        <v>0</v>
      </c>
      <c r="G841" s="266"/>
      <c r="H841" s="272"/>
    </row>
    <row r="842" spans="1:8" ht="0.75" hidden="1" customHeight="1" x14ac:dyDescent="0.3">
      <c r="A842" s="133"/>
      <c r="B842" s="47"/>
      <c r="C842" s="137"/>
      <c r="D842" s="137"/>
      <c r="E842" s="134"/>
      <c r="F842" s="221">
        <f t="shared" si="85"/>
        <v>0</v>
      </c>
      <c r="G842" s="266"/>
      <c r="H842" s="272"/>
    </row>
    <row r="843" spans="1:8" ht="14.25" hidden="1" customHeight="1" x14ac:dyDescent="0.3">
      <c r="A843" s="133"/>
      <c r="B843" s="47"/>
      <c r="C843" s="137"/>
      <c r="D843" s="137"/>
      <c r="E843" s="134"/>
      <c r="F843" s="221">
        <f t="shared" si="85"/>
        <v>0</v>
      </c>
      <c r="G843" s="266"/>
      <c r="H843" s="272"/>
    </row>
    <row r="844" spans="1:8" ht="17.25" hidden="1" x14ac:dyDescent="0.3">
      <c r="A844" s="133"/>
      <c r="B844" s="47"/>
      <c r="C844" s="137"/>
      <c r="D844" s="137"/>
      <c r="E844" s="134" t="s">
        <v>655</v>
      </c>
      <c r="F844" s="221">
        <f t="shared" si="85"/>
        <v>0</v>
      </c>
      <c r="G844" s="266"/>
      <c r="H844" s="272"/>
    </row>
    <row r="845" spans="1:8" s="132" customFormat="1" ht="43.5" x14ac:dyDescent="0.25">
      <c r="A845" s="129">
        <v>3000</v>
      </c>
      <c r="B845" s="46" t="s">
        <v>80</v>
      </c>
      <c r="C845" s="130">
        <v>0</v>
      </c>
      <c r="D845" s="130">
        <v>0</v>
      </c>
      <c r="E845" s="131" t="s">
        <v>664</v>
      </c>
      <c r="F845" s="220">
        <f t="shared" si="84"/>
        <v>0</v>
      </c>
      <c r="G845" s="265">
        <f>G847+G861+G869+G877+G885+G893+G901+G909+G917</f>
        <v>0</v>
      </c>
      <c r="H845" s="207">
        <f>H847+H861+H869+H877+H885+H893+H901+H909+H917</f>
        <v>0</v>
      </c>
    </row>
    <row r="846" spans="1:8" ht="17.25" x14ac:dyDescent="0.3">
      <c r="A846" s="133"/>
      <c r="B846" s="46"/>
      <c r="C846" s="130"/>
      <c r="D846" s="130"/>
      <c r="E846" s="134" t="s">
        <v>294</v>
      </c>
      <c r="F846" s="221"/>
      <c r="G846" s="266"/>
      <c r="H846" s="272"/>
    </row>
    <row r="847" spans="1:8" ht="17.25" hidden="1" x14ac:dyDescent="0.2">
      <c r="A847" s="133">
        <v>3010</v>
      </c>
      <c r="B847" s="46" t="s">
        <v>80</v>
      </c>
      <c r="C847" s="130">
        <v>1</v>
      </c>
      <c r="D847" s="130">
        <v>0</v>
      </c>
      <c r="E847" s="135" t="s">
        <v>464</v>
      </c>
      <c r="F847" s="221">
        <f t="shared" si="84"/>
        <v>0</v>
      </c>
      <c r="G847" s="269">
        <f>G849+G855</f>
        <v>0</v>
      </c>
      <c r="H847" s="208">
        <f>H849+H855</f>
        <v>0</v>
      </c>
    </row>
    <row r="848" spans="1:8" s="136" customFormat="1" ht="17.25" hidden="1" x14ac:dyDescent="0.3">
      <c r="A848" s="133"/>
      <c r="B848" s="46"/>
      <c r="C848" s="130"/>
      <c r="D848" s="130"/>
      <c r="E848" s="134" t="s">
        <v>199</v>
      </c>
      <c r="F848" s="221"/>
      <c r="G848" s="268"/>
      <c r="H848" s="273"/>
    </row>
    <row r="849" spans="1:8" ht="17.25" hidden="1" x14ac:dyDescent="0.2">
      <c r="A849" s="133">
        <v>3011</v>
      </c>
      <c r="B849" s="47" t="s">
        <v>80</v>
      </c>
      <c r="C849" s="137">
        <v>1</v>
      </c>
      <c r="D849" s="137">
        <v>1</v>
      </c>
      <c r="E849" s="134" t="s">
        <v>465</v>
      </c>
      <c r="F849" s="221">
        <f t="shared" si="84"/>
        <v>0</v>
      </c>
      <c r="G849" s="269">
        <f>SUM(G851:G854)</f>
        <v>0</v>
      </c>
      <c r="H849" s="208">
        <f>SUM(H851:H854)</f>
        <v>0</v>
      </c>
    </row>
    <row r="850" spans="1:8" ht="28.5" hidden="1" customHeight="1" x14ac:dyDescent="0.3">
      <c r="A850" s="133"/>
      <c r="B850" s="47"/>
      <c r="C850" s="137"/>
      <c r="D850" s="137"/>
      <c r="E850" s="134" t="s">
        <v>654</v>
      </c>
      <c r="F850" s="221"/>
      <c r="G850" s="266"/>
      <c r="H850" s="272"/>
    </row>
    <row r="851" spans="1:8" ht="13.5" hidden="1" customHeight="1" x14ac:dyDescent="0.3">
      <c r="A851" s="133"/>
      <c r="B851" s="47"/>
      <c r="C851" s="137"/>
      <c r="D851" s="137"/>
      <c r="E851" s="134" t="s">
        <v>655</v>
      </c>
      <c r="F851" s="221">
        <f t="shared" ref="F851:F855" si="86">G851+H851</f>
        <v>0</v>
      </c>
      <c r="G851" s="266"/>
      <c r="H851" s="272"/>
    </row>
    <row r="852" spans="1:8" ht="0.75" hidden="1" customHeight="1" x14ac:dyDescent="0.3">
      <c r="A852" s="133"/>
      <c r="B852" s="47"/>
      <c r="C852" s="137"/>
      <c r="D852" s="137"/>
      <c r="E852" s="134"/>
      <c r="F852" s="221">
        <f t="shared" si="86"/>
        <v>0</v>
      </c>
      <c r="G852" s="266"/>
      <c r="H852" s="272"/>
    </row>
    <row r="853" spans="1:8" ht="17.25" hidden="1" x14ac:dyDescent="0.3">
      <c r="A853" s="133"/>
      <c r="B853" s="47"/>
      <c r="C853" s="137"/>
      <c r="D853" s="137"/>
      <c r="E853" s="134"/>
      <c r="F853" s="221">
        <f t="shared" si="86"/>
        <v>0</v>
      </c>
      <c r="G853" s="266"/>
      <c r="H853" s="272"/>
    </row>
    <row r="854" spans="1:8" ht="17.25" hidden="1" x14ac:dyDescent="0.3">
      <c r="A854" s="133"/>
      <c r="B854" s="47"/>
      <c r="C854" s="137"/>
      <c r="D854" s="137"/>
      <c r="E854" s="134" t="s">
        <v>655</v>
      </c>
      <c r="F854" s="221">
        <f t="shared" si="86"/>
        <v>0</v>
      </c>
      <c r="G854" s="266"/>
      <c r="H854" s="272"/>
    </row>
    <row r="855" spans="1:8" ht="17.25" hidden="1" x14ac:dyDescent="0.2">
      <c r="A855" s="133">
        <v>3012</v>
      </c>
      <c r="B855" s="47" t="s">
        <v>80</v>
      </c>
      <c r="C855" s="137">
        <v>1</v>
      </c>
      <c r="D855" s="137">
        <v>2</v>
      </c>
      <c r="E855" s="134" t="s">
        <v>466</v>
      </c>
      <c r="F855" s="221">
        <f t="shared" si="86"/>
        <v>0</v>
      </c>
      <c r="G855" s="269">
        <f>SUM(G857:G860)</f>
        <v>0</v>
      </c>
      <c r="H855" s="208">
        <f>SUM(H857:H860)</f>
        <v>0</v>
      </c>
    </row>
    <row r="856" spans="1:8" ht="27" hidden="1" x14ac:dyDescent="0.3">
      <c r="A856" s="133"/>
      <c r="B856" s="47"/>
      <c r="C856" s="137"/>
      <c r="D856" s="137"/>
      <c r="E856" s="134" t="s">
        <v>654</v>
      </c>
      <c r="F856" s="221"/>
      <c r="G856" s="266"/>
      <c r="H856" s="272"/>
    </row>
    <row r="857" spans="1:8" ht="17.25" hidden="1" x14ac:dyDescent="0.3">
      <c r="A857" s="133"/>
      <c r="B857" s="47"/>
      <c r="C857" s="137"/>
      <c r="D857" s="137"/>
      <c r="E857" s="134" t="s">
        <v>655</v>
      </c>
      <c r="F857" s="221">
        <f t="shared" si="84"/>
        <v>0</v>
      </c>
      <c r="G857" s="266"/>
      <c r="H857" s="272"/>
    </row>
    <row r="858" spans="1:8" ht="1.5" hidden="1" customHeight="1" x14ac:dyDescent="0.3">
      <c r="A858" s="133"/>
      <c r="B858" s="47"/>
      <c r="C858" s="137"/>
      <c r="D858" s="137"/>
      <c r="E858" s="134"/>
      <c r="F858" s="221">
        <f t="shared" si="84"/>
        <v>0</v>
      </c>
      <c r="G858" s="266"/>
      <c r="H858" s="272"/>
    </row>
    <row r="859" spans="1:8" ht="17.25" hidden="1" x14ac:dyDescent="0.3">
      <c r="A859" s="133"/>
      <c r="B859" s="47"/>
      <c r="C859" s="137"/>
      <c r="D859" s="137"/>
      <c r="E859" s="134"/>
      <c r="F859" s="221">
        <f t="shared" si="84"/>
        <v>0</v>
      </c>
      <c r="G859" s="266"/>
      <c r="H859" s="272"/>
    </row>
    <row r="860" spans="1:8" ht="17.25" hidden="1" customHeight="1" x14ac:dyDescent="0.3">
      <c r="A860" s="133"/>
      <c r="B860" s="47"/>
      <c r="C860" s="137"/>
      <c r="D860" s="137"/>
      <c r="E860" s="134" t="s">
        <v>655</v>
      </c>
      <c r="F860" s="221">
        <f t="shared" si="84"/>
        <v>0</v>
      </c>
      <c r="G860" s="266"/>
      <c r="H860" s="272"/>
    </row>
    <row r="861" spans="1:8" ht="17.25" hidden="1" x14ac:dyDescent="0.2">
      <c r="A861" s="133">
        <v>3020</v>
      </c>
      <c r="B861" s="46" t="s">
        <v>80</v>
      </c>
      <c r="C861" s="130">
        <v>2</v>
      </c>
      <c r="D861" s="130">
        <v>0</v>
      </c>
      <c r="E861" s="135" t="s">
        <v>467</v>
      </c>
      <c r="F861" s="221">
        <f t="shared" si="84"/>
        <v>0</v>
      </c>
      <c r="G861" s="269">
        <f>G863</f>
        <v>0</v>
      </c>
      <c r="H861" s="208">
        <f>H863</f>
        <v>0</v>
      </c>
    </row>
    <row r="862" spans="1:8" s="136" customFormat="1" ht="17.25" hidden="1" x14ac:dyDescent="0.3">
      <c r="A862" s="133"/>
      <c r="B862" s="46"/>
      <c r="C862" s="130"/>
      <c r="D862" s="130"/>
      <c r="E862" s="134" t="s">
        <v>199</v>
      </c>
      <c r="F862" s="221"/>
      <c r="G862" s="268"/>
      <c r="H862" s="273"/>
    </row>
    <row r="863" spans="1:8" ht="17.25" hidden="1" x14ac:dyDescent="0.2">
      <c r="A863" s="133">
        <v>3021</v>
      </c>
      <c r="B863" s="47" t="s">
        <v>80</v>
      </c>
      <c r="C863" s="137">
        <v>2</v>
      </c>
      <c r="D863" s="137">
        <v>1</v>
      </c>
      <c r="E863" s="134" t="s">
        <v>467</v>
      </c>
      <c r="F863" s="221">
        <f t="shared" si="84"/>
        <v>0</v>
      </c>
      <c r="G863" s="269">
        <f>SUM(G865:G868)</f>
        <v>0</v>
      </c>
      <c r="H863" s="208">
        <f>SUM(H865:H868)</f>
        <v>0</v>
      </c>
    </row>
    <row r="864" spans="1:8" ht="27" hidden="1" x14ac:dyDescent="0.3">
      <c r="A864" s="133"/>
      <c r="B864" s="47"/>
      <c r="C864" s="137"/>
      <c r="D864" s="137"/>
      <c r="E864" s="134" t="s">
        <v>654</v>
      </c>
      <c r="F864" s="221"/>
      <c r="G864" s="266"/>
      <c r="H864" s="272"/>
    </row>
    <row r="865" spans="1:8" ht="16.5" hidden="1" customHeight="1" x14ac:dyDescent="0.3">
      <c r="A865" s="133"/>
      <c r="B865" s="47"/>
      <c r="C865" s="137"/>
      <c r="D865" s="137"/>
      <c r="E865" s="134" t="s">
        <v>655</v>
      </c>
      <c r="F865" s="221">
        <f t="shared" ref="F865:F868" si="87">G865+H865</f>
        <v>0</v>
      </c>
      <c r="G865" s="266"/>
      <c r="H865" s="272"/>
    </row>
    <row r="866" spans="1:8" ht="30" hidden="1" customHeight="1" x14ac:dyDescent="0.3">
      <c r="A866" s="133"/>
      <c r="B866" s="47"/>
      <c r="C866" s="137"/>
      <c r="D866" s="137"/>
      <c r="E866" s="134"/>
      <c r="F866" s="221">
        <f t="shared" si="87"/>
        <v>0</v>
      </c>
      <c r="G866" s="266"/>
      <c r="H866" s="272"/>
    </row>
    <row r="867" spans="1:8" ht="17.25" hidden="1" x14ac:dyDescent="0.3">
      <c r="A867" s="133"/>
      <c r="B867" s="47"/>
      <c r="C867" s="137"/>
      <c r="D867" s="137"/>
      <c r="E867" s="134"/>
      <c r="F867" s="221">
        <f t="shared" si="87"/>
        <v>0</v>
      </c>
      <c r="G867" s="266"/>
      <c r="H867" s="272"/>
    </row>
    <row r="868" spans="1:8" ht="17.25" hidden="1" x14ac:dyDescent="0.3">
      <c r="A868" s="133"/>
      <c r="B868" s="47"/>
      <c r="C868" s="137"/>
      <c r="D868" s="137"/>
      <c r="E868" s="134" t="s">
        <v>655</v>
      </c>
      <c r="F868" s="221">
        <f t="shared" si="87"/>
        <v>0</v>
      </c>
      <c r="G868" s="266"/>
      <c r="H868" s="272"/>
    </row>
    <row r="869" spans="1:8" ht="17.25" x14ac:dyDescent="0.2">
      <c r="A869" s="133">
        <v>3030</v>
      </c>
      <c r="B869" s="46" t="s">
        <v>80</v>
      </c>
      <c r="C869" s="130">
        <v>3</v>
      </c>
      <c r="D869" s="130">
        <v>0</v>
      </c>
      <c r="E869" s="135" t="s">
        <v>468</v>
      </c>
      <c r="F869" s="280">
        <f t="shared" si="84"/>
        <v>0</v>
      </c>
      <c r="G869" s="279">
        <f>G871</f>
        <v>0</v>
      </c>
      <c r="H869" s="208">
        <f>H871</f>
        <v>0</v>
      </c>
    </row>
    <row r="870" spans="1:8" s="136" customFormat="1" ht="17.25" x14ac:dyDescent="0.3">
      <c r="A870" s="133"/>
      <c r="B870" s="46"/>
      <c r="C870" s="130"/>
      <c r="D870" s="130"/>
      <c r="E870" s="134" t="s">
        <v>199</v>
      </c>
      <c r="F870" s="221"/>
      <c r="G870" s="268"/>
      <c r="H870" s="273"/>
    </row>
    <row r="871" spans="1:8" s="136" customFormat="1" ht="17.25" x14ac:dyDescent="0.2">
      <c r="A871" s="133">
        <v>3031</v>
      </c>
      <c r="B871" s="47" t="s">
        <v>80</v>
      </c>
      <c r="C871" s="137">
        <v>3</v>
      </c>
      <c r="D871" s="137">
        <v>1</v>
      </c>
      <c r="E871" s="134" t="s">
        <v>468</v>
      </c>
      <c r="F871" s="221">
        <f t="shared" ref="F871" si="88">G871+H871</f>
        <v>0</v>
      </c>
      <c r="G871" s="269">
        <f>G873</f>
        <v>0</v>
      </c>
      <c r="H871" s="208">
        <f>SUM(H873:H876)</f>
        <v>0</v>
      </c>
    </row>
    <row r="872" spans="1:8" ht="32.25" customHeight="1" x14ac:dyDescent="0.3">
      <c r="A872" s="133"/>
      <c r="B872" s="47"/>
      <c r="C872" s="137"/>
      <c r="D872" s="137"/>
      <c r="E872" s="134" t="s">
        <v>654</v>
      </c>
      <c r="F872" s="221"/>
      <c r="G872" s="266"/>
      <c r="H872" s="272"/>
    </row>
    <row r="873" spans="1:8" ht="17.25" x14ac:dyDescent="0.3">
      <c r="A873" s="133"/>
      <c r="B873" s="47"/>
      <c r="C873" s="137"/>
      <c r="D873" s="137"/>
      <c r="E873" s="51" t="s">
        <v>547</v>
      </c>
      <c r="F873" s="221">
        <f t="shared" ref="F873:H876" si="89">G873+H873</f>
        <v>0</v>
      </c>
      <c r="G873" s="266"/>
      <c r="H873" s="221">
        <f t="shared" si="89"/>
        <v>0</v>
      </c>
    </row>
    <row r="874" spans="1:8" ht="17.25" x14ac:dyDescent="0.3">
      <c r="A874" s="133"/>
      <c r="B874" s="47"/>
      <c r="C874" s="137"/>
      <c r="D874" s="137"/>
      <c r="E874" s="134"/>
      <c r="F874" s="221">
        <f t="shared" si="89"/>
        <v>0</v>
      </c>
      <c r="G874" s="266"/>
      <c r="H874" s="221">
        <f t="shared" si="89"/>
        <v>0</v>
      </c>
    </row>
    <row r="875" spans="1:8" ht="17.25" hidden="1" x14ac:dyDescent="0.3">
      <c r="A875" s="133"/>
      <c r="B875" s="47"/>
      <c r="C875" s="137"/>
      <c r="D875" s="137"/>
      <c r="E875" s="134"/>
      <c r="F875" s="221">
        <f t="shared" si="89"/>
        <v>0</v>
      </c>
      <c r="G875" s="266"/>
      <c r="H875" s="221">
        <f t="shared" si="89"/>
        <v>0</v>
      </c>
    </row>
    <row r="876" spans="1:8" ht="17.25" x14ac:dyDescent="0.3">
      <c r="A876" s="133"/>
      <c r="B876" s="47"/>
      <c r="C876" s="137"/>
      <c r="D876" s="137"/>
      <c r="E876" s="134" t="s">
        <v>655</v>
      </c>
      <c r="F876" s="221">
        <f t="shared" si="89"/>
        <v>0</v>
      </c>
      <c r="G876" s="266"/>
      <c r="H876" s="221">
        <f t="shared" si="89"/>
        <v>0</v>
      </c>
    </row>
    <row r="877" spans="1:8" ht="17.25" x14ac:dyDescent="0.2">
      <c r="A877" s="133">
        <v>3040</v>
      </c>
      <c r="B877" s="46" t="s">
        <v>80</v>
      </c>
      <c r="C877" s="130">
        <v>4</v>
      </c>
      <c r="D877" s="130">
        <v>0</v>
      </c>
      <c r="E877" s="135" t="s">
        <v>469</v>
      </c>
      <c r="F877" s="221">
        <f t="shared" si="84"/>
        <v>0</v>
      </c>
      <c r="G877" s="269">
        <f>G879</f>
        <v>0</v>
      </c>
      <c r="H877" s="208">
        <f>H879</f>
        <v>0</v>
      </c>
    </row>
    <row r="878" spans="1:8" s="136" customFormat="1" ht="17.25" x14ac:dyDescent="0.3">
      <c r="A878" s="133"/>
      <c r="B878" s="46"/>
      <c r="C878" s="130"/>
      <c r="D878" s="130"/>
      <c r="E878" s="134" t="s">
        <v>199</v>
      </c>
      <c r="F878" s="221"/>
      <c r="G878" s="268"/>
      <c r="H878" s="273"/>
    </row>
    <row r="879" spans="1:8" ht="17.25" x14ac:dyDescent="0.2">
      <c r="A879" s="133">
        <v>3041</v>
      </c>
      <c r="B879" s="47" t="s">
        <v>80</v>
      </c>
      <c r="C879" s="137">
        <v>4</v>
      </c>
      <c r="D879" s="137">
        <v>1</v>
      </c>
      <c r="E879" s="134" t="s">
        <v>469</v>
      </c>
      <c r="F879" s="221">
        <f t="shared" si="84"/>
        <v>0</v>
      </c>
      <c r="G879" s="269">
        <f>SUM(G881:G884)</f>
        <v>0</v>
      </c>
      <c r="H879" s="208">
        <f>SUM(H881:H884)</f>
        <v>0</v>
      </c>
    </row>
    <row r="880" spans="1:8" ht="27" x14ac:dyDescent="0.3">
      <c r="A880" s="133"/>
      <c r="B880" s="47"/>
      <c r="C880" s="137"/>
      <c r="D880" s="137"/>
      <c r="E880" s="134" t="s">
        <v>654</v>
      </c>
      <c r="F880" s="221"/>
      <c r="G880" s="266"/>
      <c r="H880" s="272"/>
    </row>
    <row r="881" spans="1:8" ht="17.25" x14ac:dyDescent="0.3">
      <c r="A881" s="133"/>
      <c r="B881" s="47"/>
      <c r="C881" s="137"/>
      <c r="D881" s="137"/>
      <c r="E881" s="51" t="s">
        <v>547</v>
      </c>
      <c r="F881" s="221">
        <f t="shared" ref="F881:F887" si="90">G881+H881</f>
        <v>0</v>
      </c>
      <c r="G881" s="266"/>
      <c r="H881" s="272">
        <v>0</v>
      </c>
    </row>
    <row r="882" spans="1:8" ht="28.5" x14ac:dyDescent="0.3">
      <c r="A882" s="133"/>
      <c r="B882" s="47"/>
      <c r="C882" s="137"/>
      <c r="D882" s="137"/>
      <c r="E882" s="62" t="s">
        <v>531</v>
      </c>
      <c r="F882" s="221"/>
      <c r="G882" s="266"/>
      <c r="H882" s="272"/>
    </row>
    <row r="883" spans="1:8" ht="16.5" customHeight="1" x14ac:dyDescent="0.3">
      <c r="A883" s="133"/>
      <c r="B883" s="47"/>
      <c r="C883" s="137"/>
      <c r="D883" s="137"/>
      <c r="E883" s="50" t="s">
        <v>545</v>
      </c>
      <c r="F883" s="221"/>
      <c r="G883" s="266"/>
      <c r="H883" s="272"/>
    </row>
    <row r="884" spans="1:8" ht="17.25" x14ac:dyDescent="0.3">
      <c r="A884" s="133"/>
      <c r="B884" s="47"/>
      <c r="C884" s="137"/>
      <c r="D884" s="137"/>
      <c r="E884" s="134" t="s">
        <v>655</v>
      </c>
      <c r="F884" s="221">
        <f t="shared" si="90"/>
        <v>0</v>
      </c>
      <c r="G884" s="266"/>
      <c r="H884" s="272">
        <v>0</v>
      </c>
    </row>
    <row r="885" spans="1:8" ht="17.25" hidden="1" x14ac:dyDescent="0.2">
      <c r="A885" s="133">
        <v>3050</v>
      </c>
      <c r="B885" s="46" t="s">
        <v>80</v>
      </c>
      <c r="C885" s="130">
        <v>5</v>
      </c>
      <c r="D885" s="130">
        <v>0</v>
      </c>
      <c r="E885" s="135" t="s">
        <v>470</v>
      </c>
      <c r="F885" s="221">
        <f t="shared" si="90"/>
        <v>0</v>
      </c>
      <c r="G885" s="269">
        <f>G887</f>
        <v>0</v>
      </c>
      <c r="H885" s="208">
        <f>H887</f>
        <v>0</v>
      </c>
    </row>
    <row r="886" spans="1:8" s="136" customFormat="1" ht="17.25" hidden="1" x14ac:dyDescent="0.3">
      <c r="A886" s="133"/>
      <c r="B886" s="46"/>
      <c r="C886" s="130"/>
      <c r="D886" s="130"/>
      <c r="E886" s="134" t="s">
        <v>199</v>
      </c>
      <c r="F886" s="221"/>
      <c r="G886" s="268"/>
      <c r="H886" s="273"/>
    </row>
    <row r="887" spans="1:8" ht="17.25" hidden="1" x14ac:dyDescent="0.2">
      <c r="A887" s="133">
        <v>3051</v>
      </c>
      <c r="B887" s="47" t="s">
        <v>80</v>
      </c>
      <c r="C887" s="137">
        <v>5</v>
      </c>
      <c r="D887" s="137">
        <v>1</v>
      </c>
      <c r="E887" s="134" t="s">
        <v>470</v>
      </c>
      <c r="F887" s="221">
        <f t="shared" si="90"/>
        <v>0</v>
      </c>
      <c r="G887" s="269">
        <f>SUM(G889:G892)</f>
        <v>0</v>
      </c>
      <c r="H887" s="208">
        <f>SUM(H889:H892)</f>
        <v>0</v>
      </c>
    </row>
    <row r="888" spans="1:8" ht="27" hidden="1" x14ac:dyDescent="0.3">
      <c r="A888" s="133"/>
      <c r="B888" s="47"/>
      <c r="C888" s="137"/>
      <c r="D888" s="137"/>
      <c r="E888" s="134" t="s">
        <v>654</v>
      </c>
      <c r="F888" s="221"/>
      <c r="G888" s="266"/>
      <c r="H888" s="272"/>
    </row>
    <row r="889" spans="1:8" ht="16.5" hidden="1" customHeight="1" x14ac:dyDescent="0.3">
      <c r="A889" s="133"/>
      <c r="B889" s="47"/>
      <c r="C889" s="137"/>
      <c r="D889" s="137"/>
      <c r="E889" s="134" t="s">
        <v>655</v>
      </c>
      <c r="F889" s="221">
        <f t="shared" ref="F889:F895" si="91">G889+H889</f>
        <v>0</v>
      </c>
      <c r="G889" s="266"/>
      <c r="H889" s="272"/>
    </row>
    <row r="890" spans="1:8" ht="17.25" hidden="1" x14ac:dyDescent="0.3">
      <c r="A890" s="133"/>
      <c r="B890" s="47"/>
      <c r="C890" s="137"/>
      <c r="D890" s="137"/>
      <c r="E890" s="134"/>
      <c r="F890" s="221">
        <f t="shared" si="91"/>
        <v>0</v>
      </c>
      <c r="G890" s="266"/>
      <c r="H890" s="272"/>
    </row>
    <row r="891" spans="1:8" ht="17.25" hidden="1" x14ac:dyDescent="0.3">
      <c r="A891" s="133"/>
      <c r="B891" s="47"/>
      <c r="C891" s="137"/>
      <c r="D891" s="137"/>
      <c r="E891" s="134"/>
      <c r="F891" s="221">
        <f t="shared" si="91"/>
        <v>0</v>
      </c>
      <c r="G891" s="266"/>
      <c r="H891" s="272"/>
    </row>
    <row r="892" spans="1:8" ht="17.25" hidden="1" x14ac:dyDescent="0.3">
      <c r="A892" s="133"/>
      <c r="B892" s="47"/>
      <c r="C892" s="137"/>
      <c r="D892" s="137"/>
      <c r="E892" s="134" t="s">
        <v>655</v>
      </c>
      <c r="F892" s="221">
        <f t="shared" si="91"/>
        <v>0</v>
      </c>
      <c r="G892" s="266"/>
      <c r="H892" s="272"/>
    </row>
    <row r="893" spans="1:8" ht="17.25" hidden="1" x14ac:dyDescent="0.2">
      <c r="A893" s="133">
        <v>3060</v>
      </c>
      <c r="B893" s="46" t="s">
        <v>80</v>
      </c>
      <c r="C893" s="130">
        <v>6</v>
      </c>
      <c r="D893" s="130">
        <v>0</v>
      </c>
      <c r="E893" s="135" t="s">
        <v>471</v>
      </c>
      <c r="F893" s="221">
        <f t="shared" si="91"/>
        <v>0</v>
      </c>
      <c r="G893" s="269">
        <f>G895</f>
        <v>0</v>
      </c>
      <c r="H893" s="208">
        <f>H895</f>
        <v>0</v>
      </c>
    </row>
    <row r="894" spans="1:8" s="136" customFormat="1" ht="17.25" hidden="1" x14ac:dyDescent="0.3">
      <c r="A894" s="133"/>
      <c r="B894" s="46"/>
      <c r="C894" s="130"/>
      <c r="D894" s="130"/>
      <c r="E894" s="134" t="s">
        <v>199</v>
      </c>
      <c r="F894" s="221"/>
      <c r="G894" s="268"/>
      <c r="H894" s="273"/>
    </row>
    <row r="895" spans="1:8" ht="17.25" hidden="1" x14ac:dyDescent="0.2">
      <c r="A895" s="133">
        <v>3061</v>
      </c>
      <c r="B895" s="47" t="s">
        <v>80</v>
      </c>
      <c r="C895" s="137">
        <v>6</v>
      </c>
      <c r="D895" s="137">
        <v>1</v>
      </c>
      <c r="E895" s="134" t="s">
        <v>471</v>
      </c>
      <c r="F895" s="221">
        <f t="shared" si="91"/>
        <v>0</v>
      </c>
      <c r="G895" s="269">
        <f>SUM(G897:G900)</f>
        <v>0</v>
      </c>
      <c r="H895" s="208">
        <f>SUM(H897:H900)</f>
        <v>0</v>
      </c>
    </row>
    <row r="896" spans="1:8" ht="27" hidden="1" x14ac:dyDescent="0.3">
      <c r="A896" s="133"/>
      <c r="B896" s="47"/>
      <c r="C896" s="137"/>
      <c r="D896" s="137"/>
      <c r="E896" s="134" t="s">
        <v>654</v>
      </c>
      <c r="F896" s="221"/>
      <c r="G896" s="266"/>
      <c r="H896" s="272"/>
    </row>
    <row r="897" spans="1:8" ht="16.5" hidden="1" customHeight="1" x14ac:dyDescent="0.3">
      <c r="A897" s="133"/>
      <c r="B897" s="47"/>
      <c r="C897" s="137"/>
      <c r="D897" s="137"/>
      <c r="E897" s="134" t="s">
        <v>655</v>
      </c>
      <c r="F897" s="221">
        <f t="shared" ref="F897:F903" si="92">G897+H897</f>
        <v>0</v>
      </c>
      <c r="G897" s="266"/>
      <c r="H897" s="272"/>
    </row>
    <row r="898" spans="1:8" ht="2.25" hidden="1" customHeight="1" x14ac:dyDescent="0.3">
      <c r="A898" s="133"/>
      <c r="B898" s="47"/>
      <c r="C898" s="137"/>
      <c r="D898" s="137"/>
      <c r="E898" s="134"/>
      <c r="F898" s="221">
        <f t="shared" si="92"/>
        <v>0</v>
      </c>
      <c r="G898" s="266"/>
      <c r="H898" s="272"/>
    </row>
    <row r="899" spans="1:8" ht="16.5" hidden="1" customHeight="1" x14ac:dyDescent="0.3">
      <c r="A899" s="133"/>
      <c r="B899" s="47"/>
      <c r="C899" s="137"/>
      <c r="D899" s="137"/>
      <c r="E899" s="134"/>
      <c r="F899" s="221">
        <f t="shared" si="92"/>
        <v>0</v>
      </c>
      <c r="G899" s="266"/>
      <c r="H899" s="272"/>
    </row>
    <row r="900" spans="1:8" ht="17.25" hidden="1" x14ac:dyDescent="0.3">
      <c r="A900" s="133"/>
      <c r="B900" s="47"/>
      <c r="C900" s="137"/>
      <c r="D900" s="137"/>
      <c r="E900" s="134" t="s">
        <v>655</v>
      </c>
      <c r="F900" s="221">
        <f t="shared" si="92"/>
        <v>0</v>
      </c>
      <c r="G900" s="266"/>
      <c r="H900" s="272"/>
    </row>
    <row r="901" spans="1:8" ht="27" x14ac:dyDescent="0.2">
      <c r="A901" s="133">
        <v>3070</v>
      </c>
      <c r="B901" s="46" t="s">
        <v>80</v>
      </c>
      <c r="C901" s="130">
        <v>7</v>
      </c>
      <c r="D901" s="130">
        <v>0</v>
      </c>
      <c r="E901" s="135" t="s">
        <v>472</v>
      </c>
      <c r="F901" s="221">
        <f t="shared" si="92"/>
        <v>0</v>
      </c>
      <c r="G901" s="281">
        <f>G903</f>
        <v>0</v>
      </c>
      <c r="H901" s="208">
        <f>H903</f>
        <v>0</v>
      </c>
    </row>
    <row r="902" spans="1:8" s="136" customFormat="1" ht="17.25" x14ac:dyDescent="0.3">
      <c r="A902" s="133"/>
      <c r="B902" s="46"/>
      <c r="C902" s="130"/>
      <c r="D902" s="130"/>
      <c r="E902" s="134" t="s">
        <v>199</v>
      </c>
      <c r="F902" s="221"/>
      <c r="G902" s="282"/>
      <c r="H902" s="273"/>
    </row>
    <row r="903" spans="1:8" ht="27" x14ac:dyDescent="0.2">
      <c r="A903" s="133">
        <v>3071</v>
      </c>
      <c r="B903" s="47" t="s">
        <v>80</v>
      </c>
      <c r="C903" s="137">
        <v>7</v>
      </c>
      <c r="D903" s="137">
        <v>1</v>
      </c>
      <c r="E903" s="134" t="s">
        <v>472</v>
      </c>
      <c r="F903" s="221">
        <f t="shared" si="92"/>
        <v>0</v>
      </c>
      <c r="G903" s="269">
        <f>SUM(G905:G908)</f>
        <v>0</v>
      </c>
      <c r="H903" s="208">
        <f>SUM(H905:H908)</f>
        <v>0</v>
      </c>
    </row>
    <row r="904" spans="1:8" ht="27" x14ac:dyDescent="0.3">
      <c r="A904" s="133"/>
      <c r="B904" s="47"/>
      <c r="C904" s="137"/>
      <c r="D904" s="137"/>
      <c r="E904" s="134" t="s">
        <v>654</v>
      </c>
      <c r="F904" s="221"/>
      <c r="G904" s="266"/>
      <c r="H904" s="272"/>
    </row>
    <row r="905" spans="1:8" ht="17.25" x14ac:dyDescent="0.3">
      <c r="A905" s="133"/>
      <c r="B905" s="47"/>
      <c r="C905" s="137"/>
      <c r="D905" s="137"/>
      <c r="E905" s="51" t="s">
        <v>547</v>
      </c>
      <c r="F905" s="221">
        <f t="shared" ref="F905:F909" si="93">G905+H905</f>
        <v>0</v>
      </c>
      <c r="G905" s="266"/>
      <c r="H905" s="272"/>
    </row>
    <row r="906" spans="1:8" ht="0.75" customHeight="1" x14ac:dyDescent="0.3">
      <c r="A906" s="133"/>
      <c r="B906" s="47"/>
      <c r="C906" s="137"/>
      <c r="D906" s="137"/>
      <c r="E906" s="134"/>
      <c r="F906" s="221">
        <f t="shared" si="93"/>
        <v>0</v>
      </c>
      <c r="G906" s="266"/>
      <c r="H906" s="272"/>
    </row>
    <row r="907" spans="1:8" ht="17.25" hidden="1" x14ac:dyDescent="0.3">
      <c r="A907" s="133"/>
      <c r="B907" s="47"/>
      <c r="C907" s="137"/>
      <c r="D907" s="137"/>
      <c r="E907" s="134"/>
      <c r="F907" s="221">
        <f t="shared" si="93"/>
        <v>0</v>
      </c>
      <c r="G907" s="266"/>
      <c r="H907" s="272"/>
    </row>
    <row r="908" spans="1:8" ht="17.25" x14ac:dyDescent="0.3">
      <c r="A908" s="133"/>
      <c r="B908" s="47"/>
      <c r="C908" s="137"/>
      <c r="D908" s="137"/>
      <c r="E908" s="134" t="s">
        <v>655</v>
      </c>
      <c r="F908" s="221">
        <f t="shared" si="93"/>
        <v>0</v>
      </c>
      <c r="G908" s="266"/>
      <c r="H908" s="272"/>
    </row>
    <row r="909" spans="1:8" ht="27" hidden="1" x14ac:dyDescent="0.2">
      <c r="A909" s="133">
        <v>3080</v>
      </c>
      <c r="B909" s="46" t="s">
        <v>80</v>
      </c>
      <c r="C909" s="130">
        <v>8</v>
      </c>
      <c r="D909" s="130">
        <v>0</v>
      </c>
      <c r="E909" s="135" t="s">
        <v>473</v>
      </c>
      <c r="F909" s="221">
        <f t="shared" si="93"/>
        <v>0</v>
      </c>
      <c r="G909" s="269">
        <f>G911</f>
        <v>0</v>
      </c>
      <c r="H909" s="208">
        <f>H911</f>
        <v>0</v>
      </c>
    </row>
    <row r="910" spans="1:8" s="136" customFormat="1" ht="17.25" hidden="1" x14ac:dyDescent="0.3">
      <c r="A910" s="133"/>
      <c r="B910" s="46"/>
      <c r="C910" s="130"/>
      <c r="D910" s="130"/>
      <c r="E910" s="134" t="s">
        <v>199</v>
      </c>
      <c r="F910" s="221"/>
      <c r="G910" s="268"/>
      <c r="H910" s="273"/>
    </row>
    <row r="911" spans="1:8" ht="27" hidden="1" x14ac:dyDescent="0.2">
      <c r="A911" s="133">
        <v>3081</v>
      </c>
      <c r="B911" s="47" t="s">
        <v>80</v>
      </c>
      <c r="C911" s="137">
        <v>8</v>
      </c>
      <c r="D911" s="137">
        <v>1</v>
      </c>
      <c r="E911" s="134" t="s">
        <v>473</v>
      </c>
      <c r="F911" s="221">
        <f t="shared" ref="F911" si="94">G911+H911</f>
        <v>0</v>
      </c>
      <c r="G911" s="269">
        <f>SUM(G913:G916)</f>
        <v>0</v>
      </c>
      <c r="H911" s="208">
        <f>SUM(H913:H916)</f>
        <v>0</v>
      </c>
    </row>
    <row r="912" spans="1:8" ht="27" hidden="1" x14ac:dyDescent="0.3">
      <c r="A912" s="133"/>
      <c r="B912" s="47"/>
      <c r="C912" s="137"/>
      <c r="D912" s="137"/>
      <c r="E912" s="134" t="s">
        <v>654</v>
      </c>
      <c r="F912" s="221"/>
      <c r="G912" s="266"/>
      <c r="H912" s="272"/>
    </row>
    <row r="913" spans="1:8" ht="15.75" hidden="1" customHeight="1" x14ac:dyDescent="0.3">
      <c r="A913" s="133"/>
      <c r="B913" s="47"/>
      <c r="C913" s="137"/>
      <c r="D913" s="137"/>
      <c r="E913" s="134" t="s">
        <v>655</v>
      </c>
      <c r="F913" s="221">
        <f t="shared" ref="F913:F919" si="95">G913+H913</f>
        <v>0</v>
      </c>
      <c r="G913" s="266"/>
      <c r="H913" s="272"/>
    </row>
    <row r="914" spans="1:8" ht="17.25" hidden="1" x14ac:dyDescent="0.3">
      <c r="A914" s="133"/>
      <c r="B914" s="47"/>
      <c r="C914" s="137"/>
      <c r="D914" s="137"/>
      <c r="E914" s="134"/>
      <c r="F914" s="221">
        <f t="shared" si="95"/>
        <v>0</v>
      </c>
      <c r="G914" s="266"/>
      <c r="H914" s="272"/>
    </row>
    <row r="915" spans="1:8" ht="17.25" hidden="1" x14ac:dyDescent="0.3">
      <c r="A915" s="133"/>
      <c r="B915" s="47"/>
      <c r="C915" s="137"/>
      <c r="D915" s="137"/>
      <c r="E915" s="134"/>
      <c r="F915" s="221">
        <f t="shared" si="95"/>
        <v>0</v>
      </c>
      <c r="G915" s="266"/>
      <c r="H915" s="272"/>
    </row>
    <row r="916" spans="1:8" ht="17.25" hidden="1" x14ac:dyDescent="0.3">
      <c r="A916" s="133"/>
      <c r="B916" s="47"/>
      <c r="C916" s="137"/>
      <c r="D916" s="137"/>
      <c r="E916" s="134" t="s">
        <v>655</v>
      </c>
      <c r="F916" s="221">
        <f t="shared" si="95"/>
        <v>0</v>
      </c>
      <c r="G916" s="266"/>
      <c r="H916" s="272"/>
    </row>
    <row r="917" spans="1:8" ht="17.25" hidden="1" x14ac:dyDescent="0.2">
      <c r="A917" s="133">
        <v>3090</v>
      </c>
      <c r="B917" s="46" t="s">
        <v>80</v>
      </c>
      <c r="C917" s="141">
        <v>9</v>
      </c>
      <c r="D917" s="130">
        <v>0</v>
      </c>
      <c r="E917" s="135" t="s">
        <v>474</v>
      </c>
      <c r="F917" s="221">
        <f t="shared" si="95"/>
        <v>0</v>
      </c>
      <c r="G917" s="269">
        <f>G919+G925</f>
        <v>0</v>
      </c>
      <c r="H917" s="208">
        <f>H919+H925</f>
        <v>0</v>
      </c>
    </row>
    <row r="918" spans="1:8" s="136" customFormat="1" ht="17.25" hidden="1" x14ac:dyDescent="0.3">
      <c r="A918" s="133"/>
      <c r="B918" s="46"/>
      <c r="C918" s="130"/>
      <c r="D918" s="130"/>
      <c r="E918" s="134" t="s">
        <v>199</v>
      </c>
      <c r="F918" s="221"/>
      <c r="G918" s="268"/>
      <c r="H918" s="273"/>
    </row>
    <row r="919" spans="1:8" ht="17.25" hidden="1" x14ac:dyDescent="0.2">
      <c r="A919" s="133">
        <v>3091</v>
      </c>
      <c r="B919" s="47" t="s">
        <v>80</v>
      </c>
      <c r="C919" s="129">
        <v>9</v>
      </c>
      <c r="D919" s="137">
        <v>1</v>
      </c>
      <c r="E919" s="134" t="s">
        <v>474</v>
      </c>
      <c r="F919" s="221">
        <f t="shared" si="95"/>
        <v>0</v>
      </c>
      <c r="G919" s="269">
        <f>SUM(G921:G924)</f>
        <v>0</v>
      </c>
      <c r="H919" s="208">
        <f>SUM(H921:H924)</f>
        <v>0</v>
      </c>
    </row>
    <row r="920" spans="1:8" ht="27" hidden="1" x14ac:dyDescent="0.3">
      <c r="A920" s="133"/>
      <c r="B920" s="47"/>
      <c r="C920" s="137"/>
      <c r="D920" s="137"/>
      <c r="E920" s="134" t="s">
        <v>654</v>
      </c>
      <c r="F920" s="221"/>
      <c r="G920" s="266"/>
      <c r="H920" s="272"/>
    </row>
    <row r="921" spans="1:8" ht="17.25" hidden="1" x14ac:dyDescent="0.3">
      <c r="A921" s="133"/>
      <c r="B921" s="47"/>
      <c r="C921" s="137"/>
      <c r="D921" s="137"/>
      <c r="E921" s="134" t="s">
        <v>714</v>
      </c>
      <c r="F921" s="221">
        <f t="shared" ref="F921:F925" si="96">G921+H921</f>
        <v>0</v>
      </c>
      <c r="G921" s="266"/>
      <c r="H921" s="272"/>
    </row>
    <row r="922" spans="1:8" ht="0.75" hidden="1" customHeight="1" x14ac:dyDescent="0.3">
      <c r="A922" s="133"/>
      <c r="B922" s="47"/>
      <c r="C922" s="137"/>
      <c r="D922" s="137"/>
      <c r="E922" s="134"/>
      <c r="F922" s="221">
        <f t="shared" si="96"/>
        <v>0</v>
      </c>
      <c r="G922" s="266"/>
      <c r="H922" s="272"/>
    </row>
    <row r="923" spans="1:8" ht="17.25" hidden="1" x14ac:dyDescent="0.3">
      <c r="A923" s="133"/>
      <c r="B923" s="47"/>
      <c r="C923" s="137"/>
      <c r="D923" s="137"/>
      <c r="E923" s="134"/>
      <c r="F923" s="221">
        <f t="shared" si="96"/>
        <v>0</v>
      </c>
      <c r="G923" s="266"/>
      <c r="H923" s="272"/>
    </row>
    <row r="924" spans="1:8" ht="20.25" hidden="1" customHeight="1" x14ac:dyDescent="0.3">
      <c r="A924" s="133"/>
      <c r="B924" s="47"/>
      <c r="C924" s="137"/>
      <c r="D924" s="137"/>
      <c r="E924" s="134" t="s">
        <v>655</v>
      </c>
      <c r="F924" s="221">
        <f t="shared" si="96"/>
        <v>0</v>
      </c>
      <c r="G924" s="266"/>
      <c r="H924" s="272"/>
    </row>
    <row r="925" spans="1:8" ht="27" hidden="1" x14ac:dyDescent="0.2">
      <c r="A925" s="133">
        <v>3092</v>
      </c>
      <c r="B925" s="47" t="s">
        <v>80</v>
      </c>
      <c r="C925" s="129">
        <v>9</v>
      </c>
      <c r="D925" s="137">
        <v>2</v>
      </c>
      <c r="E925" s="134" t="s">
        <v>475</v>
      </c>
      <c r="F925" s="221">
        <f t="shared" si="96"/>
        <v>0</v>
      </c>
      <c r="G925" s="269">
        <f>SUM(G927:G930)</f>
        <v>0</v>
      </c>
      <c r="H925" s="208">
        <f>SUM(H927:H930)</f>
        <v>0</v>
      </c>
    </row>
    <row r="926" spans="1:8" ht="27" hidden="1" x14ac:dyDescent="0.3">
      <c r="A926" s="133"/>
      <c r="B926" s="47"/>
      <c r="C926" s="137"/>
      <c r="D926" s="137"/>
      <c r="E926" s="134" t="s">
        <v>654</v>
      </c>
      <c r="F926" s="221"/>
      <c r="G926" s="266"/>
      <c r="H926" s="272"/>
    </row>
    <row r="927" spans="1:8" ht="17.25" hidden="1" x14ac:dyDescent="0.3">
      <c r="A927" s="133"/>
      <c r="B927" s="47"/>
      <c r="C927" s="137"/>
      <c r="D927" s="137"/>
      <c r="E927" s="134" t="s">
        <v>655</v>
      </c>
      <c r="F927" s="221">
        <f t="shared" ref="F927:F940" si="97">G927+H927</f>
        <v>0</v>
      </c>
      <c r="G927" s="266"/>
      <c r="H927" s="272"/>
    </row>
    <row r="928" spans="1:8" ht="17.25" hidden="1" x14ac:dyDescent="0.3">
      <c r="A928" s="133"/>
      <c r="B928" s="47"/>
      <c r="C928" s="137"/>
      <c r="D928" s="137"/>
      <c r="E928" s="134"/>
      <c r="F928" s="221">
        <f t="shared" si="97"/>
        <v>0</v>
      </c>
      <c r="G928" s="266"/>
      <c r="H928" s="272"/>
    </row>
    <row r="929" spans="1:11" ht="17.25" hidden="1" x14ac:dyDescent="0.3">
      <c r="A929" s="133"/>
      <c r="B929" s="47"/>
      <c r="C929" s="137"/>
      <c r="D929" s="137"/>
      <c r="E929" s="134"/>
      <c r="F929" s="221">
        <f t="shared" si="97"/>
        <v>0</v>
      </c>
      <c r="G929" s="266"/>
      <c r="H929" s="272"/>
    </row>
    <row r="930" spans="1:11" ht="17.25" hidden="1" x14ac:dyDescent="0.3">
      <c r="A930" s="133"/>
      <c r="B930" s="47"/>
      <c r="C930" s="137"/>
      <c r="D930" s="137"/>
      <c r="E930" s="134" t="s">
        <v>655</v>
      </c>
      <c r="F930" s="221">
        <f t="shared" si="97"/>
        <v>0</v>
      </c>
      <c r="G930" s="266"/>
      <c r="H930" s="272"/>
    </row>
    <row r="931" spans="1:11" s="132" customFormat="1" ht="33" x14ac:dyDescent="0.25">
      <c r="A931" s="129">
        <v>3100</v>
      </c>
      <c r="B931" s="46" t="s">
        <v>81</v>
      </c>
      <c r="C931" s="46" t="s">
        <v>68</v>
      </c>
      <c r="D931" s="46" t="s">
        <v>68</v>
      </c>
      <c r="E931" s="142" t="s">
        <v>665</v>
      </c>
      <c r="F931" s="220">
        <f t="shared" si="97"/>
        <v>137278</v>
      </c>
      <c r="G931" s="265">
        <f>G933</f>
        <v>137278</v>
      </c>
      <c r="H931" s="207">
        <v>0</v>
      </c>
    </row>
    <row r="932" spans="1:11" ht="17.25" x14ac:dyDescent="0.3">
      <c r="A932" s="133"/>
      <c r="B932" s="46"/>
      <c r="C932" s="130"/>
      <c r="D932" s="130"/>
      <c r="E932" s="134" t="s">
        <v>294</v>
      </c>
      <c r="F932" s="221"/>
      <c r="G932" s="266"/>
      <c r="H932" s="272"/>
    </row>
    <row r="933" spans="1:11" ht="17.25" x14ac:dyDescent="0.2">
      <c r="A933" s="133">
        <v>3110</v>
      </c>
      <c r="B933" s="48" t="s">
        <v>81</v>
      </c>
      <c r="C933" s="48" t="s">
        <v>69</v>
      </c>
      <c r="D933" s="48" t="s">
        <v>68</v>
      </c>
      <c r="E933" s="139" t="s">
        <v>477</v>
      </c>
      <c r="F933" s="221">
        <f t="shared" si="97"/>
        <v>137278</v>
      </c>
      <c r="G933" s="269">
        <f>G935</f>
        <v>137278</v>
      </c>
      <c r="H933" s="208">
        <v>0</v>
      </c>
    </row>
    <row r="934" spans="1:11" s="136" customFormat="1" ht="17.25" x14ac:dyDescent="0.3">
      <c r="A934" s="133"/>
      <c r="B934" s="46"/>
      <c r="C934" s="130"/>
      <c r="D934" s="130"/>
      <c r="E934" s="134" t="s">
        <v>199</v>
      </c>
      <c r="F934" s="221"/>
      <c r="G934" s="268"/>
      <c r="H934" s="273"/>
    </row>
    <row r="935" spans="1:11" ht="17.25" x14ac:dyDescent="0.2">
      <c r="A935" s="133">
        <v>3112</v>
      </c>
      <c r="B935" s="48" t="s">
        <v>81</v>
      </c>
      <c r="C935" s="48" t="s">
        <v>69</v>
      </c>
      <c r="D935" s="48" t="s">
        <v>70</v>
      </c>
      <c r="E935" s="140" t="s">
        <v>478</v>
      </c>
      <c r="F935" s="221">
        <f t="shared" si="97"/>
        <v>137278</v>
      </c>
      <c r="G935" s="269">
        <f>SUM(G937:G940)</f>
        <v>137278</v>
      </c>
      <c r="H935" s="208">
        <v>0</v>
      </c>
    </row>
    <row r="936" spans="1:11" ht="27" x14ac:dyDescent="0.3">
      <c r="A936" s="133"/>
      <c r="B936" s="47"/>
      <c r="C936" s="137"/>
      <c r="D936" s="137"/>
      <c r="E936" s="134" t="s">
        <v>654</v>
      </c>
      <c r="F936" s="221"/>
      <c r="G936" s="266"/>
      <c r="H936" s="272"/>
    </row>
    <row r="937" spans="1:11" ht="17.25" x14ac:dyDescent="0.3">
      <c r="A937" s="133"/>
      <c r="B937" s="47"/>
      <c r="C937" s="137"/>
      <c r="D937" s="137"/>
      <c r="E937" s="51" t="s">
        <v>560</v>
      </c>
      <c r="F937" s="221">
        <f t="shared" si="97"/>
        <v>137278</v>
      </c>
      <c r="G937" s="266">
        <v>137278</v>
      </c>
      <c r="H937" s="272">
        <v>0</v>
      </c>
      <c r="K937" s="162"/>
    </row>
    <row r="938" spans="1:11" ht="15" customHeight="1" x14ac:dyDescent="0.3">
      <c r="A938" s="133"/>
      <c r="B938" s="47"/>
      <c r="C938" s="137"/>
      <c r="D938" s="137"/>
      <c r="E938" s="134"/>
      <c r="F938" s="221">
        <f t="shared" si="97"/>
        <v>0</v>
      </c>
      <c r="G938" s="266"/>
      <c r="H938" s="272"/>
    </row>
    <row r="939" spans="1:11" ht="17.25" hidden="1" x14ac:dyDescent="0.3">
      <c r="A939" s="133"/>
      <c r="B939" s="47"/>
      <c r="C939" s="137"/>
      <c r="D939" s="137"/>
      <c r="E939" s="134"/>
      <c r="F939" s="221">
        <f t="shared" si="97"/>
        <v>0</v>
      </c>
      <c r="G939" s="266"/>
      <c r="H939" s="272"/>
    </row>
    <row r="940" spans="1:11" ht="17.25" x14ac:dyDescent="0.3">
      <c r="A940" s="133"/>
      <c r="B940" s="47"/>
      <c r="C940" s="137"/>
      <c r="D940" s="137"/>
      <c r="E940" s="134" t="s">
        <v>655</v>
      </c>
      <c r="F940" s="221">
        <f t="shared" si="97"/>
        <v>0</v>
      </c>
      <c r="G940" s="266"/>
      <c r="H940" s="272"/>
    </row>
    <row r="941" spans="1:11" x14ac:dyDescent="0.2">
      <c r="B941" s="144"/>
      <c r="C941" s="145"/>
      <c r="D941" s="146"/>
    </row>
    <row r="942" spans="1:11" x14ac:dyDescent="0.2">
      <c r="B942" s="148"/>
      <c r="C942" s="145"/>
      <c r="D942" s="146"/>
    </row>
    <row r="943" spans="1:11" x14ac:dyDescent="0.2">
      <c r="B943" s="148"/>
      <c r="C943" s="145"/>
      <c r="D943" s="146"/>
      <c r="E943" s="112"/>
    </row>
    <row r="944" spans="1:11" x14ac:dyDescent="0.2">
      <c r="B944" s="148"/>
      <c r="C944" s="149"/>
      <c r="D944" s="150"/>
    </row>
  </sheetData>
  <mergeCells count="9">
    <mergeCell ref="A1:H1"/>
    <mergeCell ref="A2:H2"/>
    <mergeCell ref="A5:A6"/>
    <mergeCell ref="B5:B6"/>
    <mergeCell ref="C5:C6"/>
    <mergeCell ref="D5:D6"/>
    <mergeCell ref="E5:E6"/>
    <mergeCell ref="F5:F6"/>
    <mergeCell ref="G5:H5"/>
  </mergeCells>
  <pageMargins left="0" right="0" top="0" bottom="0" header="0" footer="0"/>
  <pageSetup paperSize="9" scale="65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list</vt:lpstr>
      <vt:lpstr>hat1</vt:lpstr>
      <vt:lpstr>hat2</vt:lpstr>
      <vt:lpstr>hat3</vt:lpstr>
      <vt:lpstr>hat4,5</vt:lpstr>
      <vt:lpstr>hat6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>https://mul2-tavush.gov.am/tasks/429832/oneclick?token=be1f2756594b3eb53f3f967f9fcc13b4</cp:keywords>
  <cp:lastModifiedBy/>
  <dcterms:created xsi:type="dcterms:W3CDTF">2006-09-28T05:33:49Z</dcterms:created>
  <dcterms:modified xsi:type="dcterms:W3CDTF">2025-09-11T08:37:10Z</dcterms:modified>
</cp:coreProperties>
</file>