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 tabRatio="525"/>
  </bookViews>
  <sheets>
    <sheet name="list" sheetId="7" r:id="rId1"/>
    <sheet name="hat1" sheetId="1" r:id="rId2"/>
    <sheet name="hat2" sheetId="2" r:id="rId3"/>
    <sheet name="hat3" sheetId="3" r:id="rId4"/>
    <sheet name="hat4,5" sheetId="4" r:id="rId5"/>
    <sheet name="hat6" sheetId="8" r:id="rId6"/>
  </sheets>
  <calcPr calcId="162913"/>
</workbook>
</file>

<file path=xl/calcChain.xml><?xml version="1.0" encoding="utf-8"?>
<calcChain xmlns="http://schemas.openxmlformats.org/spreadsheetml/2006/main">
  <c r="H121" i="8" l="1"/>
  <c r="J121" i="8" l="1"/>
  <c r="J10" i="8"/>
  <c r="H47" i="8"/>
  <c r="F70" i="4"/>
  <c r="I112" i="8"/>
  <c r="H114" i="8"/>
  <c r="H132" i="8" l="1"/>
  <c r="H115" i="8"/>
  <c r="D80" i="1" l="1"/>
  <c r="F305" i="2" l="1"/>
  <c r="G258" i="2" l="1"/>
  <c r="I239" i="8"/>
  <c r="G11" i="2" l="1"/>
  <c r="E58" i="3" l="1"/>
  <c r="E41" i="3"/>
  <c r="E27" i="3"/>
  <c r="E138" i="3"/>
  <c r="E30" i="3"/>
  <c r="E61" i="3"/>
  <c r="E60" i="3"/>
  <c r="E38" i="3"/>
  <c r="E34" i="3"/>
  <c r="E33" i="3"/>
  <c r="I10" i="8" l="1"/>
  <c r="G305" i="2" l="1"/>
  <c r="E121" i="3"/>
  <c r="E115" i="3" s="1"/>
  <c r="J131" i="8"/>
  <c r="H113" i="8"/>
  <c r="H112" i="8" s="1"/>
  <c r="G175" i="2"/>
  <c r="G295" i="2"/>
  <c r="H178" i="2"/>
  <c r="G169" i="2"/>
  <c r="I207" i="8" l="1"/>
  <c r="F67" i="4" l="1"/>
  <c r="F61" i="4" s="1"/>
  <c r="E66" i="4" l="1"/>
  <c r="E61" i="4" s="1"/>
  <c r="E105" i="1"/>
  <c r="H44" i="8"/>
  <c r="H46" i="8"/>
  <c r="H45" i="8"/>
  <c r="H138" i="2"/>
  <c r="E170" i="3"/>
  <c r="D109" i="1"/>
  <c r="D108" i="1"/>
  <c r="H320" i="8" s="1"/>
  <c r="H319" i="8" s="1"/>
  <c r="F105" i="1"/>
  <c r="D104" i="1"/>
  <c r="F102" i="1"/>
  <c r="D102" i="1" s="1"/>
  <c r="D97" i="1"/>
  <c r="E95" i="1"/>
  <c r="D95" i="1" s="1"/>
  <c r="D94" i="1"/>
  <c r="D93" i="1"/>
  <c r="D91" i="1"/>
  <c r="D89" i="1"/>
  <c r="D88" i="1"/>
  <c r="D87" i="1"/>
  <c r="D86" i="1"/>
  <c r="D85" i="1"/>
  <c r="D83" i="1"/>
  <c r="D82" i="1"/>
  <c r="D81" i="1"/>
  <c r="D79" i="1"/>
  <c r="D78" i="1"/>
  <c r="E76" i="1"/>
  <c r="E74" i="1" s="1"/>
  <c r="D74" i="1" s="1"/>
  <c r="D73" i="1"/>
  <c r="D72" i="1"/>
  <c r="E70" i="1"/>
  <c r="D70" i="1" s="1"/>
  <c r="D69" i="1"/>
  <c r="D68" i="1"/>
  <c r="D67" i="1"/>
  <c r="E65" i="1"/>
  <c r="D65" i="1" s="1"/>
  <c r="D59" i="1"/>
  <c r="F57" i="1"/>
  <c r="D57" i="1" s="1"/>
  <c r="D56" i="1"/>
  <c r="D55" i="1"/>
  <c r="D54" i="1"/>
  <c r="E52" i="1"/>
  <c r="D43" i="1"/>
  <c r="D42" i="1"/>
  <c r="E40" i="1"/>
  <c r="D40" i="1" s="1"/>
  <c r="D36" i="1"/>
  <c r="D35" i="1"/>
  <c r="D34" i="1"/>
  <c r="D33" i="1"/>
  <c r="D31" i="1"/>
  <c r="D30" i="1"/>
  <c r="D29" i="1"/>
  <c r="D28" i="1"/>
  <c r="D27" i="1"/>
  <c r="D26" i="1"/>
  <c r="D25" i="1"/>
  <c r="D24" i="1"/>
  <c r="D23" i="1"/>
  <c r="D22" i="1"/>
  <c r="E20" i="1"/>
  <c r="D20" i="1" s="1"/>
  <c r="D19" i="1"/>
  <c r="D17" i="1" s="1"/>
  <c r="E17" i="1"/>
  <c r="D16" i="1"/>
  <c r="D15" i="1"/>
  <c r="D14" i="1"/>
  <c r="E12" i="1"/>
  <c r="D52" i="1" l="1"/>
  <c r="E44" i="1"/>
  <c r="D105" i="1"/>
  <c r="D167" i="3" s="1"/>
  <c r="E10" i="1"/>
  <c r="D10" i="1" s="1"/>
  <c r="D12" i="1"/>
  <c r="F60" i="1"/>
  <c r="D76" i="1"/>
  <c r="E60" i="1"/>
  <c r="D60" i="1" s="1"/>
  <c r="F44" i="1"/>
  <c r="I9" i="8"/>
  <c r="J9" i="8"/>
  <c r="J8" i="8" s="1"/>
  <c r="J130" i="8"/>
  <c r="J102" i="8" s="1"/>
  <c r="J158" i="8"/>
  <c r="J207" i="8"/>
  <c r="J190" i="8" s="1"/>
  <c r="I62" i="8"/>
  <c r="I131" i="8"/>
  <c r="I130" i="8" s="1"/>
  <c r="I102" i="8" s="1"/>
  <c r="I162" i="8"/>
  <c r="I161" i="8" s="1"/>
  <c r="I160" i="8" s="1"/>
  <c r="I196" i="8"/>
  <c r="H196" i="8" s="1"/>
  <c r="I201" i="8"/>
  <c r="I200" i="8" s="1"/>
  <c r="I243" i="8"/>
  <c r="I245" i="8"/>
  <c r="I269" i="8"/>
  <c r="I268" i="8" s="1"/>
  <c r="I283" i="8"/>
  <c r="I282" i="8" s="1"/>
  <c r="I310" i="8"/>
  <c r="I309" i="8" s="1"/>
  <c r="I294" i="8" s="1"/>
  <c r="H294" i="8" s="1"/>
  <c r="I317" i="8"/>
  <c r="H317" i="8" s="1"/>
  <c r="I190" i="8" l="1"/>
  <c r="H9" i="8"/>
  <c r="J7" i="8"/>
  <c r="D44" i="1"/>
  <c r="D8" i="1" s="1"/>
  <c r="I237" i="8"/>
  <c r="I234" i="8" s="1"/>
  <c r="F8" i="1"/>
  <c r="E8" i="1"/>
  <c r="I8" i="8"/>
  <c r="I7" i="8" s="1"/>
  <c r="I267" i="8"/>
  <c r="H165" i="8"/>
  <c r="H240" i="8"/>
  <c r="H241" i="8"/>
  <c r="H318" i="8"/>
  <c r="H310" i="8"/>
  <c r="H284" i="8"/>
  <c r="H282" i="8"/>
  <c r="H270" i="8"/>
  <c r="H271" i="8"/>
  <c r="H245" i="8"/>
  <c r="H246" i="8"/>
  <c r="H247" i="8"/>
  <c r="H207" i="8"/>
  <c r="H208" i="8"/>
  <c r="H210" i="8"/>
  <c r="H202" i="8"/>
  <c r="H200" i="8"/>
  <c r="H162" i="8"/>
  <c r="H161" i="8" s="1"/>
  <c r="H160" i="8" s="1"/>
  <c r="H164" i="8"/>
  <c r="H166" i="8"/>
  <c r="H167" i="8"/>
  <c r="H168" i="8"/>
  <c r="H169" i="8"/>
  <c r="H170" i="8"/>
  <c r="H171" i="8"/>
  <c r="H172" i="8"/>
  <c r="H173" i="8"/>
  <c r="H174" i="8"/>
  <c r="H175" i="8"/>
  <c r="H176" i="8"/>
  <c r="H177" i="8"/>
  <c r="H178" i="8"/>
  <c r="H163" i="8"/>
  <c r="H237" i="8" l="1"/>
  <c r="H201" i="8"/>
  <c r="H269" i="8"/>
  <c r="H283" i="8"/>
  <c r="H239" i="8"/>
  <c r="H268" i="8"/>
  <c r="H267" i="8" s="1"/>
  <c r="H309" i="8"/>
  <c r="H159" i="8"/>
  <c r="H133" i="8"/>
  <c r="H62" i="8"/>
  <c r="H8" i="8" s="1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10" i="8" l="1"/>
  <c r="H243" i="8"/>
  <c r="H244" i="8"/>
  <c r="H234" i="8"/>
  <c r="H158" i="8"/>
  <c r="H190" i="8" l="1"/>
  <c r="H138" i="8"/>
  <c r="H131" i="8"/>
  <c r="H130" i="8"/>
  <c r="H102" i="8" l="1"/>
  <c r="H7" i="8" s="1"/>
  <c r="F180" i="2"/>
  <c r="H11" i="2"/>
  <c r="F121" i="3"/>
  <c r="G215" i="2" l="1"/>
  <c r="E95" i="3"/>
  <c r="D95" i="3" s="1"/>
  <c r="E74" i="3"/>
  <c r="D74" i="3" s="1"/>
  <c r="E70" i="3"/>
  <c r="D70" i="3" s="1"/>
  <c r="E89" i="3"/>
  <c r="D89" i="3" s="1"/>
  <c r="F13" i="2" l="1"/>
  <c r="F14" i="2"/>
  <c r="F15" i="2"/>
  <c r="G16" i="2"/>
  <c r="H16" i="2"/>
  <c r="F18" i="2"/>
  <c r="F19" i="2"/>
  <c r="G20" i="2"/>
  <c r="H20" i="2"/>
  <c r="F22" i="2"/>
  <c r="F23" i="2"/>
  <c r="F24" i="2"/>
  <c r="G25" i="2"/>
  <c r="H25" i="2"/>
  <c r="F27" i="2"/>
  <c r="G28" i="2"/>
  <c r="H28" i="2"/>
  <c r="F30" i="2"/>
  <c r="H31" i="2"/>
  <c r="F33" i="2"/>
  <c r="G34" i="2"/>
  <c r="F34" i="2" s="1"/>
  <c r="H34" i="2"/>
  <c r="F36" i="2"/>
  <c r="G39" i="2"/>
  <c r="G37" i="2" s="1"/>
  <c r="H39" i="2"/>
  <c r="H37" i="2" s="1"/>
  <c r="F41" i="2"/>
  <c r="F42" i="2"/>
  <c r="F43" i="2"/>
  <c r="G46" i="2"/>
  <c r="H46" i="2"/>
  <c r="F48" i="2"/>
  <c r="G49" i="2"/>
  <c r="H49" i="2"/>
  <c r="F51" i="2"/>
  <c r="G52" i="2"/>
  <c r="H52" i="2"/>
  <c r="F54" i="2"/>
  <c r="G55" i="2"/>
  <c r="H55" i="2"/>
  <c r="F57" i="2"/>
  <c r="G59" i="2"/>
  <c r="H59" i="2"/>
  <c r="F61" i="2"/>
  <c r="G64" i="2"/>
  <c r="H64" i="2"/>
  <c r="F66" i="2"/>
  <c r="F67" i="2"/>
  <c r="F68" i="2"/>
  <c r="G69" i="2"/>
  <c r="H69" i="2"/>
  <c r="F71" i="2"/>
  <c r="G72" i="2"/>
  <c r="H72" i="2"/>
  <c r="F74" i="2"/>
  <c r="F75" i="2"/>
  <c r="G76" i="2"/>
  <c r="H76" i="2"/>
  <c r="F78" i="2"/>
  <c r="G79" i="2"/>
  <c r="H79" i="2"/>
  <c r="F81" i="2"/>
  <c r="G82" i="2"/>
  <c r="H82" i="2"/>
  <c r="F84" i="2"/>
  <c r="G85" i="2"/>
  <c r="H85" i="2"/>
  <c r="F87" i="2"/>
  <c r="G90" i="2"/>
  <c r="H90" i="2"/>
  <c r="F92" i="2"/>
  <c r="F93" i="2"/>
  <c r="G94" i="2"/>
  <c r="H94" i="2"/>
  <c r="F96" i="2"/>
  <c r="F97" i="2"/>
  <c r="F98" i="2"/>
  <c r="F99" i="2"/>
  <c r="G100" i="2"/>
  <c r="H100" i="2"/>
  <c r="F102" i="2"/>
  <c r="F103" i="2"/>
  <c r="F104" i="2"/>
  <c r="F105" i="2"/>
  <c r="F106" i="2"/>
  <c r="F107" i="2"/>
  <c r="G108" i="2"/>
  <c r="H108" i="2"/>
  <c r="F110" i="2"/>
  <c r="F111" i="2"/>
  <c r="F112" i="2"/>
  <c r="G113" i="2"/>
  <c r="H113" i="2"/>
  <c r="F115" i="2"/>
  <c r="F116" i="2"/>
  <c r="F117" i="2"/>
  <c r="F118" i="2"/>
  <c r="F119" i="2"/>
  <c r="G120" i="2"/>
  <c r="H120" i="2"/>
  <c r="F122" i="2"/>
  <c r="G123" i="2"/>
  <c r="F123" i="2" s="1"/>
  <c r="H123" i="2"/>
  <c r="F125" i="2"/>
  <c r="F126" i="2"/>
  <c r="F127" i="2"/>
  <c r="F128" i="2"/>
  <c r="G129" i="2"/>
  <c r="H129" i="2"/>
  <c r="F131" i="2"/>
  <c r="F132" i="2"/>
  <c r="F133" i="2"/>
  <c r="F134" i="2"/>
  <c r="F135" i="2"/>
  <c r="F136" i="2"/>
  <c r="F137" i="2"/>
  <c r="G138" i="2"/>
  <c r="F140" i="2"/>
  <c r="G143" i="2"/>
  <c r="H143" i="2"/>
  <c r="F145" i="2"/>
  <c r="G146" i="2"/>
  <c r="H146" i="2"/>
  <c r="F148" i="2"/>
  <c r="G149" i="2"/>
  <c r="H149" i="2"/>
  <c r="F151" i="2"/>
  <c r="G152" i="2"/>
  <c r="H152" i="2"/>
  <c r="F154" i="2"/>
  <c r="G155" i="2"/>
  <c r="H155" i="2"/>
  <c r="F157" i="2"/>
  <c r="G158" i="2"/>
  <c r="H158" i="2"/>
  <c r="F160" i="2"/>
  <c r="G163" i="2"/>
  <c r="H163" i="2"/>
  <c r="F165" i="2"/>
  <c r="G166" i="2"/>
  <c r="H166" i="2"/>
  <c r="F168" i="2"/>
  <c r="H169" i="2"/>
  <c r="F171" i="2"/>
  <c r="G172" i="2"/>
  <c r="H172" i="2"/>
  <c r="F174" i="2"/>
  <c r="H175" i="2"/>
  <c r="F177" i="2"/>
  <c r="G178" i="2"/>
  <c r="G183" i="2"/>
  <c r="H183" i="2"/>
  <c r="F185" i="2"/>
  <c r="F186" i="2"/>
  <c r="F187" i="2"/>
  <c r="G188" i="2"/>
  <c r="H188" i="2"/>
  <c r="F190" i="2"/>
  <c r="F191" i="2"/>
  <c r="F192" i="2"/>
  <c r="F193" i="2"/>
  <c r="G194" i="2"/>
  <c r="H194" i="2"/>
  <c r="F196" i="2"/>
  <c r="F197" i="2"/>
  <c r="F198" i="2"/>
  <c r="F199" i="2"/>
  <c r="G200" i="2"/>
  <c r="H200" i="2"/>
  <c r="F202" i="2"/>
  <c r="G203" i="2"/>
  <c r="H203" i="2"/>
  <c r="F205" i="2"/>
  <c r="G206" i="2"/>
  <c r="H206" i="2"/>
  <c r="F208" i="2"/>
  <c r="F209" i="2"/>
  <c r="G212" i="2"/>
  <c r="H212" i="2"/>
  <c r="F214" i="2"/>
  <c r="H215" i="2"/>
  <c r="F217" i="2"/>
  <c r="F218" i="2"/>
  <c r="F219" i="2"/>
  <c r="F220" i="2"/>
  <c r="F221" i="2"/>
  <c r="F222" i="2"/>
  <c r="F223" i="2"/>
  <c r="G224" i="2"/>
  <c r="H224" i="2"/>
  <c r="F226" i="2"/>
  <c r="F227" i="2"/>
  <c r="F228" i="2"/>
  <c r="G229" i="2"/>
  <c r="H229" i="2"/>
  <c r="F231" i="2"/>
  <c r="F232" i="2"/>
  <c r="F233" i="2"/>
  <c r="G234" i="2"/>
  <c r="H234" i="2"/>
  <c r="F236" i="2"/>
  <c r="G237" i="2"/>
  <c r="H237" i="2"/>
  <c r="F239" i="2"/>
  <c r="G242" i="2"/>
  <c r="F242" i="2" s="1"/>
  <c r="H242" i="2"/>
  <c r="F244" i="2"/>
  <c r="F245" i="2"/>
  <c r="G246" i="2"/>
  <c r="H246" i="2"/>
  <c r="F248" i="2"/>
  <c r="F249" i="2"/>
  <c r="G250" i="2"/>
  <c r="H250" i="2"/>
  <c r="F252" i="2"/>
  <c r="F253" i="2"/>
  <c r="G254" i="2"/>
  <c r="H254" i="2"/>
  <c r="F256" i="2"/>
  <c r="F257" i="2"/>
  <c r="H258" i="2"/>
  <c r="F260" i="2"/>
  <c r="F261" i="2"/>
  <c r="G262" i="2"/>
  <c r="H262" i="2"/>
  <c r="F264" i="2"/>
  <c r="G265" i="2"/>
  <c r="H265" i="2"/>
  <c r="F267" i="2"/>
  <c r="G268" i="2"/>
  <c r="H268" i="2"/>
  <c r="F270" i="2"/>
  <c r="G273" i="2"/>
  <c r="H273" i="2"/>
  <c r="F275" i="2"/>
  <c r="F276" i="2"/>
  <c r="G277" i="2"/>
  <c r="H277" i="2"/>
  <c r="F279" i="2"/>
  <c r="G280" i="2"/>
  <c r="H280" i="2"/>
  <c r="F282" i="2"/>
  <c r="G283" i="2"/>
  <c r="H283" i="2"/>
  <c r="F285" i="2"/>
  <c r="G286" i="2"/>
  <c r="H286" i="2"/>
  <c r="F288" i="2"/>
  <c r="G289" i="2"/>
  <c r="H289" i="2"/>
  <c r="F291" i="2"/>
  <c r="G292" i="2"/>
  <c r="H292" i="2"/>
  <c r="F294" i="2"/>
  <c r="H295" i="2"/>
  <c r="F297" i="2"/>
  <c r="G299" i="2"/>
  <c r="H299" i="2"/>
  <c r="F301" i="2"/>
  <c r="F302" i="2"/>
  <c r="G303" i="2"/>
  <c r="H305" i="2"/>
  <c r="H303" i="2" s="1"/>
  <c r="E14" i="3"/>
  <c r="D16" i="3"/>
  <c r="D17" i="3"/>
  <c r="D18" i="3"/>
  <c r="E19" i="3"/>
  <c r="D19" i="3" s="1"/>
  <c r="D21" i="3"/>
  <c r="E22" i="3"/>
  <c r="F22" i="3"/>
  <c r="F12" i="3" s="1"/>
  <c r="D24" i="3"/>
  <c r="D29" i="3"/>
  <c r="D30" i="3"/>
  <c r="D31" i="3"/>
  <c r="D32" i="3"/>
  <c r="D33" i="3"/>
  <c r="D34" i="3"/>
  <c r="D35" i="3"/>
  <c r="E36" i="3"/>
  <c r="D36" i="3" s="1"/>
  <c r="D38" i="3"/>
  <c r="D39" i="3"/>
  <c r="D40" i="3"/>
  <c r="D41" i="3"/>
  <c r="D43" i="3"/>
  <c r="D44" i="3"/>
  <c r="D45" i="3"/>
  <c r="D46" i="3"/>
  <c r="D47" i="3"/>
  <c r="D48" i="3"/>
  <c r="D49" i="3"/>
  <c r="D50" i="3"/>
  <c r="E51" i="3"/>
  <c r="D51" i="3" s="1"/>
  <c r="D53" i="3"/>
  <c r="E54" i="3"/>
  <c r="D54" i="3" s="1"/>
  <c r="D56" i="3"/>
  <c r="D57" i="3"/>
  <c r="D58" i="3"/>
  <c r="D60" i="3"/>
  <c r="D61" i="3"/>
  <c r="D62" i="3"/>
  <c r="D63" i="3"/>
  <c r="D64" i="3"/>
  <c r="D65" i="3"/>
  <c r="D66" i="3"/>
  <c r="D67" i="3"/>
  <c r="D72" i="3"/>
  <c r="D73" i="3"/>
  <c r="D76" i="3"/>
  <c r="D77" i="3"/>
  <c r="E78" i="3"/>
  <c r="D78" i="3" s="1"/>
  <c r="D80" i="3"/>
  <c r="D81" i="3"/>
  <c r="D82" i="3"/>
  <c r="E85" i="3"/>
  <c r="D85" i="3" s="1"/>
  <c r="D87" i="3"/>
  <c r="D88" i="3"/>
  <c r="D91" i="3"/>
  <c r="D92" i="3"/>
  <c r="D97" i="3"/>
  <c r="D98" i="3"/>
  <c r="E99" i="3"/>
  <c r="D99" i="3" s="1"/>
  <c r="D101" i="3"/>
  <c r="D102" i="3"/>
  <c r="D105" i="3"/>
  <c r="D106" i="3"/>
  <c r="E107" i="3"/>
  <c r="F109" i="3"/>
  <c r="F107" i="3" s="1"/>
  <c r="F103" i="3" s="1"/>
  <c r="D111" i="3"/>
  <c r="D112" i="3"/>
  <c r="D113" i="3"/>
  <c r="D114" i="3"/>
  <c r="D117" i="3"/>
  <c r="D118" i="3"/>
  <c r="F119" i="3"/>
  <c r="D123" i="3"/>
  <c r="D124" i="3"/>
  <c r="D125" i="3"/>
  <c r="D126" i="3"/>
  <c r="E129" i="3"/>
  <c r="D131" i="3"/>
  <c r="D132" i="3"/>
  <c r="E133" i="3"/>
  <c r="D133" i="3" s="1"/>
  <c r="D135" i="3"/>
  <c r="D136" i="3"/>
  <c r="D137" i="3"/>
  <c r="D138" i="3"/>
  <c r="E139" i="3"/>
  <c r="D139" i="3" s="1"/>
  <c r="D141" i="3"/>
  <c r="E144" i="3"/>
  <c r="D144" i="3" s="1"/>
  <c r="D146" i="3"/>
  <c r="D147" i="3"/>
  <c r="E148" i="3"/>
  <c r="D148" i="3" s="1"/>
  <c r="D150" i="3"/>
  <c r="D151" i="3"/>
  <c r="D152" i="3"/>
  <c r="D153" i="3"/>
  <c r="E154" i="3"/>
  <c r="D154" i="3" s="1"/>
  <c r="D156" i="3"/>
  <c r="E157" i="3"/>
  <c r="D157" i="3" s="1"/>
  <c r="D159" i="3"/>
  <c r="D160" i="3"/>
  <c r="E161" i="3"/>
  <c r="D161" i="3" s="1"/>
  <c r="D163" i="3"/>
  <c r="E164" i="3"/>
  <c r="D164" i="3" s="1"/>
  <c r="D166" i="3"/>
  <c r="E167" i="3"/>
  <c r="F167" i="3"/>
  <c r="F142" i="3" s="1"/>
  <c r="D170" i="3"/>
  <c r="F175" i="3"/>
  <c r="D175" i="3" s="1"/>
  <c r="D177" i="3"/>
  <c r="D178" i="3"/>
  <c r="D179" i="3"/>
  <c r="F180" i="3"/>
  <c r="D180" i="3" s="1"/>
  <c r="D182" i="3"/>
  <c r="D183" i="3"/>
  <c r="D184" i="3"/>
  <c r="F185" i="3"/>
  <c r="D185" i="3" s="1"/>
  <c r="D187" i="3"/>
  <c r="D188" i="3"/>
  <c r="D189" i="3"/>
  <c r="D190" i="3"/>
  <c r="F191" i="3"/>
  <c r="D191" i="3" s="1"/>
  <c r="D193" i="3"/>
  <c r="D194" i="3"/>
  <c r="D195" i="3"/>
  <c r="D196" i="3"/>
  <c r="F197" i="3"/>
  <c r="D197" i="3" s="1"/>
  <c r="D199" i="3"/>
  <c r="F200" i="3"/>
  <c r="D200" i="3" s="1"/>
  <c r="D202" i="3"/>
  <c r="D203" i="3"/>
  <c r="D204" i="3"/>
  <c r="D205" i="3"/>
  <c r="F208" i="3"/>
  <c r="D208" i="3" s="1"/>
  <c r="D210" i="3"/>
  <c r="D211" i="3"/>
  <c r="D212" i="3"/>
  <c r="F213" i="3"/>
  <c r="D213" i="3" s="1"/>
  <c r="D215" i="3"/>
  <c r="F216" i="3"/>
  <c r="D216" i="3" s="1"/>
  <c r="D218" i="3"/>
  <c r="D219" i="3"/>
  <c r="D220" i="3"/>
  <c r="F221" i="3"/>
  <c r="D221" i="3" s="1"/>
  <c r="D223" i="3"/>
  <c r="F224" i="3"/>
  <c r="D224" i="3" s="1"/>
  <c r="D226" i="3"/>
  <c r="D227" i="3"/>
  <c r="D228" i="3"/>
  <c r="D229" i="3"/>
  <c r="D121" i="3" l="1"/>
  <c r="D115" i="3"/>
  <c r="G161" i="2"/>
  <c r="D142" i="3"/>
  <c r="H181" i="2"/>
  <c r="F20" i="2"/>
  <c r="F16" i="2"/>
  <c r="G181" i="2"/>
  <c r="F166" i="2"/>
  <c r="F37" i="2"/>
  <c r="F120" i="2"/>
  <c r="F108" i="2"/>
  <c r="F100" i="2"/>
  <c r="F129" i="2"/>
  <c r="F113" i="2"/>
  <c r="F163" i="2"/>
  <c r="F172" i="2"/>
  <c r="F169" i="2"/>
  <c r="F229" i="2"/>
  <c r="E12" i="3"/>
  <c r="D12" i="3" s="1"/>
  <c r="F224" i="2"/>
  <c r="F90" i="2"/>
  <c r="F299" i="2"/>
  <c r="F295" i="2"/>
  <c r="F206" i="2"/>
  <c r="F203" i="2"/>
  <c r="F200" i="2"/>
  <c r="F188" i="2"/>
  <c r="F82" i="2"/>
  <c r="F76" i="2"/>
  <c r="F55" i="2"/>
  <c r="F292" i="2"/>
  <c r="F289" i="2"/>
  <c r="F286" i="2"/>
  <c r="F283" i="2"/>
  <c r="F280" i="2"/>
  <c r="F277" i="2"/>
  <c r="F268" i="2"/>
  <c r="F265" i="2"/>
  <c r="F262" i="2"/>
  <c r="F258" i="2"/>
  <c r="F254" i="2"/>
  <c r="F250" i="2"/>
  <c r="F246" i="2"/>
  <c r="H240" i="2"/>
  <c r="F237" i="2"/>
  <c r="F234" i="2"/>
  <c r="G210" i="2"/>
  <c r="G240" i="2"/>
  <c r="F215" i="2"/>
  <c r="F212" i="2"/>
  <c r="F194" i="2"/>
  <c r="H141" i="2"/>
  <c r="F94" i="2"/>
  <c r="G88" i="2"/>
  <c r="F85" i="2"/>
  <c r="F79" i="2"/>
  <c r="F72" i="2"/>
  <c r="F69" i="2"/>
  <c r="G62" i="2"/>
  <c r="F52" i="2"/>
  <c r="F49" i="2"/>
  <c r="F31" i="2"/>
  <c r="F28" i="2"/>
  <c r="F25" i="2"/>
  <c r="F178" i="2"/>
  <c r="F175" i="2"/>
  <c r="F158" i="2"/>
  <c r="F155" i="2"/>
  <c r="F152" i="2"/>
  <c r="F149" i="2"/>
  <c r="F146" i="2"/>
  <c r="G141" i="2"/>
  <c r="F141" i="2" s="1"/>
  <c r="F138" i="2"/>
  <c r="H62" i="2"/>
  <c r="F59" i="2"/>
  <c r="F173" i="3"/>
  <c r="D173" i="3" s="1"/>
  <c r="E142" i="3"/>
  <c r="E127" i="3"/>
  <c r="D127" i="3" s="1"/>
  <c r="D129" i="3"/>
  <c r="E68" i="3"/>
  <c r="D68" i="3" s="1"/>
  <c r="E83" i="3"/>
  <c r="D83" i="3" s="1"/>
  <c r="F303" i="2"/>
  <c r="G271" i="2"/>
  <c r="H271" i="2"/>
  <c r="F273" i="2"/>
  <c r="H210" i="2"/>
  <c r="F183" i="2"/>
  <c r="H161" i="2"/>
  <c r="F143" i="2"/>
  <c r="H88" i="2"/>
  <c r="G44" i="2"/>
  <c r="G9" i="2"/>
  <c r="F64" i="2"/>
  <c r="H44" i="2"/>
  <c r="H9" i="2"/>
  <c r="F39" i="2"/>
  <c r="F11" i="2"/>
  <c r="F46" i="2"/>
  <c r="F115" i="3"/>
  <c r="E103" i="3"/>
  <c r="D103" i="3" s="1"/>
  <c r="D107" i="3"/>
  <c r="F206" i="3"/>
  <c r="E25" i="3"/>
  <c r="D25" i="3" s="1"/>
  <c r="D109" i="3"/>
  <c r="D27" i="3"/>
  <c r="D22" i="3"/>
  <c r="D14" i="3"/>
  <c r="F171" i="3" l="1"/>
  <c r="D171" i="3" s="1"/>
  <c r="E93" i="3"/>
  <c r="E10" i="3" s="1"/>
  <c r="F161" i="2"/>
  <c r="F88" i="2"/>
  <c r="G8" i="2"/>
  <c r="F9" i="2"/>
  <c r="D206" i="3"/>
  <c r="F210" i="2"/>
  <c r="F181" i="2"/>
  <c r="F240" i="2"/>
  <c r="F93" i="3"/>
  <c r="F10" i="3" s="1"/>
  <c r="H8" i="2"/>
  <c r="F62" i="2"/>
  <c r="F44" i="2"/>
  <c r="F271" i="2"/>
  <c r="F8" i="3" l="1"/>
  <c r="F9" i="4"/>
  <c r="E9" i="4"/>
  <c r="F8" i="2"/>
  <c r="E8" i="3"/>
  <c r="D10" i="3"/>
  <c r="D8" i="3" s="1"/>
  <c r="D93" i="3"/>
  <c r="D69" i="4" l="1"/>
  <c r="D66" i="4"/>
  <c r="D65" i="4"/>
  <c r="D63" i="4"/>
  <c r="E50" i="4"/>
  <c r="D60" i="4"/>
  <c r="D59" i="4"/>
  <c r="D57" i="4"/>
  <c r="D56" i="4"/>
  <c r="D55" i="4"/>
  <c r="D54" i="4"/>
  <c r="F52" i="4"/>
  <c r="D52" i="4" s="1"/>
  <c r="D49" i="4"/>
  <c r="D48" i="4"/>
  <c r="F46" i="4"/>
  <c r="E46" i="4"/>
  <c r="D45" i="4"/>
  <c r="D44" i="4"/>
  <c r="F42" i="4"/>
  <c r="F40" i="4" s="1"/>
  <c r="E42" i="4"/>
  <c r="E40" i="4" s="1"/>
  <c r="E28" i="4" s="1"/>
  <c r="D39" i="4"/>
  <c r="D38" i="4"/>
  <c r="F36" i="4"/>
  <c r="D36" i="4" s="1"/>
  <c r="D35" i="4"/>
  <c r="D34" i="4"/>
  <c r="F32" i="4"/>
  <c r="D32" i="4" s="1"/>
  <c r="D27" i="4"/>
  <c r="D26" i="4"/>
  <c r="F24" i="4"/>
  <c r="D24" i="4" s="1"/>
  <c r="F30" i="4" l="1"/>
  <c r="D30" i="4" s="1"/>
  <c r="E22" i="4"/>
  <c r="E20" i="4" s="1"/>
  <c r="D40" i="4"/>
  <c r="D42" i="4"/>
  <c r="D46" i="4"/>
  <c r="F28" i="4" l="1"/>
  <c r="F22" i="4" s="1"/>
  <c r="D22" i="4" s="1"/>
  <c r="D9" i="4"/>
  <c r="E18" i="4"/>
  <c r="D70" i="4"/>
  <c r="F50" i="4" l="1"/>
  <c r="D28" i="4"/>
  <c r="D67" i="4"/>
  <c r="D61" i="4" s="1"/>
  <c r="D50" i="4" l="1"/>
  <c r="F20" i="4"/>
  <c r="F18" i="4" l="1"/>
  <c r="D18" i="4" s="1"/>
  <c r="D20" i="4"/>
</calcChain>
</file>

<file path=xl/sharedStrings.xml><?xml version="1.0" encoding="utf-8"?>
<sst xmlns="http://schemas.openxmlformats.org/spreadsheetml/2006/main" count="3293" uniqueCount="1182">
  <si>
    <t>ÀÝ¹³Ù»ÝÁ (ë.5+ë.6)</t>
  </si>
  <si>
    <t>³Û¹ ÃíáõÙ`</t>
  </si>
  <si>
    <t>í³ñã³Ï³Ý Ù³ë</t>
  </si>
  <si>
    <t>ýáÝ¹³ÛÇÝ Ù³ë</t>
  </si>
  <si>
    <t>X</t>
  </si>
  <si>
    <t>1111</t>
  </si>
  <si>
    <t>1121</t>
  </si>
  <si>
    <t>1230</t>
  </si>
  <si>
    <t>1231</t>
  </si>
  <si>
    <t>1240</t>
  </si>
  <si>
    <t>1241</t>
  </si>
  <si>
    <t>1251</t>
  </si>
  <si>
    <t>1255</t>
  </si>
  <si>
    <t>1261</t>
  </si>
  <si>
    <t>1321</t>
  </si>
  <si>
    <t>1331</t>
  </si>
  <si>
    <t>1333</t>
  </si>
  <si>
    <t>1334</t>
  </si>
  <si>
    <t>1342</t>
  </si>
  <si>
    <t>1351</t>
  </si>
  <si>
    <t>1352</t>
  </si>
  <si>
    <t>1361</t>
  </si>
  <si>
    <t>1362</t>
  </si>
  <si>
    <t>1381</t>
  </si>
  <si>
    <t>1390</t>
  </si>
  <si>
    <t>1391</t>
  </si>
  <si>
    <t>1392</t>
  </si>
  <si>
    <t>1393</t>
  </si>
  <si>
    <t>x</t>
  </si>
  <si>
    <t xml:space="preserve">  ÀÝ¹³Ù»ÝÁ   (ë.7 +ë.8)</t>
  </si>
  <si>
    <t xml:space="preserve">     ³Û¹ ÃíáõÙ`</t>
  </si>
  <si>
    <t>í³ñã³Ï³Ý µÛáõç»</t>
  </si>
  <si>
    <t>ýáÝ¹³ÛÇÝ µÛáõç»</t>
  </si>
  <si>
    <t xml:space="preserve"> X</t>
  </si>
  <si>
    <t>01</t>
  </si>
  <si>
    <t>0</t>
  </si>
  <si>
    <t>1</t>
  </si>
  <si>
    <t>2</t>
  </si>
  <si>
    <t>3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</si>
  <si>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</si>
  <si>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</si>
  <si>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</si>
  <si>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</si>
  <si>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</si>
  <si>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</si>
  <si>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</si>
  <si>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</si>
  <si>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</si>
  <si>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</si>
  <si>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Ð²îì²Ì 3</t>
  </si>
  <si>
    <t xml:space="preserve"> NN </t>
  </si>
  <si>
    <t>4111</t>
  </si>
  <si>
    <t>4112</t>
  </si>
  <si>
    <t>4115</t>
  </si>
  <si>
    <t>4121</t>
  </si>
  <si>
    <t>4131</t>
  </si>
  <si>
    <t>4211</t>
  </si>
  <si>
    <t>4212</t>
  </si>
  <si>
    <t>4213</t>
  </si>
  <si>
    <t>4214</t>
  </si>
  <si>
    <t>4215</t>
  </si>
  <si>
    <t>4216</t>
  </si>
  <si>
    <t>4217</t>
  </si>
  <si>
    <t>4222</t>
  </si>
  <si>
    <t>4229</t>
  </si>
  <si>
    <t>4231</t>
  </si>
  <si>
    <t>4232</t>
  </si>
  <si>
    <t>4233</t>
  </si>
  <si>
    <t>4234</t>
  </si>
  <si>
    <t>4236</t>
  </si>
  <si>
    <t>4237</t>
  </si>
  <si>
    <t>4239</t>
  </si>
  <si>
    <t>4241</t>
  </si>
  <si>
    <t>4251</t>
  </si>
  <si>
    <t>4252</t>
  </si>
  <si>
    <t>4261</t>
  </si>
  <si>
    <t>4262</t>
  </si>
  <si>
    <t>4263</t>
  </si>
  <si>
    <t>4264</t>
  </si>
  <si>
    <t>4265</t>
  </si>
  <si>
    <t>4266</t>
  </si>
  <si>
    <t>4267</t>
  </si>
  <si>
    <t>4269</t>
  </si>
  <si>
    <t>4411</t>
  </si>
  <si>
    <t>4412</t>
  </si>
  <si>
    <t>4421</t>
  </si>
  <si>
    <t>4422</t>
  </si>
  <si>
    <t>4431</t>
  </si>
  <si>
    <t>4432</t>
  </si>
  <si>
    <t>4433</t>
  </si>
  <si>
    <t>4511</t>
  </si>
  <si>
    <t>4512</t>
  </si>
  <si>
    <t>4521</t>
  </si>
  <si>
    <t>4522</t>
  </si>
  <si>
    <t>4611</t>
  </si>
  <si>
    <t>4612</t>
  </si>
  <si>
    <t>4621</t>
  </si>
  <si>
    <t>4622</t>
  </si>
  <si>
    <t>4637</t>
  </si>
  <si>
    <t>4638</t>
  </si>
  <si>
    <t>4639</t>
  </si>
  <si>
    <t>4655</t>
  </si>
  <si>
    <t>4656</t>
  </si>
  <si>
    <t>4657</t>
  </si>
  <si>
    <t>4711</t>
  </si>
  <si>
    <t>4712</t>
  </si>
  <si>
    <t>4726</t>
  </si>
  <si>
    <t>4727</t>
  </si>
  <si>
    <t>4728</t>
  </si>
  <si>
    <t>4741</t>
  </si>
  <si>
    <t>4811</t>
  </si>
  <si>
    <t>4819</t>
  </si>
  <si>
    <t>4821</t>
  </si>
  <si>
    <t>4823</t>
  </si>
  <si>
    <t>4824</t>
  </si>
  <si>
    <t>4831</t>
  </si>
  <si>
    <t>4841</t>
  </si>
  <si>
    <t>4842</t>
  </si>
  <si>
    <t>4851</t>
  </si>
  <si>
    <t>4861</t>
  </si>
  <si>
    <t>4891</t>
  </si>
  <si>
    <t>5111</t>
  </si>
  <si>
    <t>5112</t>
  </si>
  <si>
    <t>5113</t>
  </si>
  <si>
    <t>5121</t>
  </si>
  <si>
    <t>5122</t>
  </si>
  <si>
    <t>5129</t>
  </si>
  <si>
    <t>5131</t>
  </si>
  <si>
    <t>5132</t>
  </si>
  <si>
    <t>5133</t>
  </si>
  <si>
    <t>5134</t>
  </si>
  <si>
    <t>5211</t>
  </si>
  <si>
    <t>5221</t>
  </si>
  <si>
    <t>5231</t>
  </si>
  <si>
    <t>5241</t>
  </si>
  <si>
    <t>5411</t>
  </si>
  <si>
    <t>5421</t>
  </si>
  <si>
    <t>5431</t>
  </si>
  <si>
    <t>5441</t>
  </si>
  <si>
    <t>6000</t>
  </si>
  <si>
    <t xml:space="preserve">        X</t>
  </si>
  <si>
    <t>6100</t>
  </si>
  <si>
    <t>6110</t>
  </si>
  <si>
    <t>8111</t>
  </si>
  <si>
    <t>6120</t>
  </si>
  <si>
    <t>8121</t>
  </si>
  <si>
    <t>6130</t>
  </si>
  <si>
    <t>8131</t>
  </si>
  <si>
    <t>6200</t>
  </si>
  <si>
    <t>6210</t>
  </si>
  <si>
    <t>8211</t>
  </si>
  <si>
    <t>6220</t>
  </si>
  <si>
    <t>6221</t>
  </si>
  <si>
    <t>8221</t>
  </si>
  <si>
    <t>6222</t>
  </si>
  <si>
    <t>8222</t>
  </si>
  <si>
    <t>6223</t>
  </si>
  <si>
    <t>8223</t>
  </si>
  <si>
    <t>6300</t>
  </si>
  <si>
    <t>6310</t>
  </si>
  <si>
    <t>8311</t>
  </si>
  <si>
    <t>6400</t>
  </si>
  <si>
    <t>6410</t>
  </si>
  <si>
    <t>8411</t>
  </si>
  <si>
    <t>6420</t>
  </si>
  <si>
    <t>8412</t>
  </si>
  <si>
    <t>6430</t>
  </si>
  <si>
    <t>8413</t>
  </si>
  <si>
    <t>6440</t>
  </si>
  <si>
    <t>8414</t>
  </si>
  <si>
    <t xml:space="preserve">  Ð²îì²Ì  4</t>
  </si>
  <si>
    <t xml:space="preserve">îáÕÇ NN  </t>
  </si>
  <si>
    <t>ÀÝ¹³Ù»ÝÁ (ë.4+ë.5)</t>
  </si>
  <si>
    <t>í³ñã³Ï³Ý    Ù³ë</t>
  </si>
  <si>
    <t>ýáÝ¹³ÛÇÝ    Ù³ë</t>
  </si>
  <si>
    <t>ÀÜ¸²ØºÜÀ Ð²ìºÈàôð¸À Î²Ø ¸ºüÆòÆîÀ (ä²Î²êàôð¸À)</t>
  </si>
  <si>
    <t xml:space="preserve">  Ð²îì²Ì  5</t>
  </si>
  <si>
    <t xml:space="preserve">        ³Û¹ ÃíáõÙ`</t>
  </si>
  <si>
    <t xml:space="preserve">     X</t>
  </si>
  <si>
    <t>9111</t>
  </si>
  <si>
    <t>6111</t>
  </si>
  <si>
    <t>9112</t>
  </si>
  <si>
    <t>6112</t>
  </si>
  <si>
    <t>9213</t>
  </si>
  <si>
    <t>6213</t>
  </si>
  <si>
    <t>9212</t>
  </si>
  <si>
    <t>6212</t>
  </si>
  <si>
    <t>1372</t>
  </si>
  <si>
    <t>որից`</t>
  </si>
  <si>
    <t xml:space="preserve">  Տողի NN</t>
  </si>
  <si>
    <t>Բա-ժին</t>
  </si>
  <si>
    <t>Խումբ</t>
  </si>
  <si>
    <t>Դաս</t>
  </si>
  <si>
    <t>Բյուջետային ծախսերի գործառական դասակարգման բաժինների, խմբերի և դասերի անվանումները</t>
  </si>
  <si>
    <t>4</t>
  </si>
  <si>
    <t>5</t>
  </si>
  <si>
    <t>այդ թվում`</t>
  </si>
  <si>
    <t>Օրենսդիր և գործադիր մարմիններ, պետական կառավարում, ‎ֆինանսական և հարկաբյուջետային հարաբերություններ, արտաքին հարաբերություններ</t>
  </si>
  <si>
    <t xml:space="preserve">Օրենսդիր և գործադիր մարմիններ,պետական կառավարում </t>
  </si>
  <si>
    <t xml:space="preserve">Ֆինանսական և հարկաբյուջետային հարաբերություններ </t>
  </si>
  <si>
    <t xml:space="preserve">Արտաքին հարաբերություններ </t>
  </si>
  <si>
    <t>Արտաքին տնտեսական օգնություն</t>
  </si>
  <si>
    <t>Արտաքին տնտեսական աջակցություն</t>
  </si>
  <si>
    <t xml:space="preserve">Միջազգային կազմակերպությունների միջոցով տրամադրվող տնտեսական օգնություն </t>
  </si>
  <si>
    <t>Ընդհանուր բնույթի ծառայություններ</t>
  </si>
  <si>
    <t xml:space="preserve">Աշխատակազմի /կադրերի/ գծով ընդհանուր բնույթի ծառայություններ </t>
  </si>
  <si>
    <t xml:space="preserve">Ծրագրման և վիճակագրական ընդհանուր ծառայություններ </t>
  </si>
  <si>
    <t xml:space="preserve">Ընդհանուր բնույթի այլ ծառայություններ </t>
  </si>
  <si>
    <t>Ընդհանուր բնույթի հետազոտական աշխատանք</t>
  </si>
  <si>
    <t xml:space="preserve">Ընդհանուր բնույթի հետազոտական աշխատանք </t>
  </si>
  <si>
    <t xml:space="preserve">Ընդհանուր բնույթի հանրային ծառայությունների գծով հետազոտական և նախագծային աշխատանքներ </t>
  </si>
  <si>
    <t xml:space="preserve">Ընդհանուր բնույթի հանրային ծառայություններ գծով հետազոտական և նախագծային աշխատանքներ  </t>
  </si>
  <si>
    <t>6</t>
  </si>
  <si>
    <t>Ընդհանուր բնույթի հանրային ծառայություններ (այլ դասերին չպատկանող)</t>
  </si>
  <si>
    <t xml:space="preserve">Ընդհանուր բնույթի հանրային ծառայություններ (այլ դասերին չպատկանող) </t>
  </si>
  <si>
    <t>7</t>
  </si>
  <si>
    <t xml:space="preserve">Պետական պարտքի գծով գործառնություններ </t>
  </si>
  <si>
    <t>8</t>
  </si>
  <si>
    <t>Կառավարության տարբեր մակարդակների միջև իրականացվող ընդհանուր բնույթի տրանսֆերտներ</t>
  </si>
  <si>
    <t xml:space="preserve"> - դրամաշնորհներ ՀՀ պետական բյուջեին  </t>
  </si>
  <si>
    <t xml:space="preserve"> - դրամաշնորհներ ՀՀ այլ համայնքերի բյուջեներին  </t>
  </si>
  <si>
    <t>այդ թվում` Երևանի համաքաղաքային ծախսերի ֆինանսավորման համար</t>
  </si>
  <si>
    <t>Ռազմական պաշտպանություն</t>
  </si>
  <si>
    <t xml:space="preserve">Ռազմական պաշտպանություն </t>
  </si>
  <si>
    <t>Քաղաքացիական պաշտպանություն</t>
  </si>
  <si>
    <t xml:space="preserve">Քաղաքացիական պաշտպանություն </t>
  </si>
  <si>
    <t>Արտաքին ռազմական օգնություն</t>
  </si>
  <si>
    <t xml:space="preserve">Արտաքին ռազմական օգնություն </t>
  </si>
  <si>
    <t>Հետազոտական և նախագծային աշխատանքներ պաշտպանության ոլորտում</t>
  </si>
  <si>
    <t>Պաշտպանություն (այլ դասերին չպատկանող)</t>
  </si>
  <si>
    <t>Հասարակական կարգ և անվտանգություն</t>
  </si>
  <si>
    <t>Ոստիկանություն</t>
  </si>
  <si>
    <t>Ազգային անվտանգություն</t>
  </si>
  <si>
    <t>Պետական պահպանություն</t>
  </si>
  <si>
    <t>Փրկարար ծառայություն</t>
  </si>
  <si>
    <t xml:space="preserve">Փրկարար ծառայություն </t>
  </si>
  <si>
    <t>Դատական գործունեություն և իրավական պաշտպանություն</t>
  </si>
  <si>
    <t xml:space="preserve">Դատարաններ </t>
  </si>
  <si>
    <t>Իրավական պաշտպանություն</t>
  </si>
  <si>
    <t>Դատախազություն</t>
  </si>
  <si>
    <t>Կալանավայրեր</t>
  </si>
  <si>
    <t xml:space="preserve">Կալանավայրեր </t>
  </si>
  <si>
    <t xml:space="preserve">Հետազոտական ու նախագծային աշխատանքներ հասարակական կարգի և անվտանգության ոլորտում </t>
  </si>
  <si>
    <t>Հասարակական կարգ և անվտանգություն  (այլ դասերին չպատկանող)</t>
  </si>
  <si>
    <t>Հասարակական կարգ և անվտանգություն (այլ դասերին չպատկանող)</t>
  </si>
  <si>
    <t>Ընդհանուր բնույթի տնտեսական, առևտրային և աշխատանքի գծով հարաբերություններ</t>
  </si>
  <si>
    <t xml:space="preserve">Ընդհանուր բնույթի տնտեսական և առևտրային հարաբերություններ </t>
  </si>
  <si>
    <t xml:space="preserve">Աշխատանքի հետ կապված ընդհանուր բնույթի հարաբերություններ </t>
  </si>
  <si>
    <t>Գյուղատնտեսություն, անտառային տնտեսություն, ձկնորսություն և որսորդություն</t>
  </si>
  <si>
    <t xml:space="preserve">Գյուղատնտեսություն </t>
  </si>
  <si>
    <t xml:space="preserve">Անտառային տնտեսություն </t>
  </si>
  <si>
    <t>Ձկնորսություն և որսորդություն</t>
  </si>
  <si>
    <t>Ոռոգում</t>
  </si>
  <si>
    <t>Վառելիք և էներգետիկա</t>
  </si>
  <si>
    <t>Քարածուխ  և այլ կարծր բնական վառելիք</t>
  </si>
  <si>
    <t xml:space="preserve">Նավթամթերք և բնական գազ </t>
  </si>
  <si>
    <t>Միջուկային վառելիք</t>
  </si>
  <si>
    <t>Վառելիքի այլ տեսակներ</t>
  </si>
  <si>
    <t xml:space="preserve">Էլեկտրաէներգիա </t>
  </si>
  <si>
    <t>Ոչ էլեկտրական էներգիա</t>
  </si>
  <si>
    <t>Լեռնաարդյունահանում, արդյունաբերություն և շինարարություն</t>
  </si>
  <si>
    <t>Հանքային ռեսուրսների արդյունահանում, բացառությամբ բնական վառելիքի</t>
  </si>
  <si>
    <t xml:space="preserve">Արդյունաբերություն </t>
  </si>
  <si>
    <t xml:space="preserve">Շինարարություն </t>
  </si>
  <si>
    <t>Տրանսպորտ</t>
  </si>
  <si>
    <t xml:space="preserve">ճանապարհային տրանսպորտ </t>
  </si>
  <si>
    <t xml:space="preserve">Ջրային տրանսպորտ </t>
  </si>
  <si>
    <t xml:space="preserve">Երկաթուղային տրանսպորտ </t>
  </si>
  <si>
    <t xml:space="preserve">Օդային տրանսպորտ </t>
  </si>
  <si>
    <t xml:space="preserve">Խողովակաշարային և այլ տրանսպորտ </t>
  </si>
  <si>
    <t>Կապ</t>
  </si>
  <si>
    <t xml:space="preserve">Կապ </t>
  </si>
  <si>
    <t>Այլ բնագավառներ</t>
  </si>
  <si>
    <t xml:space="preserve">Մեծածախ և մանրածախ առևտուր, ապրանքների պահպանում և պահեստավորում  </t>
  </si>
  <si>
    <t>Հյուրանոցներ և հասարակական սննդի օբյեկտներ</t>
  </si>
  <si>
    <t xml:space="preserve">Զբոսաշրջություն </t>
  </si>
  <si>
    <t xml:space="preserve">Զարգացման բազմանպատակ ծրագրեր </t>
  </si>
  <si>
    <t>Տնտեսական հարաբերությունների գծով հետազոտական և նախագծային աշխատանքներ</t>
  </si>
  <si>
    <t>Ընդհանուր բնույթի տնտեսական, առևտրային և աշխատանքի հարցերի գծով հետազոտական և նախագծային աշխատանքներ</t>
  </si>
  <si>
    <t>Գյուղատնտեսության, անտառային տնտեսության, ձկնորսության և որսորդության գծով հետազոտական և նախագծային աշխատանքներ</t>
  </si>
  <si>
    <t>Վառելիքի և էներգետիկայի գծով հետազոտական և նախագծային աշխատանքներ</t>
  </si>
  <si>
    <t xml:space="preserve">Լեռնաարդյունահանման, արդյունաբերության և շինարարության գծով հետազոտական և նախագծային աշխատանքներ </t>
  </si>
  <si>
    <t>Տրանսպորտի գծով հետազոտական և նախագծային աշխատանքներ</t>
  </si>
  <si>
    <t>Կապի գծով հետազոտական և նախագծային աշխատանքներ</t>
  </si>
  <si>
    <t>Այլ բնագավառների գծով հետազոտական և նախագծային աշխատանքներ</t>
  </si>
  <si>
    <t>9</t>
  </si>
  <si>
    <t>Տնտեսական հարաբերություններ (այլ դասերին չպատկանող)</t>
  </si>
  <si>
    <t>Աղբահանում</t>
  </si>
  <si>
    <t>Կեղտաջրերի հեռացում</t>
  </si>
  <si>
    <t xml:space="preserve">Կեղտաջրերի հեռացում </t>
  </si>
  <si>
    <t>Շրջակա միջավայրի աղտոտման դեմ պայքար</t>
  </si>
  <si>
    <t>Կենսաբազմազանության և բնության  պաշտպանություն</t>
  </si>
  <si>
    <t>Շրջակա միջավայրի պաշտպանության գծով հետազոտական և նախագծային աշխատանքներ</t>
  </si>
  <si>
    <t>Շրջակա միջավայրի պաշտպանություն (այլ դասերին չպատկանող)</t>
  </si>
  <si>
    <t>Բնակարանային շինարարություն</t>
  </si>
  <si>
    <t xml:space="preserve">Բնակարանային շինարարություն </t>
  </si>
  <si>
    <t>Համայնքային զարգացում</t>
  </si>
  <si>
    <t>Ջրամատակարարում</t>
  </si>
  <si>
    <t xml:space="preserve">Ջրամատակարարում </t>
  </si>
  <si>
    <t>Փողոցների լուսավորում</t>
  </si>
  <si>
    <t xml:space="preserve">Փողոցների լուսավորում </t>
  </si>
  <si>
    <t xml:space="preserve">Բնակարանային շինարարության և կոմունալ ծառայությունների գծով հետազոտական և նախագծային աշխատանքներ </t>
  </si>
  <si>
    <t>Բնակարանային շինարարության և կոմունալ ծառայություններ (այլ դասերին չպատկանող)</t>
  </si>
  <si>
    <t>Բժշկական ապրանքներ, սարքեր և սարքավորումներ</t>
  </si>
  <si>
    <t>Դեղագործական ապրանքներ</t>
  </si>
  <si>
    <t>Այլ բժշկական ապրանքներ</t>
  </si>
  <si>
    <t>Բժշկական սարքեր և սարքավորումներ</t>
  </si>
  <si>
    <t>Արտահիվանդանոցային ծառայություններ</t>
  </si>
  <si>
    <t>Ընդհանուր բնույթի բժշկական ծառայություններ</t>
  </si>
  <si>
    <t>Մասնագիտացված բժշկական ծառայություններ</t>
  </si>
  <si>
    <t xml:space="preserve">Ստոմատոլոգիական ծառայություններ </t>
  </si>
  <si>
    <t>Պարաբժշկական ծառայություններ</t>
  </si>
  <si>
    <t>Հիվանդանոցային ծառայություններ</t>
  </si>
  <si>
    <t xml:space="preserve">Ընդհանուր բնույթի հիվանդանոցային ծառայություններ </t>
  </si>
  <si>
    <t>Մասնագիտացված հիվանդանոցային ծառայություններ</t>
  </si>
  <si>
    <t>Բժշկական, մոր և մանկան կենտրոնների  ծառայություններ</t>
  </si>
  <si>
    <t>Հիվանդի խնամքի և առողջության վերականգնման տնային ծառայություններ</t>
  </si>
  <si>
    <t>Հանրային առողջապահական ծառայություններ</t>
  </si>
  <si>
    <t xml:space="preserve">Առողջապահության գծով հետազոտական և նախագծային աշխատանքներ </t>
  </si>
  <si>
    <t>Առողջապահություն (այլ դասերին չպատկանող)</t>
  </si>
  <si>
    <t>Առողջապահական հարակից ծառայություններ և ծրագրեր</t>
  </si>
  <si>
    <t>ՀԱՆԳԻՍՏ, ՄՇԱԿՈՒՅԹ ԵՎ ԿՐՈՆ (տող2810+տող2820+տող2830+տող2840+տող2850+տող2860)</t>
  </si>
  <si>
    <t>Հանգստի և սպորտի ծառայություններ</t>
  </si>
  <si>
    <t>Մշակութային ծառայություններ</t>
  </si>
  <si>
    <t>Գրադարաններ</t>
  </si>
  <si>
    <t>Թանգարաններ և ցուցասրահներ</t>
  </si>
  <si>
    <t>Մշակույթի տներ, ակումբներ, կենտրոններ</t>
  </si>
  <si>
    <t>Այլ մշակութային կազմակերպություններ</t>
  </si>
  <si>
    <t>Արվեստ</t>
  </si>
  <si>
    <t>Կինեմատոգրաֆիա</t>
  </si>
  <si>
    <t>Հուշարձանների և մշակույթային արժեքների վերականգնում և պահպանում</t>
  </si>
  <si>
    <t>Ռադիո և հեռուստահաղորդումների հեռարձակման և հրատարակչական ծառայություններ</t>
  </si>
  <si>
    <t>Հեռուստառադիոհաղորդումներ</t>
  </si>
  <si>
    <t>Հրատարակչություններ, խմբագրություններ</t>
  </si>
  <si>
    <t>Տեղեկատվության ձեռքբերում</t>
  </si>
  <si>
    <t>Կրոնական և հասարակական այլ ծառայություններ</t>
  </si>
  <si>
    <t>Երիտասարդական ծրագրեր</t>
  </si>
  <si>
    <t>Քաղաքական կուսակցություններ, հասարակական կազմակերպություններ, արհմիություններ</t>
  </si>
  <si>
    <t>Հանգստի, մշակույթի և կրոնի գծով հետազոտական և նախագծային աշխատանքներ</t>
  </si>
  <si>
    <t>Հանգիստ, մշակույթ և կրոն (այլ դասերին չպատկանող)</t>
  </si>
  <si>
    <t>Նախադպրոցական և տարրական ընդհանուր կրթություն</t>
  </si>
  <si>
    <t xml:space="preserve">Նախադպրոցական կրթություն </t>
  </si>
  <si>
    <t xml:space="preserve">Տարրական ընդհանուր կրթություն </t>
  </si>
  <si>
    <t>Միջնակարգ ընդհանուր կրթություն</t>
  </si>
  <si>
    <t>Հիմնական ընդհանուր կրթություն</t>
  </si>
  <si>
    <t>Միջնակարգ(լրիվ) ընդհանուր կրթություն</t>
  </si>
  <si>
    <t>Նախնական մասնագիտական (արհեստագործական) և միջին մասնագիտական կրթություն</t>
  </si>
  <si>
    <t>Նախնական մասնագիտական (արհեստագործական) կրթություն</t>
  </si>
  <si>
    <t>Միջին մասնագիտական կրթություն</t>
  </si>
  <si>
    <t>Բարձրագույն կրթություն</t>
  </si>
  <si>
    <t>Բարձրագույն մասնագիտական կրթություն</t>
  </si>
  <si>
    <t>Հետբուհական մասնագիտական կրթություն</t>
  </si>
  <si>
    <t xml:space="preserve">Ըստ մակարդակների չդասակարգվող կրթություն </t>
  </si>
  <si>
    <t>Արտադպրոցական դաստիարակություն</t>
  </si>
  <si>
    <t>Լրացուցիչ կրթություն</t>
  </si>
  <si>
    <t xml:space="preserve">Կրթությանը տրամադրվող օժանդակ ծառայություններ </t>
  </si>
  <si>
    <t>Կրթության ոլորտում հետազոտական և նախագծային աշխատանքներ</t>
  </si>
  <si>
    <t>Կրթություն (այլ դասերին չպատկանող)</t>
  </si>
  <si>
    <t>Վատառողջություն և անաշխատունակություն</t>
  </si>
  <si>
    <t>Վատառողջություն</t>
  </si>
  <si>
    <t>Անաշխատունակություն</t>
  </si>
  <si>
    <t>Ծերություն</t>
  </si>
  <si>
    <t xml:space="preserve">Հարազատին կորցրած անձինք </t>
  </si>
  <si>
    <t>Ընտանիքի անդամներ և զավակներ</t>
  </si>
  <si>
    <t>Գործազրկություն</t>
  </si>
  <si>
    <t xml:space="preserve">Բնակարանային ապահովում </t>
  </si>
  <si>
    <t xml:space="preserve">Սոցիալական հատուկ արտոնություններ (այլ դասերին չպատկանող) </t>
  </si>
  <si>
    <t xml:space="preserve">Սոցիալական պաշտպանության ոլորտում հետազոտական և նախագծային աշխատանքներ </t>
  </si>
  <si>
    <t>Սոցիալական պաշտպանություն (այլ դասերին չպատկանող)</t>
  </si>
  <si>
    <t>Սոցիալական պաշտպանությանը տրամադրվող օժադակ ծառայություններ (այլ դասերին չպատկանող)</t>
  </si>
  <si>
    <t xml:space="preserve">ՀՀ կառավարության և համայնքների պահուստային ֆոնդ </t>
  </si>
  <si>
    <t>ՀՀ համայնքների պահուստային ֆոնդ</t>
  </si>
  <si>
    <t xml:space="preserve">Բյուջետային ծախսերի տնտեսագիտական դասակարգման հոդվածների </t>
  </si>
  <si>
    <t>անվանումները</t>
  </si>
  <si>
    <t xml:space="preserve">այդ թվում` </t>
  </si>
  <si>
    <t xml:space="preserve"> -Աշխատողների աշխատավարձեր և հավելավճարներ</t>
  </si>
  <si>
    <t xml:space="preserve"> - Պարգևատրումներ, դրամական խրախուսումներ և հատուկ վճարներ</t>
  </si>
  <si>
    <t xml:space="preserve"> -Այլ վարձատրություններ </t>
  </si>
  <si>
    <t xml:space="preserve"> -Բնեղեն աշխատավարձեր և հավելավճարներ</t>
  </si>
  <si>
    <t xml:space="preserve"> -Սոցիալական ապահովության վճարներ</t>
  </si>
  <si>
    <t xml:space="preserve"> -Գործառնական և բանկային ծառայությունների ծախսեր</t>
  </si>
  <si>
    <t xml:space="preserve"> -Էներգետիկ  ծառայություններ</t>
  </si>
  <si>
    <t xml:space="preserve"> -Կոմունալ ծառայություններ</t>
  </si>
  <si>
    <t xml:space="preserve"> -Կապի ծառայություններ</t>
  </si>
  <si>
    <t xml:space="preserve"> -Ապահովագրական ծախսեր</t>
  </si>
  <si>
    <t xml:space="preserve"> -Գույքի և սարքավորումների վարձակալություն</t>
  </si>
  <si>
    <t xml:space="preserve"> -Արտագերատեսչական ծախսեր</t>
  </si>
  <si>
    <t xml:space="preserve"> -Ներքին գործուղումներ</t>
  </si>
  <si>
    <t xml:space="preserve"> -Արտասահմանյան գործուղումների գծով ծախսեր</t>
  </si>
  <si>
    <t xml:space="preserve"> -Այլ տրանսպորտային ծախսեր</t>
  </si>
  <si>
    <t xml:space="preserve"> -Վարչական ծառայություններ</t>
  </si>
  <si>
    <t xml:space="preserve"> -Համակարգչային ծառայություններ</t>
  </si>
  <si>
    <t xml:space="preserve"> -Աշխատակազմի մասնագիտական զարգացման ծառայություններ</t>
  </si>
  <si>
    <t xml:space="preserve"> -Տեղակատվական ծառայություններ</t>
  </si>
  <si>
    <t xml:space="preserve"> -Կառավարչական ծառայություններ</t>
  </si>
  <si>
    <t xml:space="preserve"> -Ներկայացուցչական ծախսեր</t>
  </si>
  <si>
    <t xml:space="preserve"> -Ընդհանուր բնույթի այլ ծառայություններ</t>
  </si>
  <si>
    <t xml:space="preserve"> -Մասնագիտական ծառայություններ</t>
  </si>
  <si>
    <t xml:space="preserve"> -Շենքերի և կառույցների ընթացիկ նորոգում և պահպանում</t>
  </si>
  <si>
    <t xml:space="preserve"> -Մեքենաների և սարքավորումների ընթացիկ նորոգում և պահպանում</t>
  </si>
  <si>
    <t xml:space="preserve"> -Գրասենյակային նյութեր և հագուստ</t>
  </si>
  <si>
    <t xml:space="preserve"> -Գյուղատնտեսական ապրանքներ</t>
  </si>
  <si>
    <t xml:space="preserve"> -Վերապատրաստման և ուսուցման նյութեր (աշխատողների վերապատրաստում)</t>
  </si>
  <si>
    <t xml:space="preserve"> -Տրանսպորտային նյութեր</t>
  </si>
  <si>
    <t xml:space="preserve"> -Շրջակա միջավայրի պաշտպանության և գիտական նյութեր</t>
  </si>
  <si>
    <t xml:space="preserve"> -Առողջապահական  և լաբորատոր նյութեր</t>
  </si>
  <si>
    <t xml:space="preserve"> -Կենցաղային և հանրային սննդի նյութեր</t>
  </si>
  <si>
    <t xml:space="preserve"> -Հատուկ նպատակային այլ նյութեր</t>
  </si>
  <si>
    <t xml:space="preserve"> -Ներքին արժեթղթերի տոկոսավճարներ</t>
  </si>
  <si>
    <t xml:space="preserve"> -Ներքին վարկերի տոկոսավճարներ</t>
  </si>
  <si>
    <t xml:space="preserve"> -Արտաքին արժեթղթերի գծով տոկոսավճարներ</t>
  </si>
  <si>
    <t xml:space="preserve"> -Արտաքին վարկերի գծով տոկոսավճարներ</t>
  </si>
  <si>
    <t xml:space="preserve"> -Փոխանակման կուրսերի բացասական տարբերություն</t>
  </si>
  <si>
    <t xml:space="preserve"> -Տույժեր</t>
  </si>
  <si>
    <t xml:space="preserve"> -Փոխառությունների գծով տուրքեր</t>
  </si>
  <si>
    <t xml:space="preserve"> -Սուբսիդիաներ ոչ-ֆինանսական պետական (hամայնքային) կազմակերպություններին </t>
  </si>
  <si>
    <t xml:space="preserve"> -Սուբսիդիաներ ֆինանսական պետական (hամայնքային) կազմակերպություններին </t>
  </si>
  <si>
    <t xml:space="preserve"> -Սուբսիդիաներ ոչ պետական (ոչ hամայնքային) ոչ ֆինանսական կազմակերպություններին </t>
  </si>
  <si>
    <t xml:space="preserve"> -Սուբսիդիաներ ոչ պետական (ոչ hամայնքային) ֆինանսական  կազմակերպություններին </t>
  </si>
  <si>
    <t xml:space="preserve"> -Ընթացիկ դրամաշնորհներ օտարերկրյա կառավարություններին</t>
  </si>
  <si>
    <t xml:space="preserve"> -Կապիտալ դրամաշնորհներ օտարերկրյա կառավարություններին</t>
  </si>
  <si>
    <t xml:space="preserve"> -Ընթացիկ դրամաշնորհներ  միջազգային կազմակերպություններին</t>
  </si>
  <si>
    <t xml:space="preserve"> -Կապիտալ դրամաշնորհներ միջազգային կազմակերպություններին</t>
  </si>
  <si>
    <t xml:space="preserve"> - Ընթացիկ դրամաշնորհներ պետական և համայնքների ոչ առևտրային կազմակերպություններին</t>
  </si>
  <si>
    <t xml:space="preserve"> - Ընթացիկ դրամաշնորհներ պետական և համայնքների  առևտրային կազմակերպություններին</t>
  </si>
  <si>
    <t xml:space="preserve">որից` </t>
  </si>
  <si>
    <t xml:space="preserve"> Երևանի համաքաղաքային ծախսերի ֆինանսավորման համար</t>
  </si>
  <si>
    <t xml:space="preserve">այլ համայնքներին </t>
  </si>
  <si>
    <t xml:space="preserve"> - ՀՀ պետական բյուջեին</t>
  </si>
  <si>
    <t xml:space="preserve"> - այլ</t>
  </si>
  <si>
    <t xml:space="preserve"> -Կապիտալ դրամաշնորհներ պետական և համայնքների ոչ առևտրային կազմակերպություններին</t>
  </si>
  <si>
    <t xml:space="preserve"> -Կապիտալ դրամաշնորհներ պետական և համայնքների  առևտրային կազմակերպություններին</t>
  </si>
  <si>
    <t xml:space="preserve">ՀՀ այլ համայնքներին </t>
  </si>
  <si>
    <t>ՍՈՑԻԱԼԱԿԱՆ ԱՊԱՀՈՎՈՒԹՅԱՆ ՆՊԱՍՏՆԵՐ</t>
  </si>
  <si>
    <t xml:space="preserve"> - Տնային տնտեսություններին դրամով վճարվող սոցիալական ապահովության վճարներ</t>
  </si>
  <si>
    <t xml:space="preserve"> - Սոցիալական ապահովության բնեղեն նպաստներ ծառայություններ մատուցողներին</t>
  </si>
  <si>
    <t xml:space="preserve"> -Հուղարկավորության նպաստներ բյուջեից</t>
  </si>
  <si>
    <t xml:space="preserve"> -Կրթական, մշակութային և սպորտային նպաստներ բյուջեից</t>
  </si>
  <si>
    <t xml:space="preserve"> -Բնակարանային նպաստներ բյուջեից</t>
  </si>
  <si>
    <t xml:space="preserve"> -Այլ նպաստներ բյուջեից</t>
  </si>
  <si>
    <t xml:space="preserve"> -Կենսաթոշակներ</t>
  </si>
  <si>
    <t xml:space="preserve"> - Տնային տնտեսություններին ծառայություններ մատուցող` շահույթ չհետապնդող կազմակերպություններին նվիրատվություններ</t>
  </si>
  <si>
    <t xml:space="preserve"> -Նվիրատվություններ այլ շահույթ չհետապնդող կազմակերպություններին</t>
  </si>
  <si>
    <t xml:space="preserve"> -Աշխատավարձի ֆոնդ</t>
  </si>
  <si>
    <t xml:space="preserve"> -Այլ հարկեր</t>
  </si>
  <si>
    <t xml:space="preserve"> -Պարտադիր վճարներ</t>
  </si>
  <si>
    <t xml:space="preserve"> -Պետական հատվածի տարբեր մակարդակների կողմից միմյանց նկատմամբ կիրառվող տույժեր</t>
  </si>
  <si>
    <t xml:space="preserve"> -Դատարանների կողմից նշանակված տույժեր և տուգանքներ</t>
  </si>
  <si>
    <t xml:space="preserve"> -Բնական աղետներից առաջացած վնասվածքների կամ վնասների վերականգնում</t>
  </si>
  <si>
    <t xml:space="preserve"> -Այլ բնական պատճառներով ստացած վնասվածքների վերականգնում</t>
  </si>
  <si>
    <t xml:space="preserve"> -Կառավարման մարմինների գործունեության հետևանքով առաջացած վնասվածքների  կամ վնասների վերականգնում </t>
  </si>
  <si>
    <t xml:space="preserve"> -Այլ ծախսեր</t>
  </si>
  <si>
    <t xml:space="preserve"> -Պահուստային միջոցներ</t>
  </si>
  <si>
    <t>այդ թվում` համայնքի բյուջեի վարչական մասի պահուստային ֆոնդից ֆոնդային մաս կատարվող հատկացումներ</t>
  </si>
  <si>
    <t xml:space="preserve"> - Շենքերի և շինությունների ձեռք բերում</t>
  </si>
  <si>
    <t xml:space="preserve"> - Շենքերի և շինությունների շինարարություն</t>
  </si>
  <si>
    <t xml:space="preserve"> - Շենքերի և շինությունների կապիտալ վերանորոգում</t>
  </si>
  <si>
    <t xml:space="preserve"> - Տրանսպորտային սարքավորումներ</t>
  </si>
  <si>
    <t xml:space="preserve"> - Վարչական սարքավորումներ</t>
  </si>
  <si>
    <t xml:space="preserve"> - Այլ մեքենաներ և սարքավորումներ</t>
  </si>
  <si>
    <t xml:space="preserve"> -Աճեցվող ակտիվներ</t>
  </si>
  <si>
    <t xml:space="preserve"> - Ոչ նյութական հիմնական միջոցներ</t>
  </si>
  <si>
    <t xml:space="preserve"> - Գեոդեզիական քարտեզագրական ծախսեր</t>
  </si>
  <si>
    <t xml:space="preserve"> - Նախագծահետազոտական ծախսեր</t>
  </si>
  <si>
    <t xml:space="preserve"> - Համայնքային նշանակության ռազմավարական պաշարներ</t>
  </si>
  <si>
    <t xml:space="preserve"> - Նյութեր և պարագաներ</t>
  </si>
  <si>
    <t xml:space="preserve"> - Վերավաճառքի համար նախատեսված ապրանքներ</t>
  </si>
  <si>
    <t xml:space="preserve"> -Սպառման նպատակով պահվող պաշարներ</t>
  </si>
  <si>
    <t xml:space="preserve"> -Բարձրարժեք ակտիվներ</t>
  </si>
  <si>
    <t xml:space="preserve"> -Հող</t>
  </si>
  <si>
    <t xml:space="preserve"> -Ընդերքային ակտիվներ</t>
  </si>
  <si>
    <t xml:space="preserve"> -Այլ բնական ծագում ունեցող ակտիվներ</t>
  </si>
  <si>
    <t xml:space="preserve"> -Ոչ նյութական չարտադրված ակտիվներ</t>
  </si>
  <si>
    <t xml:space="preserve">ԱՆՇԱՐԺ ԳՈՒՅՔԻ ԻՐԱՑՈՒՄԻՑ ՄՈՒՏՔԵՐ </t>
  </si>
  <si>
    <t>ՇԱՐԺԱԿԱՆ ԳՈՒՅՔԻ ԻՐԱՑՈՒՄԻՑ ՄՈՒՏՔԵՐ</t>
  </si>
  <si>
    <t>ԱՅԼ ՀԻՄՆԱԿԱՆ ՄԻՋՈՑՆԵՐԻ ԻՐԱՑՈՒՄԻՑ ՄՈՒՏՔԵՐ</t>
  </si>
  <si>
    <t xml:space="preserve"> ՌԱԶՄԱՎԱՐԱԿԱՆ ՀԱՄԱՅՆՔԱՅԻՆ ՊԱՇԱՐՆԵՐԻ ԻՐԱՑՈՒՄԻՑ ՄՈՒՏՔԵՐ</t>
  </si>
  <si>
    <t xml:space="preserve"> - Արտադրական պաշարների իրացումից մուտքեր</t>
  </si>
  <si>
    <t xml:space="preserve"> - Վերավաճառքի համար ապրանքների իրացումից մուտքեր</t>
  </si>
  <si>
    <t xml:space="preserve"> - Սպառման համար նախատեսված պաշարների իրացումից մուտքեր</t>
  </si>
  <si>
    <t>ԲԱՐՁՐԱՐԺԵՔ ԱԿՏԻՎՆԵՐԻ ԻՐԱՑՈՒՄԻՑ ՄՈՒՏՔԵՐ</t>
  </si>
  <si>
    <t>ՀՈՂԻ ԻՐԱՑՈՒՄԻՑ ՄՈՒՏՔԵՐ</t>
  </si>
  <si>
    <t>ՕԳՏԱԿԱՐ ՀԱՆԱԾՈՆԵՐԻ ԻՐԱՑՈՒՄԻՑ ՄՈՒՏՔԵՐ</t>
  </si>
  <si>
    <t xml:space="preserve"> ԱՅԼ ԲՆԱԿԱՆ ԾԱԳՈՒՄ ՈՒՆԵՑՈՂ ՀԻՄՆԱԿԱՆ ՄԻՋՈՑՆԵՐԻ ԻՐՑՈՒՄԻՑ ՄՈՒՏՔԵՐ</t>
  </si>
  <si>
    <t xml:space="preserve"> ՈՉ ՆՅՈՒԹԱԿԱՆ ՉԱՐՏԱԴՐՎԱԾ ԱԿՏԻՎՆԵՐԻ ԻՐԱՑՈՒՄԻՑ ՄՈՒՏՔԵՐ</t>
  </si>
  <si>
    <t xml:space="preserve">Տողի NN  </t>
  </si>
  <si>
    <t xml:space="preserve">  - թողարկումից և տեղաբաշխումից մուտքեր</t>
  </si>
  <si>
    <t xml:space="preserve">  - հիմնական գումարի մարում</t>
  </si>
  <si>
    <t>պետական բյուջեից</t>
  </si>
  <si>
    <t>այլ աղբյուրներից</t>
  </si>
  <si>
    <t>ՀՀ պետական բյուջեին</t>
  </si>
  <si>
    <t>այլ աղբյուրներին</t>
  </si>
  <si>
    <t>ՀՀ պետական բյուջեից</t>
  </si>
  <si>
    <t>ՀՀ այլ համայնքների բյուջեներից</t>
  </si>
  <si>
    <t>ՀՀ այլ համայնքների բյուջեներին</t>
  </si>
  <si>
    <t xml:space="preserve"> - համայնքային սեփականության բաժնետոմսերի և կապիտալում համայնքի մասնակցության իրացումից մուտքեր</t>
  </si>
  <si>
    <t xml:space="preserve"> - իրավաբանական անձանց կանոնադրական կապիտալում պետական մասնակցության, պետական սեփականություն հանդիսացող անշարժ գույքի (բացառությամբ հողերի), այդ թվում՝ անավարտ շինարարության օբյեկտների մասնավորեցումից  առաջացած միջոցներից համայնքի բյուջե մասհանումից մուտքեր</t>
  </si>
  <si>
    <t xml:space="preserve"> - բաժնետոմսեր և կապիտալում այլ մասնակցություն ձեռքբերում</t>
  </si>
  <si>
    <t xml:space="preserve"> - նախկինում տրամադրված փոխատվությունների դիմաց ստացվող մարումներից մուտքեր</t>
  </si>
  <si>
    <t xml:space="preserve"> - փոխատվությունների տրամադրում</t>
  </si>
  <si>
    <t xml:space="preserve"> 2.3.1. Համայնքի բյուջեի վարչական մասի միջոցների տարեսկզբի ազատ մնացորդ </t>
  </si>
  <si>
    <t xml:space="preserve"> - ենթակա է ուղղման համայնքի բյուջեի վարչական մասից նախորդ տարում ֆինանսավորման ենթակա, սակայն չֆինանսավորված`առկա պարտավորությունների կատարմանը </t>
  </si>
  <si>
    <t xml:space="preserve"> - ենթակա է ուղղման համայնքի բյուջեի ֆոնդային  մաս       (տող 8191 - տող 8192)</t>
  </si>
  <si>
    <t xml:space="preserve"> 2.3.2. Համայնքի բյուջեի ֆոնդային մասի միջոցների տարեսկզբի մնացորդ  (տող 8195 + տող 8196)</t>
  </si>
  <si>
    <t xml:space="preserve">  - առանց վարչական մասի միջոցների տարեսկզբի ազատ մնացորդից ֆոնդային  մաս մուտքագրման ենթակա գումարի </t>
  </si>
  <si>
    <t xml:space="preserve"> - վարչական մասի միջոցների տարեսկզբի ազատ մնացորդից ֆոնդային  մաս մուտքագրման ենթակա գումարը (տող 8193)</t>
  </si>
  <si>
    <t>2.4. Համայնքի բյուջեի ֆոնդային մասի ժամանակավոր ազատ միջոցների տրամադրում վարչական մաս</t>
  </si>
  <si>
    <t xml:space="preserve">2.5. Համայնքի բյուջեի ֆոնդային մասի ժամանակավոր ազատ միջոցներից վարչական մաս տրամադրված միջոցների վերադարձ ֆոնդային մաս </t>
  </si>
  <si>
    <t>8199ա</t>
  </si>
  <si>
    <t>որից` ծախսերի ֆինանսավորմանը չուղղված համայնքի բյուջեի միջոցների տարեսկզբի ազատ մնացորդի գումարը</t>
  </si>
  <si>
    <t>9121</t>
  </si>
  <si>
    <t>6121</t>
  </si>
  <si>
    <t xml:space="preserve">  - վարկերի ստացում</t>
  </si>
  <si>
    <t>9122</t>
  </si>
  <si>
    <t xml:space="preserve">  - ստացված վարկերի հիմնական  գումարի մարում</t>
  </si>
  <si>
    <t>6122</t>
  </si>
  <si>
    <t xml:space="preserve">  - փոխատվությունների ստացում</t>
  </si>
  <si>
    <t xml:space="preserve">  - ստացված փոխատվությունների գումարի մարում</t>
  </si>
  <si>
    <t>4729</t>
  </si>
  <si>
    <t>(հազար դրամներով)</t>
  </si>
  <si>
    <t>Բաժին</t>
  </si>
  <si>
    <t xml:space="preserve"> - տեղական ինքնակառավրման մարմիններին (տող4545+տող4546)</t>
  </si>
  <si>
    <t xml:space="preserve"> - տեղական ինքնակառավրման մարմիններին  (տող4535+տող4536)</t>
  </si>
  <si>
    <t>Հ Հ    Տ Ա Վ Ո Ւ Շ Ի    Մ Ա Ր Զ Ի</t>
  </si>
  <si>
    <t xml:space="preserve"> -Կենցաղային և հանրային սննդի ծառայություններ</t>
  </si>
  <si>
    <r>
      <t xml:space="preserve">ՀԱՄԱՅՆՔԻ ՂԵԿԱՎԱՐ   </t>
    </r>
    <r>
      <rPr>
        <b/>
        <u/>
        <sz val="16"/>
        <rFont val="GHEA Grapalat"/>
        <family val="3"/>
      </rPr>
      <t>……………Ա․Ճաղարյան</t>
    </r>
    <r>
      <rPr>
        <b/>
        <sz val="16"/>
        <rFont val="GHEA Grapalat"/>
        <family val="3"/>
      </rPr>
      <t xml:space="preserve"> </t>
    </r>
  </si>
  <si>
    <t>- Աշխատողների աշխատավարձեր և հավելավճարներ</t>
  </si>
  <si>
    <t>- Պարգևատրումներ, դրամական խրախուսումներ և հատուկ վճարներ</t>
  </si>
  <si>
    <t>- Սոցիալական ապահովության վճարներ</t>
  </si>
  <si>
    <t>- Գործառնական և բանկային ծառայությունների ծախսեր</t>
  </si>
  <si>
    <t>- Էներգետիկ ծառայություններ</t>
  </si>
  <si>
    <t>- Կոմունալ ծառայություններ</t>
  </si>
  <si>
    <t>- Կապի ծառայություններ</t>
  </si>
  <si>
    <t>- Ապահովագրական ծախսեր</t>
  </si>
  <si>
    <t>- Գույքի և սարքավորումների վարձակալություն</t>
  </si>
  <si>
    <t>- Ներքին գործուղումներ</t>
  </si>
  <si>
    <t>4221</t>
  </si>
  <si>
    <t>- Արտասահմանյան գործուղումների գծով ծախսեր</t>
  </si>
  <si>
    <t>- Համակարգչային ծառայություններ</t>
  </si>
  <si>
    <t>- Տեղակատվական ծառայություններ</t>
  </si>
  <si>
    <t>- Ներկայացուցչական ծախսեր</t>
  </si>
  <si>
    <t>ՀԱՏՎԱԾ 6
ՀԱՄԱՅՆՔԻ ԲՅՈՒՋԵԻ ԾԱԽՍԵՐԸ ԸՍՏ ԲՅՈՒՋԵՏԱՅԻՆ
ԾԱԽՍԵՐԻ ԳՈՐԾԱՌՆԱԿԱՆ ԵՎ ՏՆՏԵՍԱԳԻՏԱԿԱՆ ԴԱՍԱԿԱՐԳՄԱՆ</t>
  </si>
  <si>
    <t>Տողի
NN</t>
  </si>
  <si>
    <t>Բյուջետային ծախսերի գործառնական դասակարգման բաժինների, խմբերի, դասերի, ինչպես նաև բյուջետային ծախսերի տնտեսագիտական դասակարգման հոդվածների անվանումները</t>
  </si>
  <si>
    <t>Տնտեսա- գիտական դասակարգ-ման հոդված</t>
  </si>
  <si>
    <t>Ընդամենը (ս.8+ս.9)</t>
  </si>
  <si>
    <t>վարչական բյուջե</t>
  </si>
  <si>
    <t>ֆոնդային բյուջե</t>
  </si>
  <si>
    <t xml:space="preserve">2000 </t>
  </si>
  <si>
    <t> X</t>
  </si>
  <si>
    <t>ԸՆԴԱՄԵՆԸ ԾԱԽՍԵՐ (տող 2100 + տող 2200 + տող 2300 + տող 2400 + տող 2500 + տող 2600 + տող 2700 + տող 2800 + տող 2900 + տող 3000 + տող 3100)</t>
  </si>
  <si>
    <t xml:space="preserve">2100 </t>
  </si>
  <si>
    <t xml:space="preserve">2110 </t>
  </si>
  <si>
    <t>Օրենսդիր և գործադիր մարմիններ, պետական կառավարում, ֆինանսական և հարկաբյուջետային հարաբերություններ, արտաքին հարաբերություններ որից`</t>
  </si>
  <si>
    <t xml:space="preserve">2111 </t>
  </si>
  <si>
    <t>Օրենսդիր և գործադիր մարմիններ, պետական կառավարում</t>
  </si>
  <si>
    <t>- Ընդհանուր բնույթի այլ ծառայություններ</t>
  </si>
  <si>
    <t>- Մասնագիտական ծառայություններ</t>
  </si>
  <si>
    <t>- Շենքերի և կառույցների ընթացիկ նորոգում և պահպանում</t>
  </si>
  <si>
    <t>- Մեքենաների և սարքավորումների ընթացիկ նորոգում և պահպանում</t>
  </si>
  <si>
    <t>- Գրասենյակային նյութեր և հագուստ</t>
  </si>
  <si>
    <t>- Գյուղատնտեսական ապրանքներ</t>
  </si>
  <si>
    <t>- Տրանսպորտային նյութեր</t>
  </si>
  <si>
    <t>- Առողջապահական և լաբորատոր նյութեր</t>
  </si>
  <si>
    <t>- Կենցաղային և հանրային սննդի նյութեր</t>
  </si>
  <si>
    <t>- Հատուկ նպատակային այլ նյութեր</t>
  </si>
  <si>
    <t>- Սուբսիդիաներ ոչ ֆինանսական պետական (hամայնքային) կազմակերպություններին</t>
  </si>
  <si>
    <t>- Այլ կապիտալ դրամաշնորհներ (տող 4544 + տող 4547 + տող 4548), այդ թվում`</t>
  </si>
  <si>
    <t>- Կրթական, մշակութային և սպորտային նպաստներ բյուջեից</t>
  </si>
  <si>
    <t>- Այլ նպաստներ բյուջեից</t>
  </si>
  <si>
    <t>- Նվիրատվություններ այլ շահույթ չհետապնդող կազմակերպություններին</t>
  </si>
  <si>
    <t>- Պարտադիր վճարներ</t>
  </si>
  <si>
    <t>- Կառավարման մարմինների գործունեության հետևանքով առաջացած վնասվածքների կամ վնասների վերականգնում</t>
  </si>
  <si>
    <t>- Այլ ծախսեր</t>
  </si>
  <si>
    <t>- Շենքերի և շինությունների կապիտալ վերանորոգում</t>
  </si>
  <si>
    <t>- Տրանսպորտային սարքավորումներ</t>
  </si>
  <si>
    <t>- Վարչական սարքավորումներ</t>
  </si>
  <si>
    <t xml:space="preserve">2112 </t>
  </si>
  <si>
    <t>Ֆինանսական և հարկաբյուջետային հարաբերություններ</t>
  </si>
  <si>
    <t xml:space="preserve">2113 </t>
  </si>
  <si>
    <t>Արտաքին հարաբերություններ</t>
  </si>
  <si>
    <t xml:space="preserve">2120 </t>
  </si>
  <si>
    <t>Արտաքին տնտեսական օգնություն, որից`</t>
  </si>
  <si>
    <t xml:space="preserve">2121 </t>
  </si>
  <si>
    <t xml:space="preserve">2122 </t>
  </si>
  <si>
    <t>Միջազգային կազմակերպությունների միջոցով տրամադրվող տնտեսական օգնություն</t>
  </si>
  <si>
    <t xml:space="preserve">2130 </t>
  </si>
  <si>
    <t>Ընդհանուր բնույթի ծառայություններ, որից`</t>
  </si>
  <si>
    <t xml:space="preserve">2131 </t>
  </si>
  <si>
    <t>Աշխատակազմի /կադրերի/ գծով ընդհանուր բնույթի ծառայություններ</t>
  </si>
  <si>
    <t xml:space="preserve">2132 </t>
  </si>
  <si>
    <t>Ծրագրման և վիճակագրական ընդհանուր ծառայություններ</t>
  </si>
  <si>
    <t xml:space="preserve">2133 </t>
  </si>
  <si>
    <t>Ընդհանուր բնույթի այլ ծառայություններ</t>
  </si>
  <si>
    <t xml:space="preserve">2140 </t>
  </si>
  <si>
    <t>Ընդհանուր բնույթի հետազոտական աշխատանք, որից`</t>
  </si>
  <si>
    <t xml:space="preserve">2141 </t>
  </si>
  <si>
    <t xml:space="preserve">2150 </t>
  </si>
  <si>
    <t>Ընդհանուր բնույթի հանրային ծառայությունների գծով հետազոտական և նախագծային աշխատանքներ որից`</t>
  </si>
  <si>
    <t xml:space="preserve">2151 </t>
  </si>
  <si>
    <t>Ընդհանուր բնույթի հանրային ծառայությունների գծով հետազոտական և նախագծային աշխատանքներ</t>
  </si>
  <si>
    <t xml:space="preserve">2160 </t>
  </si>
  <si>
    <t>Ընդհանուր բնույթի հանրային ծառայություններ (այլ դասերին չպատկանող), որից`</t>
  </si>
  <si>
    <t xml:space="preserve">2161 </t>
  </si>
  <si>
    <t xml:space="preserve">2170 </t>
  </si>
  <si>
    <t>Պետական պարտքի գծով գործառնություններ, որից`</t>
  </si>
  <si>
    <t xml:space="preserve">2171 </t>
  </si>
  <si>
    <t>Պետական պարտքի գծով գործառնություններ</t>
  </si>
  <si>
    <t xml:space="preserve">2180 </t>
  </si>
  <si>
    <t>Կառավարության տարբեր մակարդակների միջև իրականացվող ընդհանուր բնույթի տրանսֆերտներ, որից`</t>
  </si>
  <si>
    <t xml:space="preserve">2181 </t>
  </si>
  <si>
    <t xml:space="preserve">2182 </t>
  </si>
  <si>
    <t>- դրամաշնորհներ ՀՀ պետական բյուջեին</t>
  </si>
  <si>
    <t xml:space="preserve">2183 </t>
  </si>
  <si>
    <t>- դրամաշնորհներ ՀՀ այլ համայնքների բյուջեներին</t>
  </si>
  <si>
    <t xml:space="preserve">2184 </t>
  </si>
  <si>
    <t xml:space="preserve">2185 </t>
  </si>
  <si>
    <t xml:space="preserve">2200 </t>
  </si>
  <si>
    <t>ՊԱՇՏՊԱՆՈՒԹՅՈՒՆ (այլ դասերին չպատկանող) (տող 2210+2220 + տող 2230 + տող 2240 + տող 2250), այդ թվում`</t>
  </si>
  <si>
    <t xml:space="preserve">2210 </t>
  </si>
  <si>
    <t>Ռազմական պաշտպանություն, որից`</t>
  </si>
  <si>
    <t xml:space="preserve">2211 </t>
  </si>
  <si>
    <t xml:space="preserve">2220 </t>
  </si>
  <si>
    <t>Քաղաքացիական պաշտպանություն, որից`</t>
  </si>
  <si>
    <t xml:space="preserve">2221 </t>
  </si>
  <si>
    <t xml:space="preserve">2230 </t>
  </si>
  <si>
    <t>Արտաքին ռազմական օգնություն, որից`</t>
  </si>
  <si>
    <t xml:space="preserve">2231 </t>
  </si>
  <si>
    <t xml:space="preserve">2240 </t>
  </si>
  <si>
    <t>Հետազոտական և նախագծային աշխատանքներ պաշտպանության ոլորտում, որից`</t>
  </si>
  <si>
    <t xml:space="preserve">2241 </t>
  </si>
  <si>
    <t xml:space="preserve">2250 </t>
  </si>
  <si>
    <t>Պաշտպանություն (այլ դասերին չպատկանող), որից`</t>
  </si>
  <si>
    <t xml:space="preserve">2251 </t>
  </si>
  <si>
    <t xml:space="preserve">2300 </t>
  </si>
  <si>
    <t>ՀԱՍԱՐԱԿԱԿԱՆ ԿԱՐԳ, ԱՆՎՏԱՆԳՈՒԹՅՈՒՆ ԵՎ ԴԱՏԱԿԱՆ ԳՈՐԾՈՒՆԵՈՒԹՅՈՒՆ (տող 2310 + տող 2320 + տող 2330 + տող 2340+տող 2350 + տող 2360 + տող 2370), այդ թվում`</t>
  </si>
  <si>
    <t xml:space="preserve">2310 </t>
  </si>
  <si>
    <t>Հասարակական կարգ և անվտանգություն, որից`</t>
  </si>
  <si>
    <t xml:space="preserve">2311 </t>
  </si>
  <si>
    <t xml:space="preserve">2312 </t>
  </si>
  <si>
    <t xml:space="preserve">2313 </t>
  </si>
  <si>
    <t xml:space="preserve">2320 </t>
  </si>
  <si>
    <t>Փրկարար ծառայություն, որից`</t>
  </si>
  <si>
    <t xml:space="preserve">2321 </t>
  </si>
  <si>
    <t xml:space="preserve">2330 </t>
  </si>
  <si>
    <t>Դատական գործունեություն և իրավական պաշտպանություն, որից`</t>
  </si>
  <si>
    <t xml:space="preserve">2331 </t>
  </si>
  <si>
    <t>Դատարաններ</t>
  </si>
  <si>
    <t xml:space="preserve">2332 </t>
  </si>
  <si>
    <t xml:space="preserve">2340 </t>
  </si>
  <si>
    <t>Դատախազություն, որից`</t>
  </si>
  <si>
    <t xml:space="preserve">2341 </t>
  </si>
  <si>
    <t xml:space="preserve">2350 </t>
  </si>
  <si>
    <t>Կալանավայրեր, որից`</t>
  </si>
  <si>
    <t xml:space="preserve">2351 </t>
  </si>
  <si>
    <t xml:space="preserve">2360 </t>
  </si>
  <si>
    <t>Հետազոտական ու նախագծային աշխատանքներ հասարակական կարգի և անվտանգության ոլորտում որից`</t>
  </si>
  <si>
    <t xml:space="preserve">2361 </t>
  </si>
  <si>
    <t>Հետազոտական ու նախագծային աշխատանքներ հասարակական կարգի և անվտանգության ոլորտում</t>
  </si>
  <si>
    <t xml:space="preserve">2370 </t>
  </si>
  <si>
    <t>Հասարակական կարգ և անվտանգություն (այլ դասերին չպատկանող), որից`</t>
  </si>
  <si>
    <t xml:space="preserve">2371 </t>
  </si>
  <si>
    <t xml:space="preserve">2400 </t>
  </si>
  <si>
    <t>ՏՆՏԵՍԱԿԱՆ ՀԱՐԱԲԵՐՈՒԹՅՈՒՆՆԵՐ (տող 2410 + տող 2420 + տող 2430 + տող 2440 + տող 2450+տող 2460 + տող 2470 + տող 2480 + տող 2490), այդ թվում`</t>
  </si>
  <si>
    <t xml:space="preserve">2410 </t>
  </si>
  <si>
    <t>Ընդհանուր բնույթի տնտեսական, առևտրային և աշխատանքի գծով հարաբերություններ, որից`</t>
  </si>
  <si>
    <t xml:space="preserve">2411 </t>
  </si>
  <si>
    <t>Ընդհանուր բնույթի տնտեսական և առևտրային հարաբերություններ</t>
  </si>
  <si>
    <t xml:space="preserve">2412 </t>
  </si>
  <si>
    <t>Աշխատանքի հետ կապված ընդհանուր բնույթի հարաբերություններ</t>
  </si>
  <si>
    <t xml:space="preserve">2420 </t>
  </si>
  <si>
    <t>Գյուղատնտեսություն, անտառային տնտեսություն, ձկնորսություն և որսորդություն, որից`</t>
  </si>
  <si>
    <t xml:space="preserve">2421 </t>
  </si>
  <si>
    <t>Գյուղատնտեսություն</t>
  </si>
  <si>
    <t xml:space="preserve">2422 </t>
  </si>
  <si>
    <t>Անտառային տնտեսություն</t>
  </si>
  <si>
    <t xml:space="preserve">2423 </t>
  </si>
  <si>
    <t xml:space="preserve">2424 </t>
  </si>
  <si>
    <t xml:space="preserve">2430 </t>
  </si>
  <si>
    <t>Վառելիք և էներգետիկա, որից`</t>
  </si>
  <si>
    <t xml:space="preserve">2431 </t>
  </si>
  <si>
    <t>Քարածուխ և այլ կարծր բնական վառելիք</t>
  </si>
  <si>
    <t xml:space="preserve">2432 </t>
  </si>
  <si>
    <t>Նավթամթերք և բնական գազ</t>
  </si>
  <si>
    <t xml:space="preserve">2433 </t>
  </si>
  <si>
    <t xml:space="preserve">2434 </t>
  </si>
  <si>
    <t xml:space="preserve">2435 </t>
  </si>
  <si>
    <t>Էլեկտրաէներգիա</t>
  </si>
  <si>
    <t xml:space="preserve">2436 </t>
  </si>
  <si>
    <t xml:space="preserve">2440 </t>
  </si>
  <si>
    <t>Լեռնաարդյունահանում, արդյունաբերություն և շինարարություն, որից`</t>
  </si>
  <si>
    <t xml:space="preserve">2441 </t>
  </si>
  <si>
    <t xml:space="preserve">2442 </t>
  </si>
  <si>
    <t>Արդյունաբերություն</t>
  </si>
  <si>
    <t xml:space="preserve">2443 </t>
  </si>
  <si>
    <t>Շինարարություն</t>
  </si>
  <si>
    <t xml:space="preserve">2450 </t>
  </si>
  <si>
    <t>Տրանսպորտ, որից`</t>
  </si>
  <si>
    <t xml:space="preserve">2451 </t>
  </si>
  <si>
    <t>- Շենքերի և շինությունների կառուցում</t>
  </si>
  <si>
    <t>- Այլ մեքենաներ և սարքավորումներ</t>
  </si>
  <si>
    <t>- Գեոդեզիական քարտեզագրական ծախսեր</t>
  </si>
  <si>
    <t>- Նախագծահետազոտական ծախսեր</t>
  </si>
  <si>
    <t xml:space="preserve">2452 </t>
  </si>
  <si>
    <t>Ջրային տրանսպորտ</t>
  </si>
  <si>
    <t xml:space="preserve">2453 </t>
  </si>
  <si>
    <t>Երկաթուղային տրանսպորտ</t>
  </si>
  <si>
    <t xml:space="preserve">2454 </t>
  </si>
  <si>
    <t>Օդային տրանսպորտ</t>
  </si>
  <si>
    <t xml:space="preserve">2455 </t>
  </si>
  <si>
    <t>Խողովակաշարային և այլ տրանսպորտ</t>
  </si>
  <si>
    <t xml:space="preserve">2460 </t>
  </si>
  <si>
    <t>Կապ, որից`</t>
  </si>
  <si>
    <t xml:space="preserve">2461 </t>
  </si>
  <si>
    <t xml:space="preserve">2470 </t>
  </si>
  <si>
    <t>Այլ բնագավառներ, որից`</t>
  </si>
  <si>
    <t xml:space="preserve">2471 </t>
  </si>
  <si>
    <t>Մեծածախ և մանրածախ առևտուր, ապրանքների պահպանում և պահեստավորում</t>
  </si>
  <si>
    <t xml:space="preserve">2472 </t>
  </si>
  <si>
    <t xml:space="preserve">2473 </t>
  </si>
  <si>
    <t>Զբոսաշրջություն</t>
  </si>
  <si>
    <t xml:space="preserve">2474 </t>
  </si>
  <si>
    <t>Զարգացման բազմանպատակ ծրագրեր</t>
  </si>
  <si>
    <t xml:space="preserve">2480 </t>
  </si>
  <si>
    <t>Տնտեսական հարաբերությունների գծով հետազոտական և նախագծային աշխատանքներ, որից`</t>
  </si>
  <si>
    <t xml:space="preserve">2481 </t>
  </si>
  <si>
    <t xml:space="preserve">2482 </t>
  </si>
  <si>
    <t xml:space="preserve">2483 </t>
  </si>
  <si>
    <t xml:space="preserve">2484 </t>
  </si>
  <si>
    <t>Լեռնաարդյունահանման, արդյունաբերության և շինարարության գծով հետազոտական և նախագծային աշխատանքներ</t>
  </si>
  <si>
    <t xml:space="preserve">2485 </t>
  </si>
  <si>
    <t xml:space="preserve">2486 </t>
  </si>
  <si>
    <t xml:space="preserve">2487 </t>
  </si>
  <si>
    <t xml:space="preserve">2490 </t>
  </si>
  <si>
    <t>Տնտեսական հարաբերություններ (այլ դասերին չպատկանող), որից`</t>
  </si>
  <si>
    <t xml:space="preserve">2491 </t>
  </si>
  <si>
    <t xml:space="preserve">2500 </t>
  </si>
  <si>
    <t xml:space="preserve">2510 </t>
  </si>
  <si>
    <t>Աղբահանում, որից`</t>
  </si>
  <si>
    <t xml:space="preserve">2511 </t>
  </si>
  <si>
    <t xml:space="preserve">2520 </t>
  </si>
  <si>
    <t>Կեղտաջրերի հեռացում, որից`</t>
  </si>
  <si>
    <t xml:space="preserve">2521 </t>
  </si>
  <si>
    <t xml:space="preserve">2530 </t>
  </si>
  <si>
    <t>Շրջակա միջավայրի աղտոտման դեմ պայքար, որից`</t>
  </si>
  <si>
    <t xml:space="preserve">2531 </t>
  </si>
  <si>
    <t xml:space="preserve">2540 </t>
  </si>
  <si>
    <t>Կենսաբազմազանության և բնության պաշտպանություն, որից`</t>
  </si>
  <si>
    <t xml:space="preserve">2541 </t>
  </si>
  <si>
    <t>Կենսաբազմազանության և բնության պաշտպանություն</t>
  </si>
  <si>
    <t xml:space="preserve">2550 </t>
  </si>
  <si>
    <t>Շրջակա միջավայրի պաշտպանության գծով հետազոտական և նախագծային աշխատանքներ, որից`</t>
  </si>
  <si>
    <t xml:space="preserve">2551 </t>
  </si>
  <si>
    <t xml:space="preserve">2560 </t>
  </si>
  <si>
    <t>Շրջակա միջավայրի պաշտպանություն (այլ դասերին չպատկանող), որից`</t>
  </si>
  <si>
    <t xml:space="preserve">2561 </t>
  </si>
  <si>
    <t xml:space="preserve">2600 </t>
  </si>
  <si>
    <t xml:space="preserve">2610 </t>
  </si>
  <si>
    <t>Բնակարանային շինարարություն, որից`</t>
  </si>
  <si>
    <t xml:space="preserve">2611 </t>
  </si>
  <si>
    <t xml:space="preserve">2620 </t>
  </si>
  <si>
    <t>Համայնքային զարգացում, որից`</t>
  </si>
  <si>
    <t xml:space="preserve">2621 </t>
  </si>
  <si>
    <t xml:space="preserve">2630 </t>
  </si>
  <si>
    <t>Ջրամատակարարում, որից`</t>
  </si>
  <si>
    <t xml:space="preserve">2631 </t>
  </si>
  <si>
    <t xml:space="preserve">2640 </t>
  </si>
  <si>
    <t>Փողոցների լուսավորում, որից`</t>
  </si>
  <si>
    <t xml:space="preserve">2641 </t>
  </si>
  <si>
    <t xml:space="preserve">2650 </t>
  </si>
  <si>
    <t>Բնակարանային շինարարության և կոմունալ ծառայությունների գծով հետազոտական և նախագծային աշխատանքներ , որից`</t>
  </si>
  <si>
    <t xml:space="preserve">2651 </t>
  </si>
  <si>
    <t>Բնակարանային շինարարության և կոմունալ ծառայությունների գծով հետազոտական և նախագծային աշխատանքներ</t>
  </si>
  <si>
    <t xml:space="preserve">2660 </t>
  </si>
  <si>
    <t>Բնակարանային շինարարության և կոմունալ ծառայություններ (այլ դասերին չպատկանող), որից`</t>
  </si>
  <si>
    <t xml:space="preserve">2661 </t>
  </si>
  <si>
    <t>- Ընթացիկ դրամաշնորհներ պետական և համայնքների առևտրային կազմակերպություններին</t>
  </si>
  <si>
    <t xml:space="preserve">2700 </t>
  </si>
  <si>
    <t>ԱՌՈՂՋԱՊԱՀՈՒԹՅՈՒՆ (տող 2710 + տող 2720 + տող 2730 + տող 2740 + տող 2750 + տող 2760), այդ թվում`</t>
  </si>
  <si>
    <t xml:space="preserve">2710 </t>
  </si>
  <si>
    <t>Բժշկական ապրանքներ, սարքեր և սարքավորումներ, որից`</t>
  </si>
  <si>
    <t xml:space="preserve">2711 </t>
  </si>
  <si>
    <t xml:space="preserve">2712 </t>
  </si>
  <si>
    <t xml:space="preserve">2713 </t>
  </si>
  <si>
    <t xml:space="preserve">2720 </t>
  </si>
  <si>
    <t>Արտահիվանդանոցային ծառայություններ, որից`</t>
  </si>
  <si>
    <t xml:space="preserve">2721 </t>
  </si>
  <si>
    <t xml:space="preserve">2722 </t>
  </si>
  <si>
    <t xml:space="preserve">2723 </t>
  </si>
  <si>
    <t>Ստոմատոլոգիական ծառայություններ</t>
  </si>
  <si>
    <t xml:space="preserve">2724 </t>
  </si>
  <si>
    <t xml:space="preserve">2730 </t>
  </si>
  <si>
    <t>Հիվանդանոցային ծառայություններ, որից`</t>
  </si>
  <si>
    <t xml:space="preserve">2731 </t>
  </si>
  <si>
    <t>Ընդհանուր բնույթի հիվանդանոցային ծառայություններ</t>
  </si>
  <si>
    <t xml:space="preserve">2732 </t>
  </si>
  <si>
    <t xml:space="preserve">2733 </t>
  </si>
  <si>
    <t>Բժշկական, մոր և մանկան կենտրոնների ծառայություններ</t>
  </si>
  <si>
    <t xml:space="preserve">2734 </t>
  </si>
  <si>
    <t xml:space="preserve">2740 </t>
  </si>
  <si>
    <t>Հանրային առողջապահական ծառայություններ, որից`</t>
  </si>
  <si>
    <t xml:space="preserve">2741 </t>
  </si>
  <si>
    <t xml:space="preserve">2750 </t>
  </si>
  <si>
    <t>Առողջապահության գծով հետազոտական և նախագծային աշխատանքներ, որից`</t>
  </si>
  <si>
    <t xml:space="preserve">2751 </t>
  </si>
  <si>
    <t>Առողջապահության գծով հետազոտական և նախագծային աշխատանքներ</t>
  </si>
  <si>
    <t xml:space="preserve">2760 </t>
  </si>
  <si>
    <t>Առողջապահություն (այլ դասերին չպատկանող), որից`</t>
  </si>
  <si>
    <t xml:space="preserve">2761 </t>
  </si>
  <si>
    <t xml:space="preserve">2762 </t>
  </si>
  <si>
    <t xml:space="preserve">2800 </t>
  </si>
  <si>
    <t>ՀԱՆԳԻՍՏ, ՄՇԱԿՈՒՅԹ ԵՎ ԿՐՈՆ (տող 2810 + տող 2820 + տող 2830 + տող 2840+ տող 2850 + տող 2860), այդ թվում`</t>
  </si>
  <si>
    <t xml:space="preserve">2810 </t>
  </si>
  <si>
    <t>Հանգստի և սպորտի ծառայություններ, որից`</t>
  </si>
  <si>
    <t xml:space="preserve">2811 </t>
  </si>
  <si>
    <t xml:space="preserve">2820 </t>
  </si>
  <si>
    <t>Մշակութային ծառայություններ, որից`</t>
  </si>
  <si>
    <t xml:space="preserve">2821 </t>
  </si>
  <si>
    <t xml:space="preserve">2822 </t>
  </si>
  <si>
    <t>- Ընթացիկ դրամաշնորհներ պետական և համայնքների ոչ առևտրային կազմակերպություններին</t>
  </si>
  <si>
    <t xml:space="preserve">2823 </t>
  </si>
  <si>
    <t xml:space="preserve">2824 </t>
  </si>
  <si>
    <t>- Կապիտալ դրամաշնորհներ պետական և համայնքների ոչ առևտրային կազմակերպություններին</t>
  </si>
  <si>
    <t>- Կապիտալ դրամաշնորհներ պետական և համայնքների առևտրային կազմակերպություններին</t>
  </si>
  <si>
    <t xml:space="preserve">2825 </t>
  </si>
  <si>
    <t xml:space="preserve">2826 </t>
  </si>
  <si>
    <t xml:space="preserve">2827 </t>
  </si>
  <si>
    <t>Հուշարձանների և մշակութային արժեքների վերականգնում և պահպանում</t>
  </si>
  <si>
    <t xml:space="preserve">2830 </t>
  </si>
  <si>
    <t>Ռադիո և հեռուստահաղորդումների հեռարձակման և հրատարակչական ծառայություններ, որից`</t>
  </si>
  <si>
    <t xml:space="preserve">2831 </t>
  </si>
  <si>
    <t xml:space="preserve">2832 </t>
  </si>
  <si>
    <t xml:space="preserve">2833 </t>
  </si>
  <si>
    <t xml:space="preserve">2840 </t>
  </si>
  <si>
    <t>Կրոնական և հասարակական այլ ծառայություններ, որից`</t>
  </si>
  <si>
    <t xml:space="preserve">2841 </t>
  </si>
  <si>
    <t xml:space="preserve">2842 </t>
  </si>
  <si>
    <t xml:space="preserve">2843 </t>
  </si>
  <si>
    <t xml:space="preserve">2850 </t>
  </si>
  <si>
    <t>Հանգստի, մշակույթի և կրոնի գծով հետազոտական և նախագծային աշխատանքներ, որից`</t>
  </si>
  <si>
    <t xml:space="preserve">2851 </t>
  </si>
  <si>
    <t xml:space="preserve">2860 </t>
  </si>
  <si>
    <t>Հանգիստ, մշակույթ և կրոն (այլ դասերին չպատկանող), որից`</t>
  </si>
  <si>
    <t xml:space="preserve">2861 </t>
  </si>
  <si>
    <t xml:space="preserve">2900 </t>
  </si>
  <si>
    <t>ԿՐԹՈՒԹՅՈՒՆ (տող 2910 + տող 2920 + տող 2930 + տող 2940+ տող 2950 + տող 2960 + տող 2970 + տող 2980), այդ թվում`</t>
  </si>
  <si>
    <t xml:space="preserve">2910 </t>
  </si>
  <si>
    <t>Նախադպրոցական և տարրական ընդհանուր կրթություն, որից`</t>
  </si>
  <si>
    <t xml:space="preserve">2911 </t>
  </si>
  <si>
    <t>Նախադպրոցական կրթություն</t>
  </si>
  <si>
    <t xml:space="preserve">2912 </t>
  </si>
  <si>
    <t>Տարրական ընդհանուր կրթություն</t>
  </si>
  <si>
    <t xml:space="preserve">2920 </t>
  </si>
  <si>
    <t>Միջնակարգ ընդհանուր կրթություն, որից`</t>
  </si>
  <si>
    <t xml:space="preserve">2921 </t>
  </si>
  <si>
    <t xml:space="preserve">2922 </t>
  </si>
  <si>
    <t xml:space="preserve">2930 </t>
  </si>
  <si>
    <t>Նախնական մասնագիտական (արհեստագործական) և միջին մասնագիտական կրթություն, որից`</t>
  </si>
  <si>
    <t xml:space="preserve">2931 </t>
  </si>
  <si>
    <t xml:space="preserve">2932 </t>
  </si>
  <si>
    <t xml:space="preserve">2940 </t>
  </si>
  <si>
    <t>Բարձրագույն կրթություն, որից`</t>
  </si>
  <si>
    <t xml:space="preserve">2941 </t>
  </si>
  <si>
    <t xml:space="preserve">2942 </t>
  </si>
  <si>
    <t xml:space="preserve">2950 </t>
  </si>
  <si>
    <t>Ըստ մակարդակների չդասակարգվող կրթություն, որից`</t>
  </si>
  <si>
    <t xml:space="preserve">2951 </t>
  </si>
  <si>
    <t xml:space="preserve">2952 </t>
  </si>
  <si>
    <t xml:space="preserve">2960 </t>
  </si>
  <si>
    <t>Կրթությանը տրամադրվող օժանդակ ծառայություններ, որից`</t>
  </si>
  <si>
    <t xml:space="preserve">2961 </t>
  </si>
  <si>
    <t>Կրթությանը տրամադրվող օժանդակ ծառայություններ</t>
  </si>
  <si>
    <t xml:space="preserve">2970 </t>
  </si>
  <si>
    <t>Կրթության ոլորտում հետազոտական և նախագծային աշխատանքներ, որից`</t>
  </si>
  <si>
    <t xml:space="preserve">2971 </t>
  </si>
  <si>
    <t xml:space="preserve">2980 </t>
  </si>
  <si>
    <t>Կրթություն (այլ դասերին չպատկանող), որից`</t>
  </si>
  <si>
    <t xml:space="preserve">2981 </t>
  </si>
  <si>
    <t xml:space="preserve">3000 </t>
  </si>
  <si>
    <t xml:space="preserve">3010 </t>
  </si>
  <si>
    <t>Վատառողջություն և անաշխատունակություն, որից`</t>
  </si>
  <si>
    <t xml:space="preserve">3011 </t>
  </si>
  <si>
    <t xml:space="preserve">3012 </t>
  </si>
  <si>
    <t xml:space="preserve">3020 </t>
  </si>
  <si>
    <t>Ծերություն, որից`</t>
  </si>
  <si>
    <t xml:space="preserve">3021 </t>
  </si>
  <si>
    <t xml:space="preserve">3030 </t>
  </si>
  <si>
    <t>Հարազատին կորցրած անձինք , որից`</t>
  </si>
  <si>
    <t xml:space="preserve">3031 </t>
  </si>
  <si>
    <t>Հարազատին կորցրած անձինք</t>
  </si>
  <si>
    <t xml:space="preserve">3040 </t>
  </si>
  <si>
    <t>Ընտանիքի անդամներ և զավակներ, որից`</t>
  </si>
  <si>
    <t xml:space="preserve">3041 </t>
  </si>
  <si>
    <t xml:space="preserve">3050 </t>
  </si>
  <si>
    <t>Գործազրկություն, որից`</t>
  </si>
  <si>
    <t xml:space="preserve">3051 </t>
  </si>
  <si>
    <t xml:space="preserve">3060 </t>
  </si>
  <si>
    <t>Բնակարանային ապահովում , որից`</t>
  </si>
  <si>
    <t xml:space="preserve">3061 </t>
  </si>
  <si>
    <t>Բնակարանային ապահովում</t>
  </si>
  <si>
    <t xml:space="preserve">3070 </t>
  </si>
  <si>
    <t>Սոցիալական հատուկ արտոնություններ (այլ դասերին չպատկանող) , որից`</t>
  </si>
  <si>
    <t xml:space="preserve">3071 </t>
  </si>
  <si>
    <t>Սոցիալական հատուկ արտոնություններ (այլ դասերին չպատկանող)</t>
  </si>
  <si>
    <t xml:space="preserve">3080 </t>
  </si>
  <si>
    <t xml:space="preserve">Սոցիալական պաշտպանության ոլորտում հետազոտական և նախագծային աշխատանքներ, որից` </t>
  </si>
  <si>
    <t xml:space="preserve">3081 </t>
  </si>
  <si>
    <t>Սոցիալական պաշտպանության ոլորտում հետազոտական և նախագծային աշխատանքներ,որից`</t>
  </si>
  <si>
    <t xml:space="preserve">3090 </t>
  </si>
  <si>
    <t>Սոցիալական պաշտպանություն (այլ դասերին չպատկանող), որից`</t>
  </si>
  <si>
    <t xml:space="preserve">3091 </t>
  </si>
  <si>
    <t xml:space="preserve">3092 </t>
  </si>
  <si>
    <t xml:space="preserve">3100 </t>
  </si>
  <si>
    <t>ՀԻՄՆԱԿԱՆ ԲԱԺԻՆՆԵՐԻՆ ՉԴԱՍՎՈՂ ՊԱՀՈՒՍՏԱՅԻՆ ՖՈՆԴԵՐ (տող 3110), այդ թվում`</t>
  </si>
  <si>
    <t xml:space="preserve">3110 </t>
  </si>
  <si>
    <t>ՀՀ կառավարության և համայնքների պահուստային ֆոնդ , որից`</t>
  </si>
  <si>
    <t xml:space="preserve">3112 </t>
  </si>
  <si>
    <t>- Պահուստային միջոցներ</t>
  </si>
  <si>
    <t>ԻՋԵՎԱՆ  ՀԱՄԱՅՆՔԻ</t>
  </si>
  <si>
    <r>
      <t xml:space="preserve">Հաստատված է    </t>
    </r>
    <r>
      <rPr>
        <b/>
        <u/>
        <sz val="14"/>
        <color theme="1"/>
        <rFont val="GHEA Grapalat"/>
        <family val="3"/>
      </rPr>
      <t>ԻՋԵՎԱՆ</t>
    </r>
    <r>
      <rPr>
        <b/>
        <sz val="14"/>
        <color theme="1"/>
        <rFont val="GHEA Grapalat"/>
        <family val="3"/>
      </rPr>
      <t xml:space="preserve"> համայնքի ավագանու</t>
    </r>
  </si>
  <si>
    <t>փողոցների պահպանում ու շահագործում</t>
  </si>
  <si>
    <t>xx</t>
  </si>
  <si>
    <t>îáÕÇ NN</t>
  </si>
  <si>
    <t>ºÏ³Ùï³ï»ë³ÏÝ»ñÁ</t>
  </si>
  <si>
    <t>1000</t>
  </si>
  <si>
    <t>ÀÜ¸²ØºÜÀ ºÎ²ØàôîÜºð</t>
  </si>
  <si>
    <t>1100</t>
  </si>
  <si>
    <t>1. Ð²ðÎºð ºì îàôðøºð     (ïáÕ 1110 + ïáÕ 1120 + ïáÕ 1130 +ïáÕ1140+ ïáÕ 1150 ) ,                   ³Û¹ ÃíáõÙ`</t>
  </si>
  <si>
    <t>1110</t>
  </si>
  <si>
    <t>1.1 ¶áõÛù³ÛÇÝ Ñ³ñÏ»ñ ³Ýß³ñÅ ·áõÛùÇó (ïáÕ 1111 + ïáÕ 1112+ïáÕ1113),                                            ³Û¹ ÃíáõÙ`</t>
  </si>
  <si>
    <t>¶áõÛù³Ñ³ñÏ  Ñ³Ù³ÛÝùÝ»ñÇ í³ñã³Ï³Ý ï³ñ³ÍùÝ»ñáõÙ ·ïÝíáÕ ß»Ýù»ñÇ ¨ ßÇÝáõÃÛáõÝÝ»ñÇ Ñ³Ù³ñ</t>
  </si>
  <si>
    <t>ÐáÕÇ Ñ³ñÏ Ñ³Ù³ÛÝùÝ»ñÇ í³ñã³Ï³Ý ï³ñ³ÍùÝ»ñáõÙ  ·ïÝíáÕ ÑáÕÇ Ñ³Ù³ñ</t>
  </si>
  <si>
    <t>1113</t>
  </si>
  <si>
    <t>Ð³Ù³ÛÝùÇ µÛáõç» Ùáõïù³·ñíáÕ ³Ýß³ñÅ ·áõÛùÇ Ñ³ñÏ</t>
  </si>
  <si>
    <t>1120</t>
  </si>
  <si>
    <t>1.2 ¶áõÛù³ÛÇÝ Ñ³ñÏ»ñ ³ÛÉ ·áõÛùÇó</t>
  </si>
  <si>
    <t>¶áõÛù³Ñ³ñÏ ÷áË³¹ñ³ÙÇçáóÝ»ñÇ Ñ³Ù³ñ</t>
  </si>
  <si>
    <t>1130</t>
  </si>
  <si>
    <t>1.3 î»Õ³Ï³Ý ïáõñù»ñ (ïáÕ 11301 + ïáÕ 11302 + ïáÕ 11303 + ïáÕ 11304 + ïáÕ 11305 + ïáÕ 11306 + ïáÕ 11307 + ïáÕ 11308 + ïáÕ 11309 + ïáÕ 11310 + ïáÕ 11311+ïáÕ 11312+ ïáÕ 11313 + ïáÕ 11314+ïáÕ 11315+ ïáÕ 11316 + ïáÕ 11317+ ïáÕ 11318 + ïáÕ 11319),  ³Û¹ ÃíáõÙ`</t>
  </si>
  <si>
    <t>11301</t>
  </si>
  <si>
    <t>Ð³Ù³ÛÝùÇ í³ñã³Ï³Ý ï³ñ³ÍùáõÙ Ýáñ ß»Ýù»ñÇ, ßÇÝáõÃÛáõÝÝ»ñÇ ¨ áã ÑÇÙÝ³Ï³Ý  ßÇÝáõÃÛáõÝÝ»ñÇ ßÇÝ³ñ³ñáõÃÛ³Ý (ï»Õ³¹ñÙ³Ý) ÃáõÛÉïíáõÃÛ³Ý Ñ³Ù³ñ</t>
  </si>
  <si>
    <t>11302</t>
  </si>
  <si>
    <t>Ð³Ù³ÛÝùÇ í³ñã³Ï³Ý ï³ñ³ÍùáõÙ ·áÛáõÃÛáõÝ áõÝ»óáÕ ß»Ýù»ñÇ ¨ ßÇÝáõÃÛáõÝÝ»ñÇ í»ñ³Ï³éáõóÙ³Ý, áõÅ»Õ³óÙ³Ý, í»ñ³Ï³Ý·ÝÙ³Ý, ³ñ¹Ç³Ï³Ý³óÙ³Ý ¨ µ³ñ»Ï³ñ·Ù³Ý ³ßË³ï³ÝùÝ»ñ Ï³ï³ñ»Éáõ ÃáõÛÉïíáõÃÛ³Ý Ñ³Ù³ñ</t>
  </si>
  <si>
    <t>11303</t>
  </si>
  <si>
    <t>Ð³Ù³ÛÝùÇ í³ñã³Ï³Ý ï³ñ³ÍùáõÙ ß»Ýù»ñÇ, ßÇÝáõÃÛáõÝÝ»ñÇ ¨ ù³Õ³ù³ßÇÝ³Ï³Ý ³ÛÉ ûµÛ»ÏïÝ»ñÇ  ù³Ý¹Ù³Ý ÃáõÛÉïíáõÃÛ³Ý Ñ³Ù³ñ</t>
  </si>
  <si>
    <t>11304</t>
  </si>
  <si>
    <t>Ð³Ù³ÛÝùÇ í³ñã. ï³ñ³ÍùáõÙ, ë³ÑÙ³Ý³Ù»ñÓ µ³ñÓñÉ»éÝ. Ñ³Ù³ÛÝù-Ç í³ñã. ï³ñ³ÍùáõÙ, µ³ó³é. ÙÇçå»ï. ¨ Ñ³Ýñ³å»ï. Ýß³Ý³Ï. ³íïáÙáµÇÉ. ×³Ý³å³ñÑ-Ç ÏáÕ»½ñáõÙ, Ë³ÝáõÃ-áõÙ ¨ Ïñå³Ï-»ñáõÙ Ñ»ÕáõÏ í³é»ÉÇùÇ,  ë»ÕÙí³Í µÝ³Ï³Ý Ï³Ù Ñ»ÕáõÏ. Ý³íÃ . ·³½-Ç í³×³éùÇ ÃáõÛÉïí. Ñ³Ù³ñ</t>
  </si>
  <si>
    <t>11305</t>
  </si>
  <si>
    <t>Ð³Ù³ÛÝùÇ í³ñã³Ï³Ý ï³ñ³ÍùáõÙ, ë³ÑÙ³Ý³Ù»ñÓ ¨ µ³ñÓñÉ»éÝ³ÛÇÝ Ñ³Ù³ÛÝùÝ»ñÇ í³ñã³Ï³Ý ï³ñ³ÍùáõÙ ·ïÝíáÕ Ù³Ýñ³Í³Ë ³é¨ïñÇ Ï»ï»ñáõÙ Ï³Ù ³íïáÙ»ù»Ý³Ý»ñÇ ï»ËÝÇÏ³Ï³Ý ëå³ë³ñÏÙ³Ý ¨ Ýáñá·Ù³Ý Í³é³ÛáõÃÛ³Ý ûµÛ»ÏïÝ»ñáõÙ ï»ËÝÇÏ³Ï³Ý Ñ»ÕáõÏÝ»ñÇ í³×³éùÇ ÃáõÛÉïíáõÃÛ³Ý Ñ³Ù³ñ</t>
  </si>
  <si>
    <t>11306</t>
  </si>
  <si>
    <t>Ð³Ù³ÛÝùÇ í³ñã³Ï³Ý ï³ñ³ÍùáõÙ Ã³ÝÏ³ñÅ»ù Ù»ï³ÕÝ»ñÇó å³ïñ³ëïí³Í Çñ»ñÇª áñáß³ÏÇ í³ÛñáõÙ Ù³Ýñ³Í³Ë ³éù áõ í³×³éù Çñ³Ï³Ý³óÝ»Éáõ ÃáõÛÉïíáõÃÛ³Ý Ñ³Ù³ñ</t>
  </si>
  <si>
    <t>11307</t>
  </si>
  <si>
    <t>Ð³Ù³ÛÝùÇ í³ñã³Ï³Ý ï³ñ³ÍùáõÙ á·»ÉÇó ¨ ³ÉÏáÑáÉ³ÛÇÝ ËÙÇãùÝ»ñÇ ¨ (Ï³Ù) ÍË³ËáïÇ ³ñï³¹ñ³ÝùÇ í³×³éùÇ ÃáõÛÉïíáõÃÛ³Ý Ñ³Ù³ñ</t>
  </si>
  <si>
    <t>11308</t>
  </si>
  <si>
    <t>Æñ³í³µ³Ý³Ï³Ý ³ÝÓ³Ýó ¨ ³ÝÑ³ï Ó»éÝ³ñÏ³ï»ñ»ñÇÝ Ñ³Ù³ÛÝùÇ í³ñã³Ï³Ý ï³ñ³ÍùáõÙ §²é¨ïñÇ ¨ Í³é³ÛáõÃÛáõÝÝ»ñÇ Ù³ëÇÝ¦ Ð³Û³ëï³ÝÇ Ð³Ýñ³å»ïáõÃÛ³Ý ûñ»Ýùáí ë³ÑÙ³Ýí³Íª µ³óûÃÛ³ ³é¨ïáõñ Ï³½Ù³Ï»ñå»Éáõ ÃáõÛÉïíáõÃÛ³Ý Ñ³Ù³ñ</t>
  </si>
  <si>
    <t>11309</t>
  </si>
  <si>
    <t>Ð³Ù³ÛÝùÇ í³ñã³Ï³Ý ï³ñ³ÍùáõÙ ³é¨ïñÇ, Ñ³Ýñ³ÛÇÝ ëÝÝ¹Ç, ½í³ñ×³ÝùÇ, ß³ÑáõÙáí Ë³Õ»ñÇ ¨ íÇ×³Ï³Ë³Õ»ñÇ Ï³½Ù³Ï»ñåÙ³Ý ûµÛ»ÏïÝ»ñÇÝ, Ë³Õ³ïÝ»ñÇÝ ¨ µ³ÕÝÇùÝ»ñÇÝ (ë³áõÝ³Ý»ñÇÝ) Å³ÙÁ 24.00-Çó Ñ»ïá ³ßË³ï»Éáõ ÃáõÛÉïíáõÃÛ³Ý Ñ³Ù³ñ</t>
  </si>
  <si>
    <t>11310</t>
  </si>
  <si>
    <t>Ð³Ù³ÛÝùÇ í³ñã³Ï³Ý ï³ñ³ÍùáõÙ Ñ³Ù³ÛÝù³ÛÇÝ Ï³ÝáÝÝ»ñÇÝ Ñ³Ù³å³ï³ëË³Ý Ñ³Ýñ³ÛÇÝ ëÝÝ¹Ç Ï³½Ù³Ï»ñåÙ³Ý ¨ Çñ³óÙ³Ý ÃáõÛÉïíáõÃÛ³Ý Ñ³Ù³ñ</t>
  </si>
  <si>
    <t>11311</t>
  </si>
  <si>
    <t>ø³Õ³ù³ÛÇÝ µÝ³Ï³í³Ûñ»ñáõÙ ³í³·³Ýáõ áñáßÙ³Ùµ, ë³ÑÙ³Ýí³Í Ï³ñ·ÇÝ Ñ³Ù³å³ï³ëË³Ý, ïÝ³ÛÇÝ Ï»Ý¹³ÝÇÝ»ñ å³Ñ»Éáõ ÃáõÛÉïíáõÃÛ³Ý Ñ³Ù³ñ</t>
  </si>
  <si>
    <t>11312</t>
  </si>
  <si>
    <t>²í³·³Ýáõ ë³ÑÙ³Ýí. Ï³ñ·ÇÝ áõ å³ÛÙ³Ý-ÇÝ Ñ³Ù.ª Ñ³Ù³ÛÝùÇ í³ñã. ï³ñ³ÍùáõÙ ³ñï³ùÇÝ ·áí³½¹ ï»Õ³¹ñ»Éáõ ÃáõÛÉïí. Ñ³Ù³ñ, µ³ó³é. ÙÇçå»ï. áõ Ñ³Ýñ³å»ï. Ýß³Ý³Ï. ³íïáÙáµÇÉ. ×³Ý³å³ñÑ-Ç ûï³ñÙ³Ý ß»ñï»ñáõÙ ¨ å³ßïå. ·áïÇ-áõÙ ï»Õ³¹. ·áí³½¹-ñÇ ÃáõÛÉïí-ñÇ (µ³ó³é. ºñ¨³Ý ù³Õ³ùÇ)</t>
  </si>
  <si>
    <t>11313</t>
  </si>
  <si>
    <t>Ð³Û³ëï³ÝÇ Ð³Ýñ³å»ïáõÃÛ³Ý í³ñã³ï³ñ³Íù³ÛÇÝ ÙÇ³íáñÝ»ñÇ ËáñÑñ¹³ÝÇß»ñÁ (½ÇÝ³Ýß³Ý, ³Ýí³ÝáõÙ ¨ ³ÛÉÝ), áñå»ë ûñ»Ýùáí ·ñ³Ýóí³Í ³åñ³Ýù³ÛÇÝ Ýß³Ý, ³åñ³ÝùÝ»ñÇ ³ñï³¹ñáõÃÛ³Ý, ³ßË³ï³ÝùÝ»ñÇ Ï³ï³ñÙ³Ý, Í³é³ÛáõÃÛáõÝÝ»ñÇ Ù³ïáõóÙ³Ý ·áñÍÁÝÃ³óÝ»ñáõÙ û·ï³·áñÍ»Éáõ ÃáõÛÉïí. Ñ³Ù³ñ</t>
  </si>
  <si>
    <t>11314</t>
  </si>
  <si>
    <t>Ð³Ù³ÛÝùÇ í³ñã³Ï³Ý ï³ñ³ÍùáõÙ Ù³ñ¹³ï³ñ ï³ùëáõ (µ³ó³éáõÃÛ³Ùµ »ñÃáõÕ³ÛÇÝ ï³ùëÇÝ»ñÇª ÙÇÏñá³íïáµáõëÝ»ñÇ) Í³é³ÛáõÃÛáõÝ Çñ³Ï³Ý³óÝ»Éáõ ÃáõÛÉïíáõÃÛ³Ý Ñ³Ù³ñ</t>
  </si>
  <si>
    <t>11315</t>
  </si>
  <si>
    <t>Ð³Ù³ÛÝùÇ í³ñã³Ï³Ý ï³ñ³ÍùáõÙ ù³Õ³ù³óÇ³Ï³Ý Ñá·»Ñ³Ý·ëïÇ (Ññ³Å»ßïÇ) ÍÇë³Ï³ï³ñáõÃÛ³Ý Í³é³ÛáõÃÛáõÝÝ»ñÇ Çñ³Ï³Ý³óÙ³Ý ¨ (Ï³Ù) Ù³ïáõóÙ³Ý ÃáõÛÉïíáõÃÛ³Ý Ñ³Ù³ñ</t>
  </si>
  <si>
    <t>11317</t>
  </si>
  <si>
    <t>Ð³Ù³ÛÝùÇ í³ñã³Ï³Ý ï³ñ³ÍùáõÙ ï»ËÝÇÏ³Ï³Ý ¨ Ñ³ïáõÏ Ýß³Ý³ÏáõÃÛ³Ý Ññ³í³éáõÃÛáõÝ Çñ³Ï³Ý³óÝ»Éáõ ÃáõÛÉïíáõÃÛ³Ý Ñ³Ù³ñ</t>
  </si>
  <si>
    <t>11318</t>
  </si>
  <si>
    <t>Ð³Ù³ÛÝùÇ ï³ñ³ÍùáõÙ ë³ÑÙ³Ý³÷³ÏÙ³Ý »ÝÃ³Ï³ Í³é³ÛáõÃÛ³Ý ûµÛ»ÏïÇ ·áñÍáõÝ»áõÃÛ³Ý ÃáõÛÉïíáõÃÛ³Ý Ñ³Ù³ñ</t>
  </si>
  <si>
    <t>11319</t>
  </si>
  <si>
    <t xml:space="preserve">²ÛÉ ï»Õ³Ï³Ý ïáõñù»ñ_x000D_
</t>
  </si>
  <si>
    <t>1140</t>
  </si>
  <si>
    <t>1.4 Ð³Ù³ÛÝùÇ µÛáõç» í×³ñíáÕ å»ï³Ï³Ý ïáõñù»ñ  (ïáÕ 1141 + ïáÕ 1142), ³Û¹ ÃíáõÙ`</t>
  </si>
  <si>
    <t>1141</t>
  </si>
  <si>
    <t>ø³Õ³ù³óÇ³Ï³Ý Ï³óáõÃÛ³Ý ³Ïï»ñ ·ñ³Ýó»Éáõ, ¹ñ³Ýó Ù³ëÇÝ ù³Õ³ù³óÇÝ»ñÇÝ ÏñÏÝ³ÏÇ íÏ³Û³Ï³ÝÝ»ñ, ù³Õ³ù³óÇ³Ï³Ý  Ï³óáõÃÛ³Ý ³Ïï»ñáõÙ Ï³ï³ñí³Í ·ñ³éáõÙÝ»ñáõÙ ÷á÷áËáõÃÛáõÝÝ»ñ, Éñ³óáõÝ»ñ, áõÕÕáõÙÝ»ñ Ï³ï³ñ»Éáõ ¨ í»ñ³Ï³Ý·ÝÙ³Ý Ï³å³ÏóáõÃÛ³Ùµ íÏ³Û³Ï³ÝÝ»ñ ï³Éáõ Ñ³Ù³ñ</t>
  </si>
  <si>
    <t>1142</t>
  </si>
  <si>
    <t>Üáï³ñ³ñ³Ï³Ý ·ñ³ë»ÝÛ³ÏÝ»ñÇ ÏáÕÙÇó Ýáï³ñ³Ï³Ý Í³é³ÛáõÃÛáõÝÝ»ñ Ï³ï³ñ»Éáõ, Ýáï³ñ³Ï³Ý Ï³ñ·áí í³í»ñ³óí³Í ÷³ëï³ÃÕÃ»ñÇ ÏñÏÝûñÇÝ³ÏÝ»ñ ï³Éáõ, Ýßí³Í Ù³ñÙÇÝÝ»ñÇ ÏáÕÙÇó ·áñÍ³ñùÝ»ñÇ Ý³Ë³·Í»ñ ¨ ¹ÇÙáõÙÝ»ñ Ï³½Ù»Éáõ, ÷³ëï³ÃÕÃ. å³ï×»Ý. Ñ³Ý»Éáõ ¨ ¹ñ³ÝóÇó ù³Õí³Íù. ï³Éáõ Ñ³Ù³ñ</t>
  </si>
  <si>
    <t>1200</t>
  </si>
  <si>
    <t>2. ä²ÞîàÜ²Î²Ü ¸ð²Ø²ÞÜàðÐÜºð              (ïáÕ 1210 + ïáÕ 1220 + ïáÕ 1230 + ïáÕ 1240 + ïáÕ 1250 + ïáÕ 1260),                               ³Û¹ ÃíáõÙ`</t>
  </si>
  <si>
    <t>2.3 ÀÝÃ³óÇÏ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</si>
  <si>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ÁÝÃ³óÇÏ Í³Ëë»ñÇ ýÇÝ³Ýë³íáñÙ³Ý Ýå³ï³Ïáí</t>
  </si>
  <si>
    <t>2.4 Î³åÇï³É ³ñï³ùÇÝ å³ßïáÝ³Ï³Ý ¹ñ³Ù³ßÝáñÑÝ»ñ`  ëï³óí³Í ÙÇç³½·³ÛÇÝ Ï³½Ù³Ï»ñåáõÃÛáõÝÝ»ñÇó</t>
  </si>
  <si>
    <t>Ð³Ù³ÛÝùÇ µÛáõç» Ùáõïù³·ñíáÕ ³ñï³ùÇÝ å³ßïáÝ³Ï³Ý ¹ñ³Ù³ßÝáñÑÝ»ñ` ëï³óí³Í ÙÇç³½·³ÛÇÝ Ï³½Ù³Ï»ñåáõÃÛáõÝÝ»ñÇó Ï³åÇï³É Í³Ëë»ñÇ ýÇÝ³Ýë³íáñÙ³Ý Ýå³ï³Ïáí</t>
  </si>
  <si>
    <t>1250</t>
  </si>
  <si>
    <t>2.5 ÀÝÃ³óÇÏ Ý»ñùÇÝ å³ßïáÝ³Ï³Ý ¹ñ³Ù³ßÝáñÑÝ»ñ` ëï³óí³Í Ï³é³í³ñÙ³Ý ³ÛÉ Ù³Ï³ñ¹³ÏÝ»ñÇó (ïáÕ 1251 + ïáÕ 1252 + ïáÕ 1255 + ïáÕ 1256) ,                                            áñÇó`      `</t>
  </si>
  <si>
    <t>ä»ï³Ï³Ý µÛáõç»Çó ýÇÝ³Ýë³Ï³Ý Ñ³Ù³Ñ³ñÃ»óÙ³Ý ëÏ½µáõÝùáí ïñ³Ù³¹ñíáÕ ¹áï³óÇ³Ý»ñ</t>
  </si>
  <si>
    <t>ä»ï³Ï³Ý µÛáõç»Çó ïñ³Ù³¹ñíáÕ ajlÝå³ï³Ï³ÛÇÝ Ñ³ïÏ³óáõÙÝ»ñ</t>
  </si>
  <si>
    <t>ä»ï³Ï³Ý µÛáõç»Çó ïñ³Ù³¹ñíáÕ Ýå³ï³Ï³ÛÇÝ Ñ³ïÏ³óáõÙÝ»ñ (ëáõµí»ÝóÇ³Ý»ñ)</t>
  </si>
  <si>
    <t>1260</t>
  </si>
  <si>
    <t>2.6 Î³åÇï³É Ý»ñùÇÝ å³ßïáÝ³Ï³Ý ¹ñ³Ù³ßÝáñÑÝ»ñ` ëï³óí³Í Ï³é³í³ñÙ³Ý ³ÛÉ Ù³Ï³ñ¹³ÏÝ»ñÇó   (ïáÕ 1261 + ïáÕ 1262),           ³Û¹ ÃíáõÙ`</t>
  </si>
  <si>
    <t>ä»ï³Ï³Ý µÛáõç»Çó Ï³åÇï³É Í³Ëë»ñÇ ýÇÝ³Ýë³íáñÙ³Ý Ýå³ï³Ï³ÛÇÝ Ñ³ïÏ³óáõÙÝ»ñ (ëáõµí»ÝóÇ³Ý»ñ)</t>
  </si>
  <si>
    <t>1300</t>
  </si>
  <si>
    <t>3. ²ÚÈ ºÎ²ØàôîÜºð                                   (ïáÕ 1310 + ïáÕ 1320 + ïáÕ 1330 + ïáÕ 1340 + ïáÕ 1350 + ïáÕ 1360 + ïáÕ 1370 + ïáÕ 1380 + ïáÕ 1390),                                                        ³Û¹ ÃíáõÙ`</t>
  </si>
  <si>
    <t>1320</t>
  </si>
  <si>
    <t>3.2 Þ³Ñ³µ³ÅÇÝÝ»ñ,                                         ³Û¹ ÃíáõÙ`</t>
  </si>
  <si>
    <t>´³ÅÝ»ïÇñ³Ï³Ý ÁÝÏ»ñáõÃÛáõÝÝ»ñáõÙ Ñ³Ù³ÛÝùÇ Ù³ëÝ³ÏóáõÃÛ³Ý ¹ÇÙ³ó Ñ³Ù³ÛÝùÇ µÛáõç»   Ï³ï³ñíáÕ Ù³ëÑ³ÝáõÙÝ»ñ  (ß³Ñ³µ³ÅÇÝÝ»ñ)</t>
  </si>
  <si>
    <t>1330</t>
  </si>
  <si>
    <t>3.3 ¶áõÛùÇ í³ñÓ³Ï³ÉáõÃÛáõÝÇó »Ï³ÙáõïÝ»ñ  (ïáÕ 1331 + ïáÕ 1332 + ïáÕ 1333 +  ïáÕ 1334),   ³Û¹ ÃíáõÙ`</t>
  </si>
  <si>
    <t>Ð³Ù³ÛÝùÇ ë»÷³Ï³ÝáõÃÛáõÝ Ñ³Ù³ñíáÕ ÑáÕ»ñÇ í³ñÓ³í×³ñÝ»ñ</t>
  </si>
  <si>
    <t>Ð³Ù³ÛÝùÇ í³ñã³Ï³Ý ï³ñ³ÍùáõÙ ·ïÝíáÕ å»ïáõÃÛ³Ý ¨ Ñ³Ù³ÛÝùÇ ë»÷³Ï³ÝáõÃÛ³ÝÁ å³ïÏ³ÝáÕ ÑáÕ³Ù³ë»ñÇ Ï³éáõó³å³ïÙ³Ý Çñ³íáõÝùÇ ¹ÇÙ³ó ·³ÝÓíáÕ í³ñÓ³í×³ñÝ»ñ</t>
  </si>
  <si>
    <t>²ÛÉ ·áõÛùÇ í³ñÓ³Ï³ÉáõÃÛáõÝÇó Ùáõïù»ñ</t>
  </si>
  <si>
    <t>1340</t>
  </si>
  <si>
    <t>3.4 Ð³Ù³ÛÝùÇ µÛáõç»Ç »Ï³ÙáõïÝ»ñ ³åñ³ÝùÝ»ñÇ Ù³ï³Ï³ñ³ñáõÙÇó ¨ Í³é³ÛáõÃÛáõÝÝ»ñÇ Ù³ïáõóáõÙÇó   (ïáÕ 1341 + ïáÕ 1342+ ïáÕ 1343),  ³Û¹ ÃíáõÙ`</t>
  </si>
  <si>
    <t>ä»ïáõÃÛ³Ý ÏáÕÙÇó ï»Õ³Ï³Ý ÇÝùÝ³Ï³é³í³ñÙ³Ý Ù³ñÙÇÝÝ»ñÇÝ å³ïíÇñ³Ïí³Í ÉÇ³½áñáõÃÛáõÝÝ»ñÇ Çñ³Ï³Ý³óÙ³Ý Í³Ëë»ñÇ ýÇÝ³Ýë³íáñÙ³Ý Ñ³Ù³ñ å»ï³Ï³Ý µÛáõç»Çó ëï³óíáÕ ÙÇçáóÝ»ñ</t>
  </si>
  <si>
    <t>1350</t>
  </si>
  <si>
    <t>3.5 ì³ñã³Ï³Ý ·³ÝÓáõÙÝ»ñ (ïáÕ 1351 + ïáÕ 1352+ïáÕ 1353),                                                        ³Û¹ ÃíáõÙ`</t>
  </si>
  <si>
    <t>î»Õ³Ï³Ý í×³ñÝ»ñ  (ïáÕ13501+ïáÕ13502+ïáÕ13503+ïáÕ13504+ïáÕ13505+ïáÕ13506+ïáÕ13507+ïáÕ13508+ïáÕ13509+ïáÕ13510+ïáÕ13511+ïáÕ13512+ïáÕ13513+ïáÕ13514+ïáÕ13515+ïáÕ13516+ïáÕ13517+ïáÕ13518+ïáÕ13519+ïáÕ13520) , ³Û¹ ÃíáõÙ`</t>
  </si>
  <si>
    <t>13501</t>
  </si>
  <si>
    <t>Ð³Ù³ÛÝùÇ ï³ñ³ÍùáõÙ ß»ÝùÇ Ï³Ù ßÇÝáõÃÛ³Ý ³ñï³ùÇÝ ï»ëùÁ ÷á÷áËáÕ í»ñ³Ï³éáõóÙ³Ý ³ßË³ï³ÝùÝ»ñ Ï³ï³ñ»Éáõ Ñ»ï Ï³åí³Í ï»ËÝÇÏ³ïÝï»ë³Ï³Ý å³ÛÙ³ÝÝ»ñ Ùß³Ï»Éáõ ¨ Ñ³ëï³ï»Éáõ Ñ³Ù³ñ</t>
  </si>
  <si>
    <t>13502</t>
  </si>
  <si>
    <t>Ö³ñï³ñ. Ý³Ë³·Í. ÷³ëï³ÃÕÃ-áí Ý³Ë.ª ßÇÝ³ñ. ÃáõÛÉïí. å³Ñ³Ýç., µáÉáñ ßÇÝ³ñ³ñ. ³ßË³ï³Ýù-Ý Çñ³Ï³Ý. Ñ»ïá ß»Ýù-Ç ¨ ßÇÝáõÃ-»ñÇ (³Û¹ ÃíáõÙª ¹ñ³Ýó í»ñ³Ï³é-Á, í»ñ³Ï³Ý·Ý-Á, áõÅ»Õ-Á, ³ñ¹Ç³Ï-Á, ÁÝ¹É³ÛÝ-Ý áõ µ³ñ»Ï³ñ·-Á) Ï³éáõó. ³í³ñïÁ ³í³ñï. ³Ïïáí ÷³ëï³·ñ. Ó¨³Ï»ñå. Ñ³Ù³ñ</t>
  </si>
  <si>
    <t>13503</t>
  </si>
  <si>
    <t>Ö³ñï³ñ³å»ï³ßÇÝ³ñ³ñ³Ï³Ý Ý³Ë³·Í³ÛÇÝ ÷³ëï³ÃÕÃ»ñáí Ý³Ë³ï»ëí³Í ³ßË³ï³ÝùÝ»ñÝ ³í³ñï»Éáõó Ñ»ïá ß³Ñ³·áñÍÙ³Ý ÃáõÛÉïíáõÃÛ³Ý Ó¨³Ï»ñåÙ³Ý Ñ³Ù³ñ</t>
  </si>
  <si>
    <t>13504</t>
  </si>
  <si>
    <t>Ð³Ù³ÛÝùÇ ïÝûñÇÝáõÃÛ³Ý ¨ û·ï³·áñÍÙ³Ý ï³Ï ·ïÝíáÕ ÑáÕ»ñÁ Ñ³ïÏ³óÝ»Éáõ, Ñ»ï í»ñóÝ»Éáõ ¨ í³ñÓ³Ï³ÉáõÃÛ³Ý ïñ³Ù³¹ñ»Éáõ ¹»åù»ñáõÙ ³ÝÑñ³Å»ßï ÷³ëï³ÃÕÃ»ñÇ (÷³Ã»ÃÇ) Ý³Ë³å³ïñ³ëïÙ³Ý Ñ³Ù³ñ</t>
  </si>
  <si>
    <t>13505</t>
  </si>
  <si>
    <t>Ð³Ù³ÛÝùÇ ÏáÕÙÇó Ï³½Ù³Ï»ñåíáÕ ÙñóáõÛÃÝ»ñÇ ¨ ³×áõñ¹Ý»ñÇ Ù³ëÝ³ÏóáõÃÛ³Ý Ñ³Ù³ñ</t>
  </si>
  <si>
    <t>13507</t>
  </si>
  <si>
    <t>Ð³Ù³ÛÝùÇ ÏáÕÙÇó ³Õµ³Ñ³ÝáõÃÛ³Ý í×³ñ í×³ñáÕÝ»ñÇ Ñ³Ù³ñ ³Õµ³Ñ³ÝáõÃÛ³Ý ³ßË³ï³ÝùÝ»ñÁ Ï³½Ù³Ï»ñå»Éáõ Ñ³Ù³ñ</t>
  </si>
  <si>
    <t>13508</t>
  </si>
  <si>
    <t>Ð³Ù³ÛÝùÇ ÏáÕÙÇó Çñ³í³µ³Ý³Ï³Ý ³ÝÓ³Ýó Ï³Ù ³ÝÑ³ï Ó»éÝ³ñÏ³ï»ñ»ñÇÝ ßÇÝ³ñ³ñ³Ï³Ý ¨ Ëáßáñ »½ñ³ã³÷Ç ³ÕµÇ Ñ³í³ùÙ³Ý ¨ ÷áË³¹ñÙ³Ý, ÇÝãå»ë Ý³¨ ³Õµ³Ñ³ÝáõÃÛ³Ý í×³ñ í×³ñáÕÝ»ñÇÝ ßÇÝ³ñ³ñ³Ï³Ý  ¨ Ëáßáñ »½ñ³ã³÷Ç ³ÕµÇ ÇÝùÝáõñáõÛÝ Ñ³í³ùÙ³Ý ¨ ÷áË³¹ñÙ³Ý ÃáõÛÉïíáõÃÛ³Ý Ñ³Ù³ñ</t>
  </si>
  <si>
    <t>Ջրմուղ-կոյուղու համար այն համայնքներում, որոնք ներառված չեն ջրմուղ-կոյուղու ծառայություններ մատուցող կազմակերպությունների սպասարկման տարածքներում</t>
  </si>
  <si>
    <t>13512</t>
  </si>
  <si>
    <t>Ð³Ù³ÛÝùÇ ÏáÕÙÇó Ï³é³í³ñíáÕ µ³½Ù³µÝ³Ï³ñ³Ý ß»Ýù»ñÇ ÁÝ¹Ñ³Ýáõñ µ³ÅÝ³ÛÇÝ ë»÷³Ï³ÝáõÃÛ³Ý å³Ñå³ÝÙ³Ý å³ñï³¹Çñ ÝáñÙ»ñÇ Ï³ï³ñÙ³Ý Ñ³Ù³ñ</t>
  </si>
  <si>
    <t>13513</t>
  </si>
  <si>
    <t>Ð³Ù³ÛÝù³ÛÇÝ »ÝÃ³Ï³ÛáõÃÛ³Ý Ù³ÝÏ³å³ñï»½Ç Í³é³ÛáõÃÛáõÝÇó û·ïíáÕÝ»ñÇ Ñ³Ù³ñ</t>
  </si>
  <si>
    <t>13514</t>
  </si>
  <si>
    <t>Ð³Ù³ÛÝù³ÛÇÝ »ÝÃ³Ï³ÛáõÃÛ³Ý ³ñï³¹åñáó³Ï³Ý ¹³ëïÇ³ñ³ÏáõÃÛ³Ý Ñ³ëï³ïáõÃÛáõÝÝ»ñÇ (»ñ³Åßï³Ï³Ý, ÝÏ³ñã³Ï³Ý ¨ ³ñí»ëïÇ ¹åñáóÝ»ñ ¨ ³ÛÉÝ) Í³é³ÛáõÃÛáõÝÝ»ñÇó û·ïíáÕÝ»ñÇ Ñ³Ù³ñ</t>
  </si>
  <si>
    <t>13516</t>
  </si>
  <si>
    <t>Ð³Ù³ÛÝù³ÛÇÝ ë»÷³Ï³ÝáõÃÛáõÝ Ñ³Ý¹Çë³óáÕ å³ïÙáõÃÛ³Ý ¨ Ùß³ÏáõÛÃÇ ³Ýß³ñÅ Ñáõß³ñÓ³ÝÝ»ñÇ ¨ Ñ³Ù³ÛÝù³ÛÇÝ »ÝÃ³Ï³ÛáõÃÛ³Ý Ã³Ý·³ñ³ÝÝ»ñÇ ÙáõïùÇ Ñ³Ù³ñ</t>
  </si>
  <si>
    <t>13517</t>
  </si>
  <si>
    <t>Ð³Ù³ÛÝù. ë»÷. Ñ³Ý¹-áÕ ÁÝ¹Ñ³Ýáõñ û·ï³·áñÍ. ÷áÕáó-áõÙ ¨ Ññ³å³ñ³Ï-áõÙ (µ³ó. µ³Ï³ÛÇÝ ï³ñ³Íù-Ç, áõëáõÙÝ., ÏñÃ., Ùß³ÏáõÃ. ¨ ³éáÕç. Ñ³ëï³ï-»ñÇ, å»ï. Ï³é³í³ñÙ³Ý ¨ ï»Õ. ÇÝùÝ³Ï³é. Ù³ñÙÇÝ-Ç í³ñã. ß»Ýù-Ç Ñ³ñ³ÏÇó ï³ñ³Íù-Ç) ³íïáïñ. ÙÇçáóÝ ³íïáÏ³Û³Ý³ï. Ï³Û³Ý»Éáõ Ñ³Ù³ñ</t>
  </si>
  <si>
    <t>13518</t>
  </si>
  <si>
    <t>Ð³Ù³ÛÝùÇ ³ñËÇíÇó ÷³ëï³ÃÕÃ»ñÇ å³ï×»ÝÝ»ñ ïñ³Ù³¹ñ»Éáõ Ñ³Ù³ñ</t>
  </si>
  <si>
    <t>13519</t>
  </si>
  <si>
    <t>Ð³Ù³ÛÝùÝ ëå³ë³ñÏáÕ ³Ý³ëÝ³µáõÛÅÇ Í³é³ÛáõÃÛáõÝÝ»ñÇ ¹ÇÙ³ó</t>
  </si>
  <si>
    <t>13520</t>
  </si>
  <si>
    <t>²ÛÉ ï»Õ³Ï³Ý í×³ñÝ»ñ</t>
  </si>
  <si>
    <t>Ð³Ù³ÛÝùÇ í³ñã³Ï³Ý ï³ñ³ÍùáõÙ ÇÝùÝ³Ï³Ù Ï³éáõóí³Í ß»Ýù»ñÇ, ßÇÝáõÃÛáõÝÝ»ñÇ ûñÇÝ³Ï³Ý³óÙ³Ý Ñ³Ù³ñ í×³ñÝ»ñ</t>
  </si>
  <si>
    <t>1360</t>
  </si>
  <si>
    <t>3.6 Øáõïù»ñ ïáõÛÅ»ñÇó, ïáõ·³ÝùÝ»ñÇó      (ïáÕ 1361 + ïáÕ 1362)
³Û¹ ÃíáõÙ`</t>
  </si>
  <si>
    <t>ì³ñã³Ï³Ý Çñ³í³Ë³ËïáõÙÝ»ñÇ Ñ³Ù³ñ ï»Õ³Ï³Ý ÇÝùÝ³Ï³é³í³ñÙ³Ý Ù³ñÙÇÝÝ»ñÇ ÏáÕÙÇó å³ï³ëË³Ý³ïíáõÃÛ³Ý ÙÇçáóÝ»ñÇ ÏÇñ³éáõÙÇó »Ï³ÙáõïÝ»ñ</t>
  </si>
  <si>
    <t>Øáõïù»ñ Ñ³Ù³ÛÝùÇ µÛáõç»Ç ÝÏ³ïÙ³Ùµ ëï³ÝÓÝ³Í å³ÛÙ³Ý³·ñ³ÛÇÝ å³ñï³íáñáõÃÛáõÝÝ»ñÇ ãÏ³ï³ñÙ³Ý ¹ÇÙ³ó ·³ÝÓíáÕ ïáõÛÅ»ñÇó</t>
  </si>
  <si>
    <t>1370</t>
  </si>
  <si>
    <t>3.7 ÀÝÃ³óÇÏ áã å³ßïáÝ³Ï³Ý ¹ñ³Ù³ßÝáñÑÝ»ñ (ïáÕ 1371 + ïáÕ 1372),                                ³Û¹ ÃíáõÙ`</t>
  </si>
  <si>
    <t>üÇ½. ³ÝÓ. ¨ Ï³½Ù³Ï»ñå. ÝíÇñ³µ»ñ. Ñ³Ù³ÛÝùÇÝ, í»ñçÇÝÇë »ÝÃ³Ï³ µÛáõç»ï³ÛÇÝ ÑÇÙÝ. ïÝûñÇÝÙ³ÝÝ ³Ýó³Í ·áõÛùÇ (ÑÇÙÝ.ÙÇçáó Ï³Ù áã ÝÛáõÃ. ³ÏïÇí ãÑ³Ý¹Çë.) Çñ³óáõÙÇó ¨ ¹ñ³Ù³Ï³Ý ÙÇçáóÝ»ñÇó ÁÝÃ. Í³Ëë»ñÇ ýÇÝ³Ýë. Ñ³Ù³ñ Ñ³Ù³ÛÝùÇ µÛáõç» ëï³ó. Ùáõïù»ñª ïñ³Ù³¹ñ. Ý»ñùÇÝ ³Õµ.</t>
  </si>
  <si>
    <t>1380</t>
  </si>
  <si>
    <t>3.8 Î³åÇï³É áã å³ßïáÝ³Ï³Ý ¹ñ³Ù³ßÝáñÑÝ»ñ    (ïáÕ 1381 + ïáÕ 1382),                                   ³Û¹ ÃíáõÙ`</t>
  </si>
  <si>
    <t>ÜíÇñ³ïí,Å³é³Ý·.Çñ³í.ýÇ½ÇÏ.³ÝÓ.¨ Ï³½Ù³Ï.Ñ³Ù³ÛÝù,í»ñç.»ÝÃ.µÛáõç»ï.ÑÇÙÝ³ñÏ.ïÝûñÇÝ.³Ýó³Í ·áõÛùÇ (ÑÇÙÝ³Ï³Ý ÙÇçáó Ï³Ù áã ÝÛáõÃ³Ï³Ý ³ÏïÇí ãÑ³Ý¹Çë³óáÕ) Çñ³ó.¨ ¹ñ³Ù.ÙÇçáó.Ï³åÇï³ÉÍ³Ëë»ñÇ ýÇÝ³Ýë.Ñ³Ù.Ñ³Ù³ÛÝùÇ µÛáõç» ëï³óí³Í Ùáõïù»ñ` ïñ³Ù³¹.³ñï³ùÇÝ ³ÕµÛáõñ.</t>
  </si>
  <si>
    <t>3.9 ²ÛÉ »Ï³ÙáõïÝ»ñ                    (ïáÕ 1391 + ïáÕ 1392 + ïáÕ 1393),                                  ³Û¹ ÃíáõÙ`</t>
  </si>
  <si>
    <t>Ð³Ù³ÛÝùÇ ·áõÛùÇÝ å³ï×³é³Í íÝ³ëÝ»ñÇ ÷áËÑ³ïáõóáõÙÇó Ùáõïù»ñ</t>
  </si>
  <si>
    <t>ì³ñã³Ï³Ý µÛáõç»Ç å³Ñáõëï³ÛÇÝ ýáÝ¹Çó ýáÝ¹³ÛÇÝ µÛáõç» Ï³ï³ñíáÕ Ñ³ïÏ³óáõÙÝ»ñÇó Ùáõïù»ñ</t>
  </si>
  <si>
    <t>úñ»Ýùáí ¨ Çñ³í³Ï³Ý ³ÛÉ ³Ïï»ñáí ë³ÑÙ³Ýí³Í` Ñ³Ù³ÛÝùÇ µÛáõç»Ç Ùáõïù³·ñÙ³Ý »ÝÃ³Ï³ ³ÛÉ »Ï³ÙáõïÝ»ñ</t>
  </si>
  <si>
    <t>Ðá¹í³ÍÇ NN</t>
  </si>
  <si>
    <t>ÀÝ¹³Ù»ÝÁ</t>
  </si>
  <si>
    <t/>
  </si>
  <si>
    <t>7100</t>
  </si>
  <si>
    <t>7131</t>
  </si>
  <si>
    <t>7136</t>
  </si>
  <si>
    <t>7145</t>
  </si>
  <si>
    <t>7146</t>
  </si>
  <si>
    <t>7300</t>
  </si>
  <si>
    <t>7321</t>
  </si>
  <si>
    <t>7322</t>
  </si>
  <si>
    <t>7331</t>
  </si>
  <si>
    <t>7332</t>
  </si>
  <si>
    <t>7400</t>
  </si>
  <si>
    <t>7412</t>
  </si>
  <si>
    <t>7415</t>
  </si>
  <si>
    <t>7421</t>
  </si>
  <si>
    <t>7422</t>
  </si>
  <si>
    <t>7431</t>
  </si>
  <si>
    <t>7441</t>
  </si>
  <si>
    <t>7442</t>
  </si>
  <si>
    <t>7451</t>
  </si>
  <si>
    <r>
      <t xml:space="preserve"> </t>
    </r>
    <r>
      <rPr>
        <b/>
        <u/>
        <sz val="14"/>
        <rFont val="Arial LatArm"/>
        <family val="2"/>
      </rPr>
      <t>Ð²îì²Ì 2</t>
    </r>
  </si>
  <si>
    <r>
      <t xml:space="preserve">ԸՆԴԱՄԵՆԸ ԾԱԽՍԵՐ </t>
    </r>
    <r>
      <rPr>
        <b/>
        <sz val="9"/>
        <rFont val="Arial LatArm"/>
        <family val="2"/>
      </rPr>
      <t>(տող2100+տող2200+տող2300+տող2400+տող2500+տող2600+տող2700+տող2800+տող2900+տող3000+տող3100)</t>
    </r>
  </si>
  <si>
    <r>
      <t xml:space="preserve">ԸՆԴՀԱՆՈՒՐ ԲՆՈՒՅԹԻ ՀԱՆՐԱՅԻՆ ԾԱՌԱՅՈՒԹՅՈՒՆՆԵՐ </t>
    </r>
    <r>
      <rPr>
        <b/>
        <sz val="9"/>
        <rFont val="Arial LatArm"/>
        <family val="2"/>
      </rPr>
      <t xml:space="preserve">(տող2110+տող2120+տող2130+տող2140+տող2150+տող2160+տող2170+տող2180)                                                                                        </t>
    </r>
  </si>
  <si>
    <r>
      <t xml:space="preserve">ՊԱՇՏՊԱՆՈՒԹՅՈՒՆ </t>
    </r>
    <r>
      <rPr>
        <b/>
        <sz val="9"/>
        <rFont val="Arial LatArm"/>
        <family val="2"/>
      </rPr>
      <t>(տող2210+2220+տող2230+տող2240+տող2250)</t>
    </r>
  </si>
  <si>
    <r>
      <t xml:space="preserve">ՀԱՍԱՐԱԿԱԿԱՆ ԿԱՐԳ, ԱՆՎՏԱՆԳՈՒԹՅՈՒՆ և ԴԱՏԱԿԱՆ ԳՈՐԾՈՒՆԵՈՒԹՅՈՒՆ </t>
    </r>
    <r>
      <rPr>
        <sz val="9"/>
        <rFont val="Arial LatArm"/>
        <family val="2"/>
      </rPr>
      <t>(տող2310+տող2320+տող2330+տող2340+տող2350+տող2360+տող2370)</t>
    </r>
  </si>
  <si>
    <r>
      <t>ՏՆՏԵՍԱԿԱՆ ՀԱՐԱԲԵՐՈՒԹՅՈՒՆՆԵՐ (</t>
    </r>
    <r>
      <rPr>
        <b/>
        <sz val="9"/>
        <rFont val="Arial LatArm"/>
        <family val="2"/>
      </rPr>
      <t>տող2410+տող2420+տող2430+տող2440+տող2450+տող2460+տող2470+տող2480+տող2490)</t>
    </r>
  </si>
  <si>
    <r>
      <t xml:space="preserve">ՇՐՋԱԿԱ ՄԻՋԱՎԱՅՐԻ ՊԱՇՏՊԱՆՈՒԹՅՈՒՆ </t>
    </r>
    <r>
      <rPr>
        <b/>
        <sz val="9"/>
        <rFont val="Arial LatArm"/>
        <family val="2"/>
      </rPr>
      <t>(տող2510+տող2520+տող2530+տող2540+տող2550+տող2560)</t>
    </r>
  </si>
  <si>
    <r>
      <t xml:space="preserve">ԲՆԱԿԱՐԱՆԱՅԻՆ ՇԻՆԱՐԱՐՈՒԹՅՈՒՆ ԵՎ ԿՈՄՈՒՆԱԼ ԾԱՌԱՅՈՒԹՅՈՒՆ </t>
    </r>
    <r>
      <rPr>
        <b/>
        <sz val="9"/>
        <rFont val="Arial LatArm"/>
        <family val="2"/>
      </rPr>
      <t>(տող3610+տող3620+տող3630+տող3640+տող3650+տող3660)</t>
    </r>
  </si>
  <si>
    <r>
      <t>ՀԻՄՆԱԿԱՆ ԲԱԺԻՆՆԵՐԻՆ ՉԴԱՍՎՈՂ ՊԱՀՈՒՍՏԱՅԻՆ ՖՈՆԴԵՐ (</t>
    </r>
    <r>
      <rPr>
        <b/>
        <sz val="9"/>
        <rFont val="Arial LatArm"/>
        <family val="2"/>
      </rPr>
      <t>տող3110)</t>
    </r>
  </si>
  <si>
    <r>
      <t xml:space="preserve">             ԸՆԴԱՄԵՆԸ    ԾԱԽՍԵՐ                                        </t>
    </r>
    <r>
      <rPr>
        <sz val="10"/>
        <rFont val="Arial LatArm"/>
        <family val="2"/>
      </rPr>
      <t xml:space="preserve">     (տող4050+տող5000+տող 6000)</t>
    </r>
  </si>
  <si>
    <r>
      <t xml:space="preserve">Ա.   ԸՆԹԱՑԻԿ  ԾԱԽՍԵՐ՝ </t>
    </r>
    <r>
      <rPr>
        <sz val="10"/>
        <rFont val="Arial LatArm"/>
        <family val="2"/>
      </rPr>
      <t xml:space="preserve">(տող4100+տող4200+տող4300+տող4400+տող4500+տող4600+տող4700)   </t>
    </r>
    <r>
      <rPr>
        <b/>
        <sz val="10"/>
        <rFont val="Arial LatArm"/>
        <family val="2"/>
      </rPr>
      <t xml:space="preserve">                                                                                                                    </t>
    </r>
  </si>
  <si>
    <r>
      <t xml:space="preserve">1.1. ԱՇԽԱՏԱՆՔԻ ՎԱՐՁԱՏՐՈՒԹՅՈՒՆ </t>
    </r>
    <r>
      <rPr>
        <sz val="10"/>
        <rFont val="Arial LatArm"/>
        <family val="2"/>
      </rPr>
      <t xml:space="preserve">(տող4110+տող4120+տող4130)    </t>
    </r>
    <r>
      <rPr>
        <b/>
        <sz val="10"/>
        <rFont val="Arial LatArm"/>
        <family val="2"/>
      </rPr>
      <t xml:space="preserve">                                                                 </t>
    </r>
  </si>
  <si>
    <r>
      <t xml:space="preserve">ԴՐԱՄՈՎ ՎՃԱՐՎՈՂ ԱՇԽԱՏԱՎԱՐՁԵՐ ԵՎ ՀԱՎԵԼԱՎՃԱՐՆԵՐ </t>
    </r>
    <r>
      <rPr>
        <i/>
        <sz val="10"/>
        <rFont val="Arial LatArm"/>
        <family val="2"/>
      </rPr>
      <t>(տող4111+տող4112+ տող4114)</t>
    </r>
  </si>
  <si>
    <r>
      <t xml:space="preserve">ԲՆԵՂԵՆ ԱՇԽԱՏԱՎԱՐՁԵՐ ԵՎ ՀԱՎԵԼԱՎՃԱՐՆԵՐ </t>
    </r>
    <r>
      <rPr>
        <i/>
        <sz val="10"/>
        <rFont val="Arial LatArm"/>
        <family val="2"/>
      </rPr>
      <t>(տող4121)</t>
    </r>
  </si>
  <si>
    <r>
      <t xml:space="preserve">ՓԱՍՏԱՑԻ ՍՈՑԻԱԼԱԿԱՆ ԱՊԱՀՈՎՈՒԹՅԱՆ ՎՃԱՐՆԵՐ </t>
    </r>
    <r>
      <rPr>
        <i/>
        <sz val="10"/>
        <rFont val="Arial LatArm"/>
        <family val="2"/>
      </rPr>
      <t>(տող4131)</t>
    </r>
  </si>
  <si>
    <r>
      <t xml:space="preserve">1.2. ԾԱՌԱՅՈՒԹՅՈՒՆՆԵՐԻ ԵՎ ԱՊՐԱՆՔՆԵՐԻ ՁԵՌՔ ԲԵՐՈՒՄ </t>
    </r>
    <r>
      <rPr>
        <sz val="10"/>
        <rFont val="Arial LatArm"/>
        <family val="2"/>
      </rPr>
      <t>(տող4210+տող4220+տող4230+տող4240+տող4250+տող4260)</t>
    </r>
  </si>
  <si>
    <r>
      <t xml:space="preserve">ՇԱՐՈՒՆԱԿԱԿԱՆ ԾԱԽՍԵՐ </t>
    </r>
    <r>
      <rPr>
        <i/>
        <sz val="10"/>
        <rFont val="Arial LatArm"/>
        <family val="2"/>
      </rPr>
      <t>(տող4211+տող4212+տող4213+տող4214+տող4215+տող4216+տող4217)</t>
    </r>
  </si>
  <si>
    <r>
      <t xml:space="preserve"> ԳՈՐԾՈՒՂՈՒՄՆԵՐԻ ԵՎ ՇՐՋԱԳԱՅՈՒԹՅՈՒՆՆԵՐԻ ԾԱԽՍԵՐ </t>
    </r>
    <r>
      <rPr>
        <i/>
        <sz val="10"/>
        <rFont val="Arial LatArm"/>
        <family val="2"/>
      </rPr>
      <t>(տող4221+տող4222+տող4223)</t>
    </r>
  </si>
  <si>
    <r>
      <t xml:space="preserve">ՊԱՅՄԱՆԱԳՐԱՅԻՆ ԱՅԼ ԾԱՌԱՅՈՒԹՅՈՒՆՆԵՐԻ ՁԵՌՔ ԲԵՐՈՒՄ </t>
    </r>
    <r>
      <rPr>
        <i/>
        <sz val="10"/>
        <rFont val="Arial LatArm"/>
        <family val="2"/>
      </rPr>
      <t>(տող4231+տող4232+տող4233+տող4234+տող4235+տող4236+տող4237+տող4238)</t>
    </r>
  </si>
  <si>
    <r>
      <t xml:space="preserve"> ԱՅԼ ՄԱՍՆԱԳԻՏԱԿԱՆ ԾԱՌԱՅՈՒԹՅՈՒՆՆԵՐԻ ՁԵՌՔ ԲԵՐՈՒՄ </t>
    </r>
    <r>
      <rPr>
        <i/>
        <sz val="10"/>
        <rFont val="Arial LatArm"/>
        <family val="2"/>
      </rPr>
      <t xml:space="preserve"> (տող 4241)</t>
    </r>
  </si>
  <si>
    <r>
      <t>ԸՆԹԱՑԻԿ ՆՈՐՈԳՈՒՄ ԵՎ ՊԱՀՊԱՆՈՒՄ (ծառայություններ և նյութեր)</t>
    </r>
    <r>
      <rPr>
        <i/>
        <sz val="10"/>
        <rFont val="Arial LatArm"/>
        <family val="2"/>
      </rPr>
      <t xml:space="preserve"> (տող4251+տող4252)</t>
    </r>
  </si>
  <si>
    <r>
      <t xml:space="preserve"> ՆՅՈՒԹԵՐ </t>
    </r>
    <r>
      <rPr>
        <i/>
        <sz val="10"/>
        <rFont val="Arial LatArm"/>
        <family val="2"/>
      </rPr>
      <t>(տող4261+տող4262+տող4263+տող4264+տող4265+տող4266+տող4267+տող4268)</t>
    </r>
  </si>
  <si>
    <r>
      <t xml:space="preserve"> 1.3. ՏՈԿՈՍԱՎՃԱՐՆԵՐ </t>
    </r>
    <r>
      <rPr>
        <i/>
        <sz val="10"/>
        <color indexed="8"/>
        <rFont val="Arial LatArm"/>
        <family val="2"/>
      </rPr>
      <t>(տող4310+տող 4320+տող4330)</t>
    </r>
  </si>
  <si>
    <r>
      <t xml:space="preserve">ՆԵՐՔԻՆ ՏՈԿՈՍԱՎՃԱՐՆԵՐ </t>
    </r>
    <r>
      <rPr>
        <i/>
        <sz val="10"/>
        <color indexed="8"/>
        <rFont val="Arial LatArm"/>
        <family val="2"/>
      </rPr>
      <t>(տող4311+տող4312)</t>
    </r>
  </si>
  <si>
    <r>
      <t xml:space="preserve">ԱՐՏԱՔԻՆ ՏՈԿՈՍԱՎՃԱՐՆԵՐ </t>
    </r>
    <r>
      <rPr>
        <i/>
        <sz val="10"/>
        <color indexed="8"/>
        <rFont val="Arial LatArm"/>
        <family val="2"/>
      </rPr>
      <t>(տող4321+տող4322)</t>
    </r>
  </si>
  <si>
    <r>
      <t xml:space="preserve">ՓՈԽԱՌՈՒԹՅՈՒՆՆԵՐԻ ՀԵՏ ԿԱՊՎԱԾ ՎՃԱՐՆԵՐ </t>
    </r>
    <r>
      <rPr>
        <i/>
        <sz val="10"/>
        <color indexed="8"/>
        <rFont val="Arial LatArm"/>
        <family val="2"/>
      </rPr>
      <t xml:space="preserve">(տող4331+տող4332+տող4333) </t>
    </r>
  </si>
  <si>
    <r>
      <t xml:space="preserve">1.4. ՍՈՒԲՍԻԴԻԱՆԵՐ  </t>
    </r>
    <r>
      <rPr>
        <sz val="10"/>
        <color indexed="8"/>
        <rFont val="Arial LatArm"/>
        <family val="2"/>
      </rPr>
      <t>(տող4410+տող4420)</t>
    </r>
  </si>
  <si>
    <r>
      <t xml:space="preserve">ՍՈՒԲՍԻԴԻԱՆԵՐ ՊԵՏԱԿԱՆ (ՀԱՄԱՅՆՔԱՅԻՆ) ԿԱԶՄԱԿԵՐՊՈՒԹՅՈՒՆՆԵՐԻՆ </t>
    </r>
    <r>
      <rPr>
        <i/>
        <sz val="10"/>
        <color indexed="8"/>
        <rFont val="Arial LatArm"/>
        <family val="2"/>
      </rPr>
      <t>(տող4411+տող4412)</t>
    </r>
  </si>
  <si>
    <r>
      <t xml:space="preserve">ՍՈՒԲՍԻԴԻԱՆԵՐ ՈՉ ՊԵՏԱԿԱՆ (ՈՉ ՀԱՄԱՅՆՔԱՅԻՆ) ԿԱԶՄԱԿԵՐՊՈՒԹՅՈՒՆՆԵՐԻՆ </t>
    </r>
    <r>
      <rPr>
        <i/>
        <sz val="10"/>
        <color indexed="8"/>
        <rFont val="Arial LatArm"/>
        <family val="2"/>
      </rPr>
      <t>(տող4421+տող4422)</t>
    </r>
  </si>
  <si>
    <r>
      <t xml:space="preserve">1.5. ԴՐԱՄԱՇՆՈՐՀՆԵՐ </t>
    </r>
    <r>
      <rPr>
        <sz val="10"/>
        <color indexed="8"/>
        <rFont val="Arial LatArm"/>
        <family val="2"/>
      </rPr>
      <t>(տող4510+տող4520+տող4530+տող4540)</t>
    </r>
  </si>
  <si>
    <r>
      <t xml:space="preserve">ԴՐԱՄԱՇՆՈՐՀՆԵՐ ՕՏԱՐԵՐԿՐՅԱ ԿԱՌԱՎԱՐՈՒԹՅՈՒՆՆԵՐԻՆ </t>
    </r>
    <r>
      <rPr>
        <i/>
        <sz val="10"/>
        <color indexed="8"/>
        <rFont val="Arial LatArm"/>
        <family val="2"/>
      </rPr>
      <t>(տող4511+տող4512)</t>
    </r>
  </si>
  <si>
    <r>
      <t xml:space="preserve">ԴՐԱՄԱՇՆՈՐՀՆԵՐ ՄԻՋԱԶԳԱՅԻՆ ԿԱԶՄԱԿԵՐՊՈՒԹՅՈՒՆՆԵՐԻՆ </t>
    </r>
    <r>
      <rPr>
        <i/>
        <sz val="10"/>
        <color indexed="8"/>
        <rFont val="Arial LatArm"/>
        <family val="2"/>
      </rPr>
      <t>(տող4521+տող4522)</t>
    </r>
  </si>
  <si>
    <r>
      <t xml:space="preserve">ԸՆԹԱՑԻԿ ԴՐԱՄԱՇՆՈՐՀՆԵՐ ՊԵՏԱԿԱՆ ՀԱՏՎԱԾԻ ԱՅԼ ՄԱԿԱՐԴԱԿՆԵՐԻՆ </t>
    </r>
    <r>
      <rPr>
        <i/>
        <sz val="10"/>
        <color indexed="8"/>
        <rFont val="Arial LatArm"/>
        <family val="2"/>
      </rPr>
      <t>(տող4531+տող4532+տող4533)</t>
    </r>
  </si>
  <si>
    <r>
      <t xml:space="preserve"> - Այլ ընթացիկ դրամաշնորհներ</t>
    </r>
    <r>
      <rPr>
        <sz val="10"/>
        <rFont val="Arial LatArm"/>
        <family val="2"/>
      </rPr>
      <t>(տող4534+տող4537+տող4538)</t>
    </r>
  </si>
  <si>
    <r>
      <t>ԿԱՊԻՏԱԼ ԴՐԱՄԱՇՆՈՐՀՆԵՐ ՊԵՏԱԿԱՆ ՀԱՏՎԱԾԻ ԱՅԼ ՄԱԿԱՐԴԱԿՆԵՐԻՆ</t>
    </r>
    <r>
      <rPr>
        <i/>
        <sz val="10"/>
        <color indexed="8"/>
        <rFont val="Arial LatArm"/>
        <family val="2"/>
      </rPr>
      <t xml:space="preserve"> (տող4541+տող4542+տող4543)</t>
    </r>
  </si>
  <si>
    <r>
      <t xml:space="preserve"> -Այլ կապիտալ դրամաշնորհներ   </t>
    </r>
    <r>
      <rPr>
        <sz val="10"/>
        <rFont val="Arial LatArm"/>
        <family val="2"/>
      </rPr>
      <t>(տող 4544+տող 4547 +տող 4548)</t>
    </r>
  </si>
  <si>
    <r>
      <t xml:space="preserve">1.6. ՍՈՑԻԱԼԱԿԱՆ ՆՊԱՍՏՆԵՐ ԵՎ ԿԵՆՍԱԹՈՇԱԿՆԵՐ </t>
    </r>
    <r>
      <rPr>
        <i/>
        <sz val="10"/>
        <color indexed="8"/>
        <rFont val="Arial LatArm"/>
        <family val="2"/>
      </rPr>
      <t>(տող4610+տող4630+տող4640)</t>
    </r>
  </si>
  <si>
    <r>
      <t xml:space="preserve"> ՍՈՑԻԱԼԱԿԱՆ ՕԳՆՈՒԹՅԱՆ ԴՐԱՄԱԿԱՆ ԱՐՏԱՀԱՅՏՈՒԹՅԱՄԲ ՆՊԱՍՏՆԵՐ (ԲՅՈՒՋԵԻՑ) (</t>
    </r>
    <r>
      <rPr>
        <i/>
        <sz val="10"/>
        <color indexed="8"/>
        <rFont val="Arial LatArm"/>
        <family val="2"/>
      </rPr>
      <t xml:space="preserve">տող4631+տող4632+տող4633+տող4634) </t>
    </r>
  </si>
  <si>
    <r>
      <t xml:space="preserve"> ԿԵՆՍԱԹՈՇԱԿՆԵՐ </t>
    </r>
    <r>
      <rPr>
        <i/>
        <sz val="10"/>
        <color indexed="8"/>
        <rFont val="Arial LatArm"/>
        <family val="2"/>
      </rPr>
      <t xml:space="preserve">(տող4641) </t>
    </r>
  </si>
  <si>
    <r>
      <t xml:space="preserve">1.7. ԱՅԼ ԾԱԽՍԵՐ </t>
    </r>
    <r>
      <rPr>
        <i/>
        <sz val="10"/>
        <rFont val="Arial LatArm"/>
        <family val="2"/>
      </rPr>
      <t>(տող4710+տող4720+տող4730+տող4740+տող4750+տող4760+տող4770)</t>
    </r>
  </si>
  <si>
    <r>
      <t xml:space="preserve">ՆՎԻՐԱՏՎՈՒԹՅՈՒՆՆԵՐ ՈՉ ԿԱՌԱՎԱՐԱԿԱՆ (ՀԱՍԱՐԱԿԱԿԱՆ) ԿԱԶՄԱԿԵՐՊՈՒԹՅՈՒՆՆԵՐԻՆ </t>
    </r>
    <r>
      <rPr>
        <i/>
        <sz val="10"/>
        <rFont val="Arial LatArm"/>
        <family val="2"/>
      </rPr>
      <t xml:space="preserve">(տող4711+տող4712) </t>
    </r>
  </si>
  <si>
    <r>
      <t xml:space="preserve">ՀԱՐԿԵՐ, ՊԱՐՏԱԴԻՐ ՎՃԱՐՆԵՐ ԵՎ ՏՈՒՅԺԵՐ, ՈՐՈՆՔ ԿԱՌԱՎԱՐՄԱՆ ՏԱՐԲԵՐ ՄԱԿԱՐԴԱԿՆԵՐԻ ԿՈՂՄԻՑ ԿԻՐԱՌՎՈՒՄ ԵՆ ՄԻՄՅԱՆՑ ՆԿԱՏՄԱՄԲ </t>
    </r>
    <r>
      <rPr>
        <i/>
        <sz val="10"/>
        <color indexed="8"/>
        <rFont val="Arial LatArm"/>
        <family val="2"/>
      </rPr>
      <t>(տող4721+տող4722+տող4723+տող4724)</t>
    </r>
  </si>
  <si>
    <r>
      <t>ԴԱՏԱՐԱՆՆԵՐԻ ԿՈՂՄԻՑ ՆՇԱՆԱԿՎԱԾ ՏՈՒՅԺԵՐ ԵՎ ՏՈՒԳԱՆՔՆԵՐ</t>
    </r>
    <r>
      <rPr>
        <i/>
        <sz val="10"/>
        <color indexed="8"/>
        <rFont val="Arial LatArm"/>
        <family val="2"/>
      </rPr>
      <t xml:space="preserve"> (տող4731)</t>
    </r>
  </si>
  <si>
    <r>
      <t xml:space="preserve"> ԲՆԱԿԱՆ ԱՂԵՏՆԵՐԻՑ ԿԱՄ ԱՅԼ ԲՆԱԿԱՆ ՊԱՏՃԱՌՆԵՐՈՎ ԱՌԱՋԱՑԱԾ ՎՆԱՍՆԵՐԻ ԿԱՄ ՎՆԱՍՎԱԾՔՆԵՐԻ ՎԵՐԱԿԱՆԳՆՈՒՄ </t>
    </r>
    <r>
      <rPr>
        <i/>
        <sz val="10"/>
        <color indexed="8"/>
        <rFont val="Arial LatArm"/>
        <family val="2"/>
      </rPr>
      <t>(տող4741+տող4742)</t>
    </r>
  </si>
  <si>
    <r>
      <t xml:space="preserve">ԿԱՌԱՎԱՐՄԱՆ ՄԱՐՄԻՆՆԵՐԻ ԳՈՐԾՈՒՆԵՈՒԹՅԱՆ ՀԵՏԵՎԱՆՔՈՎ ԱՌԱՋԱՑԱԾ ՎՆԱՍՆԵՐԻ ԿԱՄ ՎՆԱՍՎԱԾՔՆԵՐԻ  ՎԵՐԱԿԱՆԳՆՈՒՄ </t>
    </r>
    <r>
      <rPr>
        <i/>
        <sz val="10"/>
        <color indexed="8"/>
        <rFont val="Arial LatArm"/>
        <family val="2"/>
      </rPr>
      <t>(տող4751)</t>
    </r>
  </si>
  <si>
    <r>
      <t xml:space="preserve"> ԱՅԼ ԾԱԽՍԵՐ </t>
    </r>
    <r>
      <rPr>
        <i/>
        <sz val="10"/>
        <color indexed="8"/>
        <rFont val="Arial LatArm"/>
        <family val="2"/>
      </rPr>
      <t>(տող4761)</t>
    </r>
  </si>
  <si>
    <r>
      <t>ՊԱՀՈՒՍՏԱՅԻՆ ՄԻՋՈՑՆԵՐ</t>
    </r>
    <r>
      <rPr>
        <i/>
        <sz val="10"/>
        <color indexed="8"/>
        <rFont val="Arial LatArm"/>
        <family val="2"/>
      </rPr>
      <t xml:space="preserve"> (տող4771)</t>
    </r>
  </si>
  <si>
    <r>
      <t xml:space="preserve">Բ. ՈՉ ՖԻՆԱՆՍԱԿԱՆ ԱԿՏԻՎՆԵՐԻ ԳԾՈՎ ԾԱԽՍԵՐ                     </t>
    </r>
    <r>
      <rPr>
        <sz val="10"/>
        <color indexed="8"/>
        <rFont val="Arial LatArm"/>
        <family val="2"/>
      </rPr>
      <t>(տող5100+տող5200+տող5300+տող5400)</t>
    </r>
  </si>
  <si>
    <r>
      <t xml:space="preserve">1.1. ՀԻՄՆԱԿԱՆ ՄԻՋՈՑՆԵՐ                                 </t>
    </r>
    <r>
      <rPr>
        <sz val="10"/>
        <color indexed="8"/>
        <rFont val="Arial LatArm"/>
        <family val="2"/>
      </rPr>
      <t>(տող5110+տող5120+տող5130)</t>
    </r>
  </si>
  <si>
    <r>
      <t xml:space="preserve">ՇԵՆՔԵՐ ԵՎ ՇԻՆՈՒԹՅՈՒՆՆԵՐ                                      </t>
    </r>
    <r>
      <rPr>
        <i/>
        <sz val="10"/>
        <color indexed="8"/>
        <rFont val="Arial LatArm"/>
        <family val="2"/>
      </rPr>
      <t xml:space="preserve"> (տող5111+տող5112+տող5113)</t>
    </r>
  </si>
  <si>
    <r>
      <t xml:space="preserve">ՄԵՔԵՆԱՆԵՐ ԵՎ ՍԱՐՔԱՎՈՐՈՒՄՆԵՐ                                     </t>
    </r>
    <r>
      <rPr>
        <i/>
        <sz val="10"/>
        <color indexed="8"/>
        <rFont val="Arial LatArm"/>
        <family val="2"/>
      </rPr>
      <t xml:space="preserve">  (տող5121+ տող5122+տող5123)</t>
    </r>
  </si>
  <si>
    <r>
      <t xml:space="preserve"> ԱՅԼ ՀԻՄՆԱԿԱՆ ՄԻՋՈՑՆԵՐ </t>
    </r>
    <r>
      <rPr>
        <i/>
        <sz val="10"/>
        <color indexed="8"/>
        <rFont val="Arial LatArm"/>
        <family val="2"/>
      </rPr>
      <t>(տող 5131+տող 5132+տող 5133+ տող5134)</t>
    </r>
  </si>
  <si>
    <r>
      <t xml:space="preserve">1.2. ՊԱՇԱՐՆԵՐ </t>
    </r>
    <r>
      <rPr>
        <i/>
        <sz val="10"/>
        <color indexed="8"/>
        <rFont val="Arial LatArm"/>
        <family val="2"/>
      </rPr>
      <t>(տող5211+տող5221+տող5231+տող5241)</t>
    </r>
  </si>
  <si>
    <r>
      <t>1.3. ԲԱՐՁՐԱՐԺԵՔ ԱԿՏԻՎՆԵՐ</t>
    </r>
    <r>
      <rPr>
        <i/>
        <sz val="10"/>
        <color indexed="8"/>
        <rFont val="Arial LatArm"/>
        <family val="2"/>
      </rPr>
      <t xml:space="preserve"> (տող 5311)</t>
    </r>
  </si>
  <si>
    <r>
      <t xml:space="preserve">1.4. ՉԱՐՏԱԴՐՎԱԾ ԱԿՏԻՎՆԵՐ   </t>
    </r>
    <r>
      <rPr>
        <i/>
        <sz val="10"/>
        <color indexed="8"/>
        <rFont val="Arial LatArm"/>
        <family val="2"/>
      </rPr>
      <t>(տող 5411+տող 5421+տող 5431+տող5441)</t>
    </r>
  </si>
  <si>
    <r>
      <t xml:space="preserve"> Գ. ՈՉ ՖԻՆԱՆՍԱԿԱՆ ԱԿՏԻՎՆԵՐԻ ԻՐԱՑՈՒՄԻՑ ՄՈՒՏՔԵՐ </t>
    </r>
    <r>
      <rPr>
        <sz val="10"/>
        <rFont val="Arial LatArm"/>
        <family val="2"/>
      </rPr>
      <t>(տող6100+տող6200+տող6300+տող6400)</t>
    </r>
  </si>
  <si>
    <r>
      <t xml:space="preserve">1.1. ՀԻՄՆԱԿԱՆ ՄԻՋՈՑՆԵՐԻ ԻՐԱՑՈՒՄԻՑ ՄՈՒՏՔԵՐ </t>
    </r>
    <r>
      <rPr>
        <sz val="10"/>
        <rFont val="Arial LatArm"/>
        <family val="2"/>
      </rPr>
      <t xml:space="preserve">(տող6110+տող6120+տող6130) </t>
    </r>
  </si>
  <si>
    <r>
      <t xml:space="preserve">1.2. ՊԱՇԱՐՆԵՐԻ ԻՐԱՑՈՒՄԻՑ ՄՈՒՏՔԵՐ </t>
    </r>
    <r>
      <rPr>
        <sz val="10"/>
        <rFont val="Arial LatArm"/>
        <family val="2"/>
      </rPr>
      <t>(տող6210+տող6220)</t>
    </r>
  </si>
  <si>
    <r>
      <t xml:space="preserve">ԱՅԼ ՊԱՇԱՐՆԵՐԻ ԻՐԱՑՈՒՄԻՑ ՄՈՒՏՔԵՐ </t>
    </r>
    <r>
      <rPr>
        <i/>
        <sz val="10"/>
        <rFont val="Arial LatArm"/>
        <family val="2"/>
      </rPr>
      <t>(տող6221+տող6222+տող6223)</t>
    </r>
  </si>
  <si>
    <r>
      <t xml:space="preserve">1.3. ԲԱՐՁՐԱՐԺԵՔ ԱԿՏԻՎՆԵՐԻ ԻՐԱՑՈՒՄԻՑ ՄՈՒՏՔԵՐ  </t>
    </r>
    <r>
      <rPr>
        <sz val="10"/>
        <rFont val="Arial LatArm"/>
        <family val="2"/>
      </rPr>
      <t xml:space="preserve"> (տող 6310)</t>
    </r>
  </si>
  <si>
    <r>
      <t xml:space="preserve">1.4. ՉԱՐՏԱԴՐՎԱԾ ԱԿՏԻՎՆԵՐԻ ԻՐԱՑՈՒՄԻՑ ՄՈՒՏՔԵՐ`                               </t>
    </r>
    <r>
      <rPr>
        <sz val="10"/>
        <rFont val="Arial LatArm"/>
        <family val="2"/>
      </rPr>
      <t>(տող6410+տող6420+տող6430+տող6440)</t>
    </r>
  </si>
  <si>
    <r>
      <rPr>
        <b/>
        <u/>
        <sz val="12"/>
        <rFont val="Arial LatArm"/>
        <family val="2"/>
      </rPr>
      <t xml:space="preserve"> Իջևան </t>
    </r>
    <r>
      <rPr>
        <b/>
        <sz val="12"/>
        <rFont val="Arial LatArm"/>
        <family val="2"/>
      </rPr>
      <t>Ð²Ø²ÚÜøÆ  ´ÚàôæºÆ  ØÆæàòÜºðÆ  î²ðºìºðæÆ Ð²ìºÈàôð¸À  Î²Ø  ¸ºüÆòÆîÀ  (ä²Î²êàôð¸À)</t>
    </r>
  </si>
  <si>
    <r>
      <rPr>
        <b/>
        <u/>
        <sz val="14"/>
        <rFont val="Arial LatArm"/>
        <family val="2"/>
      </rPr>
      <t xml:space="preserve"> Իջևան  </t>
    </r>
    <r>
      <rPr>
        <b/>
        <sz val="14"/>
        <rFont val="Arial LatArm"/>
        <family val="2"/>
      </rPr>
      <t>Ð²Ø²ÚÜøÆ ´ÚàôæºÆ  Ð²ìºÈàôð¸Æ  ú¶î²¶àðÌØ²Ü  àôÔÔàôÂÚàôÜÜºðÀ  Î²Ø ¸ºüÆòÆîÆ (ä²Î²êàôð¸Æ)  üÆÜ²Üê²ìàðØ²Ü  ²Ô´ÚàôðÜºðÀ</t>
    </r>
  </si>
  <si>
    <r>
      <t xml:space="preserve">                         ԸՆԴԱՄԵՆԸ`                                                 </t>
    </r>
    <r>
      <rPr>
        <sz val="9"/>
        <rFont val="Arial LatArm"/>
        <family val="2"/>
      </rPr>
      <t>(տող 8100+տող 8200), (տող 8000 հակառակ նշանով)</t>
    </r>
  </si>
  <si>
    <r>
      <t xml:space="preserve">                Ա. ՆԵՐՔԻՆ ԱՂԲՅՈՒՐՆԵՐ                                      </t>
    </r>
    <r>
      <rPr>
        <sz val="9"/>
        <rFont val="Arial LatArm"/>
        <family val="2"/>
      </rPr>
      <t xml:space="preserve"> (տող 8110+տող 8160), (տող 8010 - տող 8200) </t>
    </r>
  </si>
  <si>
    <r>
      <t xml:space="preserve">1. ՓՈԽԱՌՈՒ ՄԻՋՈՑՆԵՐ                           </t>
    </r>
    <r>
      <rPr>
        <i/>
        <sz val="9"/>
        <rFont val="Arial LatArm"/>
        <family val="2"/>
      </rPr>
      <t xml:space="preserve"> (տող 8111+տող 8120)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</si>
  <si>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(տող 8112+ տող 8113)</t>
    </r>
  </si>
  <si>
    <r>
      <t xml:space="preserve">1.2. Վարկեր և փոխատվություններ (ստացում և մարում)   </t>
    </r>
    <r>
      <rPr>
        <sz val="9"/>
        <rFont val="Arial LatArm"/>
        <family val="2"/>
      </rPr>
      <t>(տող 8121+տող8140)</t>
    </r>
    <r>
      <rPr>
        <b/>
        <sz val="9"/>
        <rFont val="Arial LatArm"/>
        <family val="2"/>
      </rPr>
      <t xml:space="preserve"> </t>
    </r>
  </si>
  <si>
    <r>
      <t xml:space="preserve">1.2.1. Վարկեր </t>
    </r>
    <r>
      <rPr>
        <sz val="9"/>
        <rFont val="Arial LatArm"/>
        <family val="2"/>
      </rPr>
      <t xml:space="preserve">(տող 8122+ տող 8130) </t>
    </r>
  </si>
  <si>
    <r>
      <t xml:space="preserve">  - վարկերի ստացում  </t>
    </r>
    <r>
      <rPr>
        <i/>
        <sz val="9"/>
        <rFont val="Arial LatArm"/>
        <family val="2"/>
      </rPr>
      <t>(տող 8123+ տող 8124)</t>
    </r>
  </si>
  <si>
    <r>
      <t xml:space="preserve">  - ստացված վարկերի հիմնական  գումարի մարում  </t>
    </r>
    <r>
      <rPr>
        <i/>
        <sz val="9"/>
        <rFont val="Arial LatArm"/>
        <family val="2"/>
      </rPr>
      <t xml:space="preserve"> (տող 8131+ տող 8132)</t>
    </r>
  </si>
  <si>
    <r>
      <t xml:space="preserve">1.2.2. Փոխատվություններ  </t>
    </r>
    <r>
      <rPr>
        <i/>
        <sz val="9"/>
        <rFont val="Arial LatArm"/>
        <family val="2"/>
      </rPr>
      <t>(տող 8141+ տող 8150)</t>
    </r>
  </si>
  <si>
    <r>
      <t xml:space="preserve">  - բյուջետային փոխատվությունների ստացում  </t>
    </r>
    <r>
      <rPr>
        <i/>
        <sz val="9"/>
        <rFont val="Arial LatArm"/>
        <family val="2"/>
      </rPr>
      <t xml:space="preserve"> (տող 8142+ տող 8143) </t>
    </r>
  </si>
  <si>
    <r>
      <t xml:space="preserve">  - ստացված փոխատվությունների գումարի մարում </t>
    </r>
    <r>
      <rPr>
        <i/>
        <sz val="9"/>
        <rFont val="Arial LatArm"/>
        <family val="2"/>
      </rPr>
      <t xml:space="preserve"> (տող 8151+ տող 8152) </t>
    </r>
  </si>
  <si>
    <r>
      <t xml:space="preserve">2. ՖԻՆԱՆՍԱԿԱՆ ԱԿՏԻՎՆԵՐ              </t>
    </r>
    <r>
      <rPr>
        <i/>
        <sz val="9"/>
        <rFont val="Arial LatArm"/>
        <family val="2"/>
      </rPr>
      <t>(տող8161+տող8170+տող8190-տող8197+տող8198+տող8199)</t>
    </r>
  </si>
  <si>
    <r>
      <t>2.1. Բաժնետոմսեր և կապիտալում այլ մասնակցություն  (</t>
    </r>
    <r>
      <rPr>
        <sz val="9"/>
        <rFont val="Arial LatArm"/>
        <family val="2"/>
      </rPr>
      <t xml:space="preserve">տող 8162+ տող 8163 + տող 8164) </t>
    </r>
  </si>
  <si>
    <r>
      <t xml:space="preserve">2.2. Փոխատվություններ  </t>
    </r>
    <r>
      <rPr>
        <sz val="9"/>
        <rFont val="Arial LatArm"/>
        <family val="2"/>
      </rPr>
      <t>(տող 8171+ տող 8172)</t>
    </r>
  </si>
  <si>
    <r>
      <t xml:space="preserve">2.3. Համայնքի բյուջեի միջոցների տարեսկզբի ազատ  մնացորդը`                   </t>
    </r>
    <r>
      <rPr>
        <sz val="9"/>
        <rFont val="Arial LatArm"/>
        <family val="2"/>
      </rPr>
      <t xml:space="preserve">  (տող 8191+տող 8194-տող 8193)</t>
    </r>
  </si>
  <si>
    <r>
      <t xml:space="preserve">2.6. Համայնքի բյուջեի հաշվում միջոցների մնացորդները հաշվետու ժամանակահատվածում </t>
    </r>
    <r>
      <rPr>
        <sz val="9"/>
        <rFont val="Arial LatArm"/>
        <family val="2"/>
      </rPr>
      <t xml:space="preserve"> (տող8010- տող 8110 - տող 8161 - տող 8170- տող 8190- տող 8197- տող 8198 - տող 8210)</t>
    </r>
  </si>
  <si>
    <r>
      <t xml:space="preserve">Բ. ԱՐՏԱՔԻՆ ԱՂԲՅՈՒՐՆԵՐ                    </t>
    </r>
    <r>
      <rPr>
        <sz val="9"/>
        <rFont val="Arial LatArm"/>
        <family val="2"/>
      </rPr>
      <t>(տող 8210)</t>
    </r>
  </si>
  <si>
    <r>
      <t xml:space="preserve">1. ՓՈԽԱՌՈՒ ՄԻՋՈՑՆԵՐ                              </t>
    </r>
    <r>
      <rPr>
        <i/>
        <sz val="9"/>
        <rFont val="Arial LatArm"/>
        <family val="2"/>
      </rPr>
      <t>(տող 8211+տող 8220)</t>
    </r>
  </si>
  <si>
    <r>
      <t xml:space="preserve"> 1.1. Արժեթղթեր (բացառությամբ բաժնետոմսերի և կապիտալում այլ մասնակցության)</t>
    </r>
    <r>
      <rPr>
        <sz val="9"/>
        <rFont val="Arial LatArm"/>
        <family val="2"/>
      </rPr>
      <t xml:space="preserve">  (տող 8212+ տող 8213)</t>
    </r>
  </si>
  <si>
    <r>
      <t xml:space="preserve">1.2. Վարկեր և փոխատվություններ (ստացում և մարում)                                                   </t>
    </r>
    <r>
      <rPr>
        <sz val="9"/>
        <rFont val="Arial LatArm"/>
        <family val="2"/>
      </rPr>
      <t>(տող 8221+տող 8240)</t>
    </r>
  </si>
  <si>
    <r>
      <t xml:space="preserve">1.2.1. Վարկեր  </t>
    </r>
    <r>
      <rPr>
        <sz val="9"/>
        <rFont val="Arial LatArm"/>
        <family val="2"/>
      </rPr>
      <t>(տող 8222+ տող 8230)</t>
    </r>
  </si>
  <si>
    <r>
      <t xml:space="preserve">1.2.2. Փոխատվություններ </t>
    </r>
    <r>
      <rPr>
        <sz val="9"/>
        <rFont val="Arial LatArm"/>
        <family val="2"/>
      </rPr>
      <t xml:space="preserve"> (տող 8241+ տող 8250)</t>
    </r>
  </si>
  <si>
    <t>ՀԱՏՎԱԾ 1</t>
  </si>
  <si>
    <t>ԻՋԵՎԱՆ ՀԱՄԱՅՆՔԻ ԲՅՈՒՋԵԻ ԵԿԱՄՈՒՏՆԵՐԸ</t>
  </si>
  <si>
    <r>
      <rPr>
        <b/>
        <u/>
        <sz val="12"/>
        <rFont val="Arial LatArm"/>
        <family val="2"/>
      </rPr>
      <t xml:space="preserve"> ԻՋԵՎԱՆ  </t>
    </r>
    <r>
      <rPr>
        <b/>
        <sz val="12"/>
        <rFont val="Arial LatArm"/>
        <family val="2"/>
      </rPr>
      <t>Ð²Ø²ÚÜøÆ  ´ÚàôæºÆ Ì²ÊêºðÀ` Àêî ´Úàôæºî²ÚÆÜ Ì²ÊêºðÆ  ¶àðÌ²è²Î²Ü ¸²ê²Î²ð¶Ø²Ü</t>
    </r>
  </si>
  <si>
    <t>2 0 2 5  Թ Վ Ա Կ Ա Ն Ի    Բ Յ ՈՒ Ջ Ե</t>
  </si>
  <si>
    <t>Շենքերի և կառույցների ընթացիկ նորոգում և պահպանում</t>
  </si>
  <si>
    <t>5511</t>
  </si>
  <si>
    <t>հունվար - 2025Թ.</t>
  </si>
  <si>
    <r>
      <t xml:space="preserve">ԱՌՈՂՋԱՊԱՀՈՒԹՅՈՒՆ </t>
    </r>
    <r>
      <rPr>
        <sz val="9"/>
        <rFont val="Arial LatArm"/>
        <family val="2"/>
      </rPr>
      <t>(տող2710+տող2720+տող2730+տող2740+տող2750+տող2760)</t>
    </r>
  </si>
  <si>
    <r>
      <t xml:space="preserve">ՍՈՑԻԱԼԱԿԱՆ ՊԱՇՏՊԱՆՈՒԹՅՈՒՆ </t>
    </r>
    <r>
      <rPr>
        <sz val="9"/>
        <rFont val="Arial LatArm"/>
        <family val="2"/>
      </rPr>
      <t xml:space="preserve">(տող3010+տող3020+տող3030+տող3040+տող3050+տող3060+տող3070+տող3080+տող3090) </t>
    </r>
  </si>
  <si>
    <r>
      <t xml:space="preserve">ԿՐԹՈՒԹՅՈՒՆ </t>
    </r>
    <r>
      <rPr>
        <sz val="9"/>
        <rFont val="Arial LatArm"/>
        <family val="2"/>
      </rPr>
      <t>(տող2910+տող2920+տող2930+տող2940+տող2950+տող2960+տող2970+տող2980)</t>
    </r>
  </si>
  <si>
    <r>
      <rPr>
        <b/>
        <u/>
        <sz val="14"/>
        <rFont val="Arial LatArm"/>
        <family val="2"/>
      </rPr>
      <t xml:space="preserve">ԻՋԵՎԱՆ </t>
    </r>
    <r>
      <rPr>
        <b/>
        <sz val="14"/>
        <rFont val="Arial LatArm"/>
        <family val="2"/>
      </rPr>
      <t>Ð²Ø²ÚÜøÆ  ´ÚàôæºÆ  Ì²ÊêºðÀ` Àêî  ´Úàôæºî²ÚÆÜ Ì²ÊêºðÆ îÜîºê²¶Æî²Î²Ü ¸²ê²Î²ð¶Ø²Ü</t>
    </r>
  </si>
  <si>
    <r>
      <t>ԸՆԴՀԱՆՈՒՐ ԲՆՈՒՅԹԻ ՀԱՆՐԱՅԻՆ ԾԱՌԱՅՈՒԹՅՈՒՆՆԵՐ (այլ դասերին չպատկանող) (</t>
    </r>
    <r>
      <rPr>
        <sz val="8"/>
        <color indexed="8"/>
        <rFont val="Sylfaen"/>
        <family val="1"/>
        <charset val="204"/>
      </rPr>
      <t>տող 2110 + տող 2120 + տող 2130 + տող 2140 + տող 2150 + տող 2160 + տող 2170 + տող 2180) այդ թվում`</t>
    </r>
  </si>
  <si>
    <r>
      <t xml:space="preserve">ԲՆԱԿԱՐԱՆԱՅԻՆ ՇԻՆԱՐԱՐՈՒԹՅՈՒՆ ԵՎ ԿՈՄՈՒՆԱԼ ԾԱՌԱՅՈՒԹՅՈՒՆ </t>
    </r>
    <r>
      <rPr>
        <sz val="10"/>
        <color indexed="8"/>
        <rFont val="Sylfaen"/>
        <family val="1"/>
        <charset val="204"/>
      </rPr>
      <t>(տող 3610 + տող 3620 + տող 3630 + տող 3640 + տող 3650 + տող 3660), այդ թվում`</t>
    </r>
  </si>
  <si>
    <r>
      <t>ՍՈՑԻԱԼԱԿԱՆ ՊԱՇՏՊԱՆՈՒԹՅՈՒՆ</t>
    </r>
    <r>
      <rPr>
        <b/>
        <sz val="9"/>
        <color indexed="8"/>
        <rFont val="Sylfaen"/>
        <family val="1"/>
        <charset val="204"/>
      </rPr>
      <t xml:space="preserve"> </t>
    </r>
    <r>
      <rPr>
        <sz val="9"/>
        <color indexed="8"/>
        <rFont val="Sylfaen"/>
        <family val="1"/>
        <charset val="204"/>
      </rPr>
      <t>(տող 3010 + տող 3020 + տող 3030 + տող 3040 + տող 3050+ տող 3060 + տող 3070 + տող 3080 + տող 3090), այդ թվում`</t>
    </r>
  </si>
  <si>
    <t>- Կառավարչական ծառայություններ</t>
  </si>
  <si>
    <r>
      <t xml:space="preserve">ՇՐՋԱԿԱ ՄԻՋԱՎԱՅՐԻ ՊԱՇՏՊԱՆՈՒԹՅՈՒՆ </t>
    </r>
    <r>
      <rPr>
        <sz val="9"/>
        <color indexed="8"/>
        <rFont val="Sylfaen"/>
        <family val="1"/>
        <charset val="204"/>
      </rPr>
      <t>(տող 2510 + տող 2520 + տող 2530 + տող 2540 + տող 2550 + տող 2560), այդ թվում`</t>
    </r>
  </si>
  <si>
    <t>2 0 25 թվականի հունվարի 17 -ի</t>
  </si>
  <si>
    <t xml:space="preserve">թիվ 1 նիստի թիվ 19-Ն որոշմամբ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</si>
</sst>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0.0"/>
    <numFmt numFmtId="165" formatCode="0000"/>
    <numFmt numFmtId="166" formatCode="000"/>
    <numFmt numFmtId="167" formatCode="0.000"/>
    <numFmt numFmtId="168" formatCode="[$-10409]0.0"/>
    <numFmt numFmtId="169" formatCode="#,##0.0"/>
  </numFmts>
  <fonts count="73"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b/>
      <sz val="10"/>
      <name val="Arial LatArm"/>
      <family val="2"/>
    </font>
    <font>
      <sz val="8"/>
      <name val="Arial LatArm"/>
      <family val="2"/>
    </font>
    <font>
      <sz val="9"/>
      <name val="Arial LatArm"/>
      <family val="2"/>
    </font>
    <font>
      <sz val="12"/>
      <name val="Arial LatArm"/>
      <family val="2"/>
    </font>
    <font>
      <b/>
      <i/>
      <sz val="10"/>
      <name val="Arial LatArm"/>
      <family val="2"/>
    </font>
    <font>
      <sz val="8"/>
      <color rgb="FFFF0000"/>
      <name val="Arial LatArm"/>
      <family val="2"/>
    </font>
    <font>
      <sz val="10"/>
      <color rgb="FFFF0000"/>
      <name val="Arial LatArm"/>
      <family val="2"/>
    </font>
    <font>
      <sz val="9"/>
      <color rgb="FFFF0000"/>
      <name val="Arial LatArm"/>
      <family val="2"/>
    </font>
    <font>
      <b/>
      <sz val="10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color rgb="FFFF0000"/>
      <name val="Arial LatArm"/>
      <family val="2"/>
    </font>
    <font>
      <b/>
      <sz val="7"/>
      <name val="Arial LatArm"/>
      <family val="2"/>
    </font>
    <font>
      <b/>
      <i/>
      <sz val="7"/>
      <name val="Arial LatArm"/>
      <family val="2"/>
    </font>
    <font>
      <sz val="7"/>
      <name val="Arial LatArm"/>
      <family val="2"/>
    </font>
    <font>
      <sz val="10"/>
      <name val="GHEA Grapalat"/>
      <family val="3"/>
    </font>
    <font>
      <b/>
      <sz val="12"/>
      <name val="GHEA Grapalat"/>
      <family val="3"/>
    </font>
    <font>
      <b/>
      <sz val="9"/>
      <name val="GHEA Grapalat"/>
      <family val="3"/>
    </font>
    <font>
      <sz val="9"/>
      <name val="GHEA Grapalat"/>
      <family val="3"/>
    </font>
    <font>
      <i/>
      <sz val="10"/>
      <name val="Arial LatArm"/>
      <family val="2"/>
    </font>
    <font>
      <i/>
      <sz val="10"/>
      <color rgb="FFFF0000"/>
      <name val="Arial LatArm"/>
      <family val="2"/>
    </font>
    <font>
      <b/>
      <sz val="14"/>
      <name val="GHEA Grapalat"/>
      <family val="3"/>
    </font>
    <font>
      <b/>
      <u/>
      <sz val="12"/>
      <color theme="1"/>
      <name val="GHEA Grapalat"/>
      <family val="3"/>
    </font>
    <font>
      <b/>
      <sz val="12"/>
      <color theme="1"/>
      <name val="GHEA Grapalat"/>
      <family val="3"/>
    </font>
    <font>
      <b/>
      <sz val="14"/>
      <color theme="1"/>
      <name val="GHEA Grapalat"/>
      <family val="3"/>
    </font>
    <font>
      <b/>
      <sz val="16"/>
      <color theme="1"/>
      <name val="GHEA Grapalat"/>
      <family val="3"/>
    </font>
    <font>
      <sz val="10"/>
      <color theme="1"/>
      <name val="GHEA Grapalat"/>
      <family val="3"/>
    </font>
    <font>
      <b/>
      <u/>
      <sz val="14"/>
      <color theme="1"/>
      <name val="GHEA Grapalat"/>
      <family val="3"/>
    </font>
    <font>
      <sz val="11"/>
      <color theme="1"/>
      <name val="GHEA Grapalat"/>
      <family val="3"/>
    </font>
    <font>
      <b/>
      <sz val="18"/>
      <color theme="1"/>
      <name val="GHEA Grapalat"/>
      <family val="3"/>
    </font>
    <font>
      <sz val="16"/>
      <color theme="1"/>
      <name val="GHEA Grapalat"/>
      <family val="3"/>
    </font>
    <font>
      <sz val="14"/>
      <name val="GHEA Grapalat"/>
      <family val="3"/>
    </font>
    <font>
      <sz val="11"/>
      <name val="GHEA Grapalat"/>
      <family val="3"/>
    </font>
    <font>
      <b/>
      <sz val="16"/>
      <name val="GHEA Grapalat"/>
      <family val="3"/>
    </font>
    <font>
      <b/>
      <u/>
      <sz val="16"/>
      <name val="GHEA Grapalat"/>
      <family val="3"/>
    </font>
    <font>
      <sz val="10"/>
      <color indexed="8"/>
      <name val="Sylfaen"/>
      <family val="1"/>
      <charset val="204"/>
    </font>
    <font>
      <sz val="8"/>
      <color indexed="8"/>
      <name val="Sylfaen"/>
      <family val="1"/>
      <charset val="204"/>
    </font>
    <font>
      <b/>
      <sz val="10"/>
      <color indexed="8"/>
      <name val="Arial AMU"/>
      <charset val="1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Sylfaen"/>
      <family val="1"/>
      <charset val="204"/>
    </font>
    <font>
      <b/>
      <sz val="8"/>
      <name val="Arial LatArm"/>
      <family val="2"/>
    </font>
    <font>
      <b/>
      <sz val="14"/>
      <name val="Arial LatArm"/>
      <family val="2"/>
    </font>
    <font>
      <b/>
      <u/>
      <sz val="14"/>
      <name val="Arial LatArm"/>
      <family val="2"/>
    </font>
    <font>
      <b/>
      <sz val="12"/>
      <name val="Arial LatArm"/>
      <family val="2"/>
    </font>
    <font>
      <b/>
      <u/>
      <sz val="12"/>
      <name val="Arial LatArm"/>
      <family val="2"/>
    </font>
    <font>
      <b/>
      <i/>
      <sz val="8"/>
      <name val="Arial LatArm"/>
      <family val="2"/>
    </font>
    <font>
      <b/>
      <i/>
      <sz val="9"/>
      <name val="Arial LatArm"/>
      <family val="2"/>
    </font>
    <font>
      <b/>
      <sz val="9"/>
      <name val="Arial LatArm"/>
      <family val="2"/>
    </font>
    <font>
      <b/>
      <sz val="11"/>
      <name val="Arial LatArm"/>
      <family val="2"/>
    </font>
    <font>
      <b/>
      <sz val="10"/>
      <color indexed="8"/>
      <name val="Arial LatArm"/>
      <family val="2"/>
    </font>
    <font>
      <b/>
      <i/>
      <sz val="10"/>
      <color indexed="8"/>
      <name val="Arial LatArm"/>
      <family val="2"/>
    </font>
    <font>
      <i/>
      <sz val="10"/>
      <color indexed="8"/>
      <name val="Arial LatArm"/>
      <family val="2"/>
    </font>
    <font>
      <sz val="10"/>
      <color indexed="8"/>
      <name val="Arial LatArm"/>
      <family val="2"/>
    </font>
    <font>
      <sz val="11"/>
      <color theme="1"/>
      <name val="Arial LatArm"/>
      <family val="2"/>
    </font>
    <font>
      <sz val="14"/>
      <name val="Arial LatArm"/>
      <family val="2"/>
    </font>
    <font>
      <i/>
      <sz val="9"/>
      <name val="Arial LatArm"/>
      <family val="2"/>
    </font>
    <font>
      <sz val="9"/>
      <color indexed="8"/>
      <name val="Arial LatArm"/>
      <family val="2"/>
    </font>
    <font>
      <b/>
      <sz val="9"/>
      <color indexed="8"/>
      <name val="Arial LatArm"/>
      <family val="2"/>
    </font>
    <font>
      <sz val="8"/>
      <color indexed="8"/>
      <name val="Arial LatArm"/>
      <family val="2"/>
    </font>
    <font>
      <b/>
      <u/>
      <sz val="12"/>
      <name val="GHEA Grapalat"/>
      <family val="3"/>
    </font>
    <font>
      <sz val="10"/>
      <name val="Sylfaen"/>
      <family val="1"/>
      <charset val="204"/>
    </font>
    <font>
      <sz val="8"/>
      <color indexed="10"/>
      <name val="Arial LatArm"/>
      <family val="2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Sylfaen"/>
      <family val="1"/>
      <charset val="204"/>
    </font>
    <font>
      <b/>
      <sz val="9"/>
      <color indexed="8"/>
      <name val="Arial AMU"/>
      <charset val="1"/>
    </font>
    <font>
      <b/>
      <sz val="9"/>
      <color indexed="8"/>
      <name val="Sylfae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8"/>
      <color indexed="8"/>
      <name val="Arial AMU"/>
      <charset val="1"/>
    </font>
    <font>
      <b/>
      <sz val="8"/>
      <color indexed="8"/>
      <name val="Sylfae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8" applyNumberFormat="0" applyFill="0" applyProtection="0">
      <alignment horizontal="left" vertical="center" wrapText="1"/>
    </xf>
  </cellStyleXfs>
  <cellXfs count="267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/>
    <xf numFmtId="164" fontId="1" fillId="0" borderId="1" xfId="0" applyNumberFormat="1" applyFont="1" applyFill="1" applyBorder="1" applyAlignment="1">
      <alignment horizontal="center"/>
    </xf>
    <xf numFmtId="0" fontId="7" fillId="0" borderId="0" xfId="0" applyFont="1" applyFill="1"/>
    <xf numFmtId="0" fontId="8" fillId="0" borderId="0" xfId="0" applyFont="1" applyFill="1"/>
    <xf numFmtId="0" fontId="10" fillId="0" borderId="0" xfId="0" applyFont="1" applyFill="1"/>
    <xf numFmtId="0" fontId="11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9" fillId="0" borderId="0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0" xfId="0" applyFont="1" applyFill="1"/>
    <xf numFmtId="164" fontId="1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3" fillId="0" borderId="0" xfId="0" applyFont="1" applyFill="1" applyBorder="1"/>
    <xf numFmtId="0" fontId="3" fillId="0" borderId="0" xfId="0" applyFont="1" applyFill="1" applyBorder="1" applyAlignment="1">
      <alignment horizontal="left" vertical="top" wrapText="1"/>
    </xf>
    <xf numFmtId="165" fontId="15" fillId="0" borderId="0" xfId="0" applyNumberFormat="1" applyFont="1" applyFill="1" applyBorder="1" applyAlignment="1">
      <alignment horizontal="center" vertical="top"/>
    </xf>
    <xf numFmtId="0" fontId="14" fillId="0" borderId="0" xfId="0" applyFont="1" applyFill="1" applyBorder="1" applyAlignment="1">
      <alignment horizontal="center" vertical="top"/>
    </xf>
    <xf numFmtId="0" fontId="15" fillId="0" borderId="0" xfId="0" applyFont="1" applyFill="1" applyBorder="1" applyAlignment="1">
      <alignment horizontal="center" vertical="top"/>
    </xf>
    <xf numFmtId="0" fontId="3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4" fillId="0" borderId="0" xfId="0" applyFont="1" applyFill="1"/>
    <xf numFmtId="0" fontId="3" fillId="0" borderId="3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/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/>
    <xf numFmtId="0" fontId="8" fillId="0" borderId="0" xfId="0" applyFont="1" applyFill="1" applyAlignment="1"/>
    <xf numFmtId="164" fontId="20" fillId="0" borderId="1" xfId="0" applyNumberFormat="1" applyFont="1" applyFill="1" applyBorder="1" applyAlignment="1">
      <alignment horizontal="center" vertical="center"/>
    </xf>
    <xf numFmtId="0" fontId="21" fillId="0" borderId="0" xfId="0" applyFont="1" applyFill="1"/>
    <xf numFmtId="0" fontId="8" fillId="0" borderId="0" xfId="0" applyFont="1" applyFill="1" applyBorder="1"/>
    <xf numFmtId="164" fontId="1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left" indent="15"/>
    </xf>
    <xf numFmtId="0" fontId="29" fillId="0" borderId="0" xfId="0" applyFont="1"/>
    <xf numFmtId="0" fontId="31" fillId="0" borderId="0" xfId="0" applyFont="1"/>
    <xf numFmtId="0" fontId="16" fillId="0" borderId="0" xfId="0" applyFont="1" applyFill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32" fillId="0" borderId="0" xfId="0" applyFont="1"/>
    <xf numFmtId="0" fontId="33" fillId="0" borderId="0" xfId="0" applyFont="1"/>
    <xf numFmtId="0" fontId="16" fillId="0" borderId="0" xfId="0" applyFont="1" applyAlignment="1">
      <alignment horizontal="left" indent="15"/>
    </xf>
    <xf numFmtId="0" fontId="22" fillId="0" borderId="0" xfId="0" applyFont="1"/>
    <xf numFmtId="0" fontId="16" fillId="0" borderId="0" xfId="0" applyFont="1"/>
    <xf numFmtId="0" fontId="9" fillId="0" borderId="0" xfId="0" applyFont="1" applyFill="1" applyBorder="1" applyAlignment="1">
      <alignment vertical="center" wrapText="1"/>
    </xf>
    <xf numFmtId="0" fontId="18" fillId="0" borderId="0" xfId="0" applyFont="1" applyFill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7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 vertical="center" wrapText="1"/>
    </xf>
    <xf numFmtId="0" fontId="3" fillId="4" borderId="10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2" fillId="4" borderId="10" xfId="0" applyFont="1" applyFill="1" applyBorder="1" applyAlignment="1">
      <alignment horizontal="center" vertical="center"/>
    </xf>
    <xf numFmtId="0" fontId="42" fillId="4" borderId="1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left" vertical="top" wrapText="1"/>
    </xf>
    <xf numFmtId="0" fontId="3" fillId="4" borderId="10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 vertical="center" wrapText="1"/>
    </xf>
    <xf numFmtId="0" fontId="42" fillId="4" borderId="1" xfId="0" applyFont="1" applyFill="1" applyBorder="1" applyAlignment="1">
      <alignment horizontal="left" vertical="top" wrapText="1"/>
    </xf>
    <xf numFmtId="0" fontId="3" fillId="4" borderId="8" xfId="1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top"/>
    </xf>
    <xf numFmtId="0" fontId="3" fillId="4" borderId="12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 wrapText="1"/>
    </xf>
    <xf numFmtId="0" fontId="42" fillId="4" borderId="1" xfId="0" applyFont="1" applyFill="1" applyBorder="1" applyAlignment="1">
      <alignment horizontal="center" vertical="center"/>
    </xf>
    <xf numFmtId="169" fontId="42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169" fontId="3" fillId="4" borderId="1" xfId="0" applyNumberFormat="1" applyFont="1" applyFill="1" applyBorder="1" applyAlignment="1">
      <alignment horizontal="right" vertical="top"/>
    </xf>
    <xf numFmtId="169" fontId="3" fillId="4" borderId="1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top"/>
    </xf>
    <xf numFmtId="0" fontId="3" fillId="4" borderId="12" xfId="0" applyFont="1" applyFill="1" applyBorder="1" applyAlignment="1">
      <alignment horizontal="center" vertical="top"/>
    </xf>
    <xf numFmtId="169" fontId="3" fillId="4" borderId="12" xfId="0" applyNumberFormat="1" applyFont="1" applyFill="1" applyBorder="1" applyAlignment="1">
      <alignment horizontal="center" vertical="center"/>
    </xf>
    <xf numFmtId="0" fontId="3" fillId="0" borderId="0" xfId="0" applyFont="1" applyFill="1" applyBorder="1"/>
    <xf numFmtId="165" fontId="45" fillId="0" borderId="0" xfId="0" applyNumberFormat="1" applyFont="1" applyFill="1" applyBorder="1" applyAlignment="1">
      <alignment horizontal="center" vertical="top"/>
    </xf>
    <xf numFmtId="0" fontId="45" fillId="0" borderId="0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7" fillId="0" borderId="1" xfId="0" applyNumberFormat="1" applyFont="1" applyFill="1" applyBorder="1" applyAlignment="1">
      <alignment horizontal="center" vertical="center" wrapText="1"/>
    </xf>
    <xf numFmtId="0" fontId="47" fillId="0" borderId="1" xfId="0" applyNumberFormat="1" applyFont="1" applyFill="1" applyBorder="1" applyAlignment="1">
      <alignment horizontal="center" vertical="center" wrapText="1"/>
    </xf>
    <xf numFmtId="0" fontId="48" fillId="0" borderId="1" xfId="0" applyNumberFormat="1" applyFont="1" applyFill="1" applyBorder="1" applyAlignment="1">
      <alignment horizontal="center" vertical="center" wrapText="1"/>
    </xf>
    <xf numFmtId="0" fontId="45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horizontal="center" vertical="center"/>
    </xf>
    <xf numFmtId="49" fontId="42" fillId="0" borderId="1" xfId="0" applyNumberFormat="1" applyFont="1" applyFill="1" applyBorder="1" applyAlignment="1">
      <alignment horizontal="center" vertical="center"/>
    </xf>
    <xf numFmtId="0" fontId="50" fillId="0" borderId="1" xfId="0" applyNumberFormat="1" applyFont="1" applyFill="1" applyBorder="1" applyAlignment="1">
      <alignment horizontal="center" vertical="center" wrapText="1" readingOrder="1"/>
    </xf>
    <xf numFmtId="0" fontId="3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top" wrapText="1" readingOrder="1"/>
    </xf>
    <xf numFmtId="0" fontId="48" fillId="0" borderId="1" xfId="0" applyNumberFormat="1" applyFont="1" applyFill="1" applyBorder="1" applyAlignment="1">
      <alignment horizontal="left" vertical="top" wrapText="1" readingOrder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center" wrapText="1" readingOrder="1"/>
    </xf>
    <xf numFmtId="0" fontId="49" fillId="0" borderId="1" xfId="0" applyNumberFormat="1" applyFont="1" applyFill="1" applyBorder="1" applyAlignment="1">
      <alignment horizontal="center" vertical="center" wrapText="1" readingOrder="1"/>
    </xf>
    <xf numFmtId="0" fontId="48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5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vertical="top" wrapText="1"/>
    </xf>
    <xf numFmtId="49" fontId="5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vertical="top" wrapText="1"/>
    </xf>
    <xf numFmtId="49" fontId="51" fillId="0" borderId="1" xfId="0" applyNumberFormat="1" applyFont="1" applyFill="1" applyBorder="1" applyAlignment="1">
      <alignment vertical="top" wrapText="1"/>
    </xf>
    <xf numFmtId="49" fontId="51" fillId="0" borderId="1" xfId="0" applyNumberFormat="1" applyFont="1" applyFill="1" applyBorder="1" applyAlignment="1">
      <alignment vertical="center" wrapText="1"/>
    </xf>
    <xf numFmtId="49" fontId="52" fillId="0" borderId="1" xfId="0" applyNumberFormat="1" applyFont="1" applyFill="1" applyBorder="1" applyAlignment="1">
      <alignment vertical="top" wrapText="1"/>
    </xf>
    <xf numFmtId="49" fontId="52" fillId="0" borderId="1" xfId="0" applyNumberFormat="1" applyFont="1" applyFill="1" applyBorder="1" applyAlignment="1">
      <alignment vertical="center" wrapText="1"/>
    </xf>
    <xf numFmtId="49" fontId="54" fillId="0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wrapText="1"/>
    </xf>
    <xf numFmtId="0" fontId="51" fillId="0" borderId="1" xfId="0" applyFont="1" applyBorder="1" applyAlignment="1">
      <alignment horizontal="left" vertical="top" wrapText="1"/>
    </xf>
    <xf numFmtId="49" fontId="2" fillId="0" borderId="1" xfId="0" applyNumberFormat="1" applyFont="1" applyFill="1" applyBorder="1" applyAlignment="1">
      <alignment wrapText="1"/>
    </xf>
    <xf numFmtId="49" fontId="6" fillId="0" borderId="1" xfId="0" applyNumberFormat="1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0" fontId="55" fillId="0" borderId="7" xfId="0" applyFont="1" applyBorder="1" applyAlignment="1">
      <alignment wrapText="1"/>
    </xf>
    <xf numFmtId="0" fontId="55" fillId="0" borderId="2" xfId="0" applyFont="1" applyBorder="1" applyAlignment="1">
      <alignment wrapText="1"/>
    </xf>
    <xf numFmtId="0" fontId="55" fillId="0" borderId="6" xfId="0" applyFont="1" applyBorder="1" applyAlignment="1">
      <alignment wrapText="1"/>
    </xf>
    <xf numFmtId="0" fontId="55" fillId="0" borderId="3" xfId="0" applyFont="1" applyBorder="1" applyAlignment="1">
      <alignment wrapText="1"/>
    </xf>
    <xf numFmtId="0" fontId="56" fillId="0" borderId="0" xfId="0" applyFont="1" applyFill="1"/>
    <xf numFmtId="0" fontId="49" fillId="2" borderId="1" xfId="0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/>
    </xf>
    <xf numFmtId="0" fontId="49" fillId="0" borderId="1" xfId="0" applyFont="1" applyBorder="1" applyAlignment="1">
      <alignment horizontal="center" wrapText="1"/>
    </xf>
    <xf numFmtId="0" fontId="2" fillId="0" borderId="1" xfId="0" applyFont="1" applyBorder="1"/>
    <xf numFmtId="0" fontId="4" fillId="0" borderId="1" xfId="0" applyFont="1" applyBorder="1" applyAlignment="1">
      <alignment horizontal="center" wrapText="1"/>
    </xf>
    <xf numFmtId="0" fontId="1" fillId="0" borderId="1" xfId="0" applyFont="1" applyBorder="1"/>
    <xf numFmtId="0" fontId="4" fillId="0" borderId="1" xfId="0" applyFont="1" applyBorder="1" applyAlignment="1">
      <alignment horizontal="center"/>
    </xf>
    <xf numFmtId="0" fontId="48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49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7" fillId="0" borderId="1" xfId="0" applyFont="1" applyBorder="1"/>
    <xf numFmtId="49" fontId="58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Border="1" applyAlignment="1">
      <alignment wrapText="1"/>
    </xf>
    <xf numFmtId="49" fontId="59" fillId="0" borderId="1" xfId="0" applyNumberFormat="1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57" fillId="0" borderId="1" xfId="0" applyNumberFormat="1" applyFont="1" applyBorder="1" applyAlignment="1">
      <alignment wrapText="1"/>
    </xf>
    <xf numFmtId="0" fontId="49" fillId="0" borderId="1" xfId="0" applyFont="1" applyBorder="1" applyAlignment="1">
      <alignment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7" fillId="0" borderId="1" xfId="0" applyFont="1" applyBorder="1" applyAlignment="1">
      <alignment vertical="center" wrapText="1"/>
    </xf>
    <xf numFmtId="0" fontId="48" fillId="0" borderId="1" xfId="0" applyFont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 wrapText="1"/>
    </xf>
    <xf numFmtId="0" fontId="16" fillId="0" borderId="14" xfId="0" applyFont="1" applyFill="1" applyBorder="1" applyAlignment="1">
      <alignment vertical="center"/>
    </xf>
    <xf numFmtId="0" fontId="43" fillId="0" borderId="0" xfId="0" applyFont="1" applyFill="1" applyBorder="1" applyAlignment="1">
      <alignment horizontal="center" vertical="center" wrapText="1"/>
    </xf>
    <xf numFmtId="164" fontId="43" fillId="0" borderId="0" xfId="0" applyNumberFormat="1" applyFont="1" applyFill="1" applyBorder="1" applyAlignment="1">
      <alignment horizontal="center" vertical="center" wrapText="1"/>
    </xf>
    <xf numFmtId="164" fontId="8" fillId="0" borderId="0" xfId="0" applyNumberFormat="1" applyFont="1" applyFill="1"/>
    <xf numFmtId="168" fontId="36" fillId="0" borderId="0" xfId="0" applyNumberFormat="1" applyFont="1" applyAlignment="1" applyProtection="1">
      <alignment horizontal="right" vertical="top" wrapText="1" readingOrder="1"/>
      <protection locked="0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60" fillId="0" borderId="1" xfId="0" applyFont="1" applyFill="1" applyBorder="1" applyAlignment="1">
      <alignment horizontal="center" vertical="center" wrapText="1"/>
    </xf>
    <xf numFmtId="49" fontId="60" fillId="0" borderId="1" xfId="0" applyNumberFormat="1" applyFont="1" applyFill="1" applyBorder="1" applyAlignment="1">
      <alignment horizontal="center" vertical="top" wrapText="1"/>
    </xf>
    <xf numFmtId="49" fontId="3" fillId="2" borderId="1" xfId="0" applyNumberFormat="1" applyFont="1" applyFill="1" applyBorder="1" applyAlignment="1">
      <alignment horizontal="center" wrapText="1"/>
    </xf>
    <xf numFmtId="49" fontId="60" fillId="0" borderId="1" xfId="0" applyNumberFormat="1" applyFont="1" applyFill="1" applyBorder="1" applyAlignment="1">
      <alignment horizontal="center" wrapText="1"/>
    </xf>
    <xf numFmtId="0" fontId="3" fillId="0" borderId="0" xfId="0" applyFont="1" applyFill="1"/>
    <xf numFmtId="0" fontId="42" fillId="0" borderId="0" xfId="0" applyFont="1" applyFill="1" applyBorder="1" applyAlignment="1">
      <alignment horizontal="center" vertical="center" wrapText="1"/>
    </xf>
    <xf numFmtId="0" fontId="6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42" fillId="0" borderId="0" xfId="0" applyFont="1" applyFill="1" applyBorder="1"/>
    <xf numFmtId="0" fontId="42" fillId="0" borderId="0" xfId="0" applyFont="1" applyFill="1"/>
    <xf numFmtId="0" fontId="64" fillId="0" borderId="0" xfId="0" applyFont="1"/>
    <xf numFmtId="0" fontId="64" fillId="0" borderId="0" xfId="0" applyFont="1" applyBorder="1"/>
    <xf numFmtId="0" fontId="65" fillId="0" borderId="0" xfId="0" applyFont="1"/>
    <xf numFmtId="0" fontId="65" fillId="0" borderId="0" xfId="0" applyFont="1" applyBorder="1"/>
    <xf numFmtId="0" fontId="66" fillId="0" borderId="0" xfId="0" applyFont="1"/>
    <xf numFmtId="0" fontId="70" fillId="0" borderId="0" xfId="0" applyFont="1"/>
    <xf numFmtId="0" fontId="64" fillId="0" borderId="0" xfId="0" applyFont="1" applyAlignment="1">
      <alignment horizontal="center"/>
    </xf>
    <xf numFmtId="164" fontId="64" fillId="0" borderId="0" xfId="0" applyNumberFormat="1" applyFont="1" applyAlignment="1">
      <alignment horizontal="center"/>
    </xf>
    <xf numFmtId="0" fontId="36" fillId="3" borderId="1" xfId="0" applyFont="1" applyFill="1" applyBorder="1" applyAlignment="1" applyProtection="1">
      <alignment horizontal="center" vertical="top" wrapText="1" readingOrder="1"/>
      <protection locked="0"/>
    </xf>
    <xf numFmtId="0" fontId="68" fillId="3" borderId="1" xfId="0" applyFont="1" applyFill="1" applyBorder="1" applyAlignment="1" applyProtection="1">
      <alignment horizontal="center" vertical="top" wrapText="1" readingOrder="1"/>
      <protection locked="0"/>
    </xf>
    <xf numFmtId="0" fontId="38" fillId="3" borderId="1" xfId="0" applyFont="1" applyFill="1" applyBorder="1" applyAlignment="1" applyProtection="1">
      <alignment horizontal="center" vertical="top" wrapText="1" readingOrder="1"/>
      <protection locked="0"/>
    </xf>
    <xf numFmtId="0" fontId="71" fillId="3" borderId="1" xfId="0" applyFont="1" applyFill="1" applyBorder="1" applyAlignment="1" applyProtection="1">
      <alignment horizontal="center" vertical="top" wrapText="1" readingOrder="1"/>
      <protection locked="0"/>
    </xf>
    <xf numFmtId="0" fontId="39" fillId="0" borderId="1" xfId="0" applyFont="1" applyBorder="1" applyAlignment="1" applyProtection="1">
      <alignment horizontal="center" vertical="top" wrapText="1" readingOrder="1"/>
      <protection locked="0"/>
    </xf>
    <xf numFmtId="0" fontId="67" fillId="0" borderId="1" xfId="0" applyFont="1" applyBorder="1" applyAlignment="1" applyProtection="1">
      <alignment horizontal="center" vertical="center" wrapText="1" readingOrder="1"/>
      <protection locked="0"/>
    </xf>
    <xf numFmtId="0" fontId="36" fillId="0" borderId="1" xfId="0" applyFont="1" applyBorder="1" applyAlignment="1" applyProtection="1">
      <alignment horizontal="left" vertical="top" wrapText="1" readingOrder="1"/>
      <protection locked="0"/>
    </xf>
    <xf numFmtId="0" fontId="37" fillId="0" borderId="1" xfId="0" applyFont="1" applyBorder="1" applyAlignment="1" applyProtection="1">
      <alignment horizontal="center" vertical="center" wrapText="1" readingOrder="1"/>
      <protection locked="0"/>
    </xf>
    <xf numFmtId="168" fontId="36" fillId="0" borderId="1" xfId="0" applyNumberFormat="1" applyFont="1" applyBorder="1" applyAlignment="1" applyProtection="1">
      <alignment horizontal="center" vertical="center" wrapText="1" readingOrder="1"/>
      <protection locked="0"/>
    </xf>
    <xf numFmtId="49" fontId="36" fillId="0" borderId="1" xfId="0" applyNumberFormat="1" applyFont="1" applyBorder="1" applyAlignment="1" applyProtection="1">
      <alignment horizontal="left" vertical="top" wrapText="1" readingOrder="1"/>
      <protection locked="0"/>
    </xf>
    <xf numFmtId="0" fontId="69" fillId="0" borderId="1" xfId="0" applyFont="1" applyBorder="1" applyAlignment="1" applyProtection="1">
      <alignment horizontal="center" vertical="center" wrapText="1" readingOrder="1"/>
      <protection locked="0"/>
    </xf>
    <xf numFmtId="0" fontId="41" fillId="0" borderId="1" xfId="0" applyFont="1" applyBorder="1" applyAlignment="1" applyProtection="1">
      <alignment horizontal="left" vertical="top" wrapText="1" readingOrder="1"/>
      <protection locked="0"/>
    </xf>
    <xf numFmtId="0" fontId="72" fillId="0" borderId="1" xfId="0" applyFont="1" applyBorder="1" applyAlignment="1" applyProtection="1">
      <alignment horizontal="center" vertical="center" wrapText="1" readingOrder="1"/>
      <protection locked="0"/>
    </xf>
    <xf numFmtId="168" fontId="41" fillId="0" borderId="1" xfId="0" applyNumberFormat="1" applyFont="1" applyBorder="1" applyAlignment="1" applyProtection="1">
      <alignment horizontal="center" vertical="center" wrapText="1" readingOrder="1"/>
      <protection locked="0"/>
    </xf>
    <xf numFmtId="168" fontId="6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9" fillId="0" borderId="0" xfId="0" applyFont="1" applyAlignment="1"/>
    <xf numFmtId="0" fontId="17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 vertical="center" wrapText="1"/>
    </xf>
    <xf numFmtId="0" fontId="6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43" fillId="0" borderId="0" xfId="0" applyFont="1" applyFill="1" applyBorder="1" applyAlignment="1">
      <alignment horizontal="center" vertical="center" wrapText="1"/>
    </xf>
    <xf numFmtId="0" fontId="45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1" fillId="0" borderId="9" xfId="0" applyFont="1" applyFill="1" applyBorder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4" fillId="0" borderId="0" xfId="0" applyFont="1" applyFill="1" applyAlignment="1">
      <alignment horizontal="center" vertical="center"/>
    </xf>
    <xf numFmtId="0" fontId="44" fillId="0" borderId="0" xfId="0" applyFont="1" applyFill="1" applyAlignment="1">
      <alignment horizontal="center"/>
    </xf>
    <xf numFmtId="0" fontId="45" fillId="0" borderId="0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3" fillId="0" borderId="0" xfId="0" applyFont="1" applyFill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67" fillId="0" borderId="1" xfId="0" applyFont="1" applyBorder="1" applyAlignment="1" applyProtection="1">
      <alignment horizontal="center" vertical="center" wrapText="1" readingOrder="1"/>
      <protection locked="0"/>
    </xf>
    <xf numFmtId="0" fontId="40" fillId="0" borderId="0" xfId="0" applyFont="1" applyAlignment="1" applyProtection="1">
      <alignment vertical="top" wrapText="1" readingOrder="1"/>
      <protection locked="0"/>
    </xf>
    <xf numFmtId="0" fontId="69" fillId="0" borderId="1" xfId="0" applyFont="1" applyBorder="1" applyAlignment="1" applyProtection="1">
      <alignment horizontal="center" vertical="center" wrapText="1" readingOrder="1"/>
      <protection locked="0"/>
    </xf>
    <xf numFmtId="0" fontId="66" fillId="0" borderId="1" xfId="0" applyFont="1" applyBorder="1" applyAlignment="1">
      <alignment horizontal="center"/>
    </xf>
    <xf numFmtId="0" fontId="36" fillId="0" borderId="0" xfId="0" applyFont="1" applyAlignment="1" applyProtection="1">
      <alignment horizontal="center" vertical="top" wrapText="1" readingOrder="1"/>
      <protection locked="0"/>
    </xf>
    <xf numFmtId="0" fontId="67" fillId="3" borderId="1" xfId="0" applyFont="1" applyFill="1" applyBorder="1" applyAlignment="1" applyProtection="1">
      <alignment horizontal="center" vertical="top" wrapText="1" readingOrder="1"/>
      <protection locked="0"/>
    </xf>
    <xf numFmtId="0" fontId="67" fillId="0" borderId="1" xfId="0" applyFont="1" applyBorder="1" applyAlignment="1" applyProtection="1">
      <alignment horizontal="center" vertical="top" wrapText="1" readingOrder="1"/>
      <protection locked="0"/>
    </xf>
    <xf numFmtId="0" fontId="36" fillId="3" borderId="1" xfId="0" applyFont="1" applyFill="1" applyBorder="1" applyAlignment="1" applyProtection="1">
      <alignment horizontal="center" vertical="top" wrapText="1" readingOrder="1"/>
      <protection locked="0"/>
    </xf>
    <xf numFmtId="0" fontId="37" fillId="3" borderId="1" xfId="0" applyFont="1" applyFill="1" applyBorder="1" applyAlignment="1" applyProtection="1">
      <alignment horizontal="center" vertical="top" wrapText="1" readingOrder="1"/>
      <protection locked="0"/>
    </xf>
    <xf numFmtId="0" fontId="36" fillId="0" borderId="1" xfId="0" applyFont="1" applyBorder="1" applyAlignment="1" applyProtection="1">
      <alignment horizontal="center" vertical="top" wrapText="1" readingOrder="1"/>
      <protection locked="0"/>
    </xf>
    <xf numFmtId="0" fontId="68" fillId="3" borderId="1" xfId="0" applyFont="1" applyFill="1" applyBorder="1" applyAlignment="1" applyProtection="1">
      <alignment horizontal="center" vertical="top" wrapText="1" readingOrder="1"/>
      <protection locked="0"/>
    </xf>
  </cellXfs>
  <cellStyles count="2">
    <cellStyle name="left_arm10_BordWW_900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J40" sqref="J40"/>
    </sheetView>
  </sheetViews>
  <sheetFormatPr defaultColWidth="9.140625" defaultRowHeight="16.5"/>
  <cols>
    <col min="1" max="11" width="8.85546875" style="45" customWidth="1"/>
    <col min="12" max="12" width="1.7109375" style="45" customWidth="1"/>
    <col min="13" max="16384" width="9.140625" style="45"/>
  </cols>
  <sheetData>
    <row r="1" spans="1:11" ht="17.25">
      <c r="A1" s="40"/>
      <c r="I1" s="220"/>
      <c r="J1" s="220"/>
    </row>
    <row r="2" spans="1:11" ht="17.25">
      <c r="A2" s="41"/>
    </row>
    <row r="3" spans="1:11" ht="22.5">
      <c r="A3" s="222" t="s">
        <v>523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</row>
    <row r="4" spans="1:11" ht="22.5">
      <c r="A4" s="226"/>
      <c r="B4" s="226"/>
      <c r="C4" s="226"/>
      <c r="D4" s="226"/>
      <c r="E4" s="226"/>
      <c r="F4" s="226"/>
      <c r="G4" s="226"/>
      <c r="H4" s="226"/>
      <c r="I4" s="226"/>
      <c r="J4" s="46"/>
      <c r="K4" s="46"/>
    </row>
    <row r="5" spans="1:11" ht="22.5">
      <c r="A5" s="43"/>
      <c r="B5" s="46"/>
      <c r="C5" s="46"/>
      <c r="D5" s="46"/>
      <c r="E5" s="46"/>
      <c r="F5" s="46"/>
      <c r="G5" s="46"/>
      <c r="H5" s="46"/>
      <c r="I5" s="46"/>
      <c r="J5" s="46"/>
      <c r="K5" s="46"/>
    </row>
    <row r="6" spans="1:11" ht="22.5">
      <c r="A6" s="222" t="s">
        <v>918</v>
      </c>
      <c r="B6" s="222"/>
      <c r="C6" s="222"/>
      <c r="D6" s="222"/>
      <c r="E6" s="222"/>
      <c r="F6" s="222"/>
      <c r="G6" s="222"/>
      <c r="H6" s="222"/>
      <c r="I6" s="222"/>
      <c r="J6" s="222"/>
      <c r="K6" s="222"/>
    </row>
    <row r="7" spans="1:11">
      <c r="A7" s="227"/>
      <c r="B7" s="227"/>
      <c r="C7" s="227"/>
      <c r="D7" s="227"/>
      <c r="E7" s="227"/>
      <c r="F7" s="227"/>
      <c r="G7" s="227"/>
    </row>
    <row r="8" spans="1:11" ht="20.25">
      <c r="A8" s="42"/>
    </row>
    <row r="9" spans="1:11" ht="20.25">
      <c r="A9" s="42"/>
    </row>
    <row r="12" spans="1:11" ht="26.25">
      <c r="A12" s="223" t="s">
        <v>1167</v>
      </c>
      <c r="B12" s="223"/>
      <c r="C12" s="223"/>
      <c r="D12" s="223"/>
      <c r="E12" s="223"/>
      <c r="F12" s="223"/>
      <c r="G12" s="223"/>
      <c r="H12" s="223"/>
      <c r="I12" s="223"/>
      <c r="J12" s="223"/>
      <c r="K12" s="223"/>
    </row>
    <row r="13" spans="1:11" ht="20.25">
      <c r="A13" s="42"/>
    </row>
    <row r="14" spans="1:11" ht="20.25">
      <c r="A14" s="42"/>
    </row>
    <row r="15" spans="1:11" ht="20.25">
      <c r="A15" s="42"/>
    </row>
    <row r="16" spans="1:11" ht="20.25">
      <c r="A16" s="42"/>
    </row>
    <row r="17" spans="1:11" ht="20.25">
      <c r="A17" s="224" t="s">
        <v>919</v>
      </c>
      <c r="B17" s="224"/>
      <c r="C17" s="224"/>
      <c r="D17" s="224"/>
      <c r="E17" s="224"/>
      <c r="F17" s="224"/>
      <c r="G17" s="224"/>
      <c r="H17" s="224"/>
      <c r="I17" s="224"/>
      <c r="J17" s="224"/>
      <c r="K17" s="224"/>
    </row>
    <row r="18" spans="1:11">
      <c r="A18" s="44"/>
    </row>
    <row r="19" spans="1:11" ht="20.25">
      <c r="A19" s="50"/>
      <c r="B19" s="51"/>
      <c r="C19" s="51"/>
      <c r="D19" s="51"/>
      <c r="E19" s="51"/>
      <c r="F19" s="51"/>
      <c r="G19" s="51"/>
      <c r="H19" s="51"/>
      <c r="I19" s="51"/>
      <c r="J19" s="51"/>
      <c r="K19" s="51"/>
    </row>
    <row r="20" spans="1:11" ht="20.25">
      <c r="A20" s="228" t="s">
        <v>1180</v>
      </c>
      <c r="B20" s="228"/>
      <c r="C20" s="228"/>
      <c r="D20" s="228"/>
      <c r="E20" s="228"/>
      <c r="F20" s="228"/>
      <c r="G20" s="228"/>
      <c r="H20" s="228"/>
      <c r="I20" s="228"/>
      <c r="J20" s="228"/>
      <c r="K20" s="228"/>
    </row>
    <row r="21" spans="1:11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  <row r="22" spans="1:11" ht="20.25">
      <c r="A22" s="228" t="s">
        <v>1181</v>
      </c>
      <c r="B22" s="228"/>
      <c r="C22" s="228"/>
      <c r="D22" s="228"/>
      <c r="E22" s="228"/>
      <c r="F22" s="228"/>
      <c r="G22" s="228"/>
      <c r="H22" s="228"/>
      <c r="I22" s="228"/>
      <c r="J22" s="228"/>
      <c r="K22" s="228"/>
    </row>
    <row r="23" spans="1:11" ht="20.25">
      <c r="A23" s="53"/>
      <c r="B23" s="51"/>
      <c r="C23" s="51"/>
      <c r="D23" s="51"/>
      <c r="E23" s="51"/>
      <c r="F23" s="51"/>
      <c r="G23" s="51"/>
      <c r="H23" s="51"/>
      <c r="I23" s="51"/>
      <c r="J23" s="51"/>
      <c r="K23" s="51"/>
    </row>
    <row r="24" spans="1:11" ht="20.25">
      <c r="A24" s="53"/>
      <c r="B24" s="51"/>
      <c r="C24" s="51"/>
      <c r="D24" s="51"/>
      <c r="E24" s="51"/>
      <c r="F24" s="51"/>
      <c r="G24" s="51"/>
      <c r="H24" s="51"/>
      <c r="I24" s="51"/>
      <c r="J24" s="51"/>
      <c r="K24" s="51"/>
    </row>
    <row r="25" spans="1:11" ht="20.25">
      <c r="A25" s="53"/>
      <c r="B25" s="51"/>
      <c r="C25" s="51"/>
      <c r="D25" s="51"/>
      <c r="E25" s="51"/>
      <c r="F25" s="51"/>
      <c r="G25" s="51"/>
      <c r="H25" s="51"/>
      <c r="I25" s="51"/>
      <c r="J25" s="51"/>
      <c r="K25" s="51"/>
    </row>
    <row r="26" spans="1:11" ht="20.25">
      <c r="A26" s="53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1" ht="20.25">
      <c r="A27" s="53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1" ht="20.25">
      <c r="A28" s="53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1" ht="22.5">
      <c r="A29" s="225" t="s">
        <v>525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</row>
    <row r="30" spans="1:11">
      <c r="A30" s="54"/>
      <c r="B30" s="51"/>
      <c r="C30" s="51"/>
      <c r="D30" s="51"/>
      <c r="E30" s="51"/>
      <c r="F30" s="51"/>
      <c r="G30" s="51"/>
      <c r="H30" s="51"/>
      <c r="I30" s="51"/>
      <c r="J30" s="51"/>
      <c r="K30" s="51"/>
    </row>
    <row r="31" spans="1:11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1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35" spans="1:11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</row>
    <row r="36" spans="1:11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</row>
    <row r="37" spans="1:1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</row>
    <row r="38" spans="1:11" ht="17.25">
      <c r="A38" s="221" t="s">
        <v>1170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</row>
  </sheetData>
  <mergeCells count="10">
    <mergeCell ref="A38:K38"/>
    <mergeCell ref="A3:K3"/>
    <mergeCell ref="A6:K6"/>
    <mergeCell ref="A12:K12"/>
    <mergeCell ref="A17:K17"/>
    <mergeCell ref="A29:K29"/>
    <mergeCell ref="A4:I4"/>
    <mergeCell ref="A7:G7"/>
    <mergeCell ref="A20:K20"/>
    <mergeCell ref="A22:K22"/>
  </mergeCells>
  <pageMargins left="0" right="0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9"/>
  <sheetViews>
    <sheetView zoomScale="90" zoomScaleNormal="90" workbookViewId="0">
      <selection activeCell="M7" sqref="M7"/>
    </sheetView>
  </sheetViews>
  <sheetFormatPr defaultColWidth="9.140625" defaultRowHeight="13.5"/>
  <cols>
    <col min="1" max="1" width="5.85546875" style="56" customWidth="1"/>
    <col min="2" max="2" width="46" style="49" customWidth="1"/>
    <col min="3" max="3" width="6.7109375" style="48" customWidth="1"/>
    <col min="4" max="4" width="13.42578125" style="47" customWidth="1"/>
    <col min="5" max="5" width="13.7109375" style="47" customWidth="1"/>
    <col min="6" max="6" width="13.28515625" style="47" customWidth="1"/>
    <col min="7" max="7" width="0.85546875" style="47" customWidth="1"/>
    <col min="8" max="16384" width="9.140625" style="47"/>
  </cols>
  <sheetData>
    <row r="2" spans="1:6" ht="20.25">
      <c r="A2" s="229" t="s">
        <v>1164</v>
      </c>
      <c r="B2" s="229"/>
      <c r="C2" s="229"/>
      <c r="D2" s="229"/>
      <c r="E2" s="229"/>
      <c r="F2" s="229"/>
    </row>
    <row r="3" spans="1:6" ht="17.25">
      <c r="A3" s="230" t="s">
        <v>1165</v>
      </c>
      <c r="B3" s="231"/>
      <c r="C3" s="231"/>
      <c r="D3" s="231"/>
      <c r="E3" s="231"/>
      <c r="F3" s="231"/>
    </row>
    <row r="4" spans="1:6" ht="14.25" thickBot="1">
      <c r="A4" s="169"/>
      <c r="B4" s="170"/>
      <c r="C4" s="171"/>
      <c r="D4" s="171"/>
      <c r="E4" s="171"/>
      <c r="F4" s="171"/>
    </row>
    <row r="5" spans="1:6" ht="28.5" customHeight="1">
      <c r="A5" s="167" t="s">
        <v>922</v>
      </c>
      <c r="B5" s="168" t="s">
        <v>923</v>
      </c>
      <c r="C5" s="168" t="s">
        <v>1057</v>
      </c>
      <c r="D5" s="232" t="s">
        <v>1058</v>
      </c>
      <c r="E5" s="232" t="s">
        <v>1</v>
      </c>
      <c r="F5" s="232"/>
    </row>
    <row r="6" spans="1:6" ht="24" customHeight="1">
      <c r="A6" s="166"/>
      <c r="B6" s="165"/>
      <c r="C6" s="165"/>
      <c r="D6" s="233"/>
      <c r="E6" s="74" t="s">
        <v>31</v>
      </c>
      <c r="F6" s="74" t="s">
        <v>32</v>
      </c>
    </row>
    <row r="7" spans="1:6">
      <c r="A7" s="61">
        <v>1</v>
      </c>
      <c r="B7" s="62">
        <v>2</v>
      </c>
      <c r="C7" s="62">
        <v>3</v>
      </c>
      <c r="D7" s="62">
        <v>10</v>
      </c>
      <c r="E7" s="62">
        <v>11</v>
      </c>
      <c r="F7" s="62">
        <v>12</v>
      </c>
    </row>
    <row r="8" spans="1:6">
      <c r="A8" s="63" t="s">
        <v>924</v>
      </c>
      <c r="B8" s="64" t="s">
        <v>925</v>
      </c>
      <c r="C8" s="75" t="s">
        <v>1059</v>
      </c>
      <c r="D8" s="76">
        <f>D10+D44+D60+10000</f>
        <v>2720432.2</v>
      </c>
      <c r="E8" s="76">
        <f>E10+E44+E60</f>
        <v>2710432.2</v>
      </c>
      <c r="F8" s="76">
        <f>F44+F60</f>
        <v>397760</v>
      </c>
    </row>
    <row r="9" spans="1:6">
      <c r="A9" s="65"/>
      <c r="B9" s="66" t="s">
        <v>1</v>
      </c>
      <c r="C9" s="77"/>
      <c r="D9" s="78"/>
      <c r="E9" s="78"/>
      <c r="F9" s="78"/>
    </row>
    <row r="10" spans="1:6" ht="31.5">
      <c r="A10" s="63" t="s">
        <v>926</v>
      </c>
      <c r="B10" s="64" t="s">
        <v>927</v>
      </c>
      <c r="C10" s="75" t="s">
        <v>1060</v>
      </c>
      <c r="D10" s="76">
        <f>E10</f>
        <v>498067.8</v>
      </c>
      <c r="E10" s="76">
        <f>E12+E17+E20+E40</f>
        <v>498067.8</v>
      </c>
      <c r="F10" s="76" t="s">
        <v>28</v>
      </c>
    </row>
    <row r="11" spans="1:6">
      <c r="A11" s="65"/>
      <c r="B11" s="66" t="s">
        <v>1</v>
      </c>
      <c r="C11" s="77"/>
      <c r="D11" s="78"/>
      <c r="E11" s="78"/>
      <c r="F11" s="78"/>
    </row>
    <row r="12" spans="1:6" ht="31.5">
      <c r="A12" s="63" t="s">
        <v>928</v>
      </c>
      <c r="B12" s="64" t="s">
        <v>929</v>
      </c>
      <c r="C12" s="75" t="s">
        <v>1061</v>
      </c>
      <c r="D12" s="76">
        <f>D14+D15+D16</f>
        <v>193406.4</v>
      </c>
      <c r="E12" s="76">
        <f>E14+E15+E16</f>
        <v>193406.4</v>
      </c>
      <c r="F12" s="76" t="s">
        <v>28</v>
      </c>
    </row>
    <row r="13" spans="1:6">
      <c r="A13" s="65"/>
      <c r="B13" s="66" t="s">
        <v>1</v>
      </c>
      <c r="C13" s="77"/>
      <c r="D13" s="78"/>
      <c r="E13" s="78"/>
      <c r="F13" s="78"/>
    </row>
    <row r="14" spans="1:6" ht="21">
      <c r="A14" s="67" t="s">
        <v>5</v>
      </c>
      <c r="B14" s="68" t="s">
        <v>930</v>
      </c>
      <c r="C14" s="73" t="s">
        <v>1059</v>
      </c>
      <c r="D14" s="79">
        <f>E14</f>
        <v>15000</v>
      </c>
      <c r="E14" s="79">
        <v>15000</v>
      </c>
      <c r="F14" s="79" t="s">
        <v>28</v>
      </c>
    </row>
    <row r="15" spans="1:6" ht="21">
      <c r="A15" s="67">
        <v>1112</v>
      </c>
      <c r="B15" s="68" t="s">
        <v>931</v>
      </c>
      <c r="C15" s="73" t="s">
        <v>1059</v>
      </c>
      <c r="D15" s="79">
        <f>E15</f>
        <v>12000</v>
      </c>
      <c r="E15" s="79">
        <v>12000</v>
      </c>
      <c r="F15" s="79" t="s">
        <v>28</v>
      </c>
    </row>
    <row r="16" spans="1:6">
      <c r="A16" s="67" t="s">
        <v>932</v>
      </c>
      <c r="B16" s="68" t="s">
        <v>933</v>
      </c>
      <c r="C16" s="73" t="s">
        <v>1059</v>
      </c>
      <c r="D16" s="79">
        <f>E16</f>
        <v>166406.39999999999</v>
      </c>
      <c r="E16" s="79">
        <v>166406.39999999999</v>
      </c>
      <c r="F16" s="79" t="s">
        <v>28</v>
      </c>
    </row>
    <row r="17" spans="1:6">
      <c r="A17" s="63" t="s">
        <v>934</v>
      </c>
      <c r="B17" s="64" t="s">
        <v>935</v>
      </c>
      <c r="C17" s="75" t="s">
        <v>1062</v>
      </c>
      <c r="D17" s="76">
        <f>D19</f>
        <v>259388.1</v>
      </c>
      <c r="E17" s="76">
        <f>E19</f>
        <v>259388.1</v>
      </c>
      <c r="F17" s="76" t="s">
        <v>28</v>
      </c>
    </row>
    <row r="18" spans="1:6">
      <c r="A18" s="65"/>
      <c r="B18" s="66" t="s">
        <v>1</v>
      </c>
      <c r="C18" s="77"/>
      <c r="D18" s="78"/>
      <c r="E18" s="78"/>
      <c r="F18" s="78"/>
    </row>
    <row r="19" spans="1:6">
      <c r="A19" s="67" t="s">
        <v>6</v>
      </c>
      <c r="B19" s="68" t="s">
        <v>936</v>
      </c>
      <c r="C19" s="73" t="s">
        <v>1059</v>
      </c>
      <c r="D19" s="79">
        <f>E19</f>
        <v>259388.1</v>
      </c>
      <c r="E19" s="79">
        <v>259388.1</v>
      </c>
      <c r="F19" s="79" t="s">
        <v>28</v>
      </c>
    </row>
    <row r="20" spans="1:6" ht="63">
      <c r="A20" s="63" t="s">
        <v>937</v>
      </c>
      <c r="B20" s="64" t="s">
        <v>938</v>
      </c>
      <c r="C20" s="75" t="s">
        <v>1063</v>
      </c>
      <c r="D20" s="76">
        <f>E20</f>
        <v>27273.300000000003</v>
      </c>
      <c r="E20" s="76">
        <f>E22+E23+E24+E25+E26+E27+E28+E29+E30+E31+E32+E33+E34+E35+E36+E37+E38+E39</f>
        <v>27273.300000000003</v>
      </c>
      <c r="F20" s="76" t="s">
        <v>28</v>
      </c>
    </row>
    <row r="21" spans="1:6">
      <c r="A21" s="65"/>
      <c r="B21" s="66" t="s">
        <v>1</v>
      </c>
      <c r="C21" s="77"/>
      <c r="D21" s="78"/>
      <c r="E21" s="78"/>
      <c r="F21" s="78"/>
    </row>
    <row r="22" spans="1:6" ht="34.5" customHeight="1">
      <c r="A22" s="65" t="s">
        <v>939</v>
      </c>
      <c r="B22" s="66" t="s">
        <v>940</v>
      </c>
      <c r="C22" s="77" t="s">
        <v>1059</v>
      </c>
      <c r="D22" s="79">
        <f t="shared" ref="D22:D31" si="0">E22</f>
        <v>6800</v>
      </c>
      <c r="E22" s="79">
        <v>6800</v>
      </c>
      <c r="F22" s="79" t="s">
        <v>28</v>
      </c>
    </row>
    <row r="23" spans="1:6" ht="45" customHeight="1">
      <c r="A23" s="65" t="s">
        <v>941</v>
      </c>
      <c r="B23" s="66" t="s">
        <v>942</v>
      </c>
      <c r="C23" s="77" t="s">
        <v>1059</v>
      </c>
      <c r="D23" s="79">
        <f t="shared" si="0"/>
        <v>0</v>
      </c>
      <c r="E23" s="79"/>
      <c r="F23" s="79" t="s">
        <v>28</v>
      </c>
    </row>
    <row r="24" spans="1:6" ht="33" customHeight="1">
      <c r="A24" s="65" t="s">
        <v>943</v>
      </c>
      <c r="B24" s="66" t="s">
        <v>944</v>
      </c>
      <c r="C24" s="77" t="s">
        <v>1059</v>
      </c>
      <c r="D24" s="79">
        <f t="shared" si="0"/>
        <v>100</v>
      </c>
      <c r="E24" s="79">
        <v>100</v>
      </c>
      <c r="F24" s="79" t="s">
        <v>28</v>
      </c>
    </row>
    <row r="25" spans="1:6" ht="66" customHeight="1">
      <c r="A25" s="65" t="s">
        <v>945</v>
      </c>
      <c r="B25" s="66" t="s">
        <v>946</v>
      </c>
      <c r="C25" s="77" t="s">
        <v>1059</v>
      </c>
      <c r="D25" s="79">
        <f t="shared" si="0"/>
        <v>3900</v>
      </c>
      <c r="E25" s="79">
        <v>3900</v>
      </c>
      <c r="F25" s="79" t="s">
        <v>28</v>
      </c>
    </row>
    <row r="26" spans="1:6" ht="65.25" customHeight="1">
      <c r="A26" s="65" t="s">
        <v>947</v>
      </c>
      <c r="B26" s="66" t="s">
        <v>948</v>
      </c>
      <c r="C26" s="77" t="s">
        <v>1059</v>
      </c>
      <c r="D26" s="79">
        <f t="shared" si="0"/>
        <v>900</v>
      </c>
      <c r="E26" s="79">
        <v>900</v>
      </c>
      <c r="F26" s="79" t="s">
        <v>28</v>
      </c>
    </row>
    <row r="27" spans="1:6" ht="43.5" customHeight="1">
      <c r="A27" s="65" t="s">
        <v>949</v>
      </c>
      <c r="B27" s="66" t="s">
        <v>950</v>
      </c>
      <c r="C27" s="77" t="s">
        <v>1059</v>
      </c>
      <c r="D27" s="79">
        <f t="shared" si="0"/>
        <v>450</v>
      </c>
      <c r="E27" s="79">
        <v>450</v>
      </c>
      <c r="F27" s="79" t="s">
        <v>28</v>
      </c>
    </row>
    <row r="28" spans="1:6" ht="32.25" customHeight="1">
      <c r="A28" s="65" t="s">
        <v>951</v>
      </c>
      <c r="B28" s="66" t="s">
        <v>952</v>
      </c>
      <c r="C28" s="77" t="s">
        <v>1059</v>
      </c>
      <c r="D28" s="79">
        <f t="shared" si="0"/>
        <v>5095.5</v>
      </c>
      <c r="E28" s="79">
        <v>5095.5</v>
      </c>
      <c r="F28" s="79" t="s">
        <v>28</v>
      </c>
    </row>
    <row r="29" spans="1:6" ht="54.75" customHeight="1">
      <c r="A29" s="65" t="s">
        <v>953</v>
      </c>
      <c r="B29" s="66" t="s">
        <v>954</v>
      </c>
      <c r="C29" s="77" t="s">
        <v>1059</v>
      </c>
      <c r="D29" s="79">
        <f t="shared" si="0"/>
        <v>300</v>
      </c>
      <c r="E29" s="79">
        <v>300</v>
      </c>
      <c r="F29" s="79" t="s">
        <v>28</v>
      </c>
    </row>
    <row r="30" spans="1:6" ht="55.5" customHeight="1">
      <c r="A30" s="65" t="s">
        <v>955</v>
      </c>
      <c r="B30" s="66" t="s">
        <v>956</v>
      </c>
      <c r="C30" s="77" t="s">
        <v>1059</v>
      </c>
      <c r="D30" s="79">
        <f t="shared" si="0"/>
        <v>250</v>
      </c>
      <c r="E30" s="79">
        <v>250</v>
      </c>
      <c r="F30" s="79" t="s">
        <v>28</v>
      </c>
    </row>
    <row r="31" spans="1:6" ht="33.75" customHeight="1">
      <c r="A31" s="65" t="s">
        <v>957</v>
      </c>
      <c r="B31" s="66" t="s">
        <v>958</v>
      </c>
      <c r="C31" s="77" t="s">
        <v>1059</v>
      </c>
      <c r="D31" s="79">
        <f t="shared" si="0"/>
        <v>1262.4000000000001</v>
      </c>
      <c r="E31" s="79">
        <v>1262.4000000000001</v>
      </c>
      <c r="F31" s="79" t="s">
        <v>28</v>
      </c>
    </row>
    <row r="32" spans="1:6" ht="36" customHeight="1">
      <c r="A32" s="65" t="s">
        <v>959</v>
      </c>
      <c r="B32" s="66" t="s">
        <v>960</v>
      </c>
      <c r="C32" s="77" t="s">
        <v>1059</v>
      </c>
      <c r="D32" s="79">
        <v>0</v>
      </c>
      <c r="E32" s="79">
        <v>0</v>
      </c>
      <c r="F32" s="79" t="s">
        <v>28</v>
      </c>
    </row>
    <row r="33" spans="1:6" ht="63">
      <c r="A33" s="65" t="s">
        <v>961</v>
      </c>
      <c r="B33" s="66" t="s">
        <v>962</v>
      </c>
      <c r="C33" s="77" t="s">
        <v>1059</v>
      </c>
      <c r="D33" s="79">
        <f>E33</f>
        <v>6715.4</v>
      </c>
      <c r="E33" s="79">
        <v>6715.4</v>
      </c>
      <c r="F33" s="79" t="s">
        <v>28</v>
      </c>
    </row>
    <row r="34" spans="1:6" ht="63">
      <c r="A34" s="65" t="s">
        <v>963</v>
      </c>
      <c r="B34" s="66" t="s">
        <v>964</v>
      </c>
      <c r="C34" s="77" t="s">
        <v>1059</v>
      </c>
      <c r="D34" s="79">
        <f>E34</f>
        <v>200</v>
      </c>
      <c r="E34" s="79">
        <v>200</v>
      </c>
      <c r="F34" s="79" t="s">
        <v>28</v>
      </c>
    </row>
    <row r="35" spans="1:6" ht="42">
      <c r="A35" s="65" t="s">
        <v>965</v>
      </c>
      <c r="B35" s="66" t="s">
        <v>966</v>
      </c>
      <c r="C35" s="77" t="s">
        <v>1059</v>
      </c>
      <c r="D35" s="79">
        <f>E35</f>
        <v>300</v>
      </c>
      <c r="E35" s="79">
        <v>300</v>
      </c>
      <c r="F35" s="79" t="s">
        <v>28</v>
      </c>
    </row>
    <row r="36" spans="1:6" ht="47.25" customHeight="1">
      <c r="A36" s="65" t="s">
        <v>967</v>
      </c>
      <c r="B36" s="66" t="s">
        <v>968</v>
      </c>
      <c r="C36" s="77" t="s">
        <v>1059</v>
      </c>
      <c r="D36" s="79">
        <f>E36</f>
        <v>1000</v>
      </c>
      <c r="E36" s="79">
        <v>1000</v>
      </c>
      <c r="F36" s="79" t="s">
        <v>28</v>
      </c>
    </row>
    <row r="37" spans="1:6" ht="31.5" hidden="1">
      <c r="A37" s="65" t="s">
        <v>969</v>
      </c>
      <c r="B37" s="66" t="s">
        <v>970</v>
      </c>
      <c r="C37" s="77" t="s">
        <v>1059</v>
      </c>
      <c r="D37" s="79">
        <v>0</v>
      </c>
      <c r="E37" s="79">
        <v>0</v>
      </c>
      <c r="F37" s="79" t="s">
        <v>28</v>
      </c>
    </row>
    <row r="38" spans="1:6" ht="21" hidden="1">
      <c r="A38" s="65" t="s">
        <v>971</v>
      </c>
      <c r="B38" s="66" t="s">
        <v>972</v>
      </c>
      <c r="C38" s="77" t="s">
        <v>1059</v>
      </c>
      <c r="D38" s="79">
        <v>0</v>
      </c>
      <c r="E38" s="79">
        <v>0</v>
      </c>
      <c r="F38" s="79" t="s">
        <v>28</v>
      </c>
    </row>
    <row r="39" spans="1:6" ht="21" hidden="1">
      <c r="A39" s="65" t="s">
        <v>973</v>
      </c>
      <c r="B39" s="66" t="s">
        <v>974</v>
      </c>
      <c r="C39" s="77" t="s">
        <v>1059</v>
      </c>
      <c r="D39" s="79">
        <v>0</v>
      </c>
      <c r="E39" s="79">
        <v>0</v>
      </c>
      <c r="F39" s="79" t="s">
        <v>28</v>
      </c>
    </row>
    <row r="40" spans="1:6" ht="21">
      <c r="A40" s="63" t="s">
        <v>975</v>
      </c>
      <c r="B40" s="64" t="s">
        <v>976</v>
      </c>
      <c r="C40" s="75" t="s">
        <v>1064</v>
      </c>
      <c r="D40" s="76">
        <f>E40</f>
        <v>18000</v>
      </c>
      <c r="E40" s="76">
        <f>E42+E43</f>
        <v>18000</v>
      </c>
      <c r="F40" s="76" t="s">
        <v>28</v>
      </c>
    </row>
    <row r="41" spans="1:6">
      <c r="A41" s="65"/>
      <c r="B41" s="66" t="s">
        <v>1</v>
      </c>
      <c r="C41" s="77"/>
      <c r="D41" s="78"/>
      <c r="E41" s="78"/>
      <c r="F41" s="78"/>
    </row>
    <row r="42" spans="1:6" ht="64.5" customHeight="1">
      <c r="A42" s="67" t="s">
        <v>977</v>
      </c>
      <c r="B42" s="68" t="s">
        <v>978</v>
      </c>
      <c r="C42" s="73" t="s">
        <v>1059</v>
      </c>
      <c r="D42" s="79">
        <f>E42</f>
        <v>4100</v>
      </c>
      <c r="E42" s="79">
        <v>4100</v>
      </c>
      <c r="F42" s="79" t="s">
        <v>28</v>
      </c>
    </row>
    <row r="43" spans="1:6" ht="67.5" customHeight="1">
      <c r="A43" s="67" t="s">
        <v>979</v>
      </c>
      <c r="B43" s="68" t="s">
        <v>980</v>
      </c>
      <c r="C43" s="73" t="s">
        <v>1059</v>
      </c>
      <c r="D43" s="79">
        <f>E43</f>
        <v>13900</v>
      </c>
      <c r="E43" s="79">
        <v>13900</v>
      </c>
      <c r="F43" s="79" t="s">
        <v>28</v>
      </c>
    </row>
    <row r="44" spans="1:6" ht="42">
      <c r="A44" s="63" t="s">
        <v>981</v>
      </c>
      <c r="B44" s="64" t="s">
        <v>982</v>
      </c>
      <c r="C44" s="75" t="s">
        <v>1065</v>
      </c>
      <c r="D44" s="76">
        <f>E44+F44</f>
        <v>2052759.4000000001</v>
      </c>
      <c r="E44" s="76">
        <f xml:space="preserve">                                                                                                                E46+E49+E52</f>
        <v>2052759.4000000001</v>
      </c>
      <c r="F44" s="76">
        <f>F57</f>
        <v>0</v>
      </c>
    </row>
    <row r="45" spans="1:6" ht="12" customHeight="1">
      <c r="A45" s="65"/>
      <c r="B45" s="66" t="s">
        <v>1</v>
      </c>
      <c r="C45" s="77"/>
      <c r="D45" s="78"/>
      <c r="E45" s="78"/>
      <c r="F45" s="78"/>
    </row>
    <row r="46" spans="1:6" ht="1.5" hidden="1" customHeight="1">
      <c r="A46" s="63" t="s">
        <v>7</v>
      </c>
      <c r="B46" s="64" t="s">
        <v>983</v>
      </c>
      <c r="C46" s="75" t="s">
        <v>1066</v>
      </c>
      <c r="D46" s="76">
        <v>0</v>
      </c>
      <c r="E46" s="76"/>
      <c r="F46" s="76" t="s">
        <v>28</v>
      </c>
    </row>
    <row r="47" spans="1:6" hidden="1">
      <c r="A47" s="65"/>
      <c r="B47" s="66" t="s">
        <v>1</v>
      </c>
      <c r="C47" s="77"/>
      <c r="D47" s="78"/>
      <c r="E47" s="78"/>
      <c r="F47" s="78"/>
    </row>
    <row r="48" spans="1:6" ht="42" hidden="1">
      <c r="A48" s="67" t="s">
        <v>8</v>
      </c>
      <c r="B48" s="68" t="s">
        <v>984</v>
      </c>
      <c r="C48" s="73"/>
      <c r="D48" s="79">
        <v>0</v>
      </c>
      <c r="E48" s="79">
        <v>0</v>
      </c>
      <c r="F48" s="79" t="s">
        <v>28</v>
      </c>
    </row>
    <row r="49" spans="1:7" ht="31.5" hidden="1">
      <c r="A49" s="63" t="s">
        <v>9</v>
      </c>
      <c r="B49" s="64" t="s">
        <v>985</v>
      </c>
      <c r="C49" s="75" t="s">
        <v>1067</v>
      </c>
      <c r="D49" s="76">
        <v>0</v>
      </c>
      <c r="E49" s="76">
        <v>0</v>
      </c>
      <c r="F49" s="76" t="s">
        <v>28</v>
      </c>
    </row>
    <row r="50" spans="1:7" hidden="1">
      <c r="A50" s="65"/>
      <c r="B50" s="66" t="s">
        <v>1</v>
      </c>
      <c r="C50" s="77"/>
      <c r="D50" s="78"/>
      <c r="E50" s="78"/>
      <c r="F50" s="78"/>
    </row>
    <row r="51" spans="1:7" ht="42" hidden="1">
      <c r="A51" s="67" t="s">
        <v>10</v>
      </c>
      <c r="B51" s="68" t="s">
        <v>986</v>
      </c>
      <c r="C51" s="73" t="s">
        <v>1059</v>
      </c>
      <c r="D51" s="79">
        <v>0</v>
      </c>
      <c r="E51" s="79" t="s">
        <v>28</v>
      </c>
      <c r="F51" s="79">
        <v>0</v>
      </c>
    </row>
    <row r="52" spans="1:7" ht="52.5">
      <c r="A52" s="63" t="s">
        <v>987</v>
      </c>
      <c r="B52" s="64" t="s">
        <v>988</v>
      </c>
      <c r="C52" s="75" t="s">
        <v>1068</v>
      </c>
      <c r="D52" s="76">
        <f>E52</f>
        <v>2052759.4000000001</v>
      </c>
      <c r="E52" s="76">
        <f>E54+E55+E56</f>
        <v>2052759.4000000001</v>
      </c>
      <c r="F52" s="76" t="s">
        <v>28</v>
      </c>
    </row>
    <row r="53" spans="1:7">
      <c r="A53" s="65"/>
      <c r="B53" s="66" t="s">
        <v>1</v>
      </c>
      <c r="C53" s="77"/>
      <c r="D53" s="78"/>
      <c r="E53" s="78"/>
      <c r="F53" s="78"/>
    </row>
    <row r="54" spans="1:7" ht="21">
      <c r="A54" s="65" t="s">
        <v>11</v>
      </c>
      <c r="B54" s="66" t="s">
        <v>989</v>
      </c>
      <c r="C54" s="77" t="s">
        <v>1059</v>
      </c>
      <c r="D54" s="79">
        <f>E54</f>
        <v>2006197.1</v>
      </c>
      <c r="E54" s="79">
        <v>2006197.1</v>
      </c>
      <c r="F54" s="79" t="s">
        <v>28</v>
      </c>
    </row>
    <row r="55" spans="1:7" ht="21">
      <c r="A55" s="65">
        <v>1252</v>
      </c>
      <c r="B55" s="66" t="s">
        <v>990</v>
      </c>
      <c r="C55" s="77"/>
      <c r="D55" s="79">
        <f>E55</f>
        <v>1562.3</v>
      </c>
      <c r="E55" s="79">
        <v>1562.3</v>
      </c>
      <c r="F55" s="79"/>
    </row>
    <row r="56" spans="1:7" ht="21">
      <c r="A56" s="65" t="s">
        <v>12</v>
      </c>
      <c r="B56" s="66" t="s">
        <v>991</v>
      </c>
      <c r="C56" s="77" t="s">
        <v>1059</v>
      </c>
      <c r="D56" s="79">
        <f>E56</f>
        <v>45000</v>
      </c>
      <c r="E56" s="79">
        <v>45000</v>
      </c>
      <c r="F56" s="79" t="s">
        <v>28</v>
      </c>
      <c r="G56" s="47">
        <v>7625.9</v>
      </c>
    </row>
    <row r="57" spans="1:7" ht="42">
      <c r="A57" s="63" t="s">
        <v>992</v>
      </c>
      <c r="B57" s="64" t="s">
        <v>993</v>
      </c>
      <c r="C57" s="75" t="s">
        <v>1069</v>
      </c>
      <c r="D57" s="76">
        <f>F57</f>
        <v>0</v>
      </c>
      <c r="E57" s="76" t="s">
        <v>28</v>
      </c>
      <c r="F57" s="76">
        <f>F59</f>
        <v>0</v>
      </c>
    </row>
    <row r="58" spans="1:7">
      <c r="A58" s="65"/>
      <c r="B58" s="66" t="s">
        <v>1</v>
      </c>
      <c r="C58" s="77"/>
      <c r="D58" s="78"/>
      <c r="E58" s="78"/>
      <c r="F58" s="78"/>
    </row>
    <row r="59" spans="1:7" ht="21">
      <c r="A59" s="65" t="s">
        <v>13</v>
      </c>
      <c r="B59" s="66" t="s">
        <v>994</v>
      </c>
      <c r="C59" s="77" t="s">
        <v>1059</v>
      </c>
      <c r="D59" s="79">
        <f>F59</f>
        <v>0</v>
      </c>
      <c r="E59" s="79" t="s">
        <v>28</v>
      </c>
      <c r="F59" s="79">
        <v>0</v>
      </c>
    </row>
    <row r="60" spans="1:7" ht="54.75" customHeight="1">
      <c r="A60" s="63" t="s">
        <v>995</v>
      </c>
      <c r="B60" s="64" t="s">
        <v>996</v>
      </c>
      <c r="C60" s="75" t="s">
        <v>1070</v>
      </c>
      <c r="D60" s="76">
        <f>E60</f>
        <v>159605</v>
      </c>
      <c r="E60" s="76">
        <f>E62+E65+E70+E74+E95+E99+E105</f>
        <v>159605</v>
      </c>
      <c r="F60" s="76">
        <f>F102+F105</f>
        <v>397760</v>
      </c>
    </row>
    <row r="61" spans="1:7" hidden="1">
      <c r="A61" s="65"/>
      <c r="B61" s="66" t="s">
        <v>1</v>
      </c>
      <c r="C61" s="77"/>
      <c r="D61" s="78"/>
      <c r="E61" s="78"/>
      <c r="F61" s="78"/>
    </row>
    <row r="62" spans="1:7" ht="21" hidden="1">
      <c r="A62" s="63" t="s">
        <v>997</v>
      </c>
      <c r="B62" s="64" t="s">
        <v>998</v>
      </c>
      <c r="C62" s="75" t="s">
        <v>1071</v>
      </c>
      <c r="D62" s="76">
        <v>0</v>
      </c>
      <c r="E62" s="76">
        <v>0</v>
      </c>
      <c r="F62" s="76" t="s">
        <v>28</v>
      </c>
    </row>
    <row r="63" spans="1:7" hidden="1">
      <c r="A63" s="65"/>
      <c r="B63" s="66" t="s">
        <v>1</v>
      </c>
      <c r="C63" s="77"/>
      <c r="D63" s="78"/>
      <c r="E63" s="78"/>
      <c r="F63" s="78"/>
    </row>
    <row r="64" spans="1:7" ht="31.5" hidden="1">
      <c r="A64" s="65" t="s">
        <v>14</v>
      </c>
      <c r="B64" s="66" t="s">
        <v>999</v>
      </c>
      <c r="C64" s="77"/>
      <c r="D64" s="79">
        <v>0</v>
      </c>
      <c r="E64" s="79">
        <v>0</v>
      </c>
      <c r="F64" s="79" t="s">
        <v>28</v>
      </c>
    </row>
    <row r="65" spans="1:6" ht="33.75" customHeight="1">
      <c r="A65" s="63" t="s">
        <v>1000</v>
      </c>
      <c r="B65" s="64" t="s">
        <v>1001</v>
      </c>
      <c r="C65" s="75" t="s">
        <v>1072</v>
      </c>
      <c r="D65" s="76">
        <f>E65</f>
        <v>19000</v>
      </c>
      <c r="E65" s="76">
        <f>E67+E68+E69</f>
        <v>19000</v>
      </c>
      <c r="F65" s="76" t="s">
        <v>28</v>
      </c>
    </row>
    <row r="66" spans="1:6">
      <c r="A66" s="65"/>
      <c r="B66" s="66" t="s">
        <v>1</v>
      </c>
      <c r="C66" s="77"/>
      <c r="D66" s="78"/>
      <c r="E66" s="78"/>
      <c r="F66" s="78"/>
    </row>
    <row r="67" spans="1:6" ht="27" customHeight="1">
      <c r="A67" s="65" t="s">
        <v>15</v>
      </c>
      <c r="B67" s="66" t="s">
        <v>1002</v>
      </c>
      <c r="C67" s="77" t="s">
        <v>1059</v>
      </c>
      <c r="D67" s="79">
        <f>E67</f>
        <v>19000</v>
      </c>
      <c r="E67" s="79">
        <v>19000</v>
      </c>
      <c r="F67" s="79" t="s">
        <v>28</v>
      </c>
    </row>
    <row r="68" spans="1:6" ht="30" hidden="1" customHeight="1">
      <c r="A68" s="65" t="s">
        <v>16</v>
      </c>
      <c r="B68" s="66" t="s">
        <v>1003</v>
      </c>
      <c r="C68" s="77"/>
      <c r="D68" s="79">
        <f>E68</f>
        <v>0</v>
      </c>
      <c r="E68" s="79"/>
      <c r="F68" s="79" t="s">
        <v>28</v>
      </c>
    </row>
    <row r="69" spans="1:6" hidden="1">
      <c r="A69" s="65" t="s">
        <v>17</v>
      </c>
      <c r="B69" s="66" t="s">
        <v>1004</v>
      </c>
      <c r="C69" s="77" t="s">
        <v>1059</v>
      </c>
      <c r="D69" s="79">
        <f>E69</f>
        <v>0</v>
      </c>
      <c r="E69" s="79"/>
      <c r="F69" s="79" t="s">
        <v>28</v>
      </c>
    </row>
    <row r="70" spans="1:6" ht="42" hidden="1">
      <c r="A70" s="63" t="s">
        <v>1005</v>
      </c>
      <c r="B70" s="64" t="s">
        <v>1006</v>
      </c>
      <c r="C70" s="75" t="s">
        <v>1073</v>
      </c>
      <c r="D70" s="76">
        <f>E70</f>
        <v>0</v>
      </c>
      <c r="E70" s="76">
        <f>E72+E73</f>
        <v>0</v>
      </c>
      <c r="F70" s="76" t="s">
        <v>28</v>
      </c>
    </row>
    <row r="71" spans="1:6" ht="15" hidden="1">
      <c r="A71" s="65"/>
      <c r="B71" s="66" t="s">
        <v>1</v>
      </c>
      <c r="C71" s="80"/>
      <c r="D71" s="78"/>
      <c r="E71" s="78"/>
      <c r="F71" s="78"/>
    </row>
    <row r="72" spans="1:6" ht="44.25" hidden="1" customHeight="1">
      <c r="A72" s="65" t="s">
        <v>18</v>
      </c>
      <c r="B72" s="66" t="s">
        <v>1007</v>
      </c>
      <c r="C72" s="77"/>
      <c r="D72" s="79">
        <f>E72</f>
        <v>0</v>
      </c>
      <c r="E72" s="79">
        <v>0</v>
      </c>
      <c r="F72" s="79" t="s">
        <v>28</v>
      </c>
    </row>
    <row r="73" spans="1:6" hidden="1">
      <c r="A73" s="65">
        <v>1343</v>
      </c>
      <c r="B73" s="66"/>
      <c r="C73" s="77"/>
      <c r="D73" s="79">
        <f>E73</f>
        <v>0</v>
      </c>
      <c r="E73" s="79">
        <v>0</v>
      </c>
      <c r="F73" s="79"/>
    </row>
    <row r="74" spans="1:6" ht="31.5">
      <c r="A74" s="63" t="s">
        <v>1008</v>
      </c>
      <c r="B74" s="64" t="s">
        <v>1009</v>
      </c>
      <c r="C74" s="75" t="s">
        <v>1074</v>
      </c>
      <c r="D74" s="76">
        <f>E74</f>
        <v>131105</v>
      </c>
      <c r="E74" s="76">
        <f>E76</f>
        <v>131105</v>
      </c>
      <c r="F74" s="76" t="s">
        <v>28</v>
      </c>
    </row>
    <row r="75" spans="1:6">
      <c r="A75" s="65"/>
      <c r="B75" s="66" t="s">
        <v>1</v>
      </c>
      <c r="C75" s="77"/>
      <c r="D75" s="78"/>
      <c r="E75" s="78"/>
      <c r="F75" s="78"/>
    </row>
    <row r="76" spans="1:6" ht="63">
      <c r="A76" s="65" t="s">
        <v>19</v>
      </c>
      <c r="B76" s="66" t="s">
        <v>1010</v>
      </c>
      <c r="C76" s="77" t="s">
        <v>1059</v>
      </c>
      <c r="D76" s="79">
        <f>E76</f>
        <v>131105</v>
      </c>
      <c r="E76" s="79">
        <f>E78+E79+E80+E81+E82+E83+E84+E85+E86+E87+E88+E89+E90+E91+E92+E93+E94</f>
        <v>131105</v>
      </c>
      <c r="F76" s="79" t="s">
        <v>28</v>
      </c>
    </row>
    <row r="77" spans="1:6">
      <c r="A77" s="65"/>
      <c r="B77" s="66" t="s">
        <v>1</v>
      </c>
      <c r="C77" s="77"/>
      <c r="D77" s="78"/>
      <c r="E77" s="78"/>
      <c r="F77" s="78"/>
    </row>
    <row r="78" spans="1:6" ht="45.75" hidden="1" customHeight="1">
      <c r="A78" s="65" t="s">
        <v>1011</v>
      </c>
      <c r="B78" s="66" t="s">
        <v>1012</v>
      </c>
      <c r="C78" s="77" t="s">
        <v>1059</v>
      </c>
      <c r="D78" s="79">
        <f t="shared" ref="D78:D83" si="1">E78</f>
        <v>0</v>
      </c>
      <c r="E78" s="79">
        <v>0</v>
      </c>
      <c r="F78" s="79" t="s">
        <v>28</v>
      </c>
    </row>
    <row r="79" spans="1:6" ht="73.5" hidden="1">
      <c r="A79" s="65" t="s">
        <v>1013</v>
      </c>
      <c r="B79" s="69" t="s">
        <v>1014</v>
      </c>
      <c r="C79" s="77" t="s">
        <v>1059</v>
      </c>
      <c r="D79" s="79">
        <f t="shared" si="1"/>
        <v>0</v>
      </c>
      <c r="E79" s="79"/>
      <c r="F79" s="79" t="s">
        <v>28</v>
      </c>
    </row>
    <row r="80" spans="1:6" ht="45" customHeight="1">
      <c r="A80" s="65" t="s">
        <v>1015</v>
      </c>
      <c r="B80" s="66" t="s">
        <v>1016</v>
      </c>
      <c r="C80" s="77" t="s">
        <v>1059</v>
      </c>
      <c r="D80" s="79">
        <f t="shared" si="1"/>
        <v>5600</v>
      </c>
      <c r="E80" s="79">
        <v>5600</v>
      </c>
      <c r="F80" s="79" t="s">
        <v>28</v>
      </c>
    </row>
    <row r="81" spans="1:6" ht="42" hidden="1">
      <c r="A81" s="65" t="s">
        <v>1017</v>
      </c>
      <c r="B81" s="66" t="s">
        <v>1018</v>
      </c>
      <c r="C81" s="77" t="s">
        <v>1059</v>
      </c>
      <c r="D81" s="79">
        <f t="shared" si="1"/>
        <v>0</v>
      </c>
      <c r="E81" s="79">
        <v>0</v>
      </c>
      <c r="F81" s="79" t="s">
        <v>28</v>
      </c>
    </row>
    <row r="82" spans="1:6" ht="21">
      <c r="A82" s="65" t="s">
        <v>1019</v>
      </c>
      <c r="B82" s="66" t="s">
        <v>1020</v>
      </c>
      <c r="C82" s="77" t="s">
        <v>1059</v>
      </c>
      <c r="D82" s="79">
        <f t="shared" si="1"/>
        <v>2200</v>
      </c>
      <c r="E82" s="79">
        <v>2200</v>
      </c>
      <c r="F82" s="79" t="s">
        <v>28</v>
      </c>
    </row>
    <row r="83" spans="1:6" ht="33" customHeight="1">
      <c r="A83" s="65" t="s">
        <v>1021</v>
      </c>
      <c r="B83" s="66" t="s">
        <v>1022</v>
      </c>
      <c r="C83" s="77" t="s">
        <v>1059</v>
      </c>
      <c r="D83" s="79">
        <f t="shared" si="1"/>
        <v>48000</v>
      </c>
      <c r="E83" s="79">
        <v>48000</v>
      </c>
      <c r="F83" s="79" t="s">
        <v>28</v>
      </c>
    </row>
    <row r="84" spans="1:6" ht="63" hidden="1">
      <c r="A84" s="65" t="s">
        <v>1023</v>
      </c>
      <c r="B84" s="66" t="s">
        <v>1024</v>
      </c>
      <c r="C84" s="77" t="s">
        <v>1059</v>
      </c>
      <c r="D84" s="79">
        <v>0</v>
      </c>
      <c r="E84" s="79">
        <v>0</v>
      </c>
      <c r="F84" s="79" t="s">
        <v>28</v>
      </c>
    </row>
    <row r="85" spans="1:6" ht="31.5">
      <c r="A85" s="65">
        <v>13510</v>
      </c>
      <c r="B85" s="70" t="s">
        <v>1025</v>
      </c>
      <c r="C85" s="77"/>
      <c r="D85" s="79">
        <f>E85</f>
        <v>4000</v>
      </c>
      <c r="E85" s="79">
        <v>4000</v>
      </c>
      <c r="F85" s="73" t="s">
        <v>28</v>
      </c>
    </row>
    <row r="86" spans="1:6" ht="31.5">
      <c r="A86" s="65" t="s">
        <v>1026</v>
      </c>
      <c r="B86" s="66" t="s">
        <v>1027</v>
      </c>
      <c r="C86" s="77" t="s">
        <v>1059</v>
      </c>
      <c r="D86" s="79">
        <f>E86</f>
        <v>0</v>
      </c>
      <c r="E86" s="79">
        <v>0</v>
      </c>
      <c r="F86" s="79" t="s">
        <v>28</v>
      </c>
    </row>
    <row r="87" spans="1:6" ht="21">
      <c r="A87" s="65" t="s">
        <v>1028</v>
      </c>
      <c r="B87" s="66" t="s">
        <v>1029</v>
      </c>
      <c r="C87" s="77" t="s">
        <v>1059</v>
      </c>
      <c r="D87" s="79">
        <f>E87</f>
        <v>42100</v>
      </c>
      <c r="E87" s="79">
        <v>42100</v>
      </c>
      <c r="F87" s="79" t="s">
        <v>28</v>
      </c>
    </row>
    <row r="88" spans="1:6" ht="48.75" customHeight="1">
      <c r="A88" s="65" t="s">
        <v>1030</v>
      </c>
      <c r="B88" s="66" t="s">
        <v>1031</v>
      </c>
      <c r="C88" s="77" t="s">
        <v>1059</v>
      </c>
      <c r="D88" s="79">
        <f>E88</f>
        <v>29205</v>
      </c>
      <c r="E88" s="79">
        <v>29205</v>
      </c>
      <c r="F88" s="79" t="s">
        <v>28</v>
      </c>
    </row>
    <row r="89" spans="1:6" ht="31.5" hidden="1">
      <c r="A89" s="65" t="s">
        <v>1032</v>
      </c>
      <c r="B89" s="66" t="s">
        <v>1033</v>
      </c>
      <c r="C89" s="77" t="s">
        <v>1059</v>
      </c>
      <c r="D89" s="79">
        <f>E89</f>
        <v>0</v>
      </c>
      <c r="E89" s="79">
        <v>0</v>
      </c>
      <c r="F89" s="79" t="s">
        <v>28</v>
      </c>
    </row>
    <row r="90" spans="1:6" ht="63" hidden="1">
      <c r="A90" s="65" t="s">
        <v>1034</v>
      </c>
      <c r="B90" s="66" t="s">
        <v>1035</v>
      </c>
      <c r="C90" s="77" t="s">
        <v>1059</v>
      </c>
      <c r="D90" s="79">
        <v>0</v>
      </c>
      <c r="E90" s="79">
        <v>0</v>
      </c>
      <c r="F90" s="79" t="s">
        <v>28</v>
      </c>
    </row>
    <row r="91" spans="1:6" ht="21" hidden="1">
      <c r="A91" s="65" t="s">
        <v>1036</v>
      </c>
      <c r="B91" s="66" t="s">
        <v>1037</v>
      </c>
      <c r="C91" s="77" t="s">
        <v>1059</v>
      </c>
      <c r="D91" s="79">
        <f>E91</f>
        <v>0</v>
      </c>
      <c r="E91" s="79">
        <v>0</v>
      </c>
      <c r="F91" s="79" t="s">
        <v>28</v>
      </c>
    </row>
    <row r="92" spans="1:6" ht="21" hidden="1">
      <c r="A92" s="65" t="s">
        <v>1038</v>
      </c>
      <c r="B92" s="66" t="s">
        <v>1039</v>
      </c>
      <c r="C92" s="77" t="s">
        <v>1059</v>
      </c>
      <c r="D92" s="79">
        <v>0</v>
      </c>
      <c r="E92" s="79">
        <v>0</v>
      </c>
      <c r="F92" s="79" t="s">
        <v>28</v>
      </c>
    </row>
    <row r="93" spans="1:6" hidden="1">
      <c r="A93" s="65" t="s">
        <v>1040</v>
      </c>
      <c r="B93" s="66" t="s">
        <v>1041</v>
      </c>
      <c r="C93" s="77" t="s">
        <v>1059</v>
      </c>
      <c r="D93" s="79">
        <f>E93</f>
        <v>0</v>
      </c>
      <c r="E93" s="79">
        <v>0</v>
      </c>
      <c r="F93" s="79" t="s">
        <v>28</v>
      </c>
    </row>
    <row r="94" spans="1:6" ht="21" hidden="1">
      <c r="A94" s="65" t="s">
        <v>20</v>
      </c>
      <c r="B94" s="66" t="s">
        <v>1042</v>
      </c>
      <c r="C94" s="77" t="s">
        <v>1059</v>
      </c>
      <c r="D94" s="79">
        <f>E94</f>
        <v>0</v>
      </c>
      <c r="E94" s="79">
        <v>0</v>
      </c>
      <c r="F94" s="79" t="s">
        <v>28</v>
      </c>
    </row>
    <row r="95" spans="1:6" ht="31.5">
      <c r="A95" s="63" t="s">
        <v>1043</v>
      </c>
      <c r="B95" s="64" t="s">
        <v>1044</v>
      </c>
      <c r="C95" s="75" t="s">
        <v>1075</v>
      </c>
      <c r="D95" s="76">
        <f>E95</f>
        <v>1000</v>
      </c>
      <c r="E95" s="76">
        <f>E97+E98</f>
        <v>1000</v>
      </c>
      <c r="F95" s="76" t="s">
        <v>28</v>
      </c>
    </row>
    <row r="96" spans="1:6">
      <c r="A96" s="65"/>
      <c r="B96" s="66" t="s">
        <v>1</v>
      </c>
      <c r="C96" s="77"/>
      <c r="D96" s="78"/>
      <c r="E96" s="78"/>
      <c r="F96" s="78"/>
    </row>
    <row r="97" spans="1:6" ht="30.75" customHeight="1">
      <c r="A97" s="65" t="s">
        <v>21</v>
      </c>
      <c r="B97" s="66" t="s">
        <v>1045</v>
      </c>
      <c r="C97" s="77" t="s">
        <v>1059</v>
      </c>
      <c r="D97" s="79">
        <f>E97</f>
        <v>1000</v>
      </c>
      <c r="E97" s="79">
        <v>1000</v>
      </c>
      <c r="F97" s="79" t="s">
        <v>28</v>
      </c>
    </row>
    <row r="98" spans="1:6" ht="31.5" hidden="1">
      <c r="A98" s="65" t="s">
        <v>22</v>
      </c>
      <c r="B98" s="66" t="s">
        <v>1046</v>
      </c>
      <c r="C98" s="77" t="s">
        <v>1059</v>
      </c>
      <c r="D98" s="79">
        <v>0</v>
      </c>
      <c r="E98" s="79">
        <v>0</v>
      </c>
      <c r="F98" s="79" t="s">
        <v>28</v>
      </c>
    </row>
    <row r="99" spans="1:6" ht="31.5" hidden="1">
      <c r="A99" s="63" t="s">
        <v>1047</v>
      </c>
      <c r="B99" s="64" t="s">
        <v>1048</v>
      </c>
      <c r="C99" s="75" t="s">
        <v>1076</v>
      </c>
      <c r="D99" s="76">
        <v>0</v>
      </c>
      <c r="E99" s="76">
        <v>0</v>
      </c>
      <c r="F99" s="76" t="s">
        <v>28</v>
      </c>
    </row>
    <row r="100" spans="1:6" hidden="1">
      <c r="A100" s="65"/>
      <c r="B100" s="66" t="s">
        <v>1</v>
      </c>
      <c r="C100" s="77"/>
      <c r="D100" s="78"/>
      <c r="E100" s="78"/>
      <c r="F100" s="78"/>
    </row>
    <row r="101" spans="1:6" ht="52.5" hidden="1">
      <c r="A101" s="65" t="s">
        <v>187</v>
      </c>
      <c r="B101" s="66" t="s">
        <v>1049</v>
      </c>
      <c r="C101" s="77" t="s">
        <v>1059</v>
      </c>
      <c r="D101" s="79">
        <v>0</v>
      </c>
      <c r="E101" s="79">
        <v>0</v>
      </c>
      <c r="F101" s="79" t="s">
        <v>28</v>
      </c>
    </row>
    <row r="102" spans="1:6" ht="31.5">
      <c r="A102" s="63" t="s">
        <v>1050</v>
      </c>
      <c r="B102" s="64" t="s">
        <v>1051</v>
      </c>
      <c r="C102" s="75" t="s">
        <v>1077</v>
      </c>
      <c r="D102" s="76">
        <f>F102</f>
        <v>10000</v>
      </c>
      <c r="E102" s="76" t="s">
        <v>28</v>
      </c>
      <c r="F102" s="76">
        <f>F104</f>
        <v>10000</v>
      </c>
    </row>
    <row r="103" spans="1:6">
      <c r="A103" s="65"/>
      <c r="B103" s="66" t="s">
        <v>1</v>
      </c>
      <c r="C103" s="77"/>
      <c r="D103" s="78"/>
      <c r="E103" s="78"/>
      <c r="F103" s="78"/>
    </row>
    <row r="104" spans="1:6" ht="63">
      <c r="A104" s="65" t="s">
        <v>23</v>
      </c>
      <c r="B104" s="66" t="s">
        <v>1052</v>
      </c>
      <c r="C104" s="77"/>
      <c r="D104" s="79">
        <f>F104</f>
        <v>10000</v>
      </c>
      <c r="E104" s="79" t="s">
        <v>28</v>
      </c>
      <c r="F104" s="79">
        <v>10000</v>
      </c>
    </row>
    <row r="105" spans="1:6" ht="31.5">
      <c r="A105" s="63" t="s">
        <v>24</v>
      </c>
      <c r="B105" s="64" t="s">
        <v>1053</v>
      </c>
      <c r="C105" s="75" t="s">
        <v>1078</v>
      </c>
      <c r="D105" s="76">
        <f>D107+D108+D109</f>
        <v>396260</v>
      </c>
      <c r="E105" s="76">
        <f>E109</f>
        <v>8500</v>
      </c>
      <c r="F105" s="76">
        <f>F107+F108+F109</f>
        <v>387760</v>
      </c>
    </row>
    <row r="106" spans="1:6">
      <c r="A106" s="65"/>
      <c r="B106" s="66" t="s">
        <v>1</v>
      </c>
      <c r="C106" s="77"/>
      <c r="D106" s="78"/>
      <c r="E106" s="78"/>
      <c r="F106" s="78"/>
    </row>
    <row r="107" spans="1:6" ht="21">
      <c r="A107" s="65" t="s">
        <v>25</v>
      </c>
      <c r="B107" s="66" t="s">
        <v>1054</v>
      </c>
      <c r="C107" s="77" t="s">
        <v>1059</v>
      </c>
      <c r="D107" s="79">
        <v>0</v>
      </c>
      <c r="E107" s="79" t="s">
        <v>28</v>
      </c>
      <c r="F107" s="79">
        <v>0</v>
      </c>
    </row>
    <row r="108" spans="1:6" ht="21">
      <c r="A108" s="65" t="s">
        <v>26</v>
      </c>
      <c r="B108" s="66" t="s">
        <v>1055</v>
      </c>
      <c r="C108" s="77" t="s">
        <v>1059</v>
      </c>
      <c r="D108" s="79">
        <f>F108</f>
        <v>387760</v>
      </c>
      <c r="E108" s="79" t="s">
        <v>28</v>
      </c>
      <c r="F108" s="79">
        <v>387760</v>
      </c>
    </row>
    <row r="109" spans="1:6" ht="21.75" thickBot="1">
      <c r="A109" s="71" t="s">
        <v>27</v>
      </c>
      <c r="B109" s="72" t="s">
        <v>1056</v>
      </c>
      <c r="C109" s="81" t="s">
        <v>1059</v>
      </c>
      <c r="D109" s="82">
        <f>E109</f>
        <v>8500</v>
      </c>
      <c r="E109" s="82">
        <v>8500</v>
      </c>
      <c r="F109" s="82">
        <v>0</v>
      </c>
    </row>
  </sheetData>
  <mergeCells count="4">
    <mergeCell ref="A2:F2"/>
    <mergeCell ref="A3:F3"/>
    <mergeCell ref="D5:D6"/>
    <mergeCell ref="E5:F5"/>
  </mergeCells>
  <pageMargins left="0" right="0" top="0" bottom="0" header="0" footer="0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9"/>
  <sheetViews>
    <sheetView topLeftCell="B1" workbookViewId="0">
      <selection activeCell="K243" sqref="K243"/>
    </sheetView>
  </sheetViews>
  <sheetFormatPr defaultColWidth="14.28515625" defaultRowHeight="15.75"/>
  <cols>
    <col min="1" max="1" width="4.28515625" style="20" customWidth="1"/>
    <col min="2" max="2" width="3.85546875" style="22" customWidth="1"/>
    <col min="3" max="3" width="3.5703125" style="23" customWidth="1"/>
    <col min="4" max="4" width="3.28515625" style="24" customWidth="1"/>
    <col min="5" max="5" width="53.140625" style="21" customWidth="1"/>
    <col min="6" max="6" width="10.5703125" style="3" customWidth="1"/>
    <col min="7" max="7" width="11.140625" style="3" customWidth="1"/>
    <col min="8" max="8" width="9.85546875" style="3" customWidth="1"/>
    <col min="9" max="9" width="1.28515625" style="8" customWidth="1"/>
    <col min="10" max="16384" width="14.28515625" style="8"/>
  </cols>
  <sheetData>
    <row r="1" spans="1:8" s="2" customFormat="1" ht="18">
      <c r="A1" s="234" t="s">
        <v>1079</v>
      </c>
      <c r="B1" s="234"/>
      <c r="C1" s="234"/>
      <c r="D1" s="234"/>
      <c r="E1" s="234"/>
      <c r="F1" s="234"/>
      <c r="G1" s="234"/>
      <c r="H1" s="234"/>
    </row>
    <row r="2" spans="1:8" s="2" customFormat="1" ht="18">
      <c r="A2" s="172"/>
      <c r="B2" s="172"/>
      <c r="C2" s="172"/>
      <c r="D2" s="172"/>
      <c r="E2" s="172"/>
      <c r="F2" s="172"/>
      <c r="G2" s="173"/>
      <c r="H2" s="173"/>
    </row>
    <row r="3" spans="1:8" s="2" customFormat="1">
      <c r="A3" s="235" t="s">
        <v>1166</v>
      </c>
      <c r="B3" s="235"/>
      <c r="C3" s="235"/>
      <c r="D3" s="235"/>
      <c r="E3" s="235"/>
      <c r="F3" s="235"/>
      <c r="G3" s="235"/>
      <c r="H3" s="235"/>
    </row>
    <row r="4" spans="1:8" s="2" customFormat="1">
      <c r="A4" s="83"/>
      <c r="B4" s="84"/>
      <c r="C4" s="85"/>
      <c r="D4" s="85"/>
      <c r="F4" s="241" t="s">
        <v>519</v>
      </c>
      <c r="G4" s="241"/>
      <c r="H4" s="241"/>
    </row>
    <row r="5" spans="1:8" s="9" customFormat="1" ht="20.25" customHeight="1">
      <c r="A5" s="236" t="s">
        <v>189</v>
      </c>
      <c r="B5" s="238" t="s">
        <v>190</v>
      </c>
      <c r="C5" s="239" t="s">
        <v>191</v>
      </c>
      <c r="D5" s="239" t="s">
        <v>192</v>
      </c>
      <c r="E5" s="240" t="s">
        <v>193</v>
      </c>
      <c r="F5" s="236" t="s">
        <v>29</v>
      </c>
      <c r="G5" s="237" t="s">
        <v>30</v>
      </c>
      <c r="H5" s="237"/>
    </row>
    <row r="6" spans="1:8" s="10" customFormat="1" ht="35.25" customHeight="1">
      <c r="A6" s="236"/>
      <c r="B6" s="238"/>
      <c r="C6" s="239"/>
      <c r="D6" s="239"/>
      <c r="E6" s="240"/>
      <c r="F6" s="237"/>
      <c r="G6" s="86" t="s">
        <v>31</v>
      </c>
      <c r="H6" s="86" t="s">
        <v>32</v>
      </c>
    </row>
    <row r="7" spans="1:8" s="55" customFormat="1" ht="12">
      <c r="A7" s="87" t="s">
        <v>36</v>
      </c>
      <c r="B7" s="87" t="s">
        <v>37</v>
      </c>
      <c r="C7" s="87" t="s">
        <v>38</v>
      </c>
      <c r="D7" s="87" t="s">
        <v>194</v>
      </c>
      <c r="E7" s="87" t="s">
        <v>195</v>
      </c>
      <c r="F7" s="87" t="s">
        <v>212</v>
      </c>
      <c r="G7" s="87" t="s">
        <v>215</v>
      </c>
      <c r="H7" s="87" t="s">
        <v>217</v>
      </c>
    </row>
    <row r="8" spans="1:8" s="13" customFormat="1" ht="51.75">
      <c r="A8" s="88">
        <v>2000</v>
      </c>
      <c r="B8" s="89" t="s">
        <v>33</v>
      </c>
      <c r="C8" s="90" t="s">
        <v>4</v>
      </c>
      <c r="D8" s="91" t="s">
        <v>4</v>
      </c>
      <c r="E8" s="92" t="s">
        <v>1080</v>
      </c>
      <c r="F8" s="18">
        <f>F9+F44+F62+F88+F141+F161+F210+F240+F271+F303</f>
        <v>2801324.2</v>
      </c>
      <c r="G8" s="18">
        <f>G9+G44+G62+G88+G141+G161+G210+G240+G271+G303</f>
        <v>2751630.8</v>
      </c>
      <c r="H8" s="18">
        <f>H9+H44+H62+H88+H141+H161+H181+H210+H240+H271+H303</f>
        <v>437453.4</v>
      </c>
    </row>
    <row r="9" spans="1:8" s="11" customFormat="1" ht="52.5">
      <c r="A9" s="93">
        <v>2100</v>
      </c>
      <c r="B9" s="94" t="s">
        <v>34</v>
      </c>
      <c r="C9" s="94" t="s">
        <v>35</v>
      </c>
      <c r="D9" s="94" t="s">
        <v>35</v>
      </c>
      <c r="E9" s="95" t="s">
        <v>1081</v>
      </c>
      <c r="F9" s="14">
        <f>G9+H9</f>
        <v>764868.5</v>
      </c>
      <c r="G9" s="14">
        <f>G11+G16+G20+G25+G28+G31+G34+G37</f>
        <v>736841.5</v>
      </c>
      <c r="H9" s="14">
        <f>H11+H16+H20+H25+H28+H31+H34+H37</f>
        <v>28027</v>
      </c>
    </row>
    <row r="10" spans="1:8">
      <c r="A10" s="96"/>
      <c r="B10" s="94"/>
      <c r="C10" s="94"/>
      <c r="D10" s="94"/>
      <c r="E10" s="97" t="s">
        <v>196</v>
      </c>
      <c r="F10" s="1"/>
      <c r="G10" s="1"/>
      <c r="H10" s="1"/>
    </row>
    <row r="11" spans="1:8" s="12" customFormat="1" ht="36">
      <c r="A11" s="96">
        <v>2110</v>
      </c>
      <c r="B11" s="94" t="s">
        <v>34</v>
      </c>
      <c r="C11" s="94" t="s">
        <v>36</v>
      </c>
      <c r="D11" s="94" t="s">
        <v>35</v>
      </c>
      <c r="E11" s="98" t="s">
        <v>197</v>
      </c>
      <c r="F11" s="1">
        <f>G11+H11</f>
        <v>756068.5</v>
      </c>
      <c r="G11" s="1">
        <f>G13</f>
        <v>728041.5</v>
      </c>
      <c r="H11" s="1">
        <f>H13+H14+H15</f>
        <v>28027</v>
      </c>
    </row>
    <row r="12" spans="1:8" s="12" customFormat="1">
      <c r="A12" s="96"/>
      <c r="B12" s="94"/>
      <c r="C12" s="94"/>
      <c r="D12" s="94"/>
      <c r="E12" s="97" t="s">
        <v>188</v>
      </c>
      <c r="F12" s="1"/>
      <c r="G12" s="29"/>
      <c r="H12" s="29"/>
    </row>
    <row r="13" spans="1:8">
      <c r="A13" s="96">
        <v>2111</v>
      </c>
      <c r="B13" s="99" t="s">
        <v>34</v>
      </c>
      <c r="C13" s="99" t="s">
        <v>36</v>
      </c>
      <c r="D13" s="99" t="s">
        <v>36</v>
      </c>
      <c r="E13" s="97" t="s">
        <v>198</v>
      </c>
      <c r="F13" s="57">
        <f>G13+H13</f>
        <v>756068.5</v>
      </c>
      <c r="G13" s="57">
        <v>728041.5</v>
      </c>
      <c r="H13" s="1">
        <v>28027</v>
      </c>
    </row>
    <row r="14" spans="1:8" hidden="1">
      <c r="A14" s="96">
        <v>2112</v>
      </c>
      <c r="B14" s="99" t="s">
        <v>34</v>
      </c>
      <c r="C14" s="99" t="s">
        <v>36</v>
      </c>
      <c r="D14" s="99" t="s">
        <v>37</v>
      </c>
      <c r="E14" s="97" t="s">
        <v>199</v>
      </c>
      <c r="F14" s="1">
        <f>G14+H14</f>
        <v>0</v>
      </c>
      <c r="G14" s="1"/>
      <c r="H14" s="1"/>
    </row>
    <row r="15" spans="1:8" hidden="1">
      <c r="A15" s="96">
        <v>2113</v>
      </c>
      <c r="B15" s="99" t="s">
        <v>34</v>
      </c>
      <c r="C15" s="99" t="s">
        <v>36</v>
      </c>
      <c r="D15" s="99" t="s">
        <v>38</v>
      </c>
      <c r="E15" s="97" t="s">
        <v>200</v>
      </c>
      <c r="F15" s="1">
        <f>G15+H15</f>
        <v>0</v>
      </c>
      <c r="G15" s="1"/>
      <c r="H15" s="1"/>
    </row>
    <row r="16" spans="1:8" hidden="1">
      <c r="A16" s="96">
        <v>2120</v>
      </c>
      <c r="B16" s="94" t="s">
        <v>34</v>
      </c>
      <c r="C16" s="94" t="s">
        <v>37</v>
      </c>
      <c r="D16" s="94" t="s">
        <v>35</v>
      </c>
      <c r="E16" s="98" t="s">
        <v>201</v>
      </c>
      <c r="F16" s="1">
        <f>G16+H16</f>
        <v>0</v>
      </c>
      <c r="G16" s="1">
        <f>G18+G19</f>
        <v>0</v>
      </c>
      <c r="H16" s="1">
        <f>H18+H19</f>
        <v>0</v>
      </c>
    </row>
    <row r="17" spans="1:8" s="12" customFormat="1" hidden="1">
      <c r="A17" s="96"/>
      <c r="B17" s="94"/>
      <c r="C17" s="94"/>
      <c r="D17" s="94"/>
      <c r="E17" s="97" t="s">
        <v>188</v>
      </c>
      <c r="F17" s="1"/>
      <c r="G17" s="29"/>
      <c r="H17" s="29"/>
    </row>
    <row r="18" spans="1:8" hidden="1">
      <c r="A18" s="96">
        <v>2121</v>
      </c>
      <c r="B18" s="99" t="s">
        <v>34</v>
      </c>
      <c r="C18" s="99" t="s">
        <v>37</v>
      </c>
      <c r="D18" s="99" t="s">
        <v>36</v>
      </c>
      <c r="E18" s="100" t="s">
        <v>202</v>
      </c>
      <c r="F18" s="1">
        <f>G18+H18</f>
        <v>0</v>
      </c>
      <c r="G18" s="1"/>
      <c r="H18" s="1"/>
    </row>
    <row r="19" spans="1:8" ht="24" hidden="1">
      <c r="A19" s="96">
        <v>2122</v>
      </c>
      <c r="B19" s="99" t="s">
        <v>34</v>
      </c>
      <c r="C19" s="99" t="s">
        <v>37</v>
      </c>
      <c r="D19" s="99" t="s">
        <v>37</v>
      </c>
      <c r="E19" s="97" t="s">
        <v>203</v>
      </c>
      <c r="F19" s="1">
        <f>G19+H19</f>
        <v>0</v>
      </c>
      <c r="G19" s="1"/>
      <c r="H19" s="1"/>
    </row>
    <row r="20" spans="1:8" hidden="1">
      <c r="A20" s="96">
        <v>2130</v>
      </c>
      <c r="B20" s="94" t="s">
        <v>34</v>
      </c>
      <c r="C20" s="94" t="s">
        <v>38</v>
      </c>
      <c r="D20" s="94" t="s">
        <v>35</v>
      </c>
      <c r="E20" s="98" t="s">
        <v>204</v>
      </c>
      <c r="F20" s="1">
        <f>G20+H20</f>
        <v>0</v>
      </c>
      <c r="G20" s="1">
        <f>G22+G23+G24</f>
        <v>0</v>
      </c>
      <c r="H20" s="1">
        <f>H22+H23+H24</f>
        <v>0</v>
      </c>
    </row>
    <row r="21" spans="1:8" s="12" customFormat="1" hidden="1">
      <c r="A21" s="96"/>
      <c r="B21" s="94"/>
      <c r="C21" s="94"/>
      <c r="D21" s="94"/>
      <c r="E21" s="97" t="s">
        <v>188</v>
      </c>
      <c r="F21" s="1"/>
      <c r="G21" s="29"/>
      <c r="H21" s="29"/>
    </row>
    <row r="22" spans="1:8" ht="15.75" hidden="1" customHeight="1">
      <c r="A22" s="96">
        <v>2131</v>
      </c>
      <c r="B22" s="99" t="s">
        <v>34</v>
      </c>
      <c r="C22" s="99" t="s">
        <v>38</v>
      </c>
      <c r="D22" s="99" t="s">
        <v>36</v>
      </c>
      <c r="E22" s="97" t="s">
        <v>205</v>
      </c>
      <c r="F22" s="1">
        <f>G22+H22</f>
        <v>0</v>
      </c>
      <c r="G22" s="1"/>
      <c r="H22" s="1"/>
    </row>
    <row r="23" spans="1:8" hidden="1">
      <c r="A23" s="96">
        <v>2132</v>
      </c>
      <c r="B23" s="99" t="s">
        <v>34</v>
      </c>
      <c r="C23" s="99" t="s">
        <v>38</v>
      </c>
      <c r="D23" s="99" t="s">
        <v>37</v>
      </c>
      <c r="E23" s="97" t="s">
        <v>206</v>
      </c>
      <c r="F23" s="1">
        <f>G23+H23</f>
        <v>0</v>
      </c>
      <c r="G23" s="1"/>
      <c r="H23" s="1"/>
    </row>
    <row r="24" spans="1:8" hidden="1">
      <c r="A24" s="96">
        <v>2133</v>
      </c>
      <c r="B24" s="99" t="s">
        <v>34</v>
      </c>
      <c r="C24" s="99" t="s">
        <v>38</v>
      </c>
      <c r="D24" s="99" t="s">
        <v>38</v>
      </c>
      <c r="E24" s="97" t="s">
        <v>207</v>
      </c>
      <c r="F24" s="1">
        <f>G24+H24</f>
        <v>0</v>
      </c>
      <c r="G24" s="1"/>
      <c r="H24" s="1"/>
    </row>
    <row r="25" spans="1:8" hidden="1">
      <c r="A25" s="96">
        <v>2140</v>
      </c>
      <c r="B25" s="94" t="s">
        <v>34</v>
      </c>
      <c r="C25" s="94" t="s">
        <v>194</v>
      </c>
      <c r="D25" s="94" t="s">
        <v>35</v>
      </c>
      <c r="E25" s="98" t="s">
        <v>208</v>
      </c>
      <c r="F25" s="1">
        <f>G25+H25</f>
        <v>0</v>
      </c>
      <c r="G25" s="1">
        <f>G27</f>
        <v>0</v>
      </c>
      <c r="H25" s="1">
        <f>H27</f>
        <v>0</v>
      </c>
    </row>
    <row r="26" spans="1:8" s="12" customFormat="1" hidden="1">
      <c r="A26" s="96"/>
      <c r="B26" s="94"/>
      <c r="C26" s="94"/>
      <c r="D26" s="94"/>
      <c r="E26" s="97" t="s">
        <v>188</v>
      </c>
      <c r="F26" s="1"/>
      <c r="G26" s="29"/>
      <c r="H26" s="29"/>
    </row>
    <row r="27" spans="1:8" hidden="1">
      <c r="A27" s="96">
        <v>2141</v>
      </c>
      <c r="B27" s="99" t="s">
        <v>34</v>
      </c>
      <c r="C27" s="99" t="s">
        <v>194</v>
      </c>
      <c r="D27" s="99" t="s">
        <v>36</v>
      </c>
      <c r="E27" s="97" t="s">
        <v>209</v>
      </c>
      <c r="F27" s="1">
        <f>G27+H27</f>
        <v>0</v>
      </c>
      <c r="G27" s="1"/>
      <c r="H27" s="1"/>
    </row>
    <row r="28" spans="1:8" ht="24" hidden="1">
      <c r="A28" s="96">
        <v>2150</v>
      </c>
      <c r="B28" s="94" t="s">
        <v>34</v>
      </c>
      <c r="C28" s="94" t="s">
        <v>195</v>
      </c>
      <c r="D28" s="94" t="s">
        <v>35</v>
      </c>
      <c r="E28" s="98" t="s">
        <v>210</v>
      </c>
      <c r="F28" s="1">
        <f>G28+H28</f>
        <v>0</v>
      </c>
      <c r="G28" s="1">
        <f>G30</f>
        <v>0</v>
      </c>
      <c r="H28" s="1">
        <f>H30</f>
        <v>0</v>
      </c>
    </row>
    <row r="29" spans="1:8" s="12" customFormat="1" hidden="1">
      <c r="A29" s="96"/>
      <c r="B29" s="94"/>
      <c r="C29" s="94"/>
      <c r="D29" s="94"/>
      <c r="E29" s="97" t="s">
        <v>188</v>
      </c>
      <c r="F29" s="1"/>
      <c r="G29" s="29"/>
      <c r="H29" s="29"/>
    </row>
    <row r="30" spans="1:8" ht="24" hidden="1">
      <c r="A30" s="96">
        <v>2151</v>
      </c>
      <c r="B30" s="99" t="s">
        <v>34</v>
      </c>
      <c r="C30" s="99" t="s">
        <v>195</v>
      </c>
      <c r="D30" s="99" t="s">
        <v>36</v>
      </c>
      <c r="E30" s="97" t="s">
        <v>211</v>
      </c>
      <c r="F30" s="1">
        <f>G30+H30</f>
        <v>0</v>
      </c>
      <c r="G30" s="1"/>
      <c r="H30" s="1"/>
    </row>
    <row r="31" spans="1:8" ht="24">
      <c r="A31" s="96">
        <v>2160</v>
      </c>
      <c r="B31" s="94" t="s">
        <v>34</v>
      </c>
      <c r="C31" s="94" t="s">
        <v>212</v>
      </c>
      <c r="D31" s="94" t="s">
        <v>35</v>
      </c>
      <c r="E31" s="98" t="s">
        <v>213</v>
      </c>
      <c r="F31" s="1">
        <f>G31+H31</f>
        <v>8800</v>
      </c>
      <c r="G31" s="1">
        <v>8800</v>
      </c>
      <c r="H31" s="1">
        <f>H33</f>
        <v>0</v>
      </c>
    </row>
    <row r="32" spans="1:8" s="12" customFormat="1">
      <c r="A32" s="96"/>
      <c r="B32" s="94"/>
      <c r="C32" s="94"/>
      <c r="D32" s="94"/>
      <c r="E32" s="97" t="s">
        <v>188</v>
      </c>
      <c r="F32" s="1"/>
      <c r="G32" s="29"/>
      <c r="H32" s="29"/>
    </row>
    <row r="33" spans="1:8" ht="24">
      <c r="A33" s="96">
        <v>2161</v>
      </c>
      <c r="B33" s="99" t="s">
        <v>34</v>
      </c>
      <c r="C33" s="99" t="s">
        <v>212</v>
      </c>
      <c r="D33" s="99" t="s">
        <v>36</v>
      </c>
      <c r="E33" s="97" t="s">
        <v>214</v>
      </c>
      <c r="F33" s="1">
        <f>G33+H33</f>
        <v>8800</v>
      </c>
      <c r="G33" s="1">
        <v>8800</v>
      </c>
      <c r="H33" s="1"/>
    </row>
    <row r="34" spans="1:8" hidden="1">
      <c r="A34" s="96">
        <v>2170</v>
      </c>
      <c r="B34" s="94" t="s">
        <v>34</v>
      </c>
      <c r="C34" s="94" t="s">
        <v>215</v>
      </c>
      <c r="D34" s="94" t="s">
        <v>35</v>
      </c>
      <c r="E34" s="98" t="s">
        <v>216</v>
      </c>
      <c r="F34" s="1">
        <f>G34+H34</f>
        <v>0</v>
      </c>
      <c r="G34" s="1">
        <f>G36</f>
        <v>0</v>
      </c>
      <c r="H34" s="1">
        <f>H36</f>
        <v>0</v>
      </c>
    </row>
    <row r="35" spans="1:8" s="12" customFormat="1" hidden="1">
      <c r="A35" s="96"/>
      <c r="B35" s="94"/>
      <c r="C35" s="94"/>
      <c r="D35" s="94"/>
      <c r="E35" s="97" t="s">
        <v>188</v>
      </c>
      <c r="F35" s="1"/>
      <c r="G35" s="29"/>
      <c r="H35" s="29"/>
    </row>
    <row r="36" spans="1:8" hidden="1">
      <c r="A36" s="96">
        <v>2171</v>
      </c>
      <c r="B36" s="99" t="s">
        <v>34</v>
      </c>
      <c r="C36" s="99" t="s">
        <v>215</v>
      </c>
      <c r="D36" s="99" t="s">
        <v>36</v>
      </c>
      <c r="E36" s="97" t="s">
        <v>216</v>
      </c>
      <c r="F36" s="1">
        <f>G36+H36</f>
        <v>0</v>
      </c>
      <c r="G36" s="1"/>
      <c r="H36" s="1"/>
    </row>
    <row r="37" spans="1:8" ht="24" hidden="1">
      <c r="A37" s="96">
        <v>2180</v>
      </c>
      <c r="B37" s="94" t="s">
        <v>34</v>
      </c>
      <c r="C37" s="94" t="s">
        <v>217</v>
      </c>
      <c r="D37" s="94" t="s">
        <v>35</v>
      </c>
      <c r="E37" s="98" t="s">
        <v>218</v>
      </c>
      <c r="F37" s="1">
        <f>G37+H37</f>
        <v>0</v>
      </c>
      <c r="G37" s="1">
        <f>G39</f>
        <v>0</v>
      </c>
      <c r="H37" s="1">
        <f>H39</f>
        <v>0</v>
      </c>
    </row>
    <row r="38" spans="1:8" s="12" customFormat="1" hidden="1">
      <c r="A38" s="96"/>
      <c r="B38" s="94"/>
      <c r="C38" s="94"/>
      <c r="D38" s="94"/>
      <c r="E38" s="97" t="s">
        <v>188</v>
      </c>
      <c r="F38" s="1"/>
      <c r="G38" s="29"/>
      <c r="H38" s="29"/>
    </row>
    <row r="39" spans="1:8" ht="24" hidden="1">
      <c r="A39" s="96">
        <v>2181</v>
      </c>
      <c r="B39" s="99" t="s">
        <v>34</v>
      </c>
      <c r="C39" s="99" t="s">
        <v>217</v>
      </c>
      <c r="D39" s="99" t="s">
        <v>36</v>
      </c>
      <c r="E39" s="97" t="s">
        <v>218</v>
      </c>
      <c r="F39" s="1">
        <f>G39+H39</f>
        <v>0</v>
      </c>
      <c r="G39" s="1">
        <f>G41+G42</f>
        <v>0</v>
      </c>
      <c r="H39" s="1">
        <f>H41+H42</f>
        <v>0</v>
      </c>
    </row>
    <row r="40" spans="1:8" hidden="1">
      <c r="A40" s="96"/>
      <c r="B40" s="99"/>
      <c r="C40" s="99"/>
      <c r="D40" s="99"/>
      <c r="E40" s="97" t="s">
        <v>188</v>
      </c>
      <c r="F40" s="1"/>
      <c r="G40" s="1"/>
      <c r="H40" s="1"/>
    </row>
    <row r="41" spans="1:8" hidden="1">
      <c r="A41" s="96">
        <v>2182</v>
      </c>
      <c r="B41" s="99" t="s">
        <v>34</v>
      </c>
      <c r="C41" s="99" t="s">
        <v>217</v>
      </c>
      <c r="D41" s="99" t="s">
        <v>36</v>
      </c>
      <c r="E41" s="97" t="s">
        <v>219</v>
      </c>
      <c r="F41" s="1">
        <f>G41+H41</f>
        <v>0</v>
      </c>
      <c r="G41" s="1"/>
      <c r="H41" s="1"/>
    </row>
    <row r="42" spans="1:8" hidden="1">
      <c r="A42" s="96">
        <v>2183</v>
      </c>
      <c r="B42" s="99" t="s">
        <v>34</v>
      </c>
      <c r="C42" s="99" t="s">
        <v>217</v>
      </c>
      <c r="D42" s="99" t="s">
        <v>36</v>
      </c>
      <c r="E42" s="97" t="s">
        <v>220</v>
      </c>
      <c r="F42" s="1">
        <f>G42+H42</f>
        <v>0</v>
      </c>
      <c r="G42" s="1"/>
      <c r="H42" s="1"/>
    </row>
    <row r="43" spans="1:8" ht="24" hidden="1">
      <c r="A43" s="96">
        <v>2184</v>
      </c>
      <c r="B43" s="99" t="s">
        <v>34</v>
      </c>
      <c r="C43" s="99" t="s">
        <v>217</v>
      </c>
      <c r="D43" s="99" t="s">
        <v>36</v>
      </c>
      <c r="E43" s="97" t="s">
        <v>221</v>
      </c>
      <c r="F43" s="1">
        <f>G43+H43</f>
        <v>0</v>
      </c>
      <c r="G43" s="1"/>
      <c r="H43" s="1"/>
    </row>
    <row r="44" spans="1:8" s="11" customFormat="1" ht="26.25">
      <c r="A44" s="93">
        <v>2200</v>
      </c>
      <c r="B44" s="94" t="s">
        <v>39</v>
      </c>
      <c r="C44" s="94" t="s">
        <v>35</v>
      </c>
      <c r="D44" s="94" t="s">
        <v>35</v>
      </c>
      <c r="E44" s="95" t="s">
        <v>1082</v>
      </c>
      <c r="F44" s="14">
        <f>G44+H44</f>
        <v>0</v>
      </c>
      <c r="G44" s="14">
        <f>G46+G49+G52+G55+G59</f>
        <v>0</v>
      </c>
      <c r="H44" s="14">
        <f>H46+H49+H52+H55+H59</f>
        <v>0</v>
      </c>
    </row>
    <row r="45" spans="1:8" hidden="1">
      <c r="A45" s="96"/>
      <c r="B45" s="94"/>
      <c r="C45" s="94"/>
      <c r="D45" s="94"/>
      <c r="E45" s="97" t="s">
        <v>196</v>
      </c>
      <c r="F45" s="1"/>
      <c r="G45" s="1"/>
      <c r="H45" s="1"/>
    </row>
    <row r="46" spans="1:8" hidden="1">
      <c r="A46" s="96">
        <v>2210</v>
      </c>
      <c r="B46" s="94" t="s">
        <v>39</v>
      </c>
      <c r="C46" s="99" t="s">
        <v>36</v>
      </c>
      <c r="D46" s="99" t="s">
        <v>35</v>
      </c>
      <c r="E46" s="98" t="s">
        <v>222</v>
      </c>
      <c r="F46" s="1">
        <f>G46+H46</f>
        <v>0</v>
      </c>
      <c r="G46" s="1">
        <f>G48</f>
        <v>0</v>
      </c>
      <c r="H46" s="1">
        <f>H48</f>
        <v>0</v>
      </c>
    </row>
    <row r="47" spans="1:8" hidden="1">
      <c r="A47" s="96"/>
      <c r="B47" s="94"/>
      <c r="C47" s="94"/>
      <c r="D47" s="94"/>
      <c r="E47" s="97" t="s">
        <v>188</v>
      </c>
      <c r="F47" s="1"/>
      <c r="G47" s="1"/>
      <c r="H47" s="1"/>
    </row>
    <row r="48" spans="1:8" hidden="1">
      <c r="A48" s="96">
        <v>2211</v>
      </c>
      <c r="B48" s="99" t="s">
        <v>39</v>
      </c>
      <c r="C48" s="99" t="s">
        <v>36</v>
      </c>
      <c r="D48" s="99" t="s">
        <v>36</v>
      </c>
      <c r="E48" s="97" t="s">
        <v>223</v>
      </c>
      <c r="F48" s="1">
        <f>G48+H48</f>
        <v>0</v>
      </c>
      <c r="G48" s="1"/>
      <c r="H48" s="1"/>
    </row>
    <row r="49" spans="1:8" hidden="1">
      <c r="A49" s="96">
        <v>2220</v>
      </c>
      <c r="B49" s="94" t="s">
        <v>39</v>
      </c>
      <c r="C49" s="94" t="s">
        <v>37</v>
      </c>
      <c r="D49" s="94" t="s">
        <v>35</v>
      </c>
      <c r="E49" s="98" t="s">
        <v>224</v>
      </c>
      <c r="F49" s="1">
        <f>G49+H49</f>
        <v>0</v>
      </c>
      <c r="G49" s="1">
        <f>G51</f>
        <v>0</v>
      </c>
      <c r="H49" s="1">
        <f>H51</f>
        <v>0</v>
      </c>
    </row>
    <row r="50" spans="1:8" s="12" customFormat="1" hidden="1">
      <c r="A50" s="96"/>
      <c r="B50" s="94"/>
      <c r="C50" s="94"/>
      <c r="D50" s="94"/>
      <c r="E50" s="97" t="s">
        <v>188</v>
      </c>
      <c r="F50" s="1"/>
      <c r="G50" s="29"/>
      <c r="H50" s="29"/>
    </row>
    <row r="51" spans="1:8" hidden="1">
      <c r="A51" s="96">
        <v>2221</v>
      </c>
      <c r="B51" s="99" t="s">
        <v>39</v>
      </c>
      <c r="C51" s="99" t="s">
        <v>37</v>
      </c>
      <c r="D51" s="99" t="s">
        <v>36</v>
      </c>
      <c r="E51" s="97" t="s">
        <v>225</v>
      </c>
      <c r="F51" s="1">
        <f>G51+H51</f>
        <v>0</v>
      </c>
      <c r="G51" s="1"/>
      <c r="H51" s="1"/>
    </row>
    <row r="52" spans="1:8" hidden="1">
      <c r="A52" s="96">
        <v>2230</v>
      </c>
      <c r="B52" s="94" t="s">
        <v>39</v>
      </c>
      <c r="C52" s="99" t="s">
        <v>38</v>
      </c>
      <c r="D52" s="99" t="s">
        <v>35</v>
      </c>
      <c r="E52" s="98" t="s">
        <v>226</v>
      </c>
      <c r="F52" s="1">
        <f>G52+H52</f>
        <v>0</v>
      </c>
      <c r="G52" s="1">
        <f>G54</f>
        <v>0</v>
      </c>
      <c r="H52" s="1">
        <f>H54</f>
        <v>0</v>
      </c>
    </row>
    <row r="53" spans="1:8" s="12" customFormat="1" hidden="1">
      <c r="A53" s="96"/>
      <c r="B53" s="94"/>
      <c r="C53" s="94"/>
      <c r="D53" s="94"/>
      <c r="E53" s="97" t="s">
        <v>188</v>
      </c>
      <c r="F53" s="1"/>
      <c r="G53" s="29"/>
      <c r="H53" s="29"/>
    </row>
    <row r="54" spans="1:8" hidden="1">
      <c r="A54" s="96">
        <v>2231</v>
      </c>
      <c r="B54" s="99" t="s">
        <v>39</v>
      </c>
      <c r="C54" s="99" t="s">
        <v>38</v>
      </c>
      <c r="D54" s="99" t="s">
        <v>36</v>
      </c>
      <c r="E54" s="97" t="s">
        <v>227</v>
      </c>
      <c r="F54" s="1">
        <f>G54+H54</f>
        <v>0</v>
      </c>
      <c r="G54" s="1"/>
      <c r="H54" s="1"/>
    </row>
    <row r="55" spans="1:8" ht="24" hidden="1">
      <c r="A55" s="96">
        <v>2240</v>
      </c>
      <c r="B55" s="94" t="s">
        <v>39</v>
      </c>
      <c r="C55" s="94" t="s">
        <v>194</v>
      </c>
      <c r="D55" s="94" t="s">
        <v>35</v>
      </c>
      <c r="E55" s="98" t="s">
        <v>228</v>
      </c>
      <c r="F55" s="1">
        <f>G55+H55</f>
        <v>0</v>
      </c>
      <c r="G55" s="1">
        <f>G57</f>
        <v>0</v>
      </c>
      <c r="H55" s="1">
        <f>H57</f>
        <v>0</v>
      </c>
    </row>
    <row r="56" spans="1:8" s="12" customFormat="1" hidden="1">
      <c r="A56" s="96"/>
      <c r="B56" s="94"/>
      <c r="C56" s="94"/>
      <c r="D56" s="94"/>
      <c r="E56" s="97" t="s">
        <v>188</v>
      </c>
      <c r="F56" s="1"/>
      <c r="G56" s="29"/>
      <c r="H56" s="29"/>
    </row>
    <row r="57" spans="1:8" ht="24" hidden="1">
      <c r="A57" s="96">
        <v>2241</v>
      </c>
      <c r="B57" s="99" t="s">
        <v>39</v>
      </c>
      <c r="C57" s="99" t="s">
        <v>194</v>
      </c>
      <c r="D57" s="99" t="s">
        <v>36</v>
      </c>
      <c r="E57" s="97" t="s">
        <v>228</v>
      </c>
      <c r="F57" s="1">
        <f>G57+H57</f>
        <v>0</v>
      </c>
      <c r="G57" s="1"/>
      <c r="H57" s="1"/>
    </row>
    <row r="58" spans="1:8" hidden="1">
      <c r="A58" s="96"/>
      <c r="B58" s="94"/>
      <c r="C58" s="94"/>
      <c r="D58" s="94"/>
      <c r="E58" s="97" t="s">
        <v>188</v>
      </c>
      <c r="F58" s="1"/>
      <c r="G58" s="1"/>
      <c r="H58" s="1"/>
    </row>
    <row r="59" spans="1:8" hidden="1">
      <c r="A59" s="96">
        <v>2250</v>
      </c>
      <c r="B59" s="94" t="s">
        <v>39</v>
      </c>
      <c r="C59" s="94" t="s">
        <v>195</v>
      </c>
      <c r="D59" s="94" t="s">
        <v>35</v>
      </c>
      <c r="E59" s="98" t="s">
        <v>229</v>
      </c>
      <c r="F59" s="1">
        <f>G59+H59</f>
        <v>0</v>
      </c>
      <c r="G59" s="1">
        <f>G61</f>
        <v>0</v>
      </c>
      <c r="H59" s="1">
        <f>H61</f>
        <v>0</v>
      </c>
    </row>
    <row r="60" spans="1:8" s="12" customFormat="1" hidden="1">
      <c r="A60" s="96"/>
      <c r="B60" s="94"/>
      <c r="C60" s="94"/>
      <c r="D60" s="94"/>
      <c r="E60" s="97" t="s">
        <v>188</v>
      </c>
      <c r="F60" s="1"/>
      <c r="G60" s="29"/>
      <c r="H60" s="29"/>
    </row>
    <row r="61" spans="1:8" hidden="1">
      <c r="A61" s="96">
        <v>2251</v>
      </c>
      <c r="B61" s="99" t="s">
        <v>39</v>
      </c>
      <c r="C61" s="99" t="s">
        <v>195</v>
      </c>
      <c r="D61" s="99" t="s">
        <v>36</v>
      </c>
      <c r="E61" s="97" t="s">
        <v>229</v>
      </c>
      <c r="F61" s="1">
        <f>G61+H61</f>
        <v>0</v>
      </c>
      <c r="G61" s="1"/>
      <c r="H61" s="1"/>
    </row>
    <row r="62" spans="1:8" s="11" customFormat="1" ht="54.75" customHeight="1">
      <c r="A62" s="93">
        <v>2300</v>
      </c>
      <c r="B62" s="94" t="s">
        <v>40</v>
      </c>
      <c r="C62" s="94" t="s">
        <v>35</v>
      </c>
      <c r="D62" s="94" t="s">
        <v>35</v>
      </c>
      <c r="E62" s="95" t="s">
        <v>1083</v>
      </c>
      <c r="F62" s="14">
        <f>G62+H62</f>
        <v>0</v>
      </c>
      <c r="G62" s="14">
        <f>G64+G69+G72+G76+G79+G82+G85</f>
        <v>0</v>
      </c>
      <c r="H62" s="14">
        <f>H64+H69+H72+H76+H79+H82+H85</f>
        <v>0</v>
      </c>
    </row>
    <row r="63" spans="1:8" ht="13.5" hidden="1" customHeight="1">
      <c r="A63" s="96"/>
      <c r="B63" s="94"/>
      <c r="C63" s="94"/>
      <c r="D63" s="94"/>
      <c r="E63" s="97" t="s">
        <v>196</v>
      </c>
      <c r="F63" s="1"/>
      <c r="G63" s="1"/>
      <c r="H63" s="1"/>
    </row>
    <row r="64" spans="1:8" hidden="1">
      <c r="A64" s="96">
        <v>2310</v>
      </c>
      <c r="B64" s="94" t="s">
        <v>40</v>
      </c>
      <c r="C64" s="94" t="s">
        <v>36</v>
      </c>
      <c r="D64" s="94" t="s">
        <v>35</v>
      </c>
      <c r="E64" s="98" t="s">
        <v>230</v>
      </c>
      <c r="F64" s="1">
        <f>G64+H64</f>
        <v>0</v>
      </c>
      <c r="G64" s="1">
        <f>G66+G67+G68</f>
        <v>0</v>
      </c>
      <c r="H64" s="1">
        <f>H66+H67+H68</f>
        <v>0</v>
      </c>
    </row>
    <row r="65" spans="1:8" s="12" customFormat="1" hidden="1">
      <c r="A65" s="96"/>
      <c r="B65" s="94"/>
      <c r="C65" s="94"/>
      <c r="D65" s="94"/>
      <c r="E65" s="97" t="s">
        <v>188</v>
      </c>
      <c r="F65" s="1"/>
      <c r="G65" s="29"/>
      <c r="H65" s="29"/>
    </row>
    <row r="66" spans="1:8" ht="9" hidden="1" customHeight="1">
      <c r="A66" s="96">
        <v>2311</v>
      </c>
      <c r="B66" s="99" t="s">
        <v>40</v>
      </c>
      <c r="C66" s="99" t="s">
        <v>36</v>
      </c>
      <c r="D66" s="99" t="s">
        <v>36</v>
      </c>
      <c r="E66" s="97" t="s">
        <v>231</v>
      </c>
      <c r="F66" s="1">
        <f>G66+H66</f>
        <v>0</v>
      </c>
      <c r="G66" s="1"/>
      <c r="H66" s="1"/>
    </row>
    <row r="67" spans="1:8" hidden="1">
      <c r="A67" s="96">
        <v>2312</v>
      </c>
      <c r="B67" s="99" t="s">
        <v>40</v>
      </c>
      <c r="C67" s="99" t="s">
        <v>36</v>
      </c>
      <c r="D67" s="99" t="s">
        <v>37</v>
      </c>
      <c r="E67" s="97" t="s">
        <v>232</v>
      </c>
      <c r="F67" s="1">
        <f>G67+H67</f>
        <v>0</v>
      </c>
      <c r="G67" s="1"/>
      <c r="H67" s="1"/>
    </row>
    <row r="68" spans="1:8" hidden="1">
      <c r="A68" s="96">
        <v>2313</v>
      </c>
      <c r="B68" s="99" t="s">
        <v>40</v>
      </c>
      <c r="C68" s="99" t="s">
        <v>36</v>
      </c>
      <c r="D68" s="99" t="s">
        <v>38</v>
      </c>
      <c r="E68" s="97" t="s">
        <v>233</v>
      </c>
      <c r="F68" s="1">
        <f>G68+H68</f>
        <v>0</v>
      </c>
      <c r="G68" s="1"/>
      <c r="H68" s="1"/>
    </row>
    <row r="69" spans="1:8" hidden="1">
      <c r="A69" s="96">
        <v>2320</v>
      </c>
      <c r="B69" s="94" t="s">
        <v>40</v>
      </c>
      <c r="C69" s="94" t="s">
        <v>37</v>
      </c>
      <c r="D69" s="94" t="s">
        <v>35</v>
      </c>
      <c r="E69" s="98" t="s">
        <v>234</v>
      </c>
      <c r="F69" s="1">
        <f>G69+H69</f>
        <v>0</v>
      </c>
      <c r="G69" s="1">
        <f>G71</f>
        <v>0</v>
      </c>
      <c r="H69" s="1">
        <f>H71</f>
        <v>0</v>
      </c>
    </row>
    <row r="70" spans="1:8" s="12" customFormat="1" hidden="1">
      <c r="A70" s="96"/>
      <c r="B70" s="94"/>
      <c r="C70" s="94"/>
      <c r="D70" s="94"/>
      <c r="E70" s="97" t="s">
        <v>188</v>
      </c>
      <c r="F70" s="1"/>
      <c r="G70" s="29"/>
      <c r="H70" s="29"/>
    </row>
    <row r="71" spans="1:8" hidden="1">
      <c r="A71" s="96">
        <v>2321</v>
      </c>
      <c r="B71" s="99" t="s">
        <v>40</v>
      </c>
      <c r="C71" s="99" t="s">
        <v>37</v>
      </c>
      <c r="D71" s="99" t="s">
        <v>36</v>
      </c>
      <c r="E71" s="97" t="s">
        <v>235</v>
      </c>
      <c r="F71" s="1">
        <f>G71+H71</f>
        <v>0</v>
      </c>
      <c r="G71" s="1"/>
      <c r="H71" s="1"/>
    </row>
    <row r="72" spans="1:8" ht="24" hidden="1">
      <c r="A72" s="96">
        <v>2330</v>
      </c>
      <c r="B72" s="94" t="s">
        <v>40</v>
      </c>
      <c r="C72" s="94" t="s">
        <v>38</v>
      </c>
      <c r="D72" s="94" t="s">
        <v>35</v>
      </c>
      <c r="E72" s="98" t="s">
        <v>236</v>
      </c>
      <c r="F72" s="1">
        <f>G72+H72</f>
        <v>0</v>
      </c>
      <c r="G72" s="1">
        <f>G74+G75</f>
        <v>0</v>
      </c>
      <c r="H72" s="1">
        <f>H74+H75</f>
        <v>0</v>
      </c>
    </row>
    <row r="73" spans="1:8" s="12" customFormat="1" hidden="1">
      <c r="A73" s="96"/>
      <c r="B73" s="94"/>
      <c r="C73" s="94"/>
      <c r="D73" s="94"/>
      <c r="E73" s="97" t="s">
        <v>188</v>
      </c>
      <c r="F73" s="1"/>
      <c r="G73" s="29"/>
      <c r="H73" s="29"/>
    </row>
    <row r="74" spans="1:8" hidden="1">
      <c r="A74" s="96">
        <v>2331</v>
      </c>
      <c r="B74" s="99" t="s">
        <v>40</v>
      </c>
      <c r="C74" s="99" t="s">
        <v>38</v>
      </c>
      <c r="D74" s="99" t="s">
        <v>36</v>
      </c>
      <c r="E74" s="97" t="s">
        <v>237</v>
      </c>
      <c r="F74" s="1">
        <f>G74+H74</f>
        <v>0</v>
      </c>
      <c r="G74" s="1"/>
      <c r="H74" s="1"/>
    </row>
    <row r="75" spans="1:8" hidden="1">
      <c r="A75" s="96">
        <v>2332</v>
      </c>
      <c r="B75" s="99" t="s">
        <v>40</v>
      </c>
      <c r="C75" s="99" t="s">
        <v>38</v>
      </c>
      <c r="D75" s="99" t="s">
        <v>37</v>
      </c>
      <c r="E75" s="97" t="s">
        <v>238</v>
      </c>
      <c r="F75" s="1">
        <f>G75+H75</f>
        <v>0</v>
      </c>
      <c r="G75" s="1"/>
      <c r="H75" s="1"/>
    </row>
    <row r="76" spans="1:8" hidden="1">
      <c r="A76" s="96">
        <v>2340</v>
      </c>
      <c r="B76" s="94" t="s">
        <v>40</v>
      </c>
      <c r="C76" s="94" t="s">
        <v>194</v>
      </c>
      <c r="D76" s="94" t="s">
        <v>35</v>
      </c>
      <c r="E76" s="98" t="s">
        <v>239</v>
      </c>
      <c r="F76" s="1">
        <f>G76+H76</f>
        <v>0</v>
      </c>
      <c r="G76" s="1">
        <f>G78</f>
        <v>0</v>
      </c>
      <c r="H76" s="1">
        <f>H78</f>
        <v>0</v>
      </c>
    </row>
    <row r="77" spans="1:8" s="12" customFormat="1" hidden="1">
      <c r="A77" s="96"/>
      <c r="B77" s="94"/>
      <c r="C77" s="94"/>
      <c r="D77" s="94"/>
      <c r="E77" s="97" t="s">
        <v>188</v>
      </c>
      <c r="F77" s="1"/>
      <c r="G77" s="29"/>
      <c r="H77" s="29"/>
    </row>
    <row r="78" spans="1:8" hidden="1">
      <c r="A78" s="96">
        <v>2341</v>
      </c>
      <c r="B78" s="99" t="s">
        <v>40</v>
      </c>
      <c r="C78" s="99" t="s">
        <v>194</v>
      </c>
      <c r="D78" s="99" t="s">
        <v>36</v>
      </c>
      <c r="E78" s="97" t="s">
        <v>239</v>
      </c>
      <c r="F78" s="1">
        <f>G78+H78</f>
        <v>0</v>
      </c>
      <c r="G78" s="1"/>
      <c r="H78" s="1"/>
    </row>
    <row r="79" spans="1:8" hidden="1">
      <c r="A79" s="96">
        <v>2350</v>
      </c>
      <c r="B79" s="94" t="s">
        <v>40</v>
      </c>
      <c r="C79" s="94" t="s">
        <v>195</v>
      </c>
      <c r="D79" s="94" t="s">
        <v>35</v>
      </c>
      <c r="E79" s="98" t="s">
        <v>240</v>
      </c>
      <c r="F79" s="1">
        <f>G79+H79</f>
        <v>0</v>
      </c>
      <c r="G79" s="1">
        <f>G81</f>
        <v>0</v>
      </c>
      <c r="H79" s="1">
        <f>H81</f>
        <v>0</v>
      </c>
    </row>
    <row r="80" spans="1:8" s="12" customFormat="1" hidden="1">
      <c r="A80" s="96"/>
      <c r="B80" s="94"/>
      <c r="C80" s="94"/>
      <c r="D80" s="94"/>
      <c r="E80" s="97" t="s">
        <v>188</v>
      </c>
      <c r="F80" s="1"/>
      <c r="G80" s="29"/>
      <c r="H80" s="29"/>
    </row>
    <row r="81" spans="1:8" hidden="1">
      <c r="A81" s="96">
        <v>2351</v>
      </c>
      <c r="B81" s="99" t="s">
        <v>40</v>
      </c>
      <c r="C81" s="99" t="s">
        <v>195</v>
      </c>
      <c r="D81" s="99" t="s">
        <v>36</v>
      </c>
      <c r="E81" s="97" t="s">
        <v>241</v>
      </c>
      <c r="F81" s="1">
        <f>G81+H81</f>
        <v>0</v>
      </c>
      <c r="G81" s="1"/>
      <c r="H81" s="1"/>
    </row>
    <row r="82" spans="1:8" ht="24" hidden="1">
      <c r="A82" s="96">
        <v>2360</v>
      </c>
      <c r="B82" s="94" t="s">
        <v>40</v>
      </c>
      <c r="C82" s="94" t="s">
        <v>212</v>
      </c>
      <c r="D82" s="94" t="s">
        <v>35</v>
      </c>
      <c r="E82" s="98" t="s">
        <v>242</v>
      </c>
      <c r="F82" s="1">
        <f>G82+H82</f>
        <v>0</v>
      </c>
      <c r="G82" s="1">
        <f>G84</f>
        <v>0</v>
      </c>
      <c r="H82" s="1">
        <f>H84</f>
        <v>0</v>
      </c>
    </row>
    <row r="83" spans="1:8" s="12" customFormat="1" hidden="1">
      <c r="A83" s="96"/>
      <c r="B83" s="94"/>
      <c r="C83" s="94"/>
      <c r="D83" s="94"/>
      <c r="E83" s="97" t="s">
        <v>188</v>
      </c>
      <c r="F83" s="1"/>
      <c r="G83" s="29"/>
      <c r="H83" s="29"/>
    </row>
    <row r="84" spans="1:8" ht="24" hidden="1">
      <c r="A84" s="96">
        <v>2361</v>
      </c>
      <c r="B84" s="99" t="s">
        <v>40</v>
      </c>
      <c r="C84" s="99" t="s">
        <v>212</v>
      </c>
      <c r="D84" s="99" t="s">
        <v>36</v>
      </c>
      <c r="E84" s="97" t="s">
        <v>242</v>
      </c>
      <c r="F84" s="1">
        <f>G84+H84</f>
        <v>0</v>
      </c>
      <c r="G84" s="1"/>
      <c r="H84" s="1"/>
    </row>
    <row r="85" spans="1:8" ht="24" hidden="1">
      <c r="A85" s="96">
        <v>2370</v>
      </c>
      <c r="B85" s="94" t="s">
        <v>40</v>
      </c>
      <c r="C85" s="94" t="s">
        <v>215</v>
      </c>
      <c r="D85" s="94" t="s">
        <v>35</v>
      </c>
      <c r="E85" s="98" t="s">
        <v>243</v>
      </c>
      <c r="F85" s="1">
        <f>G85+H85</f>
        <v>0</v>
      </c>
      <c r="G85" s="1">
        <f>G87</f>
        <v>0</v>
      </c>
      <c r="H85" s="1">
        <f>H87</f>
        <v>0</v>
      </c>
    </row>
    <row r="86" spans="1:8" s="12" customFormat="1" hidden="1">
      <c r="A86" s="96"/>
      <c r="B86" s="94"/>
      <c r="C86" s="94"/>
      <c r="D86" s="94"/>
      <c r="E86" s="97" t="s">
        <v>188</v>
      </c>
      <c r="F86" s="1"/>
      <c r="G86" s="29"/>
      <c r="H86" s="29"/>
    </row>
    <row r="87" spans="1:8" hidden="1">
      <c r="A87" s="96">
        <v>2371</v>
      </c>
      <c r="B87" s="99" t="s">
        <v>40</v>
      </c>
      <c r="C87" s="99" t="s">
        <v>215</v>
      </c>
      <c r="D87" s="99" t="s">
        <v>36</v>
      </c>
      <c r="E87" s="97" t="s">
        <v>244</v>
      </c>
      <c r="F87" s="1">
        <f>G87+H87</f>
        <v>0</v>
      </c>
      <c r="G87" s="1"/>
      <c r="H87" s="1"/>
    </row>
    <row r="88" spans="1:8" s="11" customFormat="1" ht="40.5">
      <c r="A88" s="93">
        <v>2400</v>
      </c>
      <c r="B88" s="94" t="s">
        <v>41</v>
      </c>
      <c r="C88" s="94" t="s">
        <v>35</v>
      </c>
      <c r="D88" s="94" t="s">
        <v>35</v>
      </c>
      <c r="E88" s="95" t="s">
        <v>1084</v>
      </c>
      <c r="F88" s="14">
        <f>G88+H88</f>
        <v>443032.00000000006</v>
      </c>
      <c r="G88" s="14">
        <f>G90+G94+G100+G108+G113+G120+G123+G129+G138</f>
        <v>105644.7</v>
      </c>
      <c r="H88" s="14">
        <f>H90+H94+H100+H108+H113+H120+H123+H129+H138</f>
        <v>337387.30000000005</v>
      </c>
    </row>
    <row r="89" spans="1:8">
      <c r="A89" s="96"/>
      <c r="B89" s="94"/>
      <c r="C89" s="94"/>
      <c r="D89" s="94"/>
      <c r="E89" s="97" t="s">
        <v>196</v>
      </c>
      <c r="F89" s="1"/>
      <c r="G89" s="1"/>
      <c r="H89" s="1"/>
    </row>
    <row r="90" spans="1:8" ht="24">
      <c r="A90" s="96">
        <v>2410</v>
      </c>
      <c r="B90" s="94" t="s">
        <v>41</v>
      </c>
      <c r="C90" s="94" t="s">
        <v>36</v>
      </c>
      <c r="D90" s="94" t="s">
        <v>35</v>
      </c>
      <c r="E90" s="98" t="s">
        <v>245</v>
      </c>
      <c r="F90" s="1">
        <f>G90+H90</f>
        <v>0</v>
      </c>
      <c r="G90" s="1">
        <f>G92+G93</f>
        <v>0</v>
      </c>
      <c r="H90" s="1">
        <f>H92+H93</f>
        <v>0</v>
      </c>
    </row>
    <row r="91" spans="1:8" s="12" customFormat="1" hidden="1">
      <c r="A91" s="96"/>
      <c r="B91" s="94"/>
      <c r="C91" s="94"/>
      <c r="D91" s="94"/>
      <c r="E91" s="97" t="s">
        <v>188</v>
      </c>
      <c r="F91" s="1"/>
      <c r="G91" s="29"/>
      <c r="H91" s="29"/>
    </row>
    <row r="92" spans="1:8" hidden="1">
      <c r="A92" s="96">
        <v>2411</v>
      </c>
      <c r="B92" s="99" t="s">
        <v>41</v>
      </c>
      <c r="C92" s="99" t="s">
        <v>36</v>
      </c>
      <c r="D92" s="99" t="s">
        <v>36</v>
      </c>
      <c r="E92" s="97" t="s">
        <v>246</v>
      </c>
      <c r="F92" s="1">
        <f>G92+H92</f>
        <v>0</v>
      </c>
      <c r="G92" s="1"/>
      <c r="H92" s="1"/>
    </row>
    <row r="93" spans="1:8" hidden="1">
      <c r="A93" s="96">
        <v>2412</v>
      </c>
      <c r="B93" s="99" t="s">
        <v>41</v>
      </c>
      <c r="C93" s="99" t="s">
        <v>36</v>
      </c>
      <c r="D93" s="99" t="s">
        <v>37</v>
      </c>
      <c r="E93" s="97" t="s">
        <v>247</v>
      </c>
      <c r="F93" s="1">
        <f>G93+H93</f>
        <v>0</v>
      </c>
      <c r="G93" s="1"/>
      <c r="H93" s="1"/>
    </row>
    <row r="94" spans="1:8" ht="24">
      <c r="A94" s="96">
        <v>2420</v>
      </c>
      <c r="B94" s="94" t="s">
        <v>41</v>
      </c>
      <c r="C94" s="94" t="s">
        <v>37</v>
      </c>
      <c r="D94" s="94" t="s">
        <v>35</v>
      </c>
      <c r="E94" s="98" t="s">
        <v>248</v>
      </c>
      <c r="F94" s="1">
        <f>G94+H94</f>
        <v>42016.2</v>
      </c>
      <c r="G94" s="1">
        <f>G96+G97+G98+G99</f>
        <v>42016.2</v>
      </c>
      <c r="H94" s="1">
        <f>H96+H97+H98+H99</f>
        <v>0</v>
      </c>
    </row>
    <row r="95" spans="1:8" s="12" customFormat="1" ht="14.25" customHeight="1">
      <c r="A95" s="96"/>
      <c r="B95" s="94"/>
      <c r="C95" s="94"/>
      <c r="D95" s="94"/>
      <c r="E95" s="97" t="s">
        <v>188</v>
      </c>
      <c r="F95" s="1"/>
      <c r="G95" s="29"/>
      <c r="H95" s="29"/>
    </row>
    <row r="96" spans="1:8" hidden="1">
      <c r="A96" s="96">
        <v>2421</v>
      </c>
      <c r="B96" s="99" t="s">
        <v>41</v>
      </c>
      <c r="C96" s="99" t="s">
        <v>37</v>
      </c>
      <c r="D96" s="99" t="s">
        <v>36</v>
      </c>
      <c r="E96" s="97" t="s">
        <v>249</v>
      </c>
      <c r="F96" s="1">
        <f>G96+H96</f>
        <v>0</v>
      </c>
      <c r="G96" s="1"/>
      <c r="H96" s="1"/>
    </row>
    <row r="97" spans="1:8" hidden="1">
      <c r="A97" s="96">
        <v>2422</v>
      </c>
      <c r="B97" s="99" t="s">
        <v>41</v>
      </c>
      <c r="C97" s="99" t="s">
        <v>37</v>
      </c>
      <c r="D97" s="99" t="s">
        <v>37</v>
      </c>
      <c r="E97" s="97" t="s">
        <v>250</v>
      </c>
      <c r="F97" s="1">
        <f>G97+H97</f>
        <v>0</v>
      </c>
      <c r="G97" s="1"/>
      <c r="H97" s="1"/>
    </row>
    <row r="98" spans="1:8" hidden="1">
      <c r="A98" s="96">
        <v>2423</v>
      </c>
      <c r="B98" s="99" t="s">
        <v>41</v>
      </c>
      <c r="C98" s="99" t="s">
        <v>37</v>
      </c>
      <c r="D98" s="99" t="s">
        <v>38</v>
      </c>
      <c r="E98" s="97" t="s">
        <v>251</v>
      </c>
      <c r="F98" s="1">
        <f>G98+H98</f>
        <v>0</v>
      </c>
      <c r="G98" s="1"/>
      <c r="H98" s="1"/>
    </row>
    <row r="99" spans="1:8">
      <c r="A99" s="96">
        <v>2424</v>
      </c>
      <c r="B99" s="99" t="s">
        <v>41</v>
      </c>
      <c r="C99" s="99" t="s">
        <v>37</v>
      </c>
      <c r="D99" s="99" t="s">
        <v>194</v>
      </c>
      <c r="E99" s="97" t="s">
        <v>252</v>
      </c>
      <c r="F99" s="1">
        <f>G99+H99</f>
        <v>42016.2</v>
      </c>
      <c r="G99" s="1">
        <v>42016.2</v>
      </c>
      <c r="H99" s="1">
        <v>0</v>
      </c>
    </row>
    <row r="100" spans="1:8">
      <c r="A100" s="96">
        <v>2430</v>
      </c>
      <c r="B100" s="94" t="s">
        <v>41</v>
      </c>
      <c r="C100" s="94" t="s">
        <v>38</v>
      </c>
      <c r="D100" s="94" t="s">
        <v>35</v>
      </c>
      <c r="E100" s="98" t="s">
        <v>253</v>
      </c>
      <c r="F100" s="1">
        <f>G100+H100</f>
        <v>122638.6</v>
      </c>
      <c r="G100" s="1">
        <f>G102+G103+G104+G105+G106+G107</f>
        <v>0</v>
      </c>
      <c r="H100" s="1">
        <f>H102+H103+H104+H105+H106+H107</f>
        <v>122638.6</v>
      </c>
    </row>
    <row r="101" spans="1:8" s="12" customFormat="1">
      <c r="A101" s="96"/>
      <c r="B101" s="94"/>
      <c r="C101" s="94"/>
      <c r="D101" s="94"/>
      <c r="E101" s="97" t="s">
        <v>188</v>
      </c>
      <c r="F101" s="1"/>
      <c r="G101" s="29"/>
      <c r="H101" s="29"/>
    </row>
    <row r="102" spans="1:8" ht="0.75" customHeight="1">
      <c r="A102" s="96">
        <v>2431</v>
      </c>
      <c r="B102" s="99" t="s">
        <v>41</v>
      </c>
      <c r="C102" s="99" t="s">
        <v>38</v>
      </c>
      <c r="D102" s="99" t="s">
        <v>36</v>
      </c>
      <c r="E102" s="97" t="s">
        <v>254</v>
      </c>
      <c r="F102" s="1">
        <f t="shared" ref="F102:F108" si="0">G102+H102</f>
        <v>0</v>
      </c>
      <c r="G102" s="1"/>
      <c r="H102" s="1"/>
    </row>
    <row r="103" spans="1:8" hidden="1">
      <c r="A103" s="96">
        <v>2432</v>
      </c>
      <c r="B103" s="99" t="s">
        <v>41</v>
      </c>
      <c r="C103" s="99" t="s">
        <v>38</v>
      </c>
      <c r="D103" s="99" t="s">
        <v>37</v>
      </c>
      <c r="E103" s="97" t="s">
        <v>255</v>
      </c>
      <c r="F103" s="1">
        <f t="shared" si="0"/>
        <v>0</v>
      </c>
      <c r="G103" s="1"/>
      <c r="H103" s="1"/>
    </row>
    <row r="104" spans="1:8" hidden="1">
      <c r="A104" s="96">
        <v>2433</v>
      </c>
      <c r="B104" s="99" t="s">
        <v>41</v>
      </c>
      <c r="C104" s="99" t="s">
        <v>38</v>
      </c>
      <c r="D104" s="99" t="s">
        <v>38</v>
      </c>
      <c r="E104" s="97" t="s">
        <v>256</v>
      </c>
      <c r="F104" s="1">
        <f t="shared" si="0"/>
        <v>0</v>
      </c>
      <c r="G104" s="1"/>
      <c r="H104" s="1"/>
    </row>
    <row r="105" spans="1:8" hidden="1">
      <c r="A105" s="96">
        <v>2434</v>
      </c>
      <c r="B105" s="99" t="s">
        <v>41</v>
      </c>
      <c r="C105" s="99" t="s">
        <v>38</v>
      </c>
      <c r="D105" s="99" t="s">
        <v>194</v>
      </c>
      <c r="E105" s="97" t="s">
        <v>257</v>
      </c>
      <c r="F105" s="1">
        <f t="shared" si="0"/>
        <v>0</v>
      </c>
      <c r="G105" s="1"/>
      <c r="H105" s="1"/>
    </row>
    <row r="106" spans="1:8">
      <c r="A106" s="96">
        <v>2435</v>
      </c>
      <c r="B106" s="99" t="s">
        <v>41</v>
      </c>
      <c r="C106" s="99" t="s">
        <v>38</v>
      </c>
      <c r="D106" s="99" t="s">
        <v>195</v>
      </c>
      <c r="E106" s="97" t="s">
        <v>258</v>
      </c>
      <c r="F106" s="1">
        <f t="shared" si="0"/>
        <v>122638.6</v>
      </c>
      <c r="G106" s="1"/>
      <c r="H106" s="1">
        <v>122638.6</v>
      </c>
    </row>
    <row r="107" spans="1:8">
      <c r="A107" s="96">
        <v>2436</v>
      </c>
      <c r="B107" s="99" t="s">
        <v>41</v>
      </c>
      <c r="C107" s="99" t="s">
        <v>38</v>
      </c>
      <c r="D107" s="99" t="s">
        <v>212</v>
      </c>
      <c r="E107" s="97" t="s">
        <v>259</v>
      </c>
      <c r="F107" s="1">
        <f t="shared" si="0"/>
        <v>0</v>
      </c>
      <c r="G107" s="1"/>
      <c r="H107" s="1"/>
    </row>
    <row r="108" spans="1:8" ht="24">
      <c r="A108" s="96">
        <v>2440</v>
      </c>
      <c r="B108" s="94" t="s">
        <v>41</v>
      </c>
      <c r="C108" s="94" t="s">
        <v>194</v>
      </c>
      <c r="D108" s="94" t="s">
        <v>35</v>
      </c>
      <c r="E108" s="98" t="s">
        <v>260</v>
      </c>
      <c r="F108" s="1">
        <f t="shared" si="0"/>
        <v>0</v>
      </c>
      <c r="G108" s="1">
        <f>G110+G111+G112</f>
        <v>0</v>
      </c>
      <c r="H108" s="1">
        <f>H110+H111+H112</f>
        <v>0</v>
      </c>
    </row>
    <row r="109" spans="1:8" s="12" customFormat="1" ht="15" customHeight="1">
      <c r="A109" s="96"/>
      <c r="B109" s="94"/>
      <c r="C109" s="94"/>
      <c r="D109" s="94"/>
      <c r="E109" s="97" t="s">
        <v>188</v>
      </c>
      <c r="F109" s="1"/>
      <c r="G109" s="29"/>
      <c r="H109" s="29"/>
    </row>
    <row r="110" spans="1:8" ht="24" hidden="1">
      <c r="A110" s="96">
        <v>2441</v>
      </c>
      <c r="B110" s="99" t="s">
        <v>41</v>
      </c>
      <c r="C110" s="99" t="s">
        <v>194</v>
      </c>
      <c r="D110" s="99" t="s">
        <v>36</v>
      </c>
      <c r="E110" s="97" t="s">
        <v>261</v>
      </c>
      <c r="F110" s="1">
        <f>G110+H110</f>
        <v>0</v>
      </c>
      <c r="G110" s="1"/>
      <c r="H110" s="1"/>
    </row>
    <row r="111" spans="1:8" hidden="1">
      <c r="A111" s="96">
        <v>2442</v>
      </c>
      <c r="B111" s="99" t="s">
        <v>41</v>
      </c>
      <c r="C111" s="99" t="s">
        <v>194</v>
      </c>
      <c r="D111" s="99" t="s">
        <v>37</v>
      </c>
      <c r="E111" s="97" t="s">
        <v>262</v>
      </c>
      <c r="F111" s="1">
        <f>G111+H111</f>
        <v>0</v>
      </c>
      <c r="G111" s="1"/>
      <c r="H111" s="1"/>
    </row>
    <row r="112" spans="1:8" hidden="1">
      <c r="A112" s="96">
        <v>2443</v>
      </c>
      <c r="B112" s="99" t="s">
        <v>41</v>
      </c>
      <c r="C112" s="99" t="s">
        <v>194</v>
      </c>
      <c r="D112" s="99" t="s">
        <v>38</v>
      </c>
      <c r="E112" s="97" t="s">
        <v>263</v>
      </c>
      <c r="F112" s="1">
        <f>G112+H112</f>
        <v>0</v>
      </c>
      <c r="G112" s="1"/>
      <c r="H112" s="1"/>
    </row>
    <row r="113" spans="1:8">
      <c r="A113" s="96">
        <v>2450</v>
      </c>
      <c r="B113" s="94" t="s">
        <v>41</v>
      </c>
      <c r="C113" s="94" t="s">
        <v>195</v>
      </c>
      <c r="D113" s="94" t="s">
        <v>35</v>
      </c>
      <c r="E113" s="98" t="s">
        <v>264</v>
      </c>
      <c r="F113" s="1">
        <f>G113+H113</f>
        <v>438377.2</v>
      </c>
      <c r="G113" s="1">
        <f>G115+G116+G117+G118+G119</f>
        <v>63628.5</v>
      </c>
      <c r="H113" s="1">
        <f>H115+H116+H117+H118+H119</f>
        <v>374748.7</v>
      </c>
    </row>
    <row r="114" spans="1:8" s="12" customFormat="1">
      <c r="A114" s="96"/>
      <c r="B114" s="94"/>
      <c r="C114" s="94"/>
      <c r="D114" s="94"/>
      <c r="E114" s="97" t="s">
        <v>188</v>
      </c>
      <c r="F114" s="1"/>
      <c r="G114" s="29"/>
      <c r="H114" s="29"/>
    </row>
    <row r="115" spans="1:8">
      <c r="A115" s="96">
        <v>2451</v>
      </c>
      <c r="B115" s="99" t="s">
        <v>41</v>
      </c>
      <c r="C115" s="99" t="s">
        <v>195</v>
      </c>
      <c r="D115" s="99" t="s">
        <v>36</v>
      </c>
      <c r="E115" s="97" t="s">
        <v>265</v>
      </c>
      <c r="F115" s="1">
        <f t="shared" ref="F115:F120" si="1">G115+H115</f>
        <v>438377.2</v>
      </c>
      <c r="G115" s="1">
        <v>63628.5</v>
      </c>
      <c r="H115" s="1">
        <v>374748.7</v>
      </c>
    </row>
    <row r="116" spans="1:8" hidden="1">
      <c r="A116" s="96">
        <v>2452</v>
      </c>
      <c r="B116" s="99" t="s">
        <v>41</v>
      </c>
      <c r="C116" s="99" t="s">
        <v>195</v>
      </c>
      <c r="D116" s="99" t="s">
        <v>37</v>
      </c>
      <c r="E116" s="97" t="s">
        <v>266</v>
      </c>
      <c r="F116" s="1">
        <f t="shared" si="1"/>
        <v>0</v>
      </c>
      <c r="G116" s="1"/>
      <c r="H116" s="1"/>
    </row>
    <row r="117" spans="1:8" hidden="1">
      <c r="A117" s="96">
        <v>2453</v>
      </c>
      <c r="B117" s="99" t="s">
        <v>41</v>
      </c>
      <c r="C117" s="99" t="s">
        <v>195</v>
      </c>
      <c r="D117" s="99" t="s">
        <v>38</v>
      </c>
      <c r="E117" s="97" t="s">
        <v>267</v>
      </c>
      <c r="F117" s="1">
        <f t="shared" si="1"/>
        <v>0</v>
      </c>
      <c r="G117" s="1"/>
      <c r="H117" s="1"/>
    </row>
    <row r="118" spans="1:8" hidden="1">
      <c r="A118" s="96">
        <v>2454</v>
      </c>
      <c r="B118" s="99" t="s">
        <v>41</v>
      </c>
      <c r="C118" s="99" t="s">
        <v>195</v>
      </c>
      <c r="D118" s="99" t="s">
        <v>194</v>
      </c>
      <c r="E118" s="97" t="s">
        <v>268</v>
      </c>
      <c r="F118" s="1">
        <f t="shared" si="1"/>
        <v>0</v>
      </c>
      <c r="G118" s="1"/>
      <c r="H118" s="1"/>
    </row>
    <row r="119" spans="1:8" hidden="1">
      <c r="A119" s="96">
        <v>2455</v>
      </c>
      <c r="B119" s="99" t="s">
        <v>41</v>
      </c>
      <c r="C119" s="99" t="s">
        <v>195</v>
      </c>
      <c r="D119" s="99" t="s">
        <v>195</v>
      </c>
      <c r="E119" s="97" t="s">
        <v>269</v>
      </c>
      <c r="F119" s="1">
        <f t="shared" si="1"/>
        <v>0</v>
      </c>
      <c r="G119" s="1"/>
      <c r="H119" s="1"/>
    </row>
    <row r="120" spans="1:8">
      <c r="A120" s="96">
        <v>2460</v>
      </c>
      <c r="B120" s="94" t="s">
        <v>41</v>
      </c>
      <c r="C120" s="94" t="s">
        <v>212</v>
      </c>
      <c r="D120" s="94" t="s">
        <v>35</v>
      </c>
      <c r="E120" s="98" t="s">
        <v>270</v>
      </c>
      <c r="F120" s="1">
        <f t="shared" si="1"/>
        <v>0</v>
      </c>
      <c r="G120" s="1">
        <f>G122</f>
        <v>0</v>
      </c>
      <c r="H120" s="1">
        <f>H122</f>
        <v>0</v>
      </c>
    </row>
    <row r="121" spans="1:8" s="12" customFormat="1" ht="14.25" customHeight="1">
      <c r="A121" s="96"/>
      <c r="B121" s="94"/>
      <c r="C121" s="94"/>
      <c r="D121" s="94"/>
      <c r="E121" s="97" t="s">
        <v>188</v>
      </c>
      <c r="F121" s="1"/>
      <c r="G121" s="29"/>
      <c r="H121" s="29"/>
    </row>
    <row r="122" spans="1:8" hidden="1">
      <c r="A122" s="96">
        <v>2461</v>
      </c>
      <c r="B122" s="99" t="s">
        <v>41</v>
      </c>
      <c r="C122" s="99" t="s">
        <v>212</v>
      </c>
      <c r="D122" s="99" t="s">
        <v>36</v>
      </c>
      <c r="E122" s="97" t="s">
        <v>271</v>
      </c>
      <c r="F122" s="1">
        <f>G122+H122</f>
        <v>0</v>
      </c>
      <c r="G122" s="1"/>
      <c r="H122" s="1"/>
    </row>
    <row r="123" spans="1:8" hidden="1">
      <c r="A123" s="96">
        <v>2470</v>
      </c>
      <c r="B123" s="94" t="s">
        <v>41</v>
      </c>
      <c r="C123" s="94" t="s">
        <v>215</v>
      </c>
      <c r="D123" s="94" t="s">
        <v>35</v>
      </c>
      <c r="E123" s="98" t="s">
        <v>272</v>
      </c>
      <c r="F123" s="1">
        <f>G123+H123</f>
        <v>0</v>
      </c>
      <c r="G123" s="1">
        <f>G125+G126+G127+G128</f>
        <v>0</v>
      </c>
      <c r="H123" s="1">
        <f>H125+H126+H127+H128</f>
        <v>0</v>
      </c>
    </row>
    <row r="124" spans="1:8" s="12" customFormat="1" hidden="1">
      <c r="A124" s="96"/>
      <c r="B124" s="94"/>
      <c r="C124" s="94"/>
      <c r="D124" s="94"/>
      <c r="E124" s="97" t="s">
        <v>188</v>
      </c>
      <c r="F124" s="1"/>
      <c r="G124" s="29"/>
      <c r="H124" s="29"/>
    </row>
    <row r="125" spans="1:8" ht="24" hidden="1">
      <c r="A125" s="96">
        <v>2471</v>
      </c>
      <c r="B125" s="99" t="s">
        <v>41</v>
      </c>
      <c r="C125" s="99" t="s">
        <v>215</v>
      </c>
      <c r="D125" s="99" t="s">
        <v>36</v>
      </c>
      <c r="E125" s="97" t="s">
        <v>273</v>
      </c>
      <c r="F125" s="1">
        <f>G125+H125</f>
        <v>0</v>
      </c>
      <c r="G125" s="1"/>
      <c r="H125" s="1"/>
    </row>
    <row r="126" spans="1:8" hidden="1">
      <c r="A126" s="96">
        <v>2472</v>
      </c>
      <c r="B126" s="99" t="s">
        <v>41</v>
      </c>
      <c r="C126" s="99" t="s">
        <v>215</v>
      </c>
      <c r="D126" s="99" t="s">
        <v>37</v>
      </c>
      <c r="E126" s="97" t="s">
        <v>274</v>
      </c>
      <c r="F126" s="1">
        <f>G126+H126</f>
        <v>0</v>
      </c>
      <c r="G126" s="1"/>
      <c r="H126" s="1"/>
    </row>
    <row r="127" spans="1:8" hidden="1">
      <c r="A127" s="96">
        <v>2473</v>
      </c>
      <c r="B127" s="99" t="s">
        <v>41</v>
      </c>
      <c r="C127" s="99" t="s">
        <v>215</v>
      </c>
      <c r="D127" s="99" t="s">
        <v>38</v>
      </c>
      <c r="E127" s="97" t="s">
        <v>275</v>
      </c>
      <c r="F127" s="1">
        <f>G127+H127</f>
        <v>0</v>
      </c>
      <c r="G127" s="1"/>
      <c r="H127" s="1"/>
    </row>
    <row r="128" spans="1:8" hidden="1">
      <c r="A128" s="96">
        <v>2474</v>
      </c>
      <c r="B128" s="99" t="s">
        <v>41</v>
      </c>
      <c r="C128" s="99" t="s">
        <v>215</v>
      </c>
      <c r="D128" s="99" t="s">
        <v>194</v>
      </c>
      <c r="E128" s="97" t="s">
        <v>276</v>
      </c>
      <c r="F128" s="1">
        <f>G128+H128</f>
        <v>0</v>
      </c>
      <c r="G128" s="1"/>
      <c r="H128" s="1"/>
    </row>
    <row r="129" spans="1:8" ht="24" hidden="1">
      <c r="A129" s="96">
        <v>2480</v>
      </c>
      <c r="B129" s="94" t="s">
        <v>41</v>
      </c>
      <c r="C129" s="94" t="s">
        <v>217</v>
      </c>
      <c r="D129" s="94" t="s">
        <v>35</v>
      </c>
      <c r="E129" s="98" t="s">
        <v>277</v>
      </c>
      <c r="F129" s="1">
        <f>G129+H129</f>
        <v>0</v>
      </c>
      <c r="G129" s="1">
        <f>G131+G132+G133+G134+G135+G136+G137</f>
        <v>0</v>
      </c>
      <c r="H129" s="1">
        <f>H131+H132+H133+H134+H135+H136+H137</f>
        <v>0</v>
      </c>
    </row>
    <row r="130" spans="1:8" s="12" customFormat="1" hidden="1">
      <c r="A130" s="96"/>
      <c r="B130" s="94"/>
      <c r="C130" s="94"/>
      <c r="D130" s="94"/>
      <c r="E130" s="97" t="s">
        <v>188</v>
      </c>
      <c r="F130" s="1"/>
      <c r="G130" s="29"/>
      <c r="H130" s="29"/>
    </row>
    <row r="131" spans="1:8" ht="24" hidden="1">
      <c r="A131" s="96">
        <v>2481</v>
      </c>
      <c r="B131" s="99" t="s">
        <v>41</v>
      </c>
      <c r="C131" s="99" t="s">
        <v>217</v>
      </c>
      <c r="D131" s="99" t="s">
        <v>36</v>
      </c>
      <c r="E131" s="97" t="s">
        <v>278</v>
      </c>
      <c r="F131" s="1">
        <f t="shared" ref="F131:F138" si="2">G131+H131</f>
        <v>0</v>
      </c>
      <c r="G131" s="1"/>
      <c r="H131" s="1"/>
    </row>
    <row r="132" spans="1:8" ht="24" hidden="1">
      <c r="A132" s="96">
        <v>2482</v>
      </c>
      <c r="B132" s="99" t="s">
        <v>41</v>
      </c>
      <c r="C132" s="99" t="s">
        <v>217</v>
      </c>
      <c r="D132" s="99" t="s">
        <v>37</v>
      </c>
      <c r="E132" s="97" t="s">
        <v>279</v>
      </c>
      <c r="F132" s="1">
        <f t="shared" si="2"/>
        <v>0</v>
      </c>
      <c r="G132" s="1"/>
      <c r="H132" s="1"/>
    </row>
    <row r="133" spans="1:8" ht="24" hidden="1">
      <c r="A133" s="96">
        <v>2483</v>
      </c>
      <c r="B133" s="99" t="s">
        <v>41</v>
      </c>
      <c r="C133" s="99" t="s">
        <v>217</v>
      </c>
      <c r="D133" s="99" t="s">
        <v>38</v>
      </c>
      <c r="E133" s="97" t="s">
        <v>280</v>
      </c>
      <c r="F133" s="1">
        <f t="shared" si="2"/>
        <v>0</v>
      </c>
      <c r="G133" s="1"/>
      <c r="H133" s="1"/>
    </row>
    <row r="134" spans="1:8" ht="24" hidden="1">
      <c r="A134" s="96">
        <v>2484</v>
      </c>
      <c r="B134" s="99" t="s">
        <v>41</v>
      </c>
      <c r="C134" s="99" t="s">
        <v>217</v>
      </c>
      <c r="D134" s="99" t="s">
        <v>194</v>
      </c>
      <c r="E134" s="97" t="s">
        <v>281</v>
      </c>
      <c r="F134" s="1">
        <f t="shared" si="2"/>
        <v>0</v>
      </c>
      <c r="G134" s="1"/>
      <c r="H134" s="1"/>
    </row>
    <row r="135" spans="1:8" hidden="1">
      <c r="A135" s="96">
        <v>2485</v>
      </c>
      <c r="B135" s="99" t="s">
        <v>41</v>
      </c>
      <c r="C135" s="99" t="s">
        <v>217</v>
      </c>
      <c r="D135" s="99" t="s">
        <v>195</v>
      </c>
      <c r="E135" s="97" t="s">
        <v>282</v>
      </c>
      <c r="F135" s="1">
        <f t="shared" si="2"/>
        <v>0</v>
      </c>
      <c r="G135" s="1"/>
      <c r="H135" s="1"/>
    </row>
    <row r="136" spans="1:8" hidden="1">
      <c r="A136" s="96">
        <v>2486</v>
      </c>
      <c r="B136" s="99" t="s">
        <v>41</v>
      </c>
      <c r="C136" s="99" t="s">
        <v>217</v>
      </c>
      <c r="D136" s="99" t="s">
        <v>212</v>
      </c>
      <c r="E136" s="97" t="s">
        <v>283</v>
      </c>
      <c r="F136" s="1">
        <f t="shared" si="2"/>
        <v>0</v>
      </c>
      <c r="G136" s="1"/>
      <c r="H136" s="1"/>
    </row>
    <row r="137" spans="1:8" ht="24" hidden="1">
      <c r="A137" s="96">
        <v>2487</v>
      </c>
      <c r="B137" s="99" t="s">
        <v>41</v>
      </c>
      <c r="C137" s="99" t="s">
        <v>217</v>
      </c>
      <c r="D137" s="99" t="s">
        <v>215</v>
      </c>
      <c r="E137" s="97" t="s">
        <v>284</v>
      </c>
      <c r="F137" s="1">
        <f t="shared" si="2"/>
        <v>0</v>
      </c>
      <c r="G137" s="1"/>
      <c r="H137" s="1"/>
    </row>
    <row r="138" spans="1:8" ht="24">
      <c r="A138" s="96">
        <v>2490</v>
      </c>
      <c r="B138" s="94" t="s">
        <v>41</v>
      </c>
      <c r="C138" s="94" t="s">
        <v>285</v>
      </c>
      <c r="D138" s="94" t="s">
        <v>35</v>
      </c>
      <c r="E138" s="98" t="s">
        <v>286</v>
      </c>
      <c r="F138" s="1">
        <f t="shared" si="2"/>
        <v>-160000</v>
      </c>
      <c r="G138" s="1">
        <f>G140</f>
        <v>0</v>
      </c>
      <c r="H138" s="1">
        <f>H140</f>
        <v>-160000</v>
      </c>
    </row>
    <row r="139" spans="1:8" s="12" customFormat="1">
      <c r="A139" s="96"/>
      <c r="B139" s="94"/>
      <c r="C139" s="94"/>
      <c r="D139" s="94"/>
      <c r="E139" s="97" t="s">
        <v>188</v>
      </c>
      <c r="F139" s="1"/>
      <c r="G139" s="29"/>
      <c r="H139" s="29"/>
    </row>
    <row r="140" spans="1:8">
      <c r="A140" s="96">
        <v>2491</v>
      </c>
      <c r="B140" s="99" t="s">
        <v>41</v>
      </c>
      <c r="C140" s="99" t="s">
        <v>285</v>
      </c>
      <c r="D140" s="99" t="s">
        <v>36</v>
      </c>
      <c r="E140" s="97" t="s">
        <v>286</v>
      </c>
      <c r="F140" s="1">
        <f>G140+H140</f>
        <v>-160000</v>
      </c>
      <c r="G140" s="1"/>
      <c r="H140" s="1">
        <v>-160000</v>
      </c>
    </row>
    <row r="141" spans="1:8" s="11" customFormat="1" ht="38.25">
      <c r="A141" s="93">
        <v>2500</v>
      </c>
      <c r="B141" s="94" t="s">
        <v>42</v>
      </c>
      <c r="C141" s="94" t="s">
        <v>35</v>
      </c>
      <c r="D141" s="94" t="s">
        <v>35</v>
      </c>
      <c r="E141" s="95" t="s">
        <v>1085</v>
      </c>
      <c r="F141" s="14">
        <f>G141+H141</f>
        <v>465333</v>
      </c>
      <c r="G141" s="14">
        <f>G143+G146+G149+G152+G155+G158</f>
        <v>465333</v>
      </c>
      <c r="H141" s="14">
        <f>H143+H146+H149+H152+H155+H158</f>
        <v>0</v>
      </c>
    </row>
    <row r="142" spans="1:8">
      <c r="A142" s="96"/>
      <c r="B142" s="94"/>
      <c r="C142" s="94"/>
      <c r="D142" s="94"/>
      <c r="E142" s="97" t="s">
        <v>196</v>
      </c>
      <c r="F142" s="1"/>
      <c r="G142" s="1"/>
      <c r="H142" s="1"/>
    </row>
    <row r="143" spans="1:8">
      <c r="A143" s="96">
        <v>2510</v>
      </c>
      <c r="B143" s="94" t="s">
        <v>42</v>
      </c>
      <c r="C143" s="94" t="s">
        <v>36</v>
      </c>
      <c r="D143" s="94" t="s">
        <v>35</v>
      </c>
      <c r="E143" s="98" t="s">
        <v>287</v>
      </c>
      <c r="F143" s="1">
        <f>G143+H143</f>
        <v>465333</v>
      </c>
      <c r="G143" s="1">
        <f>G145</f>
        <v>465333</v>
      </c>
      <c r="H143" s="1">
        <f>H145</f>
        <v>0</v>
      </c>
    </row>
    <row r="144" spans="1:8" s="12" customFormat="1">
      <c r="A144" s="96"/>
      <c r="B144" s="94"/>
      <c r="C144" s="94"/>
      <c r="D144" s="94"/>
      <c r="E144" s="97" t="s">
        <v>188</v>
      </c>
      <c r="F144" s="1"/>
      <c r="G144" s="29"/>
      <c r="H144" s="29"/>
    </row>
    <row r="145" spans="1:8">
      <c r="A145" s="96">
        <v>2511</v>
      </c>
      <c r="B145" s="99" t="s">
        <v>42</v>
      </c>
      <c r="C145" s="99" t="s">
        <v>36</v>
      </c>
      <c r="D145" s="99" t="s">
        <v>36</v>
      </c>
      <c r="E145" s="97" t="s">
        <v>287</v>
      </c>
      <c r="F145" s="1">
        <f>G145+H145</f>
        <v>465333</v>
      </c>
      <c r="G145" s="1">
        <v>465333</v>
      </c>
      <c r="H145" s="1"/>
    </row>
    <row r="146" spans="1:8" hidden="1">
      <c r="A146" s="96">
        <v>2520</v>
      </c>
      <c r="B146" s="94" t="s">
        <v>42</v>
      </c>
      <c r="C146" s="94" t="s">
        <v>37</v>
      </c>
      <c r="D146" s="94" t="s">
        <v>35</v>
      </c>
      <c r="E146" s="98" t="s">
        <v>288</v>
      </c>
      <c r="F146" s="1">
        <f>G146+H146</f>
        <v>0</v>
      </c>
      <c r="G146" s="1">
        <f>G148</f>
        <v>0</v>
      </c>
      <c r="H146" s="1">
        <f>H148</f>
        <v>0</v>
      </c>
    </row>
    <row r="147" spans="1:8" s="12" customFormat="1" hidden="1">
      <c r="A147" s="96"/>
      <c r="B147" s="94"/>
      <c r="C147" s="94"/>
      <c r="D147" s="94"/>
      <c r="E147" s="97" t="s">
        <v>188</v>
      </c>
      <c r="F147" s="1"/>
      <c r="G147" s="29"/>
      <c r="H147" s="29"/>
    </row>
    <row r="148" spans="1:8" hidden="1">
      <c r="A148" s="96">
        <v>2521</v>
      </c>
      <c r="B148" s="99" t="s">
        <v>42</v>
      </c>
      <c r="C148" s="99" t="s">
        <v>37</v>
      </c>
      <c r="D148" s="99" t="s">
        <v>36</v>
      </c>
      <c r="E148" s="97" t="s">
        <v>289</v>
      </c>
      <c r="F148" s="1">
        <f>G148+H148</f>
        <v>0</v>
      </c>
      <c r="G148" s="1"/>
      <c r="H148" s="1"/>
    </row>
    <row r="149" spans="1:8" hidden="1">
      <c r="A149" s="96">
        <v>2530</v>
      </c>
      <c r="B149" s="94" t="s">
        <v>42</v>
      </c>
      <c r="C149" s="94" t="s">
        <v>38</v>
      </c>
      <c r="D149" s="94" t="s">
        <v>35</v>
      </c>
      <c r="E149" s="98" t="s">
        <v>290</v>
      </c>
      <c r="F149" s="1">
        <f>G149+H149</f>
        <v>0</v>
      </c>
      <c r="G149" s="1">
        <f>G151</f>
        <v>0</v>
      </c>
      <c r="H149" s="1">
        <f>H151</f>
        <v>0</v>
      </c>
    </row>
    <row r="150" spans="1:8" s="12" customFormat="1" hidden="1">
      <c r="A150" s="96"/>
      <c r="B150" s="94"/>
      <c r="C150" s="94"/>
      <c r="D150" s="94"/>
      <c r="E150" s="97" t="s">
        <v>188</v>
      </c>
      <c r="F150" s="1"/>
      <c r="G150" s="29"/>
      <c r="H150" s="29"/>
    </row>
    <row r="151" spans="1:8" hidden="1">
      <c r="A151" s="96">
        <v>2531</v>
      </c>
      <c r="B151" s="99" t="s">
        <v>42</v>
      </c>
      <c r="C151" s="99" t="s">
        <v>38</v>
      </c>
      <c r="D151" s="99" t="s">
        <v>36</v>
      </c>
      <c r="E151" s="97" t="s">
        <v>290</v>
      </c>
      <c r="F151" s="1">
        <f>G151+H151</f>
        <v>0</v>
      </c>
      <c r="G151" s="1"/>
      <c r="H151" s="1"/>
    </row>
    <row r="152" spans="1:8" hidden="1">
      <c r="A152" s="96">
        <v>2540</v>
      </c>
      <c r="B152" s="94" t="s">
        <v>42</v>
      </c>
      <c r="C152" s="94" t="s">
        <v>194</v>
      </c>
      <c r="D152" s="94" t="s">
        <v>35</v>
      </c>
      <c r="E152" s="98" t="s">
        <v>291</v>
      </c>
      <c r="F152" s="1">
        <f>G152+H152</f>
        <v>0</v>
      </c>
      <c r="G152" s="1">
        <f>G154</f>
        <v>0</v>
      </c>
      <c r="H152" s="1">
        <f>H154</f>
        <v>0</v>
      </c>
    </row>
    <row r="153" spans="1:8" s="12" customFormat="1" hidden="1">
      <c r="A153" s="96"/>
      <c r="B153" s="94"/>
      <c r="C153" s="94"/>
      <c r="D153" s="94"/>
      <c r="E153" s="97" t="s">
        <v>188</v>
      </c>
      <c r="F153" s="1"/>
      <c r="G153" s="29"/>
      <c r="H153" s="29"/>
    </row>
    <row r="154" spans="1:8" hidden="1">
      <c r="A154" s="96">
        <v>2541</v>
      </c>
      <c r="B154" s="99" t="s">
        <v>42</v>
      </c>
      <c r="C154" s="99" t="s">
        <v>194</v>
      </c>
      <c r="D154" s="99" t="s">
        <v>36</v>
      </c>
      <c r="E154" s="97" t="s">
        <v>291</v>
      </c>
      <c r="F154" s="1">
        <f>G154+H154</f>
        <v>0</v>
      </c>
      <c r="G154" s="1"/>
      <c r="H154" s="1"/>
    </row>
    <row r="155" spans="1:8" ht="24" hidden="1">
      <c r="A155" s="96">
        <v>2550</v>
      </c>
      <c r="B155" s="94" t="s">
        <v>42</v>
      </c>
      <c r="C155" s="94" t="s">
        <v>195</v>
      </c>
      <c r="D155" s="94" t="s">
        <v>35</v>
      </c>
      <c r="E155" s="98" t="s">
        <v>292</v>
      </c>
      <c r="F155" s="1">
        <f>G155+H155</f>
        <v>0</v>
      </c>
      <c r="G155" s="1">
        <f>G157</f>
        <v>0</v>
      </c>
      <c r="H155" s="1">
        <f>H157</f>
        <v>0</v>
      </c>
    </row>
    <row r="156" spans="1:8" s="12" customFormat="1" hidden="1">
      <c r="A156" s="96"/>
      <c r="B156" s="94"/>
      <c r="C156" s="94"/>
      <c r="D156" s="94"/>
      <c r="E156" s="97" t="s">
        <v>188</v>
      </c>
      <c r="F156" s="1"/>
      <c r="G156" s="29"/>
      <c r="H156" s="29"/>
    </row>
    <row r="157" spans="1:8" ht="24" hidden="1">
      <c r="A157" s="96">
        <v>2551</v>
      </c>
      <c r="B157" s="99" t="s">
        <v>42</v>
      </c>
      <c r="C157" s="99" t="s">
        <v>195</v>
      </c>
      <c r="D157" s="99" t="s">
        <v>36</v>
      </c>
      <c r="E157" s="97" t="s">
        <v>292</v>
      </c>
      <c r="F157" s="1">
        <f>G157+H157</f>
        <v>0</v>
      </c>
      <c r="G157" s="1"/>
      <c r="H157" s="1"/>
    </row>
    <row r="158" spans="1:8" ht="24" hidden="1">
      <c r="A158" s="96">
        <v>2560</v>
      </c>
      <c r="B158" s="94" t="s">
        <v>42</v>
      </c>
      <c r="C158" s="94" t="s">
        <v>212</v>
      </c>
      <c r="D158" s="94" t="s">
        <v>35</v>
      </c>
      <c r="E158" s="98" t="s">
        <v>293</v>
      </c>
      <c r="F158" s="1">
        <f>G158+H158</f>
        <v>0</v>
      </c>
      <c r="G158" s="1">
        <f>G160</f>
        <v>0</v>
      </c>
      <c r="H158" s="1">
        <f>H160</f>
        <v>0</v>
      </c>
    </row>
    <row r="159" spans="1:8" s="12" customFormat="1" hidden="1">
      <c r="A159" s="96"/>
      <c r="B159" s="94"/>
      <c r="C159" s="94"/>
      <c r="D159" s="94"/>
      <c r="E159" s="97" t="s">
        <v>188</v>
      </c>
      <c r="F159" s="1"/>
      <c r="G159" s="29"/>
      <c r="H159" s="29"/>
    </row>
    <row r="160" spans="1:8" hidden="1">
      <c r="A160" s="96">
        <v>2561</v>
      </c>
      <c r="B160" s="99" t="s">
        <v>42</v>
      </c>
      <c r="C160" s="99" t="s">
        <v>212</v>
      </c>
      <c r="D160" s="99" t="s">
        <v>36</v>
      </c>
      <c r="E160" s="97" t="s">
        <v>293</v>
      </c>
      <c r="F160" s="1">
        <f>G160+H160</f>
        <v>0</v>
      </c>
      <c r="G160" s="1"/>
      <c r="H160" s="1"/>
    </row>
    <row r="161" spans="1:8" s="11" customFormat="1" ht="52.5">
      <c r="A161" s="93">
        <v>2600</v>
      </c>
      <c r="B161" s="94" t="s">
        <v>43</v>
      </c>
      <c r="C161" s="94" t="s">
        <v>35</v>
      </c>
      <c r="D161" s="94" t="s">
        <v>35</v>
      </c>
      <c r="E161" s="95" t="s">
        <v>1086</v>
      </c>
      <c r="F161" s="14">
        <f>G161+H161</f>
        <v>176966.7</v>
      </c>
      <c r="G161" s="14">
        <f>G163+G166+G169+G172+G175+G178</f>
        <v>104927.6</v>
      </c>
      <c r="H161" s="14">
        <f>H163+H166+H169+H172+H175+H178</f>
        <v>72039.100000000006</v>
      </c>
    </row>
    <row r="162" spans="1:8" ht="15" customHeight="1">
      <c r="A162" s="96"/>
      <c r="B162" s="94"/>
      <c r="C162" s="94"/>
      <c r="D162" s="94"/>
      <c r="E162" s="97" t="s">
        <v>196</v>
      </c>
      <c r="F162" s="1"/>
      <c r="G162" s="1"/>
      <c r="H162" s="1"/>
    </row>
    <row r="163" spans="1:8" hidden="1">
      <c r="A163" s="96">
        <v>2610</v>
      </c>
      <c r="B163" s="94" t="s">
        <v>43</v>
      </c>
      <c r="C163" s="94" t="s">
        <v>36</v>
      </c>
      <c r="D163" s="94" t="s">
        <v>35</v>
      </c>
      <c r="E163" s="98" t="s">
        <v>294</v>
      </c>
      <c r="F163" s="1">
        <f>G163+H163</f>
        <v>0</v>
      </c>
      <c r="G163" s="1">
        <f>G165</f>
        <v>0</v>
      </c>
      <c r="H163" s="1">
        <f>H165</f>
        <v>0</v>
      </c>
    </row>
    <row r="164" spans="1:8" s="12" customFormat="1" hidden="1">
      <c r="A164" s="96"/>
      <c r="B164" s="94"/>
      <c r="C164" s="94"/>
      <c r="D164" s="94"/>
      <c r="E164" s="97" t="s">
        <v>188</v>
      </c>
      <c r="F164" s="1"/>
      <c r="G164" s="29"/>
      <c r="H164" s="29"/>
    </row>
    <row r="165" spans="1:8" hidden="1">
      <c r="A165" s="96">
        <v>2611</v>
      </c>
      <c r="B165" s="99" t="s">
        <v>43</v>
      </c>
      <c r="C165" s="99" t="s">
        <v>36</v>
      </c>
      <c r="D165" s="99" t="s">
        <v>36</v>
      </c>
      <c r="E165" s="97" t="s">
        <v>295</v>
      </c>
      <c r="F165" s="1">
        <f>G165+H165</f>
        <v>0</v>
      </c>
      <c r="G165" s="1"/>
      <c r="H165" s="1"/>
    </row>
    <row r="166" spans="1:8" hidden="1">
      <c r="A166" s="96">
        <v>2620</v>
      </c>
      <c r="B166" s="94" t="s">
        <v>43</v>
      </c>
      <c r="C166" s="94" t="s">
        <v>37</v>
      </c>
      <c r="D166" s="94" t="s">
        <v>35</v>
      </c>
      <c r="E166" s="98" t="s">
        <v>296</v>
      </c>
      <c r="F166" s="1">
        <f>G166+H166</f>
        <v>0</v>
      </c>
      <c r="G166" s="1">
        <f>G168</f>
        <v>0</v>
      </c>
      <c r="H166" s="1">
        <f>H168</f>
        <v>0</v>
      </c>
    </row>
    <row r="167" spans="1:8" s="12" customFormat="1" hidden="1">
      <c r="A167" s="96"/>
      <c r="B167" s="94"/>
      <c r="C167" s="94"/>
      <c r="D167" s="94"/>
      <c r="E167" s="97" t="s">
        <v>188</v>
      </c>
      <c r="F167" s="1"/>
      <c r="G167" s="29"/>
      <c r="H167" s="29"/>
    </row>
    <row r="168" spans="1:8" hidden="1">
      <c r="A168" s="96">
        <v>2621</v>
      </c>
      <c r="B168" s="99" t="s">
        <v>43</v>
      </c>
      <c r="C168" s="99" t="s">
        <v>37</v>
      </c>
      <c r="D168" s="99" t="s">
        <v>36</v>
      </c>
      <c r="E168" s="97" t="s">
        <v>296</v>
      </c>
      <c r="F168" s="1">
        <f>G168+H168</f>
        <v>0</v>
      </c>
      <c r="G168" s="1"/>
      <c r="H168" s="1"/>
    </row>
    <row r="169" spans="1:8">
      <c r="A169" s="96">
        <v>2630</v>
      </c>
      <c r="B169" s="94" t="s">
        <v>43</v>
      </c>
      <c r="C169" s="94" t="s">
        <v>38</v>
      </c>
      <c r="D169" s="94" t="s">
        <v>35</v>
      </c>
      <c r="E169" s="98" t="s">
        <v>297</v>
      </c>
      <c r="F169" s="1">
        <f>G169+H169</f>
        <v>4400</v>
      </c>
      <c r="G169" s="1">
        <f>G171</f>
        <v>4400</v>
      </c>
      <c r="H169" s="1">
        <f>H171</f>
        <v>0</v>
      </c>
    </row>
    <row r="170" spans="1:8" s="12" customFormat="1">
      <c r="A170" s="96"/>
      <c r="B170" s="94"/>
      <c r="C170" s="94"/>
      <c r="D170" s="94"/>
      <c r="E170" s="97" t="s">
        <v>188</v>
      </c>
      <c r="F170" s="1"/>
      <c r="G170" s="29"/>
      <c r="H170" s="29"/>
    </row>
    <row r="171" spans="1:8">
      <c r="A171" s="96">
        <v>2631</v>
      </c>
      <c r="B171" s="99" t="s">
        <v>43</v>
      </c>
      <c r="C171" s="99" t="s">
        <v>38</v>
      </c>
      <c r="D171" s="99" t="s">
        <v>36</v>
      </c>
      <c r="E171" s="97" t="s">
        <v>298</v>
      </c>
      <c r="F171" s="1">
        <f>G171+H171</f>
        <v>4400</v>
      </c>
      <c r="G171" s="1">
        <v>4400</v>
      </c>
      <c r="H171" s="1"/>
    </row>
    <row r="172" spans="1:8">
      <c r="A172" s="96">
        <v>2640</v>
      </c>
      <c r="B172" s="94" t="s">
        <v>43</v>
      </c>
      <c r="C172" s="94" t="s">
        <v>194</v>
      </c>
      <c r="D172" s="94" t="s">
        <v>35</v>
      </c>
      <c r="E172" s="98" t="s">
        <v>299</v>
      </c>
      <c r="F172" s="1">
        <f>G172+H172</f>
        <v>96000</v>
      </c>
      <c r="G172" s="1">
        <f>G174</f>
        <v>96000</v>
      </c>
      <c r="H172" s="1">
        <f>H174</f>
        <v>0</v>
      </c>
    </row>
    <row r="173" spans="1:8" s="12" customFormat="1">
      <c r="A173" s="96"/>
      <c r="B173" s="94"/>
      <c r="C173" s="94"/>
      <c r="D173" s="94"/>
      <c r="E173" s="97" t="s">
        <v>188</v>
      </c>
      <c r="F173" s="1"/>
      <c r="G173" s="29"/>
      <c r="H173" s="29"/>
    </row>
    <row r="174" spans="1:8">
      <c r="A174" s="96">
        <v>2641</v>
      </c>
      <c r="B174" s="99" t="s">
        <v>43</v>
      </c>
      <c r="C174" s="99" t="s">
        <v>194</v>
      </c>
      <c r="D174" s="99" t="s">
        <v>36</v>
      </c>
      <c r="E174" s="97" t="s">
        <v>300</v>
      </c>
      <c r="F174" s="1">
        <f>G174+H174</f>
        <v>96000</v>
      </c>
      <c r="G174" s="1">
        <v>96000</v>
      </c>
      <c r="H174" s="1"/>
    </row>
    <row r="175" spans="1:8" ht="36" hidden="1">
      <c r="A175" s="96">
        <v>2650</v>
      </c>
      <c r="B175" s="94" t="s">
        <v>43</v>
      </c>
      <c r="C175" s="94" t="s">
        <v>195</v>
      </c>
      <c r="D175" s="94" t="s">
        <v>35</v>
      </c>
      <c r="E175" s="98" t="s">
        <v>301</v>
      </c>
      <c r="F175" s="1">
        <f>G175+H175</f>
        <v>0</v>
      </c>
      <c r="G175" s="1">
        <f>G177</f>
        <v>0</v>
      </c>
      <c r="H175" s="1">
        <f>H177</f>
        <v>0</v>
      </c>
    </row>
    <row r="176" spans="1:8" s="12" customFormat="1" hidden="1">
      <c r="A176" s="96"/>
      <c r="B176" s="94"/>
      <c r="C176" s="94"/>
      <c r="D176" s="94"/>
      <c r="E176" s="97" t="s">
        <v>188</v>
      </c>
      <c r="F176" s="1"/>
      <c r="G176" s="29"/>
      <c r="H176" s="29"/>
    </row>
    <row r="177" spans="1:8" ht="24" hidden="1">
      <c r="A177" s="96">
        <v>2651</v>
      </c>
      <c r="B177" s="99" t="s">
        <v>43</v>
      </c>
      <c r="C177" s="99" t="s">
        <v>195</v>
      </c>
      <c r="D177" s="99" t="s">
        <v>36</v>
      </c>
      <c r="E177" s="97" t="s">
        <v>301</v>
      </c>
      <c r="F177" s="1">
        <f>G177+H177</f>
        <v>0</v>
      </c>
      <c r="G177" s="1"/>
      <c r="H177" s="1"/>
    </row>
    <row r="178" spans="1:8" ht="24">
      <c r="A178" s="96">
        <v>2660</v>
      </c>
      <c r="B178" s="94" t="s">
        <v>43</v>
      </c>
      <c r="C178" s="94" t="s">
        <v>212</v>
      </c>
      <c r="D178" s="94" t="s">
        <v>35</v>
      </c>
      <c r="E178" s="98" t="s">
        <v>302</v>
      </c>
      <c r="F178" s="1">
        <f>G178+H178</f>
        <v>76566.700000000012</v>
      </c>
      <c r="G178" s="1">
        <f>G180</f>
        <v>4527.6000000000004</v>
      </c>
      <c r="H178" s="1">
        <f>H180</f>
        <v>72039.100000000006</v>
      </c>
    </row>
    <row r="179" spans="1:8" s="12" customFormat="1">
      <c r="A179" s="96"/>
      <c r="B179" s="94"/>
      <c r="C179" s="94"/>
      <c r="D179" s="94"/>
      <c r="E179" s="97" t="s">
        <v>188</v>
      </c>
      <c r="F179" s="1"/>
      <c r="G179" s="29"/>
      <c r="H179" s="29"/>
    </row>
    <row r="180" spans="1:8" ht="24">
      <c r="A180" s="96">
        <v>2661</v>
      </c>
      <c r="B180" s="99" t="s">
        <v>43</v>
      </c>
      <c r="C180" s="99" t="s">
        <v>212</v>
      </c>
      <c r="D180" s="99" t="s">
        <v>36</v>
      </c>
      <c r="E180" s="97" t="s">
        <v>302</v>
      </c>
      <c r="F180" s="57">
        <f>G180+H180</f>
        <v>76566.700000000012</v>
      </c>
      <c r="G180" s="1">
        <v>4527.6000000000004</v>
      </c>
      <c r="H180" s="1">
        <v>72039.100000000006</v>
      </c>
    </row>
    <row r="181" spans="1:8" s="11" customFormat="1" ht="24">
      <c r="A181" s="93">
        <v>2700</v>
      </c>
      <c r="B181" s="94" t="s">
        <v>44</v>
      </c>
      <c r="C181" s="94" t="s">
        <v>35</v>
      </c>
      <c r="D181" s="94" t="s">
        <v>35</v>
      </c>
      <c r="E181" s="101" t="s">
        <v>1171</v>
      </c>
      <c r="F181" s="14">
        <f>G181+H181</f>
        <v>0</v>
      </c>
      <c r="G181" s="14">
        <f>G183+G188+G194+G200+G203+G206</f>
        <v>0</v>
      </c>
      <c r="H181" s="14">
        <f>H183+H188+H194+H200+H203+H206</f>
        <v>0</v>
      </c>
    </row>
    <row r="182" spans="1:8" hidden="1">
      <c r="A182" s="96"/>
      <c r="B182" s="94"/>
      <c r="C182" s="94"/>
      <c r="D182" s="94"/>
      <c r="E182" s="97" t="s">
        <v>196</v>
      </c>
      <c r="F182" s="1"/>
      <c r="G182" s="1"/>
      <c r="H182" s="1"/>
    </row>
    <row r="183" spans="1:8" hidden="1">
      <c r="A183" s="96">
        <v>2710</v>
      </c>
      <c r="B183" s="94" t="s">
        <v>44</v>
      </c>
      <c r="C183" s="94" t="s">
        <v>36</v>
      </c>
      <c r="D183" s="94" t="s">
        <v>35</v>
      </c>
      <c r="E183" s="98" t="s">
        <v>303</v>
      </c>
      <c r="F183" s="1">
        <f>G183+H183</f>
        <v>0</v>
      </c>
      <c r="G183" s="1">
        <f>G185+G186+G187</f>
        <v>0</v>
      </c>
      <c r="H183" s="1">
        <f>H185+H186+H187</f>
        <v>0</v>
      </c>
    </row>
    <row r="184" spans="1:8" s="12" customFormat="1" hidden="1">
      <c r="A184" s="96"/>
      <c r="B184" s="94"/>
      <c r="C184" s="94"/>
      <c r="D184" s="94"/>
      <c r="E184" s="97" t="s">
        <v>188</v>
      </c>
      <c r="F184" s="1"/>
      <c r="G184" s="29"/>
      <c r="H184" s="29"/>
    </row>
    <row r="185" spans="1:8" hidden="1">
      <c r="A185" s="96">
        <v>2711</v>
      </c>
      <c r="B185" s="99" t="s">
        <v>44</v>
      </c>
      <c r="C185" s="99" t="s">
        <v>36</v>
      </c>
      <c r="D185" s="99" t="s">
        <v>36</v>
      </c>
      <c r="E185" s="97" t="s">
        <v>304</v>
      </c>
      <c r="F185" s="1">
        <f>G185+H185</f>
        <v>0</v>
      </c>
      <c r="G185" s="1"/>
      <c r="H185" s="1"/>
    </row>
    <row r="186" spans="1:8" hidden="1">
      <c r="A186" s="96">
        <v>2712</v>
      </c>
      <c r="B186" s="99" t="s">
        <v>44</v>
      </c>
      <c r="C186" s="99" t="s">
        <v>36</v>
      </c>
      <c r="D186" s="99" t="s">
        <v>37</v>
      </c>
      <c r="E186" s="97" t="s">
        <v>305</v>
      </c>
      <c r="F186" s="1">
        <f>G186+H186</f>
        <v>0</v>
      </c>
      <c r="G186" s="1"/>
      <c r="H186" s="1"/>
    </row>
    <row r="187" spans="1:8" ht="6.75" hidden="1" customHeight="1">
      <c r="A187" s="96">
        <v>2713</v>
      </c>
      <c r="B187" s="99" t="s">
        <v>44</v>
      </c>
      <c r="C187" s="99" t="s">
        <v>36</v>
      </c>
      <c r="D187" s="99" t="s">
        <v>38</v>
      </c>
      <c r="E187" s="97" t="s">
        <v>306</v>
      </c>
      <c r="F187" s="1">
        <f>G187+H187</f>
        <v>0</v>
      </c>
      <c r="G187" s="1"/>
      <c r="H187" s="1"/>
    </row>
    <row r="188" spans="1:8" hidden="1">
      <c r="A188" s="96">
        <v>2720</v>
      </c>
      <c r="B188" s="94" t="s">
        <v>44</v>
      </c>
      <c r="C188" s="94" t="s">
        <v>37</v>
      </c>
      <c r="D188" s="94" t="s">
        <v>35</v>
      </c>
      <c r="E188" s="98" t="s">
        <v>307</v>
      </c>
      <c r="F188" s="1">
        <f>G188+H188</f>
        <v>0</v>
      </c>
      <c r="G188" s="1">
        <f>G190+G191+G192+G193</f>
        <v>0</v>
      </c>
      <c r="H188" s="1">
        <f>H190+H191+H192+H193</f>
        <v>0</v>
      </c>
    </row>
    <row r="189" spans="1:8" s="12" customFormat="1" hidden="1">
      <c r="A189" s="96"/>
      <c r="B189" s="94"/>
      <c r="C189" s="94"/>
      <c r="D189" s="94"/>
      <c r="E189" s="97" t="s">
        <v>188</v>
      </c>
      <c r="F189" s="1"/>
      <c r="G189" s="29"/>
      <c r="H189" s="29"/>
    </row>
    <row r="190" spans="1:8" hidden="1">
      <c r="A190" s="96">
        <v>2721</v>
      </c>
      <c r="B190" s="99" t="s">
        <v>44</v>
      </c>
      <c r="C190" s="99" t="s">
        <v>37</v>
      </c>
      <c r="D190" s="99" t="s">
        <v>36</v>
      </c>
      <c r="E190" s="97" t="s">
        <v>308</v>
      </c>
      <c r="F190" s="1">
        <f>G190+H190</f>
        <v>0</v>
      </c>
      <c r="G190" s="1"/>
      <c r="H190" s="1"/>
    </row>
    <row r="191" spans="1:8" hidden="1">
      <c r="A191" s="96">
        <v>2722</v>
      </c>
      <c r="B191" s="99" t="s">
        <v>44</v>
      </c>
      <c r="C191" s="99" t="s">
        <v>37</v>
      </c>
      <c r="D191" s="99" t="s">
        <v>37</v>
      </c>
      <c r="E191" s="97" t="s">
        <v>309</v>
      </c>
      <c r="F191" s="1">
        <f>G191+H191</f>
        <v>0</v>
      </c>
      <c r="G191" s="1"/>
      <c r="H191" s="1"/>
    </row>
    <row r="192" spans="1:8" hidden="1">
      <c r="A192" s="96">
        <v>2723</v>
      </c>
      <c r="B192" s="99" t="s">
        <v>44</v>
      </c>
      <c r="C192" s="99" t="s">
        <v>37</v>
      </c>
      <c r="D192" s="99" t="s">
        <v>38</v>
      </c>
      <c r="E192" s="97" t="s">
        <v>310</v>
      </c>
      <c r="F192" s="1">
        <f>G192+H192</f>
        <v>0</v>
      </c>
      <c r="G192" s="1"/>
      <c r="H192" s="1"/>
    </row>
    <row r="193" spans="1:8" hidden="1">
      <c r="A193" s="96">
        <v>2724</v>
      </c>
      <c r="B193" s="99" t="s">
        <v>44</v>
      </c>
      <c r="C193" s="99" t="s">
        <v>37</v>
      </c>
      <c r="D193" s="99" t="s">
        <v>194</v>
      </c>
      <c r="E193" s="97" t="s">
        <v>311</v>
      </c>
      <c r="F193" s="1">
        <f>G193+H193</f>
        <v>0</v>
      </c>
      <c r="G193" s="1"/>
      <c r="H193" s="1"/>
    </row>
    <row r="194" spans="1:8" hidden="1">
      <c r="A194" s="96">
        <v>2730</v>
      </c>
      <c r="B194" s="94" t="s">
        <v>44</v>
      </c>
      <c r="C194" s="94" t="s">
        <v>38</v>
      </c>
      <c r="D194" s="94" t="s">
        <v>35</v>
      </c>
      <c r="E194" s="98" t="s">
        <v>312</v>
      </c>
      <c r="F194" s="1">
        <f>G194+H194</f>
        <v>0</v>
      </c>
      <c r="G194" s="1">
        <f>G196+G197+G198+G199</f>
        <v>0</v>
      </c>
      <c r="H194" s="1">
        <f>H196+H197+H198+H199</f>
        <v>0</v>
      </c>
    </row>
    <row r="195" spans="1:8" s="12" customFormat="1" hidden="1">
      <c r="A195" s="96"/>
      <c r="B195" s="94"/>
      <c r="C195" s="94"/>
      <c r="D195" s="94"/>
      <c r="E195" s="97" t="s">
        <v>188</v>
      </c>
      <c r="F195" s="1"/>
      <c r="G195" s="29"/>
      <c r="H195" s="29"/>
    </row>
    <row r="196" spans="1:8" hidden="1">
      <c r="A196" s="96">
        <v>2731</v>
      </c>
      <c r="B196" s="99" t="s">
        <v>44</v>
      </c>
      <c r="C196" s="99" t="s">
        <v>38</v>
      </c>
      <c r="D196" s="99" t="s">
        <v>36</v>
      </c>
      <c r="E196" s="97" t="s">
        <v>313</v>
      </c>
      <c r="F196" s="1">
        <f>G196+H196</f>
        <v>0</v>
      </c>
      <c r="G196" s="1"/>
      <c r="H196" s="1"/>
    </row>
    <row r="197" spans="1:8" hidden="1">
      <c r="A197" s="96">
        <v>2732</v>
      </c>
      <c r="B197" s="99" t="s">
        <v>44</v>
      </c>
      <c r="C197" s="99" t="s">
        <v>38</v>
      </c>
      <c r="D197" s="99" t="s">
        <v>37</v>
      </c>
      <c r="E197" s="97" t="s">
        <v>314</v>
      </c>
      <c r="F197" s="1">
        <f>G197+H197</f>
        <v>0</v>
      </c>
      <c r="G197" s="1"/>
      <c r="H197" s="1"/>
    </row>
    <row r="198" spans="1:8" hidden="1">
      <c r="A198" s="96">
        <v>2733</v>
      </c>
      <c r="B198" s="99" t="s">
        <v>44</v>
      </c>
      <c r="C198" s="99" t="s">
        <v>38</v>
      </c>
      <c r="D198" s="99" t="s">
        <v>38</v>
      </c>
      <c r="E198" s="97" t="s">
        <v>315</v>
      </c>
      <c r="F198" s="1">
        <f>G198+H198</f>
        <v>0</v>
      </c>
      <c r="G198" s="1"/>
      <c r="H198" s="1"/>
    </row>
    <row r="199" spans="1:8" ht="24" hidden="1">
      <c r="A199" s="96">
        <v>2734</v>
      </c>
      <c r="B199" s="99" t="s">
        <v>44</v>
      </c>
      <c r="C199" s="99" t="s">
        <v>38</v>
      </c>
      <c r="D199" s="99" t="s">
        <v>194</v>
      </c>
      <c r="E199" s="97" t="s">
        <v>316</v>
      </c>
      <c r="F199" s="1">
        <f>G199+H199</f>
        <v>0</v>
      </c>
      <c r="G199" s="1"/>
      <c r="H199" s="1"/>
    </row>
    <row r="200" spans="1:8" hidden="1">
      <c r="A200" s="96">
        <v>2740</v>
      </c>
      <c r="B200" s="94" t="s">
        <v>44</v>
      </c>
      <c r="C200" s="94" t="s">
        <v>194</v>
      </c>
      <c r="D200" s="94" t="s">
        <v>35</v>
      </c>
      <c r="E200" s="98" t="s">
        <v>317</v>
      </c>
      <c r="F200" s="1">
        <f>G200+H200</f>
        <v>0</v>
      </c>
      <c r="G200" s="1">
        <f>G202</f>
        <v>0</v>
      </c>
      <c r="H200" s="1">
        <f>H202</f>
        <v>0</v>
      </c>
    </row>
    <row r="201" spans="1:8" s="12" customFormat="1" hidden="1">
      <c r="A201" s="96"/>
      <c r="B201" s="94"/>
      <c r="C201" s="94"/>
      <c r="D201" s="94"/>
      <c r="E201" s="97" t="s">
        <v>188</v>
      </c>
      <c r="F201" s="1"/>
      <c r="G201" s="29"/>
      <c r="H201" s="29"/>
    </row>
    <row r="202" spans="1:8" hidden="1">
      <c r="A202" s="96">
        <v>2741</v>
      </c>
      <c r="B202" s="99" t="s">
        <v>44</v>
      </c>
      <c r="C202" s="99" t="s">
        <v>194</v>
      </c>
      <c r="D202" s="99" t="s">
        <v>36</v>
      </c>
      <c r="E202" s="97" t="s">
        <v>317</v>
      </c>
      <c r="F202" s="1">
        <f>G202+H202</f>
        <v>0</v>
      </c>
      <c r="G202" s="1"/>
      <c r="H202" s="1"/>
    </row>
    <row r="203" spans="1:8" ht="24" hidden="1">
      <c r="A203" s="96">
        <v>2750</v>
      </c>
      <c r="B203" s="94" t="s">
        <v>44</v>
      </c>
      <c r="C203" s="94" t="s">
        <v>195</v>
      </c>
      <c r="D203" s="94" t="s">
        <v>35</v>
      </c>
      <c r="E203" s="98" t="s">
        <v>318</v>
      </c>
      <c r="F203" s="1">
        <f>G203+H203</f>
        <v>0</v>
      </c>
      <c r="G203" s="1">
        <f>G205</f>
        <v>0</v>
      </c>
      <c r="H203" s="1">
        <f>H205</f>
        <v>0</v>
      </c>
    </row>
    <row r="204" spans="1:8" s="12" customFormat="1" hidden="1">
      <c r="A204" s="96"/>
      <c r="B204" s="94"/>
      <c r="C204" s="94"/>
      <c r="D204" s="94"/>
      <c r="E204" s="97" t="s">
        <v>188</v>
      </c>
      <c r="F204" s="1"/>
      <c r="G204" s="29"/>
      <c r="H204" s="29"/>
    </row>
    <row r="205" spans="1:8" ht="24" hidden="1">
      <c r="A205" s="96">
        <v>2751</v>
      </c>
      <c r="B205" s="99" t="s">
        <v>44</v>
      </c>
      <c r="C205" s="99" t="s">
        <v>195</v>
      </c>
      <c r="D205" s="99" t="s">
        <v>36</v>
      </c>
      <c r="E205" s="97" t="s">
        <v>318</v>
      </c>
      <c r="F205" s="1">
        <f>G205+H205</f>
        <v>0</v>
      </c>
      <c r="G205" s="1"/>
      <c r="H205" s="1"/>
    </row>
    <row r="206" spans="1:8" hidden="1">
      <c r="A206" s="96">
        <v>2760</v>
      </c>
      <c r="B206" s="94" t="s">
        <v>44</v>
      </c>
      <c r="C206" s="94" t="s">
        <v>212</v>
      </c>
      <c r="D206" s="94" t="s">
        <v>35</v>
      </c>
      <c r="E206" s="98" t="s">
        <v>319</v>
      </c>
      <c r="F206" s="1">
        <f>G206+H206</f>
        <v>0</v>
      </c>
      <c r="G206" s="1">
        <f>G208+G209</f>
        <v>0</v>
      </c>
      <c r="H206" s="1">
        <f>H208+H209</f>
        <v>0</v>
      </c>
    </row>
    <row r="207" spans="1:8" s="12" customFormat="1" hidden="1">
      <c r="A207" s="96"/>
      <c r="B207" s="94"/>
      <c r="C207" s="94"/>
      <c r="D207" s="94"/>
      <c r="E207" s="97" t="s">
        <v>188</v>
      </c>
      <c r="F207" s="1"/>
      <c r="G207" s="29"/>
      <c r="H207" s="29"/>
    </row>
    <row r="208" spans="1:8" hidden="1">
      <c r="A208" s="96">
        <v>2761</v>
      </c>
      <c r="B208" s="99" t="s">
        <v>44</v>
      </c>
      <c r="C208" s="99" t="s">
        <v>212</v>
      </c>
      <c r="D208" s="99" t="s">
        <v>36</v>
      </c>
      <c r="E208" s="97" t="s">
        <v>320</v>
      </c>
      <c r="F208" s="1">
        <f>G208+H208</f>
        <v>0</v>
      </c>
      <c r="G208" s="1"/>
      <c r="H208" s="1"/>
    </row>
    <row r="209" spans="1:8" hidden="1">
      <c r="A209" s="96">
        <v>2762</v>
      </c>
      <c r="B209" s="99" t="s">
        <v>44</v>
      </c>
      <c r="C209" s="99" t="s">
        <v>212</v>
      </c>
      <c r="D209" s="99" t="s">
        <v>37</v>
      </c>
      <c r="E209" s="97" t="s">
        <v>319</v>
      </c>
      <c r="F209" s="1">
        <f>G209+H209</f>
        <v>0</v>
      </c>
      <c r="G209" s="1"/>
      <c r="H209" s="1"/>
    </row>
    <row r="210" spans="1:8" s="11" customFormat="1" ht="36">
      <c r="A210" s="93">
        <v>2800</v>
      </c>
      <c r="B210" s="94" t="s">
        <v>45</v>
      </c>
      <c r="C210" s="94" t="s">
        <v>35</v>
      </c>
      <c r="D210" s="94" t="s">
        <v>35</v>
      </c>
      <c r="E210" s="101" t="s">
        <v>321</v>
      </c>
      <c r="F210" s="14">
        <f>G210+H210</f>
        <v>155646.29999999999</v>
      </c>
      <c r="G210" s="14">
        <f>G212+G215+G224+G229+G234+G237</f>
        <v>155646.29999999999</v>
      </c>
      <c r="H210" s="14">
        <f>H212+H215+H224+H229+H234+H237</f>
        <v>0</v>
      </c>
    </row>
    <row r="211" spans="1:8" ht="13.5" customHeight="1">
      <c r="A211" s="96"/>
      <c r="B211" s="94"/>
      <c r="C211" s="94"/>
      <c r="D211" s="94"/>
      <c r="E211" s="97" t="s">
        <v>196</v>
      </c>
      <c r="F211" s="1"/>
      <c r="G211" s="1"/>
      <c r="H211" s="1"/>
    </row>
    <row r="212" spans="1:8" hidden="1">
      <c r="A212" s="96">
        <v>2810</v>
      </c>
      <c r="B212" s="99" t="s">
        <v>45</v>
      </c>
      <c r="C212" s="99" t="s">
        <v>36</v>
      </c>
      <c r="D212" s="99" t="s">
        <v>35</v>
      </c>
      <c r="E212" s="98" t="s">
        <v>322</v>
      </c>
      <c r="F212" s="1">
        <f>G212+H212</f>
        <v>0</v>
      </c>
      <c r="G212" s="1">
        <f>G214</f>
        <v>0</v>
      </c>
      <c r="H212" s="1">
        <f>H214</f>
        <v>0</v>
      </c>
    </row>
    <row r="213" spans="1:8" s="12" customFormat="1" hidden="1">
      <c r="A213" s="96"/>
      <c r="B213" s="94"/>
      <c r="C213" s="94"/>
      <c r="D213" s="94"/>
      <c r="E213" s="97" t="s">
        <v>188</v>
      </c>
      <c r="F213" s="1"/>
      <c r="G213" s="29"/>
      <c r="H213" s="29"/>
    </row>
    <row r="214" spans="1:8" hidden="1">
      <c r="A214" s="96">
        <v>2811</v>
      </c>
      <c r="B214" s="99" t="s">
        <v>45</v>
      </c>
      <c r="C214" s="99" t="s">
        <v>36</v>
      </c>
      <c r="D214" s="99" t="s">
        <v>36</v>
      </c>
      <c r="E214" s="97" t="s">
        <v>322</v>
      </c>
      <c r="F214" s="1">
        <f>G214+H214</f>
        <v>0</v>
      </c>
      <c r="G214" s="1"/>
      <c r="H214" s="1"/>
    </row>
    <row r="215" spans="1:8">
      <c r="A215" s="96">
        <v>2820</v>
      </c>
      <c r="B215" s="94" t="s">
        <v>45</v>
      </c>
      <c r="C215" s="94" t="s">
        <v>37</v>
      </c>
      <c r="D215" s="94" t="s">
        <v>35</v>
      </c>
      <c r="E215" s="98" t="s">
        <v>323</v>
      </c>
      <c r="F215" s="1">
        <f>G215+H215</f>
        <v>155646.29999999999</v>
      </c>
      <c r="G215" s="1">
        <f>G217+G218+G219+G220+G221+G222+G223</f>
        <v>155646.29999999999</v>
      </c>
      <c r="H215" s="1">
        <f>H217+H218+H219+H220+H221+H222+H223</f>
        <v>0</v>
      </c>
    </row>
    <row r="216" spans="1:8" s="12" customFormat="1">
      <c r="A216" s="96"/>
      <c r="B216" s="94"/>
      <c r="C216" s="94"/>
      <c r="D216" s="94"/>
      <c r="E216" s="97" t="s">
        <v>188</v>
      </c>
      <c r="F216" s="1"/>
      <c r="G216" s="29"/>
      <c r="H216" s="29"/>
    </row>
    <row r="217" spans="1:8" hidden="1">
      <c r="A217" s="96">
        <v>2821</v>
      </c>
      <c r="B217" s="99" t="s">
        <v>45</v>
      </c>
      <c r="C217" s="99" t="s">
        <v>37</v>
      </c>
      <c r="D217" s="99" t="s">
        <v>36</v>
      </c>
      <c r="E217" s="97" t="s">
        <v>324</v>
      </c>
      <c r="F217" s="1">
        <f t="shared" ref="F217:F224" si="3">G217+H217</f>
        <v>0</v>
      </c>
      <c r="G217" s="1"/>
      <c r="H217" s="1"/>
    </row>
    <row r="218" spans="1:8">
      <c r="A218" s="96">
        <v>2822</v>
      </c>
      <c r="B218" s="99" t="s">
        <v>45</v>
      </c>
      <c r="C218" s="99" t="s">
        <v>37</v>
      </c>
      <c r="D218" s="99" t="s">
        <v>37</v>
      </c>
      <c r="E218" s="97" t="s">
        <v>325</v>
      </c>
      <c r="F218" s="1">
        <f t="shared" si="3"/>
        <v>12900</v>
      </c>
      <c r="G218" s="1">
        <v>12900</v>
      </c>
      <c r="H218" s="1"/>
    </row>
    <row r="219" spans="1:8">
      <c r="A219" s="96">
        <v>2823</v>
      </c>
      <c r="B219" s="99" t="s">
        <v>45</v>
      </c>
      <c r="C219" s="99" t="s">
        <v>37</v>
      </c>
      <c r="D219" s="99" t="s">
        <v>38</v>
      </c>
      <c r="E219" s="97" t="s">
        <v>326</v>
      </c>
      <c r="F219" s="1">
        <f t="shared" si="3"/>
        <v>83046</v>
      </c>
      <c r="G219" s="1">
        <v>83046</v>
      </c>
      <c r="H219" s="1"/>
    </row>
    <row r="220" spans="1:8">
      <c r="A220" s="96">
        <v>2824</v>
      </c>
      <c r="B220" s="99" t="s">
        <v>45</v>
      </c>
      <c r="C220" s="99" t="s">
        <v>37</v>
      </c>
      <c r="D220" s="99" t="s">
        <v>194</v>
      </c>
      <c r="E220" s="97" t="s">
        <v>327</v>
      </c>
      <c r="F220" s="1">
        <f t="shared" si="3"/>
        <v>59700.3</v>
      </c>
      <c r="G220" s="1">
        <v>59700.3</v>
      </c>
      <c r="H220" s="1"/>
    </row>
    <row r="221" spans="1:8" hidden="1">
      <c r="A221" s="96">
        <v>2825</v>
      </c>
      <c r="B221" s="99" t="s">
        <v>45</v>
      </c>
      <c r="C221" s="99" t="s">
        <v>37</v>
      </c>
      <c r="D221" s="99" t="s">
        <v>195</v>
      </c>
      <c r="E221" s="97" t="s">
        <v>328</v>
      </c>
      <c r="F221" s="1">
        <f t="shared" si="3"/>
        <v>0</v>
      </c>
      <c r="G221" s="1"/>
      <c r="H221" s="1"/>
    </row>
    <row r="222" spans="1:8" hidden="1">
      <c r="A222" s="96">
        <v>2826</v>
      </c>
      <c r="B222" s="99" t="s">
        <v>45</v>
      </c>
      <c r="C222" s="99" t="s">
        <v>37</v>
      </c>
      <c r="D222" s="99" t="s">
        <v>212</v>
      </c>
      <c r="E222" s="97" t="s">
        <v>329</v>
      </c>
      <c r="F222" s="1">
        <f t="shared" si="3"/>
        <v>0</v>
      </c>
      <c r="G222" s="1"/>
      <c r="H222" s="1"/>
    </row>
    <row r="223" spans="1:8" ht="24" hidden="1">
      <c r="A223" s="96">
        <v>2827</v>
      </c>
      <c r="B223" s="99" t="s">
        <v>45</v>
      </c>
      <c r="C223" s="99" t="s">
        <v>37</v>
      </c>
      <c r="D223" s="99" t="s">
        <v>215</v>
      </c>
      <c r="E223" s="97" t="s">
        <v>330</v>
      </c>
      <c r="F223" s="1">
        <f t="shared" si="3"/>
        <v>0</v>
      </c>
      <c r="G223" s="1"/>
      <c r="H223" s="1"/>
    </row>
    <row r="224" spans="1:8" ht="24" hidden="1">
      <c r="A224" s="96">
        <v>2830</v>
      </c>
      <c r="B224" s="94" t="s">
        <v>45</v>
      </c>
      <c r="C224" s="94" t="s">
        <v>38</v>
      </c>
      <c r="D224" s="94" t="s">
        <v>35</v>
      </c>
      <c r="E224" s="98" t="s">
        <v>331</v>
      </c>
      <c r="F224" s="1">
        <f t="shared" si="3"/>
        <v>0</v>
      </c>
      <c r="G224" s="1">
        <f>G226+G227+G228</f>
        <v>0</v>
      </c>
      <c r="H224" s="1">
        <f>H226+H227+H228</f>
        <v>0</v>
      </c>
    </row>
    <row r="225" spans="1:8" s="12" customFormat="1" hidden="1">
      <c r="A225" s="96"/>
      <c r="B225" s="94"/>
      <c r="C225" s="94"/>
      <c r="D225" s="94"/>
      <c r="E225" s="97" t="s">
        <v>188</v>
      </c>
      <c r="F225" s="1"/>
      <c r="G225" s="29"/>
      <c r="H225" s="29"/>
    </row>
    <row r="226" spans="1:8" hidden="1">
      <c r="A226" s="96">
        <v>2831</v>
      </c>
      <c r="B226" s="99" t="s">
        <v>45</v>
      </c>
      <c r="C226" s="99" t="s">
        <v>38</v>
      </c>
      <c r="D226" s="99" t="s">
        <v>36</v>
      </c>
      <c r="E226" s="97" t="s">
        <v>332</v>
      </c>
      <c r="F226" s="1">
        <f>G226+H226</f>
        <v>0</v>
      </c>
      <c r="G226" s="1"/>
      <c r="H226" s="1"/>
    </row>
    <row r="227" spans="1:8" hidden="1">
      <c r="A227" s="96">
        <v>2832</v>
      </c>
      <c r="B227" s="99" t="s">
        <v>45</v>
      </c>
      <c r="C227" s="99" t="s">
        <v>38</v>
      </c>
      <c r="D227" s="99" t="s">
        <v>37</v>
      </c>
      <c r="E227" s="97" t="s">
        <v>333</v>
      </c>
      <c r="F227" s="1">
        <f>G227+H227</f>
        <v>0</v>
      </c>
      <c r="G227" s="1"/>
      <c r="H227" s="1"/>
    </row>
    <row r="228" spans="1:8" hidden="1">
      <c r="A228" s="96">
        <v>2833</v>
      </c>
      <c r="B228" s="99" t="s">
        <v>45</v>
      </c>
      <c r="C228" s="99" t="s">
        <v>38</v>
      </c>
      <c r="D228" s="99" t="s">
        <v>38</v>
      </c>
      <c r="E228" s="97" t="s">
        <v>334</v>
      </c>
      <c r="F228" s="1">
        <f>G228+H228</f>
        <v>0</v>
      </c>
      <c r="G228" s="1"/>
      <c r="H228" s="1"/>
    </row>
    <row r="229" spans="1:8" hidden="1">
      <c r="A229" s="96">
        <v>2840</v>
      </c>
      <c r="B229" s="94" t="s">
        <v>45</v>
      </c>
      <c r="C229" s="94" t="s">
        <v>194</v>
      </c>
      <c r="D229" s="94" t="s">
        <v>35</v>
      </c>
      <c r="E229" s="98" t="s">
        <v>335</v>
      </c>
      <c r="F229" s="1">
        <f>G229+H229</f>
        <v>0</v>
      </c>
      <c r="G229" s="1">
        <f>G231+G232+G233</f>
        <v>0</v>
      </c>
      <c r="H229" s="1">
        <f>H231+H232+H233</f>
        <v>0</v>
      </c>
    </row>
    <row r="230" spans="1:8" s="12" customFormat="1" hidden="1">
      <c r="A230" s="96"/>
      <c r="B230" s="94"/>
      <c r="C230" s="94"/>
      <c r="D230" s="94"/>
      <c r="E230" s="97" t="s">
        <v>188</v>
      </c>
      <c r="F230" s="1"/>
      <c r="G230" s="29"/>
      <c r="H230" s="29"/>
    </row>
    <row r="231" spans="1:8" hidden="1">
      <c r="A231" s="96">
        <v>2841</v>
      </c>
      <c r="B231" s="99" t="s">
        <v>45</v>
      </c>
      <c r="C231" s="99" t="s">
        <v>194</v>
      </c>
      <c r="D231" s="99" t="s">
        <v>36</v>
      </c>
      <c r="E231" s="97" t="s">
        <v>336</v>
      </c>
      <c r="F231" s="1">
        <f>G231+H231</f>
        <v>0</v>
      </c>
      <c r="G231" s="1"/>
      <c r="H231" s="1"/>
    </row>
    <row r="232" spans="1:8" ht="24" hidden="1">
      <c r="A232" s="96">
        <v>2842</v>
      </c>
      <c r="B232" s="99" t="s">
        <v>45</v>
      </c>
      <c r="C232" s="99" t="s">
        <v>194</v>
      </c>
      <c r="D232" s="99" t="s">
        <v>37</v>
      </c>
      <c r="E232" s="97" t="s">
        <v>337</v>
      </c>
      <c r="F232" s="1">
        <f>G232+H232</f>
        <v>0</v>
      </c>
      <c r="G232" s="1"/>
      <c r="H232" s="1"/>
    </row>
    <row r="233" spans="1:8" hidden="1">
      <c r="A233" s="96">
        <v>2843</v>
      </c>
      <c r="B233" s="99" t="s">
        <v>45</v>
      </c>
      <c r="C233" s="99" t="s">
        <v>194</v>
      </c>
      <c r="D233" s="99" t="s">
        <v>38</v>
      </c>
      <c r="E233" s="97" t="s">
        <v>335</v>
      </c>
      <c r="F233" s="1">
        <f>G233+H233</f>
        <v>0</v>
      </c>
      <c r="G233" s="1"/>
      <c r="H233" s="1"/>
    </row>
    <row r="234" spans="1:8" ht="24" hidden="1">
      <c r="A234" s="96">
        <v>2850</v>
      </c>
      <c r="B234" s="94" t="s">
        <v>45</v>
      </c>
      <c r="C234" s="94" t="s">
        <v>195</v>
      </c>
      <c r="D234" s="94" t="s">
        <v>35</v>
      </c>
      <c r="E234" s="102" t="s">
        <v>338</v>
      </c>
      <c r="F234" s="1">
        <f>G234+H234</f>
        <v>0</v>
      </c>
      <c r="G234" s="1">
        <f>G236</f>
        <v>0</v>
      </c>
      <c r="H234" s="1">
        <f>H236</f>
        <v>0</v>
      </c>
    </row>
    <row r="235" spans="1:8" s="12" customFormat="1" hidden="1">
      <c r="A235" s="96"/>
      <c r="B235" s="94"/>
      <c r="C235" s="94"/>
      <c r="D235" s="94"/>
      <c r="E235" s="97" t="s">
        <v>188</v>
      </c>
      <c r="F235" s="1"/>
      <c r="G235" s="29"/>
      <c r="H235" s="29"/>
    </row>
    <row r="236" spans="1:8" ht="24" hidden="1">
      <c r="A236" s="96">
        <v>2851</v>
      </c>
      <c r="B236" s="94" t="s">
        <v>45</v>
      </c>
      <c r="C236" s="94" t="s">
        <v>195</v>
      </c>
      <c r="D236" s="94" t="s">
        <v>36</v>
      </c>
      <c r="E236" s="103" t="s">
        <v>338</v>
      </c>
      <c r="F236" s="1">
        <f>G236+H236</f>
        <v>0</v>
      </c>
      <c r="G236" s="1"/>
      <c r="H236" s="1"/>
    </row>
    <row r="237" spans="1:8" hidden="1">
      <c r="A237" s="96">
        <v>2860</v>
      </c>
      <c r="B237" s="94" t="s">
        <v>45</v>
      </c>
      <c r="C237" s="94" t="s">
        <v>212</v>
      </c>
      <c r="D237" s="94" t="s">
        <v>35</v>
      </c>
      <c r="E237" s="102" t="s">
        <v>339</v>
      </c>
      <c r="F237" s="1">
        <f>G237+H237</f>
        <v>0</v>
      </c>
      <c r="G237" s="1">
        <f>G239</f>
        <v>0</v>
      </c>
      <c r="H237" s="1">
        <f>H239</f>
        <v>0</v>
      </c>
    </row>
    <row r="238" spans="1:8" s="12" customFormat="1" hidden="1">
      <c r="A238" s="96"/>
      <c r="B238" s="94"/>
      <c r="C238" s="94"/>
      <c r="D238" s="94"/>
      <c r="E238" s="97" t="s">
        <v>188</v>
      </c>
      <c r="F238" s="1"/>
      <c r="G238" s="29"/>
      <c r="H238" s="29"/>
    </row>
    <row r="239" spans="1:8" hidden="1">
      <c r="A239" s="96">
        <v>2861</v>
      </c>
      <c r="B239" s="99" t="s">
        <v>45</v>
      </c>
      <c r="C239" s="99" t="s">
        <v>212</v>
      </c>
      <c r="D239" s="99" t="s">
        <v>36</v>
      </c>
      <c r="E239" s="103" t="s">
        <v>339</v>
      </c>
      <c r="F239" s="1">
        <f>G239+H239</f>
        <v>0</v>
      </c>
      <c r="G239" s="1"/>
      <c r="H239" s="1"/>
    </row>
    <row r="240" spans="1:8" s="11" customFormat="1" ht="38.25">
      <c r="A240" s="93">
        <v>2900</v>
      </c>
      <c r="B240" s="94" t="s">
        <v>46</v>
      </c>
      <c r="C240" s="94" t="s">
        <v>35</v>
      </c>
      <c r="D240" s="94" t="s">
        <v>35</v>
      </c>
      <c r="E240" s="95" t="s">
        <v>1173</v>
      </c>
      <c r="F240" s="14">
        <f>G240+H240</f>
        <v>770537.7</v>
      </c>
      <c r="G240" s="14">
        <f>G242+G246+G250+G254+G258+G262+G265+G268</f>
        <v>770537.7</v>
      </c>
      <c r="H240" s="14">
        <f>H242+H246+H250+H254+H258+H262+H265+H268</f>
        <v>0</v>
      </c>
    </row>
    <row r="241" spans="1:8">
      <c r="A241" s="96"/>
      <c r="B241" s="94"/>
      <c r="C241" s="94"/>
      <c r="D241" s="94"/>
      <c r="E241" s="97" t="s">
        <v>196</v>
      </c>
      <c r="F241" s="1"/>
      <c r="G241" s="1"/>
      <c r="H241" s="1"/>
    </row>
    <row r="242" spans="1:8">
      <c r="A242" s="96">
        <v>2910</v>
      </c>
      <c r="B242" s="94" t="s">
        <v>46</v>
      </c>
      <c r="C242" s="94" t="s">
        <v>36</v>
      </c>
      <c r="D242" s="94" t="s">
        <v>35</v>
      </c>
      <c r="E242" s="98" t="s">
        <v>340</v>
      </c>
      <c r="F242" s="1">
        <f>G242+H242</f>
        <v>500544.4</v>
      </c>
      <c r="G242" s="1">
        <f>G244+G245</f>
        <v>500544.4</v>
      </c>
      <c r="H242" s="1">
        <f>H244+H245</f>
        <v>0</v>
      </c>
    </row>
    <row r="243" spans="1:8" s="12" customFormat="1">
      <c r="A243" s="96"/>
      <c r="B243" s="94"/>
      <c r="C243" s="94"/>
      <c r="D243" s="94"/>
      <c r="E243" s="97" t="s">
        <v>188</v>
      </c>
      <c r="F243" s="1"/>
      <c r="G243" s="29"/>
      <c r="H243" s="29"/>
    </row>
    <row r="244" spans="1:8" ht="15" customHeight="1">
      <c r="A244" s="96">
        <v>2911</v>
      </c>
      <c r="B244" s="99" t="s">
        <v>46</v>
      </c>
      <c r="C244" s="99" t="s">
        <v>36</v>
      </c>
      <c r="D244" s="99" t="s">
        <v>36</v>
      </c>
      <c r="E244" s="97" t="s">
        <v>341</v>
      </c>
      <c r="F244" s="1">
        <f>G244+H244</f>
        <v>500544.4</v>
      </c>
      <c r="G244" s="1">
        <v>500544.4</v>
      </c>
      <c r="H244" s="1"/>
    </row>
    <row r="245" spans="1:8" hidden="1">
      <c r="A245" s="96">
        <v>2912</v>
      </c>
      <c r="B245" s="99" t="s">
        <v>46</v>
      </c>
      <c r="C245" s="99" t="s">
        <v>36</v>
      </c>
      <c r="D245" s="99" t="s">
        <v>37</v>
      </c>
      <c r="E245" s="97" t="s">
        <v>342</v>
      </c>
      <c r="F245" s="1">
        <f>G245+H245</f>
        <v>0</v>
      </c>
      <c r="G245" s="1"/>
      <c r="H245" s="1"/>
    </row>
    <row r="246" spans="1:8" hidden="1">
      <c r="A246" s="96">
        <v>2920</v>
      </c>
      <c r="B246" s="94" t="s">
        <v>46</v>
      </c>
      <c r="C246" s="94" t="s">
        <v>37</v>
      </c>
      <c r="D246" s="94" t="s">
        <v>35</v>
      </c>
      <c r="E246" s="98" t="s">
        <v>343</v>
      </c>
      <c r="F246" s="1">
        <f>G246+H246</f>
        <v>0</v>
      </c>
      <c r="G246" s="1">
        <f>G248+G249</f>
        <v>0</v>
      </c>
      <c r="H246" s="1">
        <f>H248+H249</f>
        <v>0</v>
      </c>
    </row>
    <row r="247" spans="1:8" s="12" customFormat="1" ht="0.75" hidden="1" customHeight="1">
      <c r="A247" s="96"/>
      <c r="B247" s="94"/>
      <c r="C247" s="94"/>
      <c r="D247" s="94"/>
      <c r="E247" s="97" t="s">
        <v>188</v>
      </c>
      <c r="F247" s="1"/>
      <c r="G247" s="29"/>
      <c r="H247" s="29"/>
    </row>
    <row r="248" spans="1:8" hidden="1">
      <c r="A248" s="96">
        <v>2921</v>
      </c>
      <c r="B248" s="99" t="s">
        <v>46</v>
      </c>
      <c r="C248" s="99" t="s">
        <v>37</v>
      </c>
      <c r="D248" s="99" t="s">
        <v>36</v>
      </c>
      <c r="E248" s="97" t="s">
        <v>344</v>
      </c>
      <c r="F248" s="1">
        <f>G248+H248</f>
        <v>0</v>
      </c>
      <c r="G248" s="1"/>
      <c r="H248" s="1"/>
    </row>
    <row r="249" spans="1:8" hidden="1">
      <c r="A249" s="96">
        <v>2922</v>
      </c>
      <c r="B249" s="99" t="s">
        <v>46</v>
      </c>
      <c r="C249" s="99" t="s">
        <v>37</v>
      </c>
      <c r="D249" s="99" t="s">
        <v>37</v>
      </c>
      <c r="E249" s="97" t="s">
        <v>345</v>
      </c>
      <c r="F249" s="1">
        <f>G249+H249</f>
        <v>0</v>
      </c>
      <c r="G249" s="1"/>
      <c r="H249" s="1"/>
    </row>
    <row r="250" spans="1:8" ht="24" hidden="1">
      <c r="A250" s="96">
        <v>2930</v>
      </c>
      <c r="B250" s="94" t="s">
        <v>46</v>
      </c>
      <c r="C250" s="94" t="s">
        <v>38</v>
      </c>
      <c r="D250" s="94" t="s">
        <v>35</v>
      </c>
      <c r="E250" s="98" t="s">
        <v>346</v>
      </c>
      <c r="F250" s="1">
        <f>G250+H250</f>
        <v>0</v>
      </c>
      <c r="G250" s="1">
        <f>G252+G253</f>
        <v>0</v>
      </c>
      <c r="H250" s="1">
        <f>H252+H253</f>
        <v>0</v>
      </c>
    </row>
    <row r="251" spans="1:8" s="12" customFormat="1" hidden="1">
      <c r="A251" s="96"/>
      <c r="B251" s="94"/>
      <c r="C251" s="94"/>
      <c r="D251" s="94"/>
      <c r="E251" s="97" t="s">
        <v>188</v>
      </c>
      <c r="F251" s="1"/>
      <c r="G251" s="29"/>
      <c r="H251" s="29"/>
    </row>
    <row r="252" spans="1:8" hidden="1">
      <c r="A252" s="96">
        <v>2931</v>
      </c>
      <c r="B252" s="99" t="s">
        <v>46</v>
      </c>
      <c r="C252" s="99" t="s">
        <v>38</v>
      </c>
      <c r="D252" s="99" t="s">
        <v>36</v>
      </c>
      <c r="E252" s="97" t="s">
        <v>347</v>
      </c>
      <c r="F252" s="1">
        <f>G252+H252</f>
        <v>0</v>
      </c>
      <c r="G252" s="1"/>
      <c r="H252" s="1"/>
    </row>
    <row r="253" spans="1:8" hidden="1">
      <c r="A253" s="96">
        <v>2932</v>
      </c>
      <c r="B253" s="99" t="s">
        <v>46</v>
      </c>
      <c r="C253" s="99" t="s">
        <v>38</v>
      </c>
      <c r="D253" s="99" t="s">
        <v>37</v>
      </c>
      <c r="E253" s="97" t="s">
        <v>348</v>
      </c>
      <c r="F253" s="1">
        <f>G253+H253</f>
        <v>0</v>
      </c>
      <c r="G253" s="1"/>
      <c r="H253" s="1"/>
    </row>
    <row r="254" spans="1:8" hidden="1">
      <c r="A254" s="96">
        <v>2940</v>
      </c>
      <c r="B254" s="94" t="s">
        <v>46</v>
      </c>
      <c r="C254" s="94" t="s">
        <v>194</v>
      </c>
      <c r="D254" s="94" t="s">
        <v>35</v>
      </c>
      <c r="E254" s="98" t="s">
        <v>349</v>
      </c>
      <c r="F254" s="1">
        <f>G254+H254</f>
        <v>0</v>
      </c>
      <c r="G254" s="1">
        <f>G256+G257</f>
        <v>0</v>
      </c>
      <c r="H254" s="1">
        <f>H256+H257</f>
        <v>0</v>
      </c>
    </row>
    <row r="255" spans="1:8" s="12" customFormat="1" hidden="1">
      <c r="A255" s="96"/>
      <c r="B255" s="94"/>
      <c r="C255" s="94"/>
      <c r="D255" s="94"/>
      <c r="E255" s="97" t="s">
        <v>188</v>
      </c>
      <c r="F255" s="1"/>
      <c r="G255" s="29"/>
      <c r="H255" s="29"/>
    </row>
    <row r="256" spans="1:8" hidden="1">
      <c r="A256" s="96">
        <v>2941</v>
      </c>
      <c r="B256" s="99" t="s">
        <v>46</v>
      </c>
      <c r="C256" s="99" t="s">
        <v>194</v>
      </c>
      <c r="D256" s="99" t="s">
        <v>36</v>
      </c>
      <c r="E256" s="97" t="s">
        <v>350</v>
      </c>
      <c r="F256" s="1">
        <f>G256+H256</f>
        <v>0</v>
      </c>
      <c r="G256" s="1"/>
      <c r="H256" s="1"/>
    </row>
    <row r="257" spans="1:8" hidden="1">
      <c r="A257" s="96">
        <v>2942</v>
      </c>
      <c r="B257" s="99" t="s">
        <v>46</v>
      </c>
      <c r="C257" s="99" t="s">
        <v>194</v>
      </c>
      <c r="D257" s="99" t="s">
        <v>37</v>
      </c>
      <c r="E257" s="97" t="s">
        <v>351</v>
      </c>
      <c r="F257" s="1">
        <f>G257+H257</f>
        <v>0</v>
      </c>
      <c r="G257" s="1"/>
      <c r="H257" s="1"/>
    </row>
    <row r="258" spans="1:8">
      <c r="A258" s="96">
        <v>2950</v>
      </c>
      <c r="B258" s="94" t="s">
        <v>46</v>
      </c>
      <c r="C258" s="94" t="s">
        <v>195</v>
      </c>
      <c r="D258" s="94" t="s">
        <v>35</v>
      </c>
      <c r="E258" s="98" t="s">
        <v>352</v>
      </c>
      <c r="F258" s="1">
        <f>G258+H258</f>
        <v>269993.3</v>
      </c>
      <c r="G258" s="1">
        <f>G260+G261</f>
        <v>269993.3</v>
      </c>
      <c r="H258" s="1">
        <f>H260+H261</f>
        <v>0</v>
      </c>
    </row>
    <row r="259" spans="1:8" s="12" customFormat="1">
      <c r="A259" s="96"/>
      <c r="B259" s="94"/>
      <c r="C259" s="94"/>
      <c r="D259" s="94"/>
      <c r="E259" s="97" t="s">
        <v>188</v>
      </c>
      <c r="F259" s="1"/>
      <c r="G259" s="29"/>
      <c r="H259" s="29"/>
    </row>
    <row r="260" spans="1:8">
      <c r="A260" s="96">
        <v>2951</v>
      </c>
      <c r="B260" s="99" t="s">
        <v>46</v>
      </c>
      <c r="C260" s="99" t="s">
        <v>195</v>
      </c>
      <c r="D260" s="99" t="s">
        <v>36</v>
      </c>
      <c r="E260" s="97" t="s">
        <v>353</v>
      </c>
      <c r="F260" s="1">
        <f>G260+H260</f>
        <v>269993.3</v>
      </c>
      <c r="G260" s="1">
        <v>269993.3</v>
      </c>
      <c r="H260" s="1"/>
    </row>
    <row r="261" spans="1:8" ht="15" hidden="1" customHeight="1">
      <c r="A261" s="96">
        <v>2952</v>
      </c>
      <c r="B261" s="99" t="s">
        <v>46</v>
      </c>
      <c r="C261" s="99" t="s">
        <v>195</v>
      </c>
      <c r="D261" s="99" t="s">
        <v>37</v>
      </c>
      <c r="E261" s="97" t="s">
        <v>354</v>
      </c>
      <c r="F261" s="1">
        <f>G261+H261</f>
        <v>0</v>
      </c>
      <c r="G261" s="1"/>
      <c r="H261" s="1"/>
    </row>
    <row r="262" spans="1:8" hidden="1">
      <c r="A262" s="96">
        <v>2960</v>
      </c>
      <c r="B262" s="94" t="s">
        <v>46</v>
      </c>
      <c r="C262" s="94" t="s">
        <v>212</v>
      </c>
      <c r="D262" s="94" t="s">
        <v>35</v>
      </c>
      <c r="E262" s="98" t="s">
        <v>355</v>
      </c>
      <c r="F262" s="1">
        <f>G262+H262</f>
        <v>0</v>
      </c>
      <c r="G262" s="1">
        <f>G264</f>
        <v>0</v>
      </c>
      <c r="H262" s="1">
        <f>H264</f>
        <v>0</v>
      </c>
    </row>
    <row r="263" spans="1:8" s="12" customFormat="1" hidden="1">
      <c r="A263" s="96"/>
      <c r="B263" s="94"/>
      <c r="C263" s="94"/>
      <c r="D263" s="94"/>
      <c r="E263" s="97" t="s">
        <v>188</v>
      </c>
      <c r="F263" s="1"/>
      <c r="G263" s="29"/>
      <c r="H263" s="29"/>
    </row>
    <row r="264" spans="1:8" hidden="1">
      <c r="A264" s="96">
        <v>2961</v>
      </c>
      <c r="B264" s="99" t="s">
        <v>46</v>
      </c>
      <c r="C264" s="99" t="s">
        <v>212</v>
      </c>
      <c r="D264" s="99" t="s">
        <v>36</v>
      </c>
      <c r="E264" s="97" t="s">
        <v>355</v>
      </c>
      <c r="F264" s="1">
        <f>G264+H264</f>
        <v>0</v>
      </c>
      <c r="G264" s="1"/>
      <c r="H264" s="1"/>
    </row>
    <row r="265" spans="1:8" ht="18" hidden="1" customHeight="1">
      <c r="A265" s="96">
        <v>2970</v>
      </c>
      <c r="B265" s="94" t="s">
        <v>46</v>
      </c>
      <c r="C265" s="94" t="s">
        <v>215</v>
      </c>
      <c r="D265" s="94" t="s">
        <v>35</v>
      </c>
      <c r="E265" s="98" t="s">
        <v>356</v>
      </c>
      <c r="F265" s="1">
        <f>G265+H265</f>
        <v>0</v>
      </c>
      <c r="G265" s="1">
        <f>G267</f>
        <v>0</v>
      </c>
      <c r="H265" s="1">
        <f>H267</f>
        <v>0</v>
      </c>
    </row>
    <row r="266" spans="1:8" s="12" customFormat="1" hidden="1">
      <c r="A266" s="96"/>
      <c r="B266" s="94"/>
      <c r="C266" s="94"/>
      <c r="D266" s="94"/>
      <c r="E266" s="97" t="s">
        <v>188</v>
      </c>
      <c r="F266" s="1"/>
      <c r="G266" s="29"/>
      <c r="H266" s="29"/>
    </row>
    <row r="267" spans="1:8" ht="16.5" hidden="1" customHeight="1">
      <c r="A267" s="96">
        <v>2971</v>
      </c>
      <c r="B267" s="99" t="s">
        <v>46</v>
      </c>
      <c r="C267" s="99" t="s">
        <v>215</v>
      </c>
      <c r="D267" s="99" t="s">
        <v>36</v>
      </c>
      <c r="E267" s="97" t="s">
        <v>356</v>
      </c>
      <c r="F267" s="1">
        <f>G267+H267</f>
        <v>0</v>
      </c>
      <c r="G267" s="1"/>
      <c r="H267" s="1"/>
    </row>
    <row r="268" spans="1:8" hidden="1">
      <c r="A268" s="96">
        <v>2980</v>
      </c>
      <c r="B268" s="94" t="s">
        <v>46</v>
      </c>
      <c r="C268" s="94" t="s">
        <v>217</v>
      </c>
      <c r="D268" s="94" t="s">
        <v>35</v>
      </c>
      <c r="E268" s="98" t="s">
        <v>357</v>
      </c>
      <c r="F268" s="1">
        <f>G268+H268</f>
        <v>0</v>
      </c>
      <c r="G268" s="1">
        <f>G270</f>
        <v>0</v>
      </c>
      <c r="H268" s="1">
        <f>H270</f>
        <v>0</v>
      </c>
    </row>
    <row r="269" spans="1:8" s="12" customFormat="1" hidden="1">
      <c r="A269" s="96"/>
      <c r="B269" s="94"/>
      <c r="C269" s="94"/>
      <c r="D269" s="94"/>
      <c r="E269" s="97" t="s">
        <v>188</v>
      </c>
      <c r="F269" s="1"/>
      <c r="G269" s="29"/>
      <c r="H269" s="29"/>
    </row>
    <row r="270" spans="1:8" hidden="1">
      <c r="A270" s="96">
        <v>2981</v>
      </c>
      <c r="B270" s="99" t="s">
        <v>46</v>
      </c>
      <c r="C270" s="99" t="s">
        <v>217</v>
      </c>
      <c r="D270" s="99" t="s">
        <v>36</v>
      </c>
      <c r="E270" s="97" t="s">
        <v>357</v>
      </c>
      <c r="F270" s="1">
        <f>G270+H270</f>
        <v>0</v>
      </c>
      <c r="G270" s="1"/>
      <c r="H270" s="1"/>
    </row>
    <row r="271" spans="1:8" s="11" customFormat="1" ht="38.25">
      <c r="A271" s="93">
        <v>3000</v>
      </c>
      <c r="B271" s="94" t="s">
        <v>47</v>
      </c>
      <c r="C271" s="94" t="s">
        <v>35</v>
      </c>
      <c r="D271" s="94" t="s">
        <v>35</v>
      </c>
      <c r="E271" s="95" t="s">
        <v>1172</v>
      </c>
      <c r="F271" s="14">
        <f>G271+H271</f>
        <v>12700</v>
      </c>
      <c r="G271" s="14">
        <f>G273+G277+G280+G283+G286+G289+G292+G295+G299</f>
        <v>12700</v>
      </c>
      <c r="H271" s="14">
        <f>H273+H277+H280+H283+H286+H289+H292+H295+H299</f>
        <v>0</v>
      </c>
    </row>
    <row r="272" spans="1:8">
      <c r="A272" s="96"/>
      <c r="B272" s="94"/>
      <c r="C272" s="94"/>
      <c r="D272" s="94"/>
      <c r="E272" s="97" t="s">
        <v>196</v>
      </c>
      <c r="F272" s="1"/>
      <c r="G272" s="1"/>
      <c r="H272" s="1"/>
    </row>
    <row r="273" spans="1:8" hidden="1">
      <c r="A273" s="96">
        <v>3010</v>
      </c>
      <c r="B273" s="94" t="s">
        <v>47</v>
      </c>
      <c r="C273" s="94" t="s">
        <v>36</v>
      </c>
      <c r="D273" s="94" t="s">
        <v>35</v>
      </c>
      <c r="E273" s="98" t="s">
        <v>358</v>
      </c>
      <c r="F273" s="1">
        <f>G273+H273</f>
        <v>0</v>
      </c>
      <c r="G273" s="1">
        <f>G275+G276</f>
        <v>0</v>
      </c>
      <c r="H273" s="1">
        <f>H275+H276</f>
        <v>0</v>
      </c>
    </row>
    <row r="274" spans="1:8" s="12" customFormat="1" hidden="1">
      <c r="A274" s="96"/>
      <c r="B274" s="94"/>
      <c r="C274" s="94"/>
      <c r="D274" s="94"/>
      <c r="E274" s="97" t="s">
        <v>188</v>
      </c>
      <c r="F274" s="1"/>
      <c r="G274" s="29"/>
      <c r="H274" s="29"/>
    </row>
    <row r="275" spans="1:8" hidden="1">
      <c r="A275" s="96">
        <v>3011</v>
      </c>
      <c r="B275" s="99" t="s">
        <v>47</v>
      </c>
      <c r="C275" s="99" t="s">
        <v>36</v>
      </c>
      <c r="D275" s="99" t="s">
        <v>36</v>
      </c>
      <c r="E275" s="97" t="s">
        <v>359</v>
      </c>
      <c r="F275" s="1">
        <f>G275+H275</f>
        <v>0</v>
      </c>
      <c r="G275" s="1"/>
      <c r="H275" s="1"/>
    </row>
    <row r="276" spans="1:8" hidden="1">
      <c r="A276" s="96">
        <v>3012</v>
      </c>
      <c r="B276" s="99" t="s">
        <v>47</v>
      </c>
      <c r="C276" s="99" t="s">
        <v>36</v>
      </c>
      <c r="D276" s="99" t="s">
        <v>37</v>
      </c>
      <c r="E276" s="97" t="s">
        <v>360</v>
      </c>
      <c r="F276" s="1">
        <f>G276+H276</f>
        <v>0</v>
      </c>
      <c r="G276" s="1"/>
      <c r="H276" s="1"/>
    </row>
    <row r="277" spans="1:8" ht="7.5" hidden="1" customHeight="1">
      <c r="A277" s="96">
        <v>3020</v>
      </c>
      <c r="B277" s="94" t="s">
        <v>47</v>
      </c>
      <c r="C277" s="94" t="s">
        <v>37</v>
      </c>
      <c r="D277" s="94" t="s">
        <v>35</v>
      </c>
      <c r="E277" s="98" t="s">
        <v>361</v>
      </c>
      <c r="F277" s="1">
        <f>G277+H277</f>
        <v>0</v>
      </c>
      <c r="G277" s="1">
        <f>G279</f>
        <v>0</v>
      </c>
      <c r="H277" s="1">
        <f>H279</f>
        <v>0</v>
      </c>
    </row>
    <row r="278" spans="1:8" s="12" customFormat="1" hidden="1">
      <c r="A278" s="96"/>
      <c r="B278" s="94"/>
      <c r="C278" s="94"/>
      <c r="D278" s="94"/>
      <c r="E278" s="97" t="s">
        <v>188</v>
      </c>
      <c r="F278" s="1"/>
      <c r="G278" s="29"/>
      <c r="H278" s="29"/>
    </row>
    <row r="279" spans="1:8" hidden="1">
      <c r="A279" s="96">
        <v>3021</v>
      </c>
      <c r="B279" s="99" t="s">
        <v>47</v>
      </c>
      <c r="C279" s="99" t="s">
        <v>37</v>
      </c>
      <c r="D279" s="99" t="s">
        <v>36</v>
      </c>
      <c r="E279" s="97" t="s">
        <v>361</v>
      </c>
      <c r="F279" s="1">
        <f>G279+H279</f>
        <v>0</v>
      </c>
      <c r="G279" s="1"/>
      <c r="H279" s="1"/>
    </row>
    <row r="280" spans="1:8" hidden="1">
      <c r="A280" s="96">
        <v>3030</v>
      </c>
      <c r="B280" s="94" t="s">
        <v>47</v>
      </c>
      <c r="C280" s="94" t="s">
        <v>38</v>
      </c>
      <c r="D280" s="94" t="s">
        <v>35</v>
      </c>
      <c r="E280" s="98" t="s">
        <v>362</v>
      </c>
      <c r="F280" s="1">
        <f>G280+H280</f>
        <v>0</v>
      </c>
      <c r="G280" s="1">
        <f>G282</f>
        <v>0</v>
      </c>
      <c r="H280" s="1">
        <f>H282</f>
        <v>0</v>
      </c>
    </row>
    <row r="281" spans="1:8" s="12" customFormat="1" hidden="1">
      <c r="A281" s="96"/>
      <c r="B281" s="94"/>
      <c r="C281" s="94"/>
      <c r="D281" s="94"/>
      <c r="E281" s="97" t="s">
        <v>188</v>
      </c>
      <c r="F281" s="1"/>
      <c r="G281" s="29"/>
      <c r="H281" s="29"/>
    </row>
    <row r="282" spans="1:8" hidden="1">
      <c r="A282" s="96">
        <v>3031</v>
      </c>
      <c r="B282" s="99" t="s">
        <v>47</v>
      </c>
      <c r="C282" s="99" t="s">
        <v>38</v>
      </c>
      <c r="D282" s="99" t="s">
        <v>36</v>
      </c>
      <c r="E282" s="97" t="s">
        <v>362</v>
      </c>
      <c r="F282" s="1">
        <f>G282+H282</f>
        <v>0</v>
      </c>
      <c r="G282" s="1"/>
      <c r="H282" s="1"/>
    </row>
    <row r="283" spans="1:8" hidden="1">
      <c r="A283" s="96">
        <v>3040</v>
      </c>
      <c r="B283" s="94" t="s">
        <v>47</v>
      </c>
      <c r="C283" s="94" t="s">
        <v>194</v>
      </c>
      <c r="D283" s="94" t="s">
        <v>35</v>
      </c>
      <c r="E283" s="98" t="s">
        <v>363</v>
      </c>
      <c r="F283" s="1">
        <f>G283+H283</f>
        <v>0</v>
      </c>
      <c r="G283" s="1">
        <f>G285</f>
        <v>0</v>
      </c>
      <c r="H283" s="1">
        <f>H285</f>
        <v>0</v>
      </c>
    </row>
    <row r="284" spans="1:8" s="12" customFormat="1" hidden="1">
      <c r="A284" s="96"/>
      <c r="B284" s="94"/>
      <c r="C284" s="94"/>
      <c r="D284" s="94"/>
      <c r="E284" s="97" t="s">
        <v>188</v>
      </c>
      <c r="F284" s="1"/>
      <c r="G284" s="29"/>
      <c r="H284" s="29"/>
    </row>
    <row r="285" spans="1:8" hidden="1">
      <c r="A285" s="96">
        <v>3041</v>
      </c>
      <c r="B285" s="99" t="s">
        <v>47</v>
      </c>
      <c r="C285" s="99" t="s">
        <v>194</v>
      </c>
      <c r="D285" s="99" t="s">
        <v>36</v>
      </c>
      <c r="E285" s="97" t="s">
        <v>363</v>
      </c>
      <c r="F285" s="1">
        <f>G285+H285</f>
        <v>0</v>
      </c>
      <c r="G285" s="1"/>
      <c r="H285" s="1"/>
    </row>
    <row r="286" spans="1:8" hidden="1">
      <c r="A286" s="96">
        <v>3050</v>
      </c>
      <c r="B286" s="94" t="s">
        <v>47</v>
      </c>
      <c r="C286" s="94" t="s">
        <v>195</v>
      </c>
      <c r="D286" s="94" t="s">
        <v>35</v>
      </c>
      <c r="E286" s="98" t="s">
        <v>364</v>
      </c>
      <c r="F286" s="1">
        <f>G286+H286</f>
        <v>0</v>
      </c>
      <c r="G286" s="1">
        <f>G288</f>
        <v>0</v>
      </c>
      <c r="H286" s="1">
        <f>H288</f>
        <v>0</v>
      </c>
    </row>
    <row r="287" spans="1:8" s="12" customFormat="1" hidden="1">
      <c r="A287" s="96"/>
      <c r="B287" s="94"/>
      <c r="C287" s="94"/>
      <c r="D287" s="94"/>
      <c r="E287" s="97" t="s">
        <v>188</v>
      </c>
      <c r="F287" s="1"/>
      <c r="G287" s="29"/>
      <c r="H287" s="29"/>
    </row>
    <row r="288" spans="1:8" hidden="1">
      <c r="A288" s="96">
        <v>3051</v>
      </c>
      <c r="B288" s="99" t="s">
        <v>47</v>
      </c>
      <c r="C288" s="99" t="s">
        <v>195</v>
      </c>
      <c r="D288" s="99" t="s">
        <v>36</v>
      </c>
      <c r="E288" s="97" t="s">
        <v>364</v>
      </c>
      <c r="F288" s="1">
        <f>G288+H288</f>
        <v>0</v>
      </c>
      <c r="G288" s="1"/>
      <c r="H288" s="1"/>
    </row>
    <row r="289" spans="1:8" hidden="1">
      <c r="A289" s="96">
        <v>3060</v>
      </c>
      <c r="B289" s="94" t="s">
        <v>47</v>
      </c>
      <c r="C289" s="94" t="s">
        <v>212</v>
      </c>
      <c r="D289" s="94" t="s">
        <v>35</v>
      </c>
      <c r="E289" s="98" t="s">
        <v>365</v>
      </c>
      <c r="F289" s="1">
        <f>G289+H289</f>
        <v>0</v>
      </c>
      <c r="G289" s="1">
        <f>G291</f>
        <v>0</v>
      </c>
      <c r="H289" s="1">
        <f>H291</f>
        <v>0</v>
      </c>
    </row>
    <row r="290" spans="1:8" s="12" customFormat="1" hidden="1">
      <c r="A290" s="96"/>
      <c r="B290" s="94"/>
      <c r="C290" s="94"/>
      <c r="D290" s="94"/>
      <c r="E290" s="97" t="s">
        <v>188</v>
      </c>
      <c r="F290" s="1"/>
      <c r="G290" s="29"/>
      <c r="H290" s="29"/>
    </row>
    <row r="291" spans="1:8" hidden="1">
      <c r="A291" s="96">
        <v>3061</v>
      </c>
      <c r="B291" s="99" t="s">
        <v>47</v>
      </c>
      <c r="C291" s="99" t="s">
        <v>212</v>
      </c>
      <c r="D291" s="99" t="s">
        <v>36</v>
      </c>
      <c r="E291" s="97" t="s">
        <v>365</v>
      </c>
      <c r="F291" s="1">
        <f>G291+H291</f>
        <v>0</v>
      </c>
      <c r="G291" s="1"/>
      <c r="H291" s="1"/>
    </row>
    <row r="292" spans="1:8" ht="24">
      <c r="A292" s="96">
        <v>3070</v>
      </c>
      <c r="B292" s="94" t="s">
        <v>47</v>
      </c>
      <c r="C292" s="94" t="s">
        <v>215</v>
      </c>
      <c r="D292" s="94" t="s">
        <v>35</v>
      </c>
      <c r="E292" s="98" t="s">
        <v>366</v>
      </c>
      <c r="F292" s="1">
        <f>G292+H292</f>
        <v>12700</v>
      </c>
      <c r="G292" s="1">
        <f>G294</f>
        <v>12700</v>
      </c>
      <c r="H292" s="1">
        <f>H294</f>
        <v>0</v>
      </c>
    </row>
    <row r="293" spans="1:8" s="12" customFormat="1">
      <c r="A293" s="96"/>
      <c r="B293" s="94"/>
      <c r="C293" s="94"/>
      <c r="D293" s="94"/>
      <c r="E293" s="97" t="s">
        <v>188</v>
      </c>
      <c r="F293" s="1"/>
      <c r="G293" s="29"/>
      <c r="H293" s="29"/>
    </row>
    <row r="294" spans="1:8" ht="15" customHeight="1">
      <c r="A294" s="96">
        <v>3071</v>
      </c>
      <c r="B294" s="99" t="s">
        <v>47</v>
      </c>
      <c r="C294" s="99" t="s">
        <v>215</v>
      </c>
      <c r="D294" s="99" t="s">
        <v>36</v>
      </c>
      <c r="E294" s="97" t="s">
        <v>366</v>
      </c>
      <c r="F294" s="1">
        <f>G294+H294</f>
        <v>12700</v>
      </c>
      <c r="G294" s="1">
        <v>12700</v>
      </c>
      <c r="H294" s="1"/>
    </row>
    <row r="295" spans="1:8" ht="24" hidden="1">
      <c r="A295" s="96">
        <v>3080</v>
      </c>
      <c r="B295" s="94" t="s">
        <v>47</v>
      </c>
      <c r="C295" s="94" t="s">
        <v>217</v>
      </c>
      <c r="D295" s="94" t="s">
        <v>35</v>
      </c>
      <c r="E295" s="98" t="s">
        <v>367</v>
      </c>
      <c r="F295" s="1">
        <f>G295+H295</f>
        <v>0</v>
      </c>
      <c r="G295" s="1">
        <f>G297</f>
        <v>0</v>
      </c>
      <c r="H295" s="1">
        <f>H297</f>
        <v>0</v>
      </c>
    </row>
    <row r="296" spans="1:8" s="12" customFormat="1" hidden="1">
      <c r="A296" s="96"/>
      <c r="B296" s="94"/>
      <c r="C296" s="94"/>
      <c r="D296" s="94"/>
      <c r="E296" s="97" t="s">
        <v>188</v>
      </c>
      <c r="F296" s="1"/>
      <c r="G296" s="29"/>
      <c r="H296" s="29"/>
    </row>
    <row r="297" spans="1:8" ht="24" hidden="1">
      <c r="A297" s="96">
        <v>3081</v>
      </c>
      <c r="B297" s="99" t="s">
        <v>47</v>
      </c>
      <c r="C297" s="99" t="s">
        <v>217</v>
      </c>
      <c r="D297" s="99" t="s">
        <v>36</v>
      </c>
      <c r="E297" s="97" t="s">
        <v>367</v>
      </c>
      <c r="F297" s="1">
        <f>G297+H297</f>
        <v>0</v>
      </c>
      <c r="G297" s="1"/>
      <c r="H297" s="1"/>
    </row>
    <row r="298" spans="1:8" s="12" customFormat="1" hidden="1">
      <c r="A298" s="96"/>
      <c r="B298" s="94"/>
      <c r="C298" s="94"/>
      <c r="D298" s="94"/>
      <c r="E298" s="97" t="s">
        <v>188</v>
      </c>
      <c r="F298" s="1"/>
      <c r="G298" s="29"/>
      <c r="H298" s="29"/>
    </row>
    <row r="299" spans="1:8" hidden="1">
      <c r="A299" s="96">
        <v>3090</v>
      </c>
      <c r="B299" s="94" t="s">
        <v>47</v>
      </c>
      <c r="C299" s="94" t="s">
        <v>285</v>
      </c>
      <c r="D299" s="94" t="s">
        <v>35</v>
      </c>
      <c r="E299" s="98" t="s">
        <v>368</v>
      </c>
      <c r="F299" s="1">
        <f>G299+H299</f>
        <v>0</v>
      </c>
      <c r="G299" s="1">
        <f>G301+G302</f>
        <v>0</v>
      </c>
      <c r="H299" s="1">
        <f>H301+H302</f>
        <v>0</v>
      </c>
    </row>
    <row r="300" spans="1:8" s="12" customFormat="1" hidden="1">
      <c r="A300" s="96"/>
      <c r="B300" s="94"/>
      <c r="C300" s="94"/>
      <c r="D300" s="94"/>
      <c r="E300" s="97" t="s">
        <v>188</v>
      </c>
      <c r="F300" s="1"/>
      <c r="G300" s="29"/>
      <c r="H300" s="29"/>
    </row>
    <row r="301" spans="1:8" hidden="1">
      <c r="A301" s="96">
        <v>3091</v>
      </c>
      <c r="B301" s="99" t="s">
        <v>47</v>
      </c>
      <c r="C301" s="99" t="s">
        <v>285</v>
      </c>
      <c r="D301" s="99" t="s">
        <v>36</v>
      </c>
      <c r="E301" s="97" t="s">
        <v>368</v>
      </c>
      <c r="F301" s="1">
        <f>G301+H301</f>
        <v>0</v>
      </c>
      <c r="G301" s="1"/>
      <c r="H301" s="1"/>
    </row>
    <row r="302" spans="1:8" ht="24" hidden="1">
      <c r="A302" s="96">
        <v>3092</v>
      </c>
      <c r="B302" s="99" t="s">
        <v>47</v>
      </c>
      <c r="C302" s="99" t="s">
        <v>285</v>
      </c>
      <c r="D302" s="99" t="s">
        <v>37</v>
      </c>
      <c r="E302" s="97" t="s">
        <v>369</v>
      </c>
      <c r="F302" s="1">
        <f>G302+H302</f>
        <v>0</v>
      </c>
      <c r="G302" s="1"/>
      <c r="H302" s="1"/>
    </row>
    <row r="303" spans="1:8" s="11" customFormat="1" ht="28.5">
      <c r="A303" s="93">
        <v>3100</v>
      </c>
      <c r="B303" s="94" t="s">
        <v>48</v>
      </c>
      <c r="C303" s="94" t="s">
        <v>35</v>
      </c>
      <c r="D303" s="94" t="s">
        <v>35</v>
      </c>
      <c r="E303" s="104" t="s">
        <v>1087</v>
      </c>
      <c r="F303" s="14">
        <f>F305</f>
        <v>12240</v>
      </c>
      <c r="G303" s="14">
        <f t="shared" ref="G303:H303" si="4">G305</f>
        <v>400000</v>
      </c>
      <c r="H303" s="14">
        <f t="shared" si="4"/>
        <v>0</v>
      </c>
    </row>
    <row r="304" spans="1:8">
      <c r="A304" s="96"/>
      <c r="B304" s="94"/>
      <c r="C304" s="94"/>
      <c r="D304" s="94"/>
      <c r="E304" s="97" t="s">
        <v>196</v>
      </c>
      <c r="F304" s="1"/>
      <c r="G304" s="1"/>
      <c r="H304" s="1"/>
    </row>
    <row r="305" spans="1:8">
      <c r="A305" s="96">
        <v>3110</v>
      </c>
      <c r="B305" s="105" t="s">
        <v>48</v>
      </c>
      <c r="C305" s="105" t="s">
        <v>36</v>
      </c>
      <c r="D305" s="105" t="s">
        <v>35</v>
      </c>
      <c r="E305" s="102" t="s">
        <v>370</v>
      </c>
      <c r="F305" s="1">
        <f>F307</f>
        <v>12240</v>
      </c>
      <c r="G305" s="1">
        <f>G307</f>
        <v>400000</v>
      </c>
      <c r="H305" s="1">
        <f>H307</f>
        <v>0</v>
      </c>
    </row>
    <row r="306" spans="1:8" s="12" customFormat="1">
      <c r="A306" s="96"/>
      <c r="B306" s="94"/>
      <c r="C306" s="94"/>
      <c r="D306" s="94"/>
      <c r="E306" s="97" t="s">
        <v>188</v>
      </c>
      <c r="F306" s="1"/>
      <c r="G306" s="29"/>
      <c r="H306" s="29"/>
    </row>
    <row r="307" spans="1:8">
      <c r="A307" s="96">
        <v>3112</v>
      </c>
      <c r="B307" s="105" t="s">
        <v>48</v>
      </c>
      <c r="C307" s="105" t="s">
        <v>36</v>
      </c>
      <c r="D307" s="105" t="s">
        <v>37</v>
      </c>
      <c r="E307" s="103" t="s">
        <v>371</v>
      </c>
      <c r="F307" s="1">
        <v>12240</v>
      </c>
      <c r="G307" s="1">
        <v>400000</v>
      </c>
      <c r="H307" s="1"/>
    </row>
    <row r="308" spans="1:8">
      <c r="G308" s="37"/>
      <c r="H308" s="37"/>
    </row>
    <row r="309" spans="1:8">
      <c r="G309" s="37"/>
      <c r="H309" s="37"/>
    </row>
    <row r="310" spans="1:8">
      <c r="G310" s="37"/>
      <c r="H310" s="37"/>
    </row>
    <row r="311" spans="1:8">
      <c r="G311" s="37"/>
      <c r="H311" s="37"/>
    </row>
    <row r="312" spans="1:8">
      <c r="G312" s="37"/>
      <c r="H312" s="37"/>
    </row>
    <row r="313" spans="1:8">
      <c r="G313" s="37"/>
      <c r="H313" s="37"/>
    </row>
    <row r="314" spans="1:8">
      <c r="G314" s="37"/>
      <c r="H314" s="37"/>
    </row>
    <row r="315" spans="1:8">
      <c r="G315" s="37"/>
      <c r="H315" s="37"/>
    </row>
    <row r="316" spans="1:8">
      <c r="G316" s="37"/>
      <c r="H316" s="37"/>
    </row>
    <row r="317" spans="1:8">
      <c r="G317" s="37"/>
      <c r="H317" s="37"/>
    </row>
    <row r="318" spans="1:8">
      <c r="G318" s="37"/>
      <c r="H318" s="37"/>
    </row>
    <row r="319" spans="1:8">
      <c r="G319" s="37"/>
      <c r="H319" s="37"/>
    </row>
    <row r="320" spans="1:8">
      <c r="G320" s="37"/>
      <c r="H320" s="37"/>
    </row>
    <row r="321" spans="7:8">
      <c r="G321" s="37"/>
      <c r="H321" s="37"/>
    </row>
    <row r="322" spans="7:8">
      <c r="G322" s="37"/>
      <c r="H322" s="37"/>
    </row>
    <row r="323" spans="7:8">
      <c r="G323" s="37"/>
      <c r="H323" s="37"/>
    </row>
    <row r="324" spans="7:8">
      <c r="G324" s="37"/>
      <c r="H324" s="37"/>
    </row>
    <row r="325" spans="7:8">
      <c r="G325" s="37"/>
      <c r="H325" s="37"/>
    </row>
    <row r="326" spans="7:8">
      <c r="G326" s="37"/>
      <c r="H326" s="37"/>
    </row>
    <row r="327" spans="7:8">
      <c r="G327" s="37"/>
      <c r="H327" s="37"/>
    </row>
    <row r="328" spans="7:8">
      <c r="G328" s="37"/>
      <c r="H328" s="37"/>
    </row>
    <row r="329" spans="7:8">
      <c r="G329" s="37"/>
      <c r="H329" s="37"/>
    </row>
  </sheetData>
  <mergeCells count="10">
    <mergeCell ref="A1:H1"/>
    <mergeCell ref="A3:H3"/>
    <mergeCell ref="F5:F6"/>
    <mergeCell ref="G5:H5"/>
    <mergeCell ref="A5:A6"/>
    <mergeCell ref="B5:B6"/>
    <mergeCell ref="C5:C6"/>
    <mergeCell ref="D5:D6"/>
    <mergeCell ref="E5:E6"/>
    <mergeCell ref="F4:H4"/>
  </mergeCells>
  <pageMargins left="0" right="0" top="0" bottom="0" header="0" footer="0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4"/>
  <sheetViews>
    <sheetView zoomScale="90" zoomScaleNormal="90" workbookViewId="0">
      <selection activeCell="K120" sqref="K120"/>
    </sheetView>
  </sheetViews>
  <sheetFormatPr defaultColWidth="9.140625" defaultRowHeight="12.75"/>
  <cols>
    <col min="1" max="1" width="5" style="196" customWidth="1"/>
    <col min="2" max="2" width="54.5703125" style="16" customWidth="1"/>
    <col min="3" max="3" width="5.28515625" style="187" customWidth="1"/>
    <col min="4" max="5" width="11.85546875" style="16" customWidth="1"/>
    <col min="6" max="6" width="11.42578125" style="16" customWidth="1"/>
    <col min="7" max="7" width="0.7109375" style="6" customWidth="1"/>
    <col min="8" max="8" width="11.140625" style="6" bestFit="1" customWidth="1"/>
    <col min="9" max="16384" width="9.140625" style="6"/>
  </cols>
  <sheetData>
    <row r="1" spans="1:8" s="19" customFormat="1" ht="18">
      <c r="A1" s="244" t="s">
        <v>49</v>
      </c>
      <c r="B1" s="244"/>
      <c r="C1" s="244"/>
      <c r="D1" s="244"/>
      <c r="E1" s="244"/>
      <c r="F1" s="244"/>
    </row>
    <row r="2" spans="1:8" s="16" customFormat="1" ht="45" customHeight="1">
      <c r="A2" s="234" t="s">
        <v>1174</v>
      </c>
      <c r="B2" s="234"/>
      <c r="C2" s="234"/>
      <c r="D2" s="234"/>
      <c r="E2" s="234"/>
      <c r="F2" s="234"/>
    </row>
    <row r="3" spans="1:8" s="16" customFormat="1" ht="9" customHeight="1">
      <c r="A3" s="188"/>
      <c r="B3" s="172"/>
      <c r="C3" s="176"/>
      <c r="D3" s="172"/>
      <c r="E3" s="173"/>
      <c r="F3" s="173"/>
    </row>
    <row r="4" spans="1:8" s="2" customFormat="1" ht="15.75">
      <c r="A4" s="83"/>
      <c r="B4" s="84"/>
      <c r="C4" s="177"/>
      <c r="D4" s="85"/>
      <c r="E4" s="241" t="s">
        <v>519</v>
      </c>
      <c r="F4" s="241"/>
      <c r="H4" s="106"/>
    </row>
    <row r="5" spans="1:8" ht="25.5">
      <c r="A5" s="242" t="s">
        <v>189</v>
      </c>
      <c r="B5" s="107" t="s">
        <v>372</v>
      </c>
      <c r="C5" s="178"/>
      <c r="D5" s="243" t="s">
        <v>0</v>
      </c>
      <c r="E5" s="237" t="s">
        <v>1</v>
      </c>
      <c r="F5" s="237"/>
    </row>
    <row r="6" spans="1:8" ht="25.5">
      <c r="A6" s="242"/>
      <c r="B6" s="107" t="s">
        <v>373</v>
      </c>
      <c r="C6" s="179" t="s">
        <v>50</v>
      </c>
      <c r="D6" s="237"/>
      <c r="E6" s="86" t="s">
        <v>2</v>
      </c>
      <c r="F6" s="86" t="s">
        <v>3</v>
      </c>
    </row>
    <row r="7" spans="1:8" s="38" customFormat="1">
      <c r="A7" s="125">
        <v>1</v>
      </c>
      <c r="B7" s="108">
        <v>2</v>
      </c>
      <c r="C7" s="125">
        <v>3</v>
      </c>
      <c r="D7" s="108">
        <v>4</v>
      </c>
      <c r="E7" s="108">
        <v>5</v>
      </c>
      <c r="F7" s="108">
        <v>6</v>
      </c>
    </row>
    <row r="8" spans="1:8" ht="25.5">
      <c r="A8" s="125">
        <v>4000</v>
      </c>
      <c r="B8" s="109" t="s">
        <v>1088</v>
      </c>
      <c r="C8" s="180"/>
      <c r="D8" s="14">
        <f>D10</f>
        <v>2751630.8</v>
      </c>
      <c r="E8" s="14">
        <f>E10</f>
        <v>2751630.8</v>
      </c>
      <c r="F8" s="14">
        <f>F10+F171+F206</f>
        <v>437453.4</v>
      </c>
      <c r="H8" s="174"/>
    </row>
    <row r="9" spans="1:8">
      <c r="A9" s="125"/>
      <c r="B9" s="110" t="s">
        <v>374</v>
      </c>
      <c r="C9" s="180"/>
      <c r="D9" s="14"/>
      <c r="E9" s="1"/>
      <c r="F9" s="1"/>
    </row>
    <row r="10" spans="1:8" ht="38.25">
      <c r="A10" s="125">
        <v>4050</v>
      </c>
      <c r="B10" s="107" t="s">
        <v>1089</v>
      </c>
      <c r="C10" s="181" t="s">
        <v>28</v>
      </c>
      <c r="D10" s="1">
        <f>E10</f>
        <v>2751630.8</v>
      </c>
      <c r="E10" s="1">
        <f>E12+E25+E68+E83+E93+E127+E142</f>
        <v>2751630.8</v>
      </c>
      <c r="F10" s="1">
        <f>F12+F93+F142</f>
        <v>0</v>
      </c>
    </row>
    <row r="11" spans="1:8">
      <c r="A11" s="189"/>
      <c r="B11" s="110" t="s">
        <v>374</v>
      </c>
      <c r="C11" s="180"/>
      <c r="D11" s="1"/>
      <c r="E11" s="1"/>
      <c r="F11" s="1"/>
    </row>
    <row r="12" spans="1:8" ht="25.5">
      <c r="A12" s="125">
        <v>4100</v>
      </c>
      <c r="B12" s="111" t="s">
        <v>1090</v>
      </c>
      <c r="C12" s="179" t="s">
        <v>28</v>
      </c>
      <c r="D12" s="1">
        <f>E12+F12</f>
        <v>888754.1</v>
      </c>
      <c r="E12" s="1">
        <f>E14+E19+E22</f>
        <v>888754.1</v>
      </c>
      <c r="F12" s="1">
        <f>F22</f>
        <v>0</v>
      </c>
    </row>
    <row r="13" spans="1:8">
      <c r="A13" s="189"/>
      <c r="B13" s="110" t="s">
        <v>374</v>
      </c>
      <c r="C13" s="180"/>
      <c r="D13" s="1"/>
      <c r="E13" s="1"/>
      <c r="F13" s="1"/>
    </row>
    <row r="14" spans="1:8" ht="25.5">
      <c r="A14" s="125">
        <v>4110</v>
      </c>
      <c r="B14" s="112" t="s">
        <v>1091</v>
      </c>
      <c r="C14" s="179" t="s">
        <v>28</v>
      </c>
      <c r="D14" s="1">
        <f>E14</f>
        <v>888754.1</v>
      </c>
      <c r="E14" s="1">
        <f>E16+E17+E18</f>
        <v>888754.1</v>
      </c>
      <c r="F14" s="1" t="s">
        <v>33</v>
      </c>
    </row>
    <row r="15" spans="1:8">
      <c r="A15" s="125"/>
      <c r="B15" s="110" t="s">
        <v>188</v>
      </c>
      <c r="C15" s="179"/>
      <c r="D15" s="1"/>
      <c r="E15" s="1"/>
      <c r="F15" s="1"/>
    </row>
    <row r="16" spans="1:8" ht="25.5">
      <c r="A16" s="125">
        <v>4111</v>
      </c>
      <c r="B16" s="113" t="s">
        <v>375</v>
      </c>
      <c r="C16" s="179" t="s">
        <v>51</v>
      </c>
      <c r="D16" s="1">
        <f>E16</f>
        <v>827754.1</v>
      </c>
      <c r="E16" s="1">
        <v>827754.1</v>
      </c>
      <c r="F16" s="1" t="s">
        <v>33</v>
      </c>
    </row>
    <row r="17" spans="1:6" ht="25.5">
      <c r="A17" s="125">
        <v>4112</v>
      </c>
      <c r="B17" s="113" t="s">
        <v>376</v>
      </c>
      <c r="C17" s="154" t="s">
        <v>52</v>
      </c>
      <c r="D17" s="1">
        <f>E17</f>
        <v>61000</v>
      </c>
      <c r="E17" s="1">
        <v>61000</v>
      </c>
      <c r="F17" s="1" t="s">
        <v>33</v>
      </c>
    </row>
    <row r="18" spans="1:6" ht="0.75" customHeight="1">
      <c r="A18" s="125">
        <v>4114</v>
      </c>
      <c r="B18" s="113" t="s">
        <v>377</v>
      </c>
      <c r="C18" s="154" t="s">
        <v>53</v>
      </c>
      <c r="D18" s="1">
        <f>E18</f>
        <v>0</v>
      </c>
      <c r="E18" s="1"/>
      <c r="F18" s="1" t="s">
        <v>33</v>
      </c>
    </row>
    <row r="19" spans="1:6" ht="25.5" hidden="1">
      <c r="A19" s="125">
        <v>4120</v>
      </c>
      <c r="B19" s="115" t="s">
        <v>1092</v>
      </c>
      <c r="C19" s="179" t="s">
        <v>28</v>
      </c>
      <c r="D19" s="1">
        <f>E19</f>
        <v>0</v>
      </c>
      <c r="E19" s="1">
        <f>E21</f>
        <v>0</v>
      </c>
      <c r="F19" s="1" t="s">
        <v>33</v>
      </c>
    </row>
    <row r="20" spans="1:6" hidden="1">
      <c r="A20" s="125"/>
      <c r="B20" s="110" t="s">
        <v>188</v>
      </c>
      <c r="C20" s="179"/>
      <c r="D20" s="1"/>
      <c r="E20" s="1"/>
      <c r="F20" s="1"/>
    </row>
    <row r="21" spans="1:6" hidden="1">
      <c r="A21" s="125">
        <v>4121</v>
      </c>
      <c r="B21" s="113" t="s">
        <v>378</v>
      </c>
      <c r="C21" s="154" t="s">
        <v>54</v>
      </c>
      <c r="D21" s="1">
        <f>E21</f>
        <v>0</v>
      </c>
      <c r="E21" s="1">
        <v>0</v>
      </c>
      <c r="F21" s="1" t="s">
        <v>33</v>
      </c>
    </row>
    <row r="22" spans="1:6" ht="25.5" hidden="1">
      <c r="A22" s="125">
        <v>4130</v>
      </c>
      <c r="B22" s="115" t="s">
        <v>1093</v>
      </c>
      <c r="C22" s="179" t="s">
        <v>28</v>
      </c>
      <c r="D22" s="1">
        <f>E22+F22</f>
        <v>0</v>
      </c>
      <c r="E22" s="1">
        <f>E24</f>
        <v>0</v>
      </c>
      <c r="F22" s="1">
        <f>F24</f>
        <v>0</v>
      </c>
    </row>
    <row r="23" spans="1:6" hidden="1">
      <c r="A23" s="125"/>
      <c r="B23" s="110" t="s">
        <v>188</v>
      </c>
      <c r="C23" s="179"/>
      <c r="D23" s="1"/>
      <c r="E23" s="1"/>
      <c r="F23" s="1"/>
    </row>
    <row r="24" spans="1:6" hidden="1">
      <c r="A24" s="125">
        <v>4131</v>
      </c>
      <c r="B24" s="115" t="s">
        <v>379</v>
      </c>
      <c r="C24" s="179" t="s">
        <v>55</v>
      </c>
      <c r="D24" s="1">
        <f>E24+F24</f>
        <v>0</v>
      </c>
      <c r="E24" s="1"/>
      <c r="F24" s="1"/>
    </row>
    <row r="25" spans="1:6" s="7" customFormat="1" ht="51">
      <c r="A25" s="125">
        <v>4200</v>
      </c>
      <c r="B25" s="113" t="s">
        <v>1094</v>
      </c>
      <c r="C25" s="179" t="s">
        <v>28</v>
      </c>
      <c r="D25" s="14">
        <f>E25</f>
        <v>578715.4</v>
      </c>
      <c r="E25" s="14">
        <f>E27+E36+E41+E51+E54+E58</f>
        <v>578715.4</v>
      </c>
      <c r="F25" s="14" t="s">
        <v>33</v>
      </c>
    </row>
    <row r="26" spans="1:6">
      <c r="A26" s="189"/>
      <c r="B26" s="110" t="s">
        <v>374</v>
      </c>
      <c r="C26" s="180"/>
      <c r="D26" s="1"/>
      <c r="E26" s="1"/>
      <c r="F26" s="1"/>
    </row>
    <row r="27" spans="1:6" ht="38.25">
      <c r="A27" s="125">
        <v>4210</v>
      </c>
      <c r="B27" s="115" t="s">
        <v>1095</v>
      </c>
      <c r="C27" s="179" t="s">
        <v>28</v>
      </c>
      <c r="D27" s="1">
        <f>E27</f>
        <v>125386.90000000001</v>
      </c>
      <c r="E27" s="1">
        <f>E29+E30+E31+E32+E33+E34</f>
        <v>125386.90000000001</v>
      </c>
      <c r="F27" s="1" t="s">
        <v>33</v>
      </c>
    </row>
    <row r="28" spans="1:6">
      <c r="A28" s="125"/>
      <c r="B28" s="110" t="s">
        <v>188</v>
      </c>
      <c r="C28" s="179"/>
      <c r="D28" s="1"/>
      <c r="E28" s="1"/>
      <c r="F28" s="1"/>
    </row>
    <row r="29" spans="1:6" ht="25.5">
      <c r="A29" s="125">
        <v>4211</v>
      </c>
      <c r="B29" s="113" t="s">
        <v>380</v>
      </c>
      <c r="C29" s="154" t="s">
        <v>56</v>
      </c>
      <c r="D29" s="1">
        <f t="shared" ref="D29:D36" si="0">E29</f>
        <v>690</v>
      </c>
      <c r="E29" s="1">
        <v>690</v>
      </c>
      <c r="F29" s="1" t="s">
        <v>33</v>
      </c>
    </row>
    <row r="30" spans="1:6">
      <c r="A30" s="125">
        <v>4212</v>
      </c>
      <c r="B30" s="115" t="s">
        <v>381</v>
      </c>
      <c r="C30" s="154" t="s">
        <v>57</v>
      </c>
      <c r="D30" s="1">
        <f t="shared" si="0"/>
        <v>101727</v>
      </c>
      <c r="E30" s="1">
        <f>5727+96000</f>
        <v>101727</v>
      </c>
      <c r="F30" s="1" t="s">
        <v>33</v>
      </c>
    </row>
    <row r="31" spans="1:6">
      <c r="A31" s="125">
        <v>4213</v>
      </c>
      <c r="B31" s="113" t="s">
        <v>382</v>
      </c>
      <c r="C31" s="154" t="s">
        <v>58</v>
      </c>
      <c r="D31" s="1">
        <f t="shared" si="0"/>
        <v>4400</v>
      </c>
      <c r="E31" s="1">
        <v>4400</v>
      </c>
      <c r="F31" s="1" t="s">
        <v>33</v>
      </c>
    </row>
    <row r="32" spans="1:6">
      <c r="A32" s="125">
        <v>4214</v>
      </c>
      <c r="B32" s="113" t="s">
        <v>383</v>
      </c>
      <c r="C32" s="154" t="s">
        <v>59</v>
      </c>
      <c r="D32" s="1">
        <f t="shared" si="0"/>
        <v>6927.1</v>
      </c>
      <c r="E32" s="1">
        <v>6927.1</v>
      </c>
      <c r="F32" s="1" t="s">
        <v>33</v>
      </c>
    </row>
    <row r="33" spans="1:6">
      <c r="A33" s="125">
        <v>4215</v>
      </c>
      <c r="B33" s="113" t="s">
        <v>384</v>
      </c>
      <c r="C33" s="154" t="s">
        <v>60</v>
      </c>
      <c r="D33" s="1">
        <f t="shared" si="0"/>
        <v>2045</v>
      </c>
      <c r="E33" s="1">
        <f>1495+550</f>
        <v>2045</v>
      </c>
      <c r="F33" s="1" t="s">
        <v>33</v>
      </c>
    </row>
    <row r="34" spans="1:6">
      <c r="A34" s="125">
        <v>4216</v>
      </c>
      <c r="B34" s="113" t="s">
        <v>385</v>
      </c>
      <c r="C34" s="154" t="s">
        <v>61</v>
      </c>
      <c r="D34" s="1">
        <f t="shared" si="0"/>
        <v>9597.7999999999993</v>
      </c>
      <c r="E34" s="1">
        <f>2447.8+7150</f>
        <v>9597.7999999999993</v>
      </c>
      <c r="F34" s="1" t="s">
        <v>33</v>
      </c>
    </row>
    <row r="35" spans="1:6">
      <c r="A35" s="125">
        <v>4217</v>
      </c>
      <c r="B35" s="113" t="s">
        <v>386</v>
      </c>
      <c r="C35" s="154" t="s">
        <v>62</v>
      </c>
      <c r="D35" s="1">
        <f t="shared" si="0"/>
        <v>0</v>
      </c>
      <c r="E35" s="1"/>
      <c r="F35" s="1" t="s">
        <v>33</v>
      </c>
    </row>
    <row r="36" spans="1:6" ht="25.5">
      <c r="A36" s="125">
        <v>4220</v>
      </c>
      <c r="B36" s="115" t="s">
        <v>1096</v>
      </c>
      <c r="C36" s="179" t="s">
        <v>28</v>
      </c>
      <c r="D36" s="1">
        <f t="shared" si="0"/>
        <v>2585</v>
      </c>
      <c r="E36" s="1">
        <f>E38+E39+E40</f>
        <v>2585</v>
      </c>
      <c r="F36" s="1" t="s">
        <v>33</v>
      </c>
    </row>
    <row r="37" spans="1:6">
      <c r="A37" s="125"/>
      <c r="B37" s="110" t="s">
        <v>188</v>
      </c>
      <c r="C37" s="179"/>
      <c r="D37" s="1"/>
      <c r="E37" s="1"/>
      <c r="F37" s="1"/>
    </row>
    <row r="38" spans="1:6">
      <c r="A38" s="125">
        <v>4221</v>
      </c>
      <c r="B38" s="113" t="s">
        <v>387</v>
      </c>
      <c r="C38" s="159">
        <v>4221</v>
      </c>
      <c r="D38" s="1">
        <f>E38</f>
        <v>1435</v>
      </c>
      <c r="E38" s="1">
        <f>1380+55</f>
        <v>1435</v>
      </c>
      <c r="F38" s="1" t="s">
        <v>33</v>
      </c>
    </row>
    <row r="39" spans="1:6">
      <c r="A39" s="125">
        <v>4222</v>
      </c>
      <c r="B39" s="113" t="s">
        <v>388</v>
      </c>
      <c r="C39" s="154" t="s">
        <v>63</v>
      </c>
      <c r="D39" s="1">
        <f>E39</f>
        <v>1150</v>
      </c>
      <c r="E39" s="1">
        <v>1150</v>
      </c>
      <c r="F39" s="1" t="s">
        <v>33</v>
      </c>
    </row>
    <row r="40" spans="1:6">
      <c r="A40" s="125">
        <v>4223</v>
      </c>
      <c r="B40" s="113" t="s">
        <v>389</v>
      </c>
      <c r="C40" s="154" t="s">
        <v>64</v>
      </c>
      <c r="D40" s="1">
        <f>E40</f>
        <v>0</v>
      </c>
      <c r="E40" s="1"/>
      <c r="F40" s="1" t="s">
        <v>33</v>
      </c>
    </row>
    <row r="41" spans="1:6" ht="51">
      <c r="A41" s="125">
        <v>4230</v>
      </c>
      <c r="B41" s="115" t="s">
        <v>1097</v>
      </c>
      <c r="C41" s="179" t="s">
        <v>28</v>
      </c>
      <c r="D41" s="1">
        <f>E41</f>
        <v>106011.8</v>
      </c>
      <c r="E41" s="1">
        <f>E44+E46+E47+E49+E50</f>
        <v>106011.8</v>
      </c>
      <c r="F41" s="1" t="s">
        <v>33</v>
      </c>
    </row>
    <row r="42" spans="1:6" ht="12" customHeight="1">
      <c r="A42" s="125"/>
      <c r="B42" s="110" t="s">
        <v>188</v>
      </c>
      <c r="C42" s="179"/>
      <c r="D42" s="1"/>
      <c r="E42" s="1"/>
      <c r="F42" s="1"/>
    </row>
    <row r="43" spans="1:6" hidden="1">
      <c r="A43" s="125">
        <v>4231</v>
      </c>
      <c r="B43" s="113" t="s">
        <v>390</v>
      </c>
      <c r="C43" s="154" t="s">
        <v>65</v>
      </c>
      <c r="D43" s="1">
        <f t="shared" ref="D43:D51" si="1">E43</f>
        <v>0</v>
      </c>
      <c r="E43" s="1"/>
      <c r="F43" s="1" t="s">
        <v>33</v>
      </c>
    </row>
    <row r="44" spans="1:6" ht="14.25" customHeight="1">
      <c r="A44" s="125">
        <v>4232</v>
      </c>
      <c r="B44" s="113" t="s">
        <v>391</v>
      </c>
      <c r="C44" s="154" t="s">
        <v>66</v>
      </c>
      <c r="D44" s="1">
        <f t="shared" si="1"/>
        <v>5290</v>
      </c>
      <c r="E44" s="1">
        <v>5290</v>
      </c>
      <c r="F44" s="1" t="s">
        <v>33</v>
      </c>
    </row>
    <row r="45" spans="1:6" ht="25.5" hidden="1">
      <c r="A45" s="125">
        <v>4233</v>
      </c>
      <c r="B45" s="113" t="s">
        <v>392</v>
      </c>
      <c r="C45" s="154" t="s">
        <v>67</v>
      </c>
      <c r="D45" s="1">
        <f t="shared" si="1"/>
        <v>0</v>
      </c>
      <c r="E45" s="1"/>
      <c r="F45" s="1" t="s">
        <v>33</v>
      </c>
    </row>
    <row r="46" spans="1:6">
      <c r="A46" s="125">
        <v>4234</v>
      </c>
      <c r="B46" s="113" t="s">
        <v>393</v>
      </c>
      <c r="C46" s="154" t="s">
        <v>68</v>
      </c>
      <c r="D46" s="1">
        <f t="shared" si="1"/>
        <v>1965</v>
      </c>
      <c r="E46" s="1">
        <v>1965</v>
      </c>
      <c r="F46" s="1" t="s">
        <v>33</v>
      </c>
    </row>
    <row r="47" spans="1:6">
      <c r="A47" s="125">
        <v>4235</v>
      </c>
      <c r="B47" s="116" t="s">
        <v>394</v>
      </c>
      <c r="C47" s="88">
        <v>4235</v>
      </c>
      <c r="D47" s="1">
        <f t="shared" si="1"/>
        <v>1150</v>
      </c>
      <c r="E47" s="1">
        <v>1150</v>
      </c>
      <c r="F47" s="1" t="s">
        <v>33</v>
      </c>
    </row>
    <row r="48" spans="1:6">
      <c r="A48" s="125">
        <v>4236</v>
      </c>
      <c r="B48" s="113" t="s">
        <v>524</v>
      </c>
      <c r="C48" s="154" t="s">
        <v>69</v>
      </c>
      <c r="D48" s="1">
        <f t="shared" si="1"/>
        <v>0</v>
      </c>
      <c r="E48" s="1"/>
      <c r="F48" s="1" t="s">
        <v>33</v>
      </c>
    </row>
    <row r="49" spans="1:6">
      <c r="A49" s="125">
        <v>4237</v>
      </c>
      <c r="B49" s="113" t="s">
        <v>395</v>
      </c>
      <c r="C49" s="154" t="s">
        <v>70</v>
      </c>
      <c r="D49" s="1">
        <f t="shared" si="1"/>
        <v>10548</v>
      </c>
      <c r="E49" s="1">
        <v>10548</v>
      </c>
      <c r="F49" s="1" t="s">
        <v>33</v>
      </c>
    </row>
    <row r="50" spans="1:6">
      <c r="A50" s="125">
        <v>4238</v>
      </c>
      <c r="B50" s="113" t="s">
        <v>396</v>
      </c>
      <c r="C50" s="154" t="s">
        <v>71</v>
      </c>
      <c r="D50" s="1">
        <f t="shared" si="1"/>
        <v>87058.8</v>
      </c>
      <c r="E50" s="1">
        <v>87058.8</v>
      </c>
      <c r="F50" s="1" t="s">
        <v>33</v>
      </c>
    </row>
    <row r="51" spans="1:6" ht="25.5">
      <c r="A51" s="125">
        <v>4240</v>
      </c>
      <c r="B51" s="115" t="s">
        <v>1098</v>
      </c>
      <c r="C51" s="179" t="s">
        <v>28</v>
      </c>
      <c r="D51" s="1">
        <f t="shared" si="1"/>
        <v>10766.2</v>
      </c>
      <c r="E51" s="1">
        <f>E53</f>
        <v>10766.2</v>
      </c>
      <c r="F51" s="1" t="s">
        <v>33</v>
      </c>
    </row>
    <row r="52" spans="1:6">
      <c r="A52" s="125"/>
      <c r="B52" s="110" t="s">
        <v>188</v>
      </c>
      <c r="C52" s="179"/>
      <c r="D52" s="1"/>
      <c r="E52" s="1"/>
      <c r="F52" s="1"/>
    </row>
    <row r="53" spans="1:6" ht="16.5" customHeight="1">
      <c r="A53" s="125">
        <v>4241</v>
      </c>
      <c r="B53" s="113" t="s">
        <v>397</v>
      </c>
      <c r="C53" s="154" t="s">
        <v>72</v>
      </c>
      <c r="D53" s="1">
        <f>E53</f>
        <v>10766.2</v>
      </c>
      <c r="E53" s="1">
        <v>10766.2</v>
      </c>
      <c r="F53" s="1" t="s">
        <v>33</v>
      </c>
    </row>
    <row r="54" spans="1:6" ht="25.5">
      <c r="A54" s="125">
        <v>4250</v>
      </c>
      <c r="B54" s="115" t="s">
        <v>1099</v>
      </c>
      <c r="C54" s="179" t="s">
        <v>28</v>
      </c>
      <c r="D54" s="1">
        <f>E54</f>
        <v>98964</v>
      </c>
      <c r="E54" s="1">
        <f>E56+E57</f>
        <v>98964</v>
      </c>
      <c r="F54" s="1" t="s">
        <v>33</v>
      </c>
    </row>
    <row r="55" spans="1:6">
      <c r="A55" s="125"/>
      <c r="B55" s="110" t="s">
        <v>188</v>
      </c>
      <c r="C55" s="179"/>
      <c r="D55" s="1"/>
      <c r="E55" s="1"/>
      <c r="F55" s="1"/>
    </row>
    <row r="56" spans="1:6" ht="26.25" customHeight="1">
      <c r="A56" s="125">
        <v>4251</v>
      </c>
      <c r="B56" s="113" t="s">
        <v>398</v>
      </c>
      <c r="C56" s="154" t="s">
        <v>73</v>
      </c>
      <c r="D56" s="1">
        <f>E56</f>
        <v>85156.1</v>
      </c>
      <c r="E56" s="1">
        <v>85156.1</v>
      </c>
      <c r="F56" s="1" t="s">
        <v>33</v>
      </c>
    </row>
    <row r="57" spans="1:6" ht="25.5">
      <c r="A57" s="125">
        <v>4252</v>
      </c>
      <c r="B57" s="113" t="s">
        <v>399</v>
      </c>
      <c r="C57" s="154" t="s">
        <v>74</v>
      </c>
      <c r="D57" s="1">
        <f>E57</f>
        <v>13807.9</v>
      </c>
      <c r="E57" s="1">
        <v>13807.9</v>
      </c>
      <c r="F57" s="1" t="s">
        <v>33</v>
      </c>
    </row>
    <row r="58" spans="1:6" ht="38.25">
      <c r="A58" s="125">
        <v>4260</v>
      </c>
      <c r="B58" s="115" t="s">
        <v>1100</v>
      </c>
      <c r="C58" s="179" t="s">
        <v>28</v>
      </c>
      <c r="D58" s="1">
        <f>E58</f>
        <v>235001.5</v>
      </c>
      <c r="E58" s="1">
        <f>E60+E61+E63+E65+E66+E67</f>
        <v>235001.5</v>
      </c>
      <c r="F58" s="1" t="s">
        <v>33</v>
      </c>
    </row>
    <row r="59" spans="1:6">
      <c r="A59" s="125"/>
      <c r="B59" s="110" t="s">
        <v>188</v>
      </c>
      <c r="C59" s="179"/>
      <c r="D59" s="1"/>
      <c r="E59" s="1"/>
      <c r="F59" s="1"/>
    </row>
    <row r="60" spans="1:6">
      <c r="A60" s="125">
        <v>4261</v>
      </c>
      <c r="B60" s="113" t="s">
        <v>400</v>
      </c>
      <c r="C60" s="154" t="s">
        <v>75</v>
      </c>
      <c r="D60" s="1">
        <f t="shared" ref="D60:D68" si="2">E60</f>
        <v>8955</v>
      </c>
      <c r="E60" s="1">
        <f>8625+330</f>
        <v>8955</v>
      </c>
      <c r="F60" s="1" t="s">
        <v>33</v>
      </c>
    </row>
    <row r="61" spans="1:6">
      <c r="A61" s="125">
        <v>4262</v>
      </c>
      <c r="B61" s="113" t="s">
        <v>401</v>
      </c>
      <c r="C61" s="154" t="s">
        <v>76</v>
      </c>
      <c r="D61" s="1">
        <f t="shared" si="2"/>
        <v>4720</v>
      </c>
      <c r="E61" s="1">
        <f>2300+2420</f>
        <v>4720</v>
      </c>
      <c r="F61" s="1" t="s">
        <v>33</v>
      </c>
    </row>
    <row r="62" spans="1:6" ht="25.5" hidden="1">
      <c r="A62" s="125">
        <v>4263</v>
      </c>
      <c r="B62" s="113" t="s">
        <v>402</v>
      </c>
      <c r="C62" s="154" t="s">
        <v>77</v>
      </c>
      <c r="D62" s="1">
        <f t="shared" si="2"/>
        <v>0</v>
      </c>
      <c r="E62" s="1"/>
      <c r="F62" s="1" t="s">
        <v>33</v>
      </c>
    </row>
    <row r="63" spans="1:6" ht="12.75" customHeight="1">
      <c r="A63" s="125">
        <v>4264</v>
      </c>
      <c r="B63" s="117" t="s">
        <v>403</v>
      </c>
      <c r="C63" s="154" t="s">
        <v>78</v>
      </c>
      <c r="D63" s="1">
        <f t="shared" si="2"/>
        <v>74719.600000000006</v>
      </c>
      <c r="E63" s="1">
        <v>74719.600000000006</v>
      </c>
      <c r="F63" s="1" t="s">
        <v>33</v>
      </c>
    </row>
    <row r="64" spans="1:6" ht="25.5" hidden="1">
      <c r="A64" s="125">
        <v>4265</v>
      </c>
      <c r="B64" s="118" t="s">
        <v>404</v>
      </c>
      <c r="C64" s="154" t="s">
        <v>79</v>
      </c>
      <c r="D64" s="1">
        <f t="shared" si="2"/>
        <v>0</v>
      </c>
      <c r="E64" s="1"/>
      <c r="F64" s="1" t="s">
        <v>33</v>
      </c>
    </row>
    <row r="65" spans="1:6">
      <c r="A65" s="125">
        <v>4266</v>
      </c>
      <c r="B65" s="117" t="s">
        <v>405</v>
      </c>
      <c r="C65" s="154" t="s">
        <v>80</v>
      </c>
      <c r="D65" s="1">
        <f t="shared" si="2"/>
        <v>460</v>
      </c>
      <c r="E65" s="1">
        <v>460</v>
      </c>
      <c r="F65" s="1" t="s">
        <v>33</v>
      </c>
    </row>
    <row r="66" spans="1:6">
      <c r="A66" s="125">
        <v>4267</v>
      </c>
      <c r="B66" s="117" t="s">
        <v>406</v>
      </c>
      <c r="C66" s="154" t="s">
        <v>81</v>
      </c>
      <c r="D66" s="1">
        <f t="shared" si="2"/>
        <v>63836.9</v>
      </c>
      <c r="E66" s="1">
        <v>63836.9</v>
      </c>
      <c r="F66" s="1" t="s">
        <v>33</v>
      </c>
    </row>
    <row r="67" spans="1:6">
      <c r="A67" s="125">
        <v>4268</v>
      </c>
      <c r="B67" s="117" t="s">
        <v>407</v>
      </c>
      <c r="C67" s="154" t="s">
        <v>82</v>
      </c>
      <c r="D67" s="1">
        <f t="shared" si="2"/>
        <v>82310</v>
      </c>
      <c r="E67" s="1">
        <v>82310</v>
      </c>
      <c r="F67" s="1" t="s">
        <v>33</v>
      </c>
    </row>
    <row r="68" spans="1:6" s="7" customFormat="1" ht="2.25" hidden="1" customHeight="1">
      <c r="A68" s="125">
        <v>4300</v>
      </c>
      <c r="B68" s="119" t="s">
        <v>1101</v>
      </c>
      <c r="C68" s="179" t="s">
        <v>28</v>
      </c>
      <c r="D68" s="14">
        <f t="shared" si="2"/>
        <v>0</v>
      </c>
      <c r="E68" s="14">
        <f>E70+E74+E78</f>
        <v>0</v>
      </c>
      <c r="F68" s="14" t="s">
        <v>33</v>
      </c>
    </row>
    <row r="69" spans="1:6" hidden="1">
      <c r="A69" s="189"/>
      <c r="B69" s="110" t="s">
        <v>374</v>
      </c>
      <c r="C69" s="180"/>
      <c r="D69" s="1"/>
      <c r="E69" s="1"/>
      <c r="F69" s="1"/>
    </row>
    <row r="70" spans="1:6" hidden="1">
      <c r="A70" s="125">
        <v>4310</v>
      </c>
      <c r="B70" s="119" t="s">
        <v>1102</v>
      </c>
      <c r="C70" s="179" t="s">
        <v>28</v>
      </c>
      <c r="D70" s="1">
        <f t="shared" ref="D70" si="3">E70</f>
        <v>0</v>
      </c>
      <c r="E70" s="1">
        <f>E72+E73</f>
        <v>0</v>
      </c>
      <c r="F70" s="14" t="s">
        <v>33</v>
      </c>
    </row>
    <row r="71" spans="1:6" hidden="1">
      <c r="A71" s="125"/>
      <c r="B71" s="110" t="s">
        <v>188</v>
      </c>
      <c r="C71" s="179"/>
      <c r="D71" s="1"/>
      <c r="E71" s="1"/>
      <c r="F71" s="1"/>
    </row>
    <row r="72" spans="1:6" hidden="1">
      <c r="A72" s="125">
        <v>4311</v>
      </c>
      <c r="B72" s="117" t="s">
        <v>408</v>
      </c>
      <c r="C72" s="154" t="s">
        <v>83</v>
      </c>
      <c r="D72" s="1">
        <f>E72</f>
        <v>0</v>
      </c>
      <c r="E72" s="1"/>
      <c r="F72" s="1" t="s">
        <v>33</v>
      </c>
    </row>
    <row r="73" spans="1:6" hidden="1">
      <c r="A73" s="125">
        <v>4312</v>
      </c>
      <c r="B73" s="117" t="s">
        <v>409</v>
      </c>
      <c r="C73" s="154" t="s">
        <v>84</v>
      </c>
      <c r="D73" s="1">
        <f>E73</f>
        <v>0</v>
      </c>
      <c r="E73" s="1"/>
      <c r="F73" s="1" t="s">
        <v>33</v>
      </c>
    </row>
    <row r="74" spans="1:6" hidden="1">
      <c r="A74" s="125">
        <v>4320</v>
      </c>
      <c r="B74" s="119" t="s">
        <v>1103</v>
      </c>
      <c r="C74" s="179" t="s">
        <v>28</v>
      </c>
      <c r="D74" s="1">
        <f t="shared" ref="D74" si="4">E74</f>
        <v>0</v>
      </c>
      <c r="E74" s="1">
        <f>E76+E77</f>
        <v>0</v>
      </c>
      <c r="F74" s="14" t="s">
        <v>33</v>
      </c>
    </row>
    <row r="75" spans="1:6" hidden="1">
      <c r="A75" s="125"/>
      <c r="B75" s="110" t="s">
        <v>188</v>
      </c>
      <c r="C75" s="179"/>
      <c r="D75" s="1"/>
      <c r="E75" s="1"/>
      <c r="F75" s="1"/>
    </row>
    <row r="76" spans="1:6" hidden="1">
      <c r="A76" s="125">
        <v>4321</v>
      </c>
      <c r="B76" s="117" t="s">
        <v>410</v>
      </c>
      <c r="C76" s="154" t="s">
        <v>85</v>
      </c>
      <c r="D76" s="1">
        <f>E76</f>
        <v>0</v>
      </c>
      <c r="E76" s="1"/>
      <c r="F76" s="1" t="s">
        <v>33</v>
      </c>
    </row>
    <row r="77" spans="1:6" hidden="1">
      <c r="A77" s="125">
        <v>4322</v>
      </c>
      <c r="B77" s="117" t="s">
        <v>411</v>
      </c>
      <c r="C77" s="154" t="s">
        <v>86</v>
      </c>
      <c r="D77" s="1">
        <f>E77</f>
        <v>0</v>
      </c>
      <c r="E77" s="1"/>
      <c r="F77" s="1" t="s">
        <v>33</v>
      </c>
    </row>
    <row r="78" spans="1:6" ht="25.5" hidden="1">
      <c r="A78" s="125">
        <v>4330</v>
      </c>
      <c r="B78" s="119" t="s">
        <v>1104</v>
      </c>
      <c r="C78" s="179" t="s">
        <v>28</v>
      </c>
      <c r="D78" s="1">
        <f>E78</f>
        <v>0</v>
      </c>
      <c r="E78" s="1">
        <f>E80+E81+E82</f>
        <v>0</v>
      </c>
      <c r="F78" s="1" t="s">
        <v>33</v>
      </c>
    </row>
    <row r="79" spans="1:6" hidden="1">
      <c r="A79" s="125"/>
      <c r="B79" s="110" t="s">
        <v>188</v>
      </c>
      <c r="C79" s="179"/>
      <c r="D79" s="1"/>
      <c r="E79" s="1"/>
      <c r="F79" s="1"/>
    </row>
    <row r="80" spans="1:6" ht="25.5" hidden="1">
      <c r="A80" s="125">
        <v>4331</v>
      </c>
      <c r="B80" s="117" t="s">
        <v>412</v>
      </c>
      <c r="C80" s="154" t="s">
        <v>87</v>
      </c>
      <c r="D80" s="1">
        <f>E80</f>
        <v>0</v>
      </c>
      <c r="E80" s="1"/>
      <c r="F80" s="1" t="s">
        <v>33</v>
      </c>
    </row>
    <row r="81" spans="1:6" hidden="1">
      <c r="A81" s="125">
        <v>4332</v>
      </c>
      <c r="B81" s="117" t="s">
        <v>413</v>
      </c>
      <c r="C81" s="154" t="s">
        <v>88</v>
      </c>
      <c r="D81" s="1">
        <f>E81</f>
        <v>0</v>
      </c>
      <c r="E81" s="1"/>
      <c r="F81" s="1" t="s">
        <v>33</v>
      </c>
    </row>
    <row r="82" spans="1:6" ht="18" hidden="1" customHeight="1">
      <c r="A82" s="125">
        <v>4333</v>
      </c>
      <c r="B82" s="117" t="s">
        <v>414</v>
      </c>
      <c r="C82" s="154" t="s">
        <v>89</v>
      </c>
      <c r="D82" s="1">
        <f>E82</f>
        <v>0</v>
      </c>
      <c r="E82" s="1"/>
      <c r="F82" s="1" t="s">
        <v>33</v>
      </c>
    </row>
    <row r="83" spans="1:6" s="7" customFormat="1">
      <c r="A83" s="125">
        <v>4400</v>
      </c>
      <c r="B83" s="117" t="s">
        <v>1105</v>
      </c>
      <c r="C83" s="179" t="s">
        <v>28</v>
      </c>
      <c r="D83" s="14">
        <f>E83</f>
        <v>810739.3</v>
      </c>
      <c r="E83" s="14">
        <f>E85+E89</f>
        <v>810739.3</v>
      </c>
      <c r="F83" s="14" t="s">
        <v>33</v>
      </c>
    </row>
    <row r="84" spans="1:6">
      <c r="A84" s="189"/>
      <c r="B84" s="110" t="s">
        <v>374</v>
      </c>
      <c r="C84" s="180"/>
      <c r="D84" s="1"/>
      <c r="E84" s="1"/>
      <c r="F84" s="14"/>
    </row>
    <row r="85" spans="1:6" ht="25.5">
      <c r="A85" s="125">
        <v>4410</v>
      </c>
      <c r="B85" s="119" t="s">
        <v>1106</v>
      </c>
      <c r="C85" s="179" t="s">
        <v>28</v>
      </c>
      <c r="D85" s="1">
        <f t="shared" ref="D85" si="5">E85</f>
        <v>810739.3</v>
      </c>
      <c r="E85" s="1">
        <f>E87+E88</f>
        <v>810739.3</v>
      </c>
      <c r="F85" s="14" t="s">
        <v>33</v>
      </c>
    </row>
    <row r="86" spans="1:6">
      <c r="A86" s="125"/>
      <c r="B86" s="110" t="s">
        <v>188</v>
      </c>
      <c r="C86" s="179"/>
      <c r="D86" s="1"/>
      <c r="E86" s="1"/>
      <c r="F86" s="1"/>
    </row>
    <row r="87" spans="1:6" ht="24.75" customHeight="1">
      <c r="A87" s="125">
        <v>4411</v>
      </c>
      <c r="B87" s="117" t="s">
        <v>415</v>
      </c>
      <c r="C87" s="154" t="s">
        <v>90</v>
      </c>
      <c r="D87" s="1">
        <f>E87</f>
        <v>810739.3</v>
      </c>
      <c r="E87" s="1">
        <v>810739.3</v>
      </c>
      <c r="F87" s="1" t="s">
        <v>33</v>
      </c>
    </row>
    <row r="88" spans="1:6" ht="25.5" hidden="1">
      <c r="A88" s="125">
        <v>4412</v>
      </c>
      <c r="B88" s="117" t="s">
        <v>416</v>
      </c>
      <c r="C88" s="154" t="s">
        <v>91</v>
      </c>
      <c r="D88" s="1">
        <f>E88</f>
        <v>0</v>
      </c>
      <c r="E88" s="1"/>
      <c r="F88" s="1" t="s">
        <v>33</v>
      </c>
    </row>
    <row r="89" spans="1:6" ht="25.5" hidden="1">
      <c r="A89" s="125">
        <v>4420</v>
      </c>
      <c r="B89" s="119" t="s">
        <v>1107</v>
      </c>
      <c r="C89" s="179" t="s">
        <v>28</v>
      </c>
      <c r="D89" s="1">
        <f t="shared" ref="D89" si="6">E89</f>
        <v>0</v>
      </c>
      <c r="E89" s="1">
        <f>E91+E92</f>
        <v>0</v>
      </c>
      <c r="F89" s="1" t="s">
        <v>33</v>
      </c>
    </row>
    <row r="90" spans="1:6" hidden="1">
      <c r="A90" s="125"/>
      <c r="B90" s="110" t="s">
        <v>188</v>
      </c>
      <c r="C90" s="179"/>
      <c r="D90" s="1"/>
      <c r="E90" s="1"/>
      <c r="F90" s="1"/>
    </row>
    <row r="91" spans="1:6" ht="25.5" hidden="1">
      <c r="A91" s="125">
        <v>4421</v>
      </c>
      <c r="B91" s="117" t="s">
        <v>417</v>
      </c>
      <c r="C91" s="154" t="s">
        <v>92</v>
      </c>
      <c r="D91" s="1">
        <f>E91</f>
        <v>0</v>
      </c>
      <c r="E91" s="1"/>
      <c r="F91" s="1" t="s">
        <v>33</v>
      </c>
    </row>
    <row r="92" spans="1:6" ht="25.5" hidden="1">
      <c r="A92" s="125">
        <v>4422</v>
      </c>
      <c r="B92" s="117" t="s">
        <v>418</v>
      </c>
      <c r="C92" s="154" t="s">
        <v>93</v>
      </c>
      <c r="D92" s="1">
        <f>E92</f>
        <v>0</v>
      </c>
      <c r="E92" s="1"/>
      <c r="F92" s="1" t="s">
        <v>33</v>
      </c>
    </row>
    <row r="93" spans="1:6" s="7" customFormat="1" ht="23.25" customHeight="1">
      <c r="A93" s="125">
        <v>4500</v>
      </c>
      <c r="B93" s="118" t="s">
        <v>1108</v>
      </c>
      <c r="C93" s="179" t="s">
        <v>28</v>
      </c>
      <c r="D93" s="14">
        <f>E93+F93</f>
        <v>21927.5</v>
      </c>
      <c r="E93" s="14">
        <f>E95+E99+E103+E115</f>
        <v>21927.5</v>
      </c>
      <c r="F93" s="14">
        <f>F95+F99+F103+F115</f>
        <v>0</v>
      </c>
    </row>
    <row r="94" spans="1:6" ht="12" customHeight="1">
      <c r="A94" s="189"/>
      <c r="B94" s="110" t="s">
        <v>374</v>
      </c>
      <c r="C94" s="180"/>
      <c r="D94" s="1"/>
      <c r="E94" s="1"/>
      <c r="F94" s="1"/>
    </row>
    <row r="95" spans="1:6" ht="25.5" hidden="1">
      <c r="A95" s="125">
        <v>4510</v>
      </c>
      <c r="B95" s="120" t="s">
        <v>1109</v>
      </c>
      <c r="C95" s="179" t="s">
        <v>28</v>
      </c>
      <c r="D95" s="1">
        <f>E95+F95</f>
        <v>0</v>
      </c>
      <c r="E95" s="1">
        <f>E97+E98</f>
        <v>0</v>
      </c>
      <c r="F95" s="1"/>
    </row>
    <row r="96" spans="1:6" hidden="1">
      <c r="A96" s="125"/>
      <c r="B96" s="110" t="s">
        <v>188</v>
      </c>
      <c r="C96" s="179"/>
      <c r="D96" s="1"/>
      <c r="E96" s="1"/>
      <c r="F96" s="1"/>
    </row>
    <row r="97" spans="1:6" ht="25.5" hidden="1">
      <c r="A97" s="125">
        <v>4511</v>
      </c>
      <c r="B97" s="121" t="s">
        <v>419</v>
      </c>
      <c r="C97" s="154" t="s">
        <v>94</v>
      </c>
      <c r="D97" s="1">
        <f>E97</f>
        <v>0</v>
      </c>
      <c r="E97" s="1"/>
      <c r="F97" s="1" t="s">
        <v>33</v>
      </c>
    </row>
    <row r="98" spans="1:6" ht="19.5" hidden="1" customHeight="1">
      <c r="A98" s="125">
        <v>4512</v>
      </c>
      <c r="B98" s="117" t="s">
        <v>420</v>
      </c>
      <c r="C98" s="154" t="s">
        <v>95</v>
      </c>
      <c r="D98" s="1">
        <f>E98</f>
        <v>0</v>
      </c>
      <c r="E98" s="1"/>
      <c r="F98" s="1" t="s">
        <v>33</v>
      </c>
    </row>
    <row r="99" spans="1:6" ht="25.5" hidden="1">
      <c r="A99" s="125">
        <v>4520</v>
      </c>
      <c r="B99" s="120" t="s">
        <v>1110</v>
      </c>
      <c r="C99" s="179" t="s">
        <v>28</v>
      </c>
      <c r="D99" s="1">
        <f>E99+F99</f>
        <v>0</v>
      </c>
      <c r="E99" s="1">
        <f>E101+E102</f>
        <v>0</v>
      </c>
      <c r="F99" s="1"/>
    </row>
    <row r="100" spans="1:6" hidden="1">
      <c r="A100" s="125"/>
      <c r="B100" s="110" t="s">
        <v>188</v>
      </c>
      <c r="C100" s="179"/>
      <c r="D100" s="1"/>
      <c r="E100" s="1"/>
      <c r="F100" s="1"/>
    </row>
    <row r="101" spans="1:6" ht="25.5" hidden="1">
      <c r="A101" s="125">
        <v>4521</v>
      </c>
      <c r="B101" s="117" t="s">
        <v>421</v>
      </c>
      <c r="C101" s="154" t="s">
        <v>96</v>
      </c>
      <c r="D101" s="1">
        <f>E101</f>
        <v>0</v>
      </c>
      <c r="E101" s="1"/>
      <c r="F101" s="1" t="s">
        <v>33</v>
      </c>
    </row>
    <row r="102" spans="1:6" ht="25.5" hidden="1">
      <c r="A102" s="125">
        <v>4522</v>
      </c>
      <c r="B102" s="117" t="s">
        <v>422</v>
      </c>
      <c r="C102" s="154" t="s">
        <v>97</v>
      </c>
      <c r="D102" s="1">
        <f>E102</f>
        <v>0</v>
      </c>
      <c r="E102" s="1"/>
      <c r="F102" s="1" t="s">
        <v>33</v>
      </c>
    </row>
    <row r="103" spans="1:6" ht="25.5">
      <c r="A103" s="125">
        <v>4530</v>
      </c>
      <c r="B103" s="120" t="s">
        <v>1111</v>
      </c>
      <c r="C103" s="179" t="s">
        <v>28</v>
      </c>
      <c r="D103" s="1">
        <f>E103+F103</f>
        <v>17500</v>
      </c>
      <c r="E103" s="1">
        <f>E105+E106+E107</f>
        <v>17500</v>
      </c>
      <c r="F103" s="1">
        <f>F105+F106+F107</f>
        <v>0</v>
      </c>
    </row>
    <row r="104" spans="1:6">
      <c r="A104" s="125"/>
      <c r="B104" s="110" t="s">
        <v>188</v>
      </c>
      <c r="C104" s="179"/>
      <c r="D104" s="1"/>
      <c r="E104" s="1"/>
      <c r="F104" s="1"/>
    </row>
    <row r="105" spans="1:6" ht="38.25" hidden="1">
      <c r="A105" s="125">
        <v>4531</v>
      </c>
      <c r="B105" s="122" t="s">
        <v>423</v>
      </c>
      <c r="C105" s="179" t="s">
        <v>98</v>
      </c>
      <c r="D105" s="1">
        <f>E105+F105</f>
        <v>0</v>
      </c>
      <c r="E105" s="1"/>
      <c r="F105" s="1"/>
    </row>
    <row r="106" spans="1:6" ht="25.5">
      <c r="A106" s="125">
        <v>4532</v>
      </c>
      <c r="B106" s="122" t="s">
        <v>424</v>
      </c>
      <c r="C106" s="154" t="s">
        <v>99</v>
      </c>
      <c r="D106" s="1">
        <f>E106+F106</f>
        <v>17500</v>
      </c>
      <c r="E106" s="1">
        <v>17500</v>
      </c>
      <c r="F106" s="1"/>
    </row>
    <row r="107" spans="1:6" ht="25.5" hidden="1">
      <c r="A107" s="125">
        <v>4533</v>
      </c>
      <c r="B107" s="122" t="s">
        <v>1112</v>
      </c>
      <c r="C107" s="154" t="s">
        <v>100</v>
      </c>
      <c r="D107" s="1">
        <f>E107+F107</f>
        <v>0</v>
      </c>
      <c r="E107" s="1">
        <f>E109+E113+E114</f>
        <v>0</v>
      </c>
      <c r="F107" s="1">
        <f>F109+F113+F114</f>
        <v>0</v>
      </c>
    </row>
    <row r="108" spans="1:6" hidden="1">
      <c r="A108" s="125"/>
      <c r="B108" s="123" t="s">
        <v>374</v>
      </c>
      <c r="C108" s="154"/>
      <c r="D108" s="1"/>
      <c r="E108" s="1"/>
      <c r="F108" s="1"/>
    </row>
    <row r="109" spans="1:6" ht="25.5" hidden="1">
      <c r="A109" s="125">
        <v>4534</v>
      </c>
      <c r="B109" s="123" t="s">
        <v>522</v>
      </c>
      <c r="C109" s="154"/>
      <c r="D109" s="1">
        <f>E109+F109</f>
        <v>0</v>
      </c>
      <c r="E109" s="1">
        <v>0</v>
      </c>
      <c r="F109" s="1">
        <f>F111+F112</f>
        <v>0</v>
      </c>
    </row>
    <row r="110" spans="1:6" hidden="1">
      <c r="A110" s="125"/>
      <c r="B110" s="123" t="s">
        <v>425</v>
      </c>
      <c r="C110" s="154"/>
      <c r="D110" s="1"/>
      <c r="E110" s="1"/>
      <c r="F110" s="1"/>
    </row>
    <row r="111" spans="1:6" ht="25.5" hidden="1">
      <c r="A111" s="190">
        <v>4535</v>
      </c>
      <c r="B111" s="124" t="s">
        <v>426</v>
      </c>
      <c r="C111" s="154"/>
      <c r="D111" s="1">
        <f>E111+F111</f>
        <v>0</v>
      </c>
      <c r="E111" s="1"/>
      <c r="F111" s="1"/>
    </row>
    <row r="112" spans="1:6" hidden="1">
      <c r="A112" s="125">
        <v>4536</v>
      </c>
      <c r="B112" s="123" t="s">
        <v>427</v>
      </c>
      <c r="C112" s="154"/>
      <c r="D112" s="1">
        <f>E112+F112</f>
        <v>0</v>
      </c>
      <c r="E112" s="1">
        <v>0</v>
      </c>
      <c r="F112" s="1"/>
    </row>
    <row r="113" spans="1:6" hidden="1">
      <c r="A113" s="125">
        <v>4537</v>
      </c>
      <c r="B113" s="123" t="s">
        <v>428</v>
      </c>
      <c r="C113" s="154"/>
      <c r="D113" s="1">
        <f>E113+F113</f>
        <v>0</v>
      </c>
      <c r="E113" s="1"/>
      <c r="F113" s="1"/>
    </row>
    <row r="114" spans="1:6" hidden="1">
      <c r="A114" s="125">
        <v>4538</v>
      </c>
      <c r="B114" s="123" t="s">
        <v>429</v>
      </c>
      <c r="C114" s="154"/>
      <c r="D114" s="1">
        <f>E114+F114</f>
        <v>0</v>
      </c>
      <c r="E114" s="1"/>
      <c r="F114" s="1"/>
    </row>
    <row r="115" spans="1:6" ht="25.5">
      <c r="A115" s="125">
        <v>4540</v>
      </c>
      <c r="B115" s="120" t="s">
        <v>1113</v>
      </c>
      <c r="C115" s="179" t="s">
        <v>28</v>
      </c>
      <c r="D115" s="1">
        <f>D117+D118+D121</f>
        <v>4427.5</v>
      </c>
      <c r="E115" s="1">
        <f>E121</f>
        <v>4427.5</v>
      </c>
      <c r="F115" s="1">
        <f>F117+F118+F119</f>
        <v>0</v>
      </c>
    </row>
    <row r="116" spans="1:6" hidden="1">
      <c r="A116" s="125"/>
      <c r="B116" s="110" t="s">
        <v>188</v>
      </c>
      <c r="C116" s="179"/>
      <c r="D116" s="1"/>
      <c r="E116" s="1"/>
      <c r="F116" s="1"/>
    </row>
    <row r="117" spans="1:6" ht="38.25" hidden="1">
      <c r="A117" s="125">
        <v>4541</v>
      </c>
      <c r="B117" s="122" t="s">
        <v>430</v>
      </c>
      <c r="C117" s="154" t="s">
        <v>101</v>
      </c>
      <c r="D117" s="1">
        <f>F117</f>
        <v>0</v>
      </c>
      <c r="E117" s="1" t="s">
        <v>33</v>
      </c>
      <c r="F117" s="1"/>
    </row>
    <row r="118" spans="1:6" ht="25.5" hidden="1">
      <c r="A118" s="125">
        <v>4542</v>
      </c>
      <c r="B118" s="122" t="s">
        <v>431</v>
      </c>
      <c r="C118" s="154" t="s">
        <v>102</v>
      </c>
      <c r="D118" s="1">
        <f>F118</f>
        <v>0</v>
      </c>
      <c r="E118" s="1" t="s">
        <v>33</v>
      </c>
      <c r="F118" s="1"/>
    </row>
    <row r="119" spans="1:6" ht="24.75" customHeight="1">
      <c r="A119" s="125">
        <v>4543</v>
      </c>
      <c r="B119" s="122" t="s">
        <v>1114</v>
      </c>
      <c r="C119" s="154"/>
      <c r="D119" s="1"/>
      <c r="E119" s="1" t="s">
        <v>33</v>
      </c>
      <c r="F119" s="1">
        <f>F121+F125+F126</f>
        <v>0</v>
      </c>
    </row>
    <row r="120" spans="1:6" s="5" customFormat="1">
      <c r="A120" s="125"/>
      <c r="B120" s="123" t="s">
        <v>374</v>
      </c>
      <c r="C120" s="154"/>
      <c r="D120" s="39"/>
      <c r="E120" s="39"/>
      <c r="F120" s="39"/>
    </row>
    <row r="121" spans="1:6" ht="25.5">
      <c r="A121" s="125">
        <v>4544</v>
      </c>
      <c r="B121" s="123" t="s">
        <v>521</v>
      </c>
      <c r="C121" s="154"/>
      <c r="D121" s="1">
        <f>D123+D124+D125+D126</f>
        <v>4427.5</v>
      </c>
      <c r="E121" s="1">
        <f>E123+E124+E125+E126</f>
        <v>4427.5</v>
      </c>
      <c r="F121" s="1">
        <f>F123+F124</f>
        <v>0</v>
      </c>
    </row>
    <row r="122" spans="1:6" ht="11.25" customHeight="1">
      <c r="A122" s="125"/>
      <c r="B122" s="123" t="s">
        <v>425</v>
      </c>
      <c r="C122" s="154"/>
      <c r="D122" s="1"/>
      <c r="E122" s="1"/>
      <c r="F122" s="1"/>
    </row>
    <row r="123" spans="1:6" ht="25.5" hidden="1">
      <c r="A123" s="190">
        <v>4545</v>
      </c>
      <c r="B123" s="124" t="s">
        <v>426</v>
      </c>
      <c r="C123" s="154"/>
      <c r="D123" s="1">
        <f>E123+F123</f>
        <v>0</v>
      </c>
      <c r="E123" s="1"/>
      <c r="F123" s="1"/>
    </row>
    <row r="124" spans="1:6" hidden="1">
      <c r="A124" s="125">
        <v>4546</v>
      </c>
      <c r="B124" s="123" t="s">
        <v>432</v>
      </c>
      <c r="C124" s="154"/>
      <c r="D124" s="1">
        <f>E124+F124</f>
        <v>0</v>
      </c>
      <c r="E124" s="1">
        <v>0</v>
      </c>
      <c r="F124" s="1"/>
    </row>
    <row r="125" spans="1:6" hidden="1">
      <c r="A125" s="125">
        <v>4547</v>
      </c>
      <c r="B125" s="123" t="s">
        <v>428</v>
      </c>
      <c r="C125" s="154"/>
      <c r="D125" s="1">
        <f>E125+F125</f>
        <v>0</v>
      </c>
      <c r="E125" s="1"/>
      <c r="F125" s="1"/>
    </row>
    <row r="126" spans="1:6" ht="15.75" customHeight="1">
      <c r="A126" s="125">
        <v>4548</v>
      </c>
      <c r="B126" s="123" t="s">
        <v>429</v>
      </c>
      <c r="C126" s="154" t="s">
        <v>103</v>
      </c>
      <c r="D126" s="1">
        <f>E126+F126</f>
        <v>4427.5</v>
      </c>
      <c r="E126" s="1">
        <v>4427.5</v>
      </c>
      <c r="F126" s="1"/>
    </row>
    <row r="127" spans="1:6" s="7" customFormat="1" ht="25.5">
      <c r="A127" s="125">
        <v>4600</v>
      </c>
      <c r="B127" s="120" t="s">
        <v>1115</v>
      </c>
      <c r="C127" s="179" t="s">
        <v>28</v>
      </c>
      <c r="D127" s="14">
        <f>E127</f>
        <v>28800</v>
      </c>
      <c r="E127" s="14">
        <f>E129+E133+E139</f>
        <v>28800</v>
      </c>
      <c r="F127" s="14" t="s">
        <v>33</v>
      </c>
    </row>
    <row r="128" spans="1:6">
      <c r="A128" s="125"/>
      <c r="B128" s="110" t="s">
        <v>374</v>
      </c>
      <c r="C128" s="180"/>
      <c r="D128" s="1"/>
      <c r="E128" s="1"/>
      <c r="F128" s="1"/>
    </row>
    <row r="129" spans="1:6" ht="0.75" customHeight="1">
      <c r="A129" s="125">
        <v>4610</v>
      </c>
      <c r="B129" s="126" t="s">
        <v>433</v>
      </c>
      <c r="C129" s="180"/>
      <c r="D129" s="1">
        <f>E129</f>
        <v>0</v>
      </c>
      <c r="E129" s="1">
        <f>E131+E132</f>
        <v>0</v>
      </c>
      <c r="F129" s="1" t="s">
        <v>4</v>
      </c>
    </row>
    <row r="130" spans="1:6" hidden="1">
      <c r="A130" s="125"/>
      <c r="B130" s="110" t="s">
        <v>374</v>
      </c>
      <c r="C130" s="180"/>
      <c r="D130" s="1"/>
      <c r="E130" s="1"/>
      <c r="F130" s="1"/>
    </row>
    <row r="131" spans="1:6" ht="25.5" hidden="1">
      <c r="A131" s="125">
        <v>4610</v>
      </c>
      <c r="B131" s="113" t="s">
        <v>434</v>
      </c>
      <c r="C131" s="180" t="s">
        <v>104</v>
      </c>
      <c r="D131" s="1">
        <f>E131</f>
        <v>0</v>
      </c>
      <c r="E131" s="1"/>
      <c r="F131" s="1" t="s">
        <v>33</v>
      </c>
    </row>
    <row r="132" spans="1:6" ht="25.5" hidden="1">
      <c r="A132" s="125">
        <v>4620</v>
      </c>
      <c r="B132" s="117" t="s">
        <v>435</v>
      </c>
      <c r="C132" s="180" t="s">
        <v>105</v>
      </c>
      <c r="D132" s="1">
        <f>E132</f>
        <v>0</v>
      </c>
      <c r="E132" s="1"/>
      <c r="F132" s="1" t="s">
        <v>33</v>
      </c>
    </row>
    <row r="133" spans="1:6" ht="43.5" customHeight="1">
      <c r="A133" s="125">
        <v>4630</v>
      </c>
      <c r="B133" s="119" t="s">
        <v>1116</v>
      </c>
      <c r="C133" s="179" t="s">
        <v>28</v>
      </c>
      <c r="D133" s="1">
        <f>E133</f>
        <v>28800</v>
      </c>
      <c r="E133" s="1">
        <f>E135+E136+E137+E138</f>
        <v>28800</v>
      </c>
      <c r="F133" s="1" t="s">
        <v>33</v>
      </c>
    </row>
    <row r="134" spans="1:6" ht="1.5" hidden="1" customHeight="1">
      <c r="A134" s="125"/>
      <c r="B134" s="110" t="s">
        <v>188</v>
      </c>
      <c r="C134" s="179"/>
      <c r="D134" s="1"/>
      <c r="E134" s="1"/>
      <c r="F134" s="1"/>
    </row>
    <row r="135" spans="1:6" hidden="1">
      <c r="A135" s="125">
        <v>4631</v>
      </c>
      <c r="B135" s="117" t="s">
        <v>436</v>
      </c>
      <c r="C135" s="154" t="s">
        <v>106</v>
      </c>
      <c r="D135" s="1">
        <f>E135</f>
        <v>0</v>
      </c>
      <c r="E135" s="1"/>
      <c r="F135" s="1" t="s">
        <v>33</v>
      </c>
    </row>
    <row r="136" spans="1:6" ht="25.5">
      <c r="A136" s="125">
        <v>4632</v>
      </c>
      <c r="B136" s="113" t="s">
        <v>437</v>
      </c>
      <c r="C136" s="154" t="s">
        <v>107</v>
      </c>
      <c r="D136" s="1">
        <f>E136</f>
        <v>6900</v>
      </c>
      <c r="E136" s="1">
        <v>6900</v>
      </c>
      <c r="F136" s="1" t="s">
        <v>33</v>
      </c>
    </row>
    <row r="137" spans="1:6">
      <c r="A137" s="125">
        <v>4633</v>
      </c>
      <c r="B137" s="117" t="s">
        <v>438</v>
      </c>
      <c r="C137" s="154" t="s">
        <v>108</v>
      </c>
      <c r="D137" s="1">
        <f>E137</f>
        <v>0</v>
      </c>
      <c r="E137" s="1"/>
      <c r="F137" s="1" t="s">
        <v>33</v>
      </c>
    </row>
    <row r="138" spans="1:6">
      <c r="A138" s="125">
        <v>4634</v>
      </c>
      <c r="B138" s="117" t="s">
        <v>439</v>
      </c>
      <c r="C138" s="154" t="s">
        <v>518</v>
      </c>
      <c r="D138" s="1">
        <f>E138</f>
        <v>21900</v>
      </c>
      <c r="E138" s="1">
        <f>9200+12700</f>
        <v>21900</v>
      </c>
      <c r="F138" s="1" t="s">
        <v>33</v>
      </c>
    </row>
    <row r="139" spans="1:6" hidden="1">
      <c r="A139" s="125">
        <v>4640</v>
      </c>
      <c r="B139" s="119" t="s">
        <v>1117</v>
      </c>
      <c r="C139" s="179" t="s">
        <v>28</v>
      </c>
      <c r="D139" s="1">
        <f>E139</f>
        <v>0</v>
      </c>
      <c r="E139" s="1">
        <f>E141</f>
        <v>0</v>
      </c>
      <c r="F139" s="1" t="s">
        <v>33</v>
      </c>
    </row>
    <row r="140" spans="1:6" hidden="1">
      <c r="A140" s="125"/>
      <c r="B140" s="110" t="s">
        <v>188</v>
      </c>
      <c r="C140" s="179"/>
      <c r="D140" s="1"/>
      <c r="E140" s="1"/>
      <c r="F140" s="1"/>
    </row>
    <row r="141" spans="1:6" hidden="1">
      <c r="A141" s="125">
        <v>4641</v>
      </c>
      <c r="B141" s="117" t="s">
        <v>440</v>
      </c>
      <c r="C141" s="154" t="s">
        <v>109</v>
      </c>
      <c r="D141" s="1">
        <f>E141</f>
        <v>0</v>
      </c>
      <c r="E141" s="1"/>
      <c r="F141" s="1" t="s">
        <v>33</v>
      </c>
    </row>
    <row r="142" spans="1:6" s="7" customFormat="1" ht="38.25">
      <c r="A142" s="93">
        <v>4700</v>
      </c>
      <c r="B142" s="115" t="s">
        <v>1118</v>
      </c>
      <c r="C142" s="179" t="s">
        <v>28</v>
      </c>
      <c r="D142" s="14">
        <f>D144+D148+D154+D157+D161+D164</f>
        <v>22694.5</v>
      </c>
      <c r="E142" s="14">
        <f>E144+E148+E154+E157+E161+E164+E167</f>
        <v>422694.5</v>
      </c>
      <c r="F142" s="14">
        <f>F167</f>
        <v>0</v>
      </c>
    </row>
    <row r="143" spans="1:6">
      <c r="A143" s="189"/>
      <c r="B143" s="110" t="s">
        <v>374</v>
      </c>
      <c r="C143" s="180"/>
      <c r="D143" s="1"/>
      <c r="E143" s="1"/>
      <c r="F143" s="1"/>
    </row>
    <row r="144" spans="1:6" ht="38.25">
      <c r="A144" s="125">
        <v>4710</v>
      </c>
      <c r="B144" s="115" t="s">
        <v>1119</v>
      </c>
      <c r="C144" s="179" t="s">
        <v>28</v>
      </c>
      <c r="D144" s="1">
        <f>E144</f>
        <v>9607.1</v>
      </c>
      <c r="E144" s="1">
        <f>E146+E147</f>
        <v>9607.1</v>
      </c>
      <c r="F144" s="1" t="s">
        <v>33</v>
      </c>
    </row>
    <row r="145" spans="1:6">
      <c r="A145" s="125"/>
      <c r="B145" s="110" t="s">
        <v>188</v>
      </c>
      <c r="C145" s="179"/>
      <c r="D145" s="1"/>
      <c r="E145" s="1"/>
      <c r="F145" s="1"/>
    </row>
    <row r="146" spans="1:6" ht="0.75" customHeight="1">
      <c r="A146" s="125">
        <v>4711</v>
      </c>
      <c r="B146" s="113" t="s">
        <v>441</v>
      </c>
      <c r="C146" s="154" t="s">
        <v>110</v>
      </c>
      <c r="D146" s="1">
        <f>E146</f>
        <v>0</v>
      </c>
      <c r="E146" s="1"/>
      <c r="F146" s="1" t="s">
        <v>33</v>
      </c>
    </row>
    <row r="147" spans="1:6" ht="30" customHeight="1">
      <c r="A147" s="125">
        <v>4712</v>
      </c>
      <c r="B147" s="117" t="s">
        <v>442</v>
      </c>
      <c r="C147" s="154" t="s">
        <v>111</v>
      </c>
      <c r="D147" s="1">
        <f>E147</f>
        <v>9607.1</v>
      </c>
      <c r="E147" s="1">
        <v>9607.1</v>
      </c>
      <c r="F147" s="1" t="s">
        <v>33</v>
      </c>
    </row>
    <row r="148" spans="1:6" ht="51">
      <c r="A148" s="125">
        <v>4720</v>
      </c>
      <c r="B148" s="119" t="s">
        <v>1120</v>
      </c>
      <c r="C148" s="182" t="s">
        <v>33</v>
      </c>
      <c r="D148" s="1">
        <f>E148</f>
        <v>12226.5</v>
      </c>
      <c r="E148" s="1">
        <f>E150+E151+E152+E153</f>
        <v>12226.5</v>
      </c>
      <c r="F148" s="1" t="s">
        <v>33</v>
      </c>
    </row>
    <row r="149" spans="1:6" ht="0.75" customHeight="1">
      <c r="A149" s="125"/>
      <c r="B149" s="110" t="s">
        <v>188</v>
      </c>
      <c r="C149" s="179"/>
      <c r="D149" s="1"/>
      <c r="E149" s="1"/>
      <c r="F149" s="1"/>
    </row>
    <row r="150" spans="1:6" hidden="1">
      <c r="A150" s="125">
        <v>4721</v>
      </c>
      <c r="B150" s="117" t="s">
        <v>443</v>
      </c>
      <c r="C150" s="154" t="s">
        <v>112</v>
      </c>
      <c r="D150" s="1">
        <f>E150</f>
        <v>0</v>
      </c>
      <c r="E150" s="1"/>
      <c r="F150" s="1" t="s">
        <v>33</v>
      </c>
    </row>
    <row r="151" spans="1:6" hidden="1">
      <c r="A151" s="125">
        <v>4722</v>
      </c>
      <c r="B151" s="117" t="s">
        <v>444</v>
      </c>
      <c r="C151" s="183">
        <v>4822</v>
      </c>
      <c r="D151" s="1">
        <f>E151</f>
        <v>0</v>
      </c>
      <c r="E151" s="1"/>
      <c r="F151" s="1" t="s">
        <v>33</v>
      </c>
    </row>
    <row r="152" spans="1:6" ht="12" customHeight="1">
      <c r="A152" s="125">
        <v>4723</v>
      </c>
      <c r="B152" s="117" t="s">
        <v>445</v>
      </c>
      <c r="C152" s="154" t="s">
        <v>113</v>
      </c>
      <c r="D152" s="1">
        <f>E152</f>
        <v>12226.5</v>
      </c>
      <c r="E152" s="1">
        <v>12226.5</v>
      </c>
      <c r="F152" s="1" t="s">
        <v>33</v>
      </c>
    </row>
    <row r="153" spans="1:6" ht="25.5" hidden="1">
      <c r="A153" s="125">
        <v>4724</v>
      </c>
      <c r="B153" s="117" t="s">
        <v>446</v>
      </c>
      <c r="C153" s="154" t="s">
        <v>114</v>
      </c>
      <c r="D153" s="1">
        <f>E153</f>
        <v>0</v>
      </c>
      <c r="E153" s="1"/>
      <c r="F153" s="1" t="s">
        <v>33</v>
      </c>
    </row>
    <row r="154" spans="1:6" ht="25.5" hidden="1">
      <c r="A154" s="125">
        <v>4730</v>
      </c>
      <c r="B154" s="119" t="s">
        <v>1121</v>
      </c>
      <c r="C154" s="179" t="s">
        <v>28</v>
      </c>
      <c r="D154" s="1">
        <f>E154</f>
        <v>0</v>
      </c>
      <c r="E154" s="1">
        <f>E156</f>
        <v>0</v>
      </c>
      <c r="F154" s="1" t="s">
        <v>33</v>
      </c>
    </row>
    <row r="155" spans="1:6" hidden="1">
      <c r="A155" s="125"/>
      <c r="B155" s="110" t="s">
        <v>188</v>
      </c>
      <c r="C155" s="179"/>
      <c r="D155" s="1"/>
      <c r="E155" s="1"/>
      <c r="F155" s="1"/>
    </row>
    <row r="156" spans="1:6" ht="25.5" hidden="1">
      <c r="A156" s="125">
        <v>4731</v>
      </c>
      <c r="B156" s="121" t="s">
        <v>447</v>
      </c>
      <c r="C156" s="154" t="s">
        <v>115</v>
      </c>
      <c r="D156" s="1">
        <f>E156</f>
        <v>0</v>
      </c>
      <c r="E156" s="1"/>
      <c r="F156" s="1" t="s">
        <v>33</v>
      </c>
    </row>
    <row r="157" spans="1:6" ht="51" hidden="1">
      <c r="A157" s="125">
        <v>4740</v>
      </c>
      <c r="B157" s="119" t="s">
        <v>1122</v>
      </c>
      <c r="C157" s="179" t="s">
        <v>28</v>
      </c>
      <c r="D157" s="1">
        <f>E157</f>
        <v>0</v>
      </c>
      <c r="E157" s="1">
        <f>E159+E160</f>
        <v>0</v>
      </c>
      <c r="F157" s="1" t="s">
        <v>33</v>
      </c>
    </row>
    <row r="158" spans="1:6" hidden="1">
      <c r="A158" s="125"/>
      <c r="B158" s="110" t="s">
        <v>188</v>
      </c>
      <c r="C158" s="179"/>
      <c r="D158" s="1"/>
      <c r="E158" s="1"/>
      <c r="F158" s="1"/>
    </row>
    <row r="159" spans="1:6" ht="25.5" hidden="1">
      <c r="A159" s="125">
        <v>4741</v>
      </c>
      <c r="B159" s="117" t="s">
        <v>448</v>
      </c>
      <c r="C159" s="154" t="s">
        <v>116</v>
      </c>
      <c r="D159" s="1">
        <f>E159</f>
        <v>0</v>
      </c>
      <c r="E159" s="1"/>
      <c r="F159" s="1" t="s">
        <v>33</v>
      </c>
    </row>
    <row r="160" spans="1:6" ht="25.5" hidden="1">
      <c r="A160" s="125">
        <v>4742</v>
      </c>
      <c r="B160" s="117" t="s">
        <v>449</v>
      </c>
      <c r="C160" s="154" t="s">
        <v>117</v>
      </c>
      <c r="D160" s="1">
        <f>E160</f>
        <v>0</v>
      </c>
      <c r="E160" s="1"/>
      <c r="F160" s="1" t="s">
        <v>33</v>
      </c>
    </row>
    <row r="161" spans="1:6" ht="38.25">
      <c r="A161" s="125">
        <v>4750</v>
      </c>
      <c r="B161" s="119" t="s">
        <v>1123</v>
      </c>
      <c r="C161" s="179" t="s">
        <v>28</v>
      </c>
      <c r="D161" s="1">
        <f>E161</f>
        <v>860.9</v>
      </c>
      <c r="E161" s="1">
        <f>E163</f>
        <v>860.9</v>
      </c>
      <c r="F161" s="1" t="s">
        <v>33</v>
      </c>
    </row>
    <row r="162" spans="1:6">
      <c r="A162" s="125"/>
      <c r="B162" s="110" t="s">
        <v>188</v>
      </c>
      <c r="C162" s="179"/>
      <c r="D162" s="1"/>
      <c r="E162" s="1"/>
      <c r="F162" s="1"/>
    </row>
    <row r="163" spans="1:6" ht="38.25" customHeight="1">
      <c r="A163" s="125">
        <v>4751</v>
      </c>
      <c r="B163" s="117" t="s">
        <v>450</v>
      </c>
      <c r="C163" s="154" t="s">
        <v>118</v>
      </c>
      <c r="D163" s="1">
        <f>E163</f>
        <v>860.9</v>
      </c>
      <c r="E163" s="1">
        <v>860.9</v>
      </c>
      <c r="F163" s="1" t="s">
        <v>33</v>
      </c>
    </row>
    <row r="164" spans="1:6" hidden="1">
      <c r="A164" s="125">
        <v>4760</v>
      </c>
      <c r="B164" s="119" t="s">
        <v>1124</v>
      </c>
      <c r="C164" s="179" t="s">
        <v>28</v>
      </c>
      <c r="D164" s="1">
        <f>E164</f>
        <v>0</v>
      </c>
      <c r="E164" s="1">
        <f>E166</f>
        <v>0</v>
      </c>
      <c r="F164" s="1" t="s">
        <v>33</v>
      </c>
    </row>
    <row r="165" spans="1:6" hidden="1">
      <c r="A165" s="125"/>
      <c r="B165" s="110" t="s">
        <v>188</v>
      </c>
      <c r="C165" s="179"/>
      <c r="D165" s="1"/>
      <c r="E165" s="1"/>
      <c r="F165" s="1"/>
    </row>
    <row r="166" spans="1:6" hidden="1">
      <c r="A166" s="125">
        <v>4761</v>
      </c>
      <c r="B166" s="117" t="s">
        <v>451</v>
      </c>
      <c r="C166" s="154" t="s">
        <v>119</v>
      </c>
      <c r="D166" s="1">
        <f>E166</f>
        <v>0</v>
      </c>
      <c r="E166" s="1">
        <v>0</v>
      </c>
      <c r="F166" s="1" t="s">
        <v>33</v>
      </c>
    </row>
    <row r="167" spans="1:6" ht="15.75" customHeight="1">
      <c r="A167" s="125">
        <v>4770</v>
      </c>
      <c r="B167" s="119" t="s">
        <v>1125</v>
      </c>
      <c r="C167" s="179" t="s">
        <v>28</v>
      </c>
      <c r="D167" s="1">
        <f>(E167+F167)-'hat1'!D105</f>
        <v>3740</v>
      </c>
      <c r="E167" s="1">
        <f>E169</f>
        <v>400000</v>
      </c>
      <c r="F167" s="1">
        <f>F169</f>
        <v>0</v>
      </c>
    </row>
    <row r="168" spans="1:6">
      <c r="A168" s="125"/>
      <c r="B168" s="110" t="s">
        <v>188</v>
      </c>
      <c r="C168" s="179"/>
      <c r="D168" s="1"/>
      <c r="E168" s="1"/>
      <c r="F168" s="1"/>
    </row>
    <row r="169" spans="1:6" ht="17.25" customHeight="1">
      <c r="A169" s="125">
        <v>4771</v>
      </c>
      <c r="B169" s="117" t="s">
        <v>452</v>
      </c>
      <c r="C169" s="154" t="s">
        <v>120</v>
      </c>
      <c r="D169" s="1">
        <v>12240</v>
      </c>
      <c r="E169" s="1">
        <v>400000</v>
      </c>
      <c r="F169" s="1"/>
    </row>
    <row r="170" spans="1:6" ht="38.25">
      <c r="A170" s="125">
        <v>4772</v>
      </c>
      <c r="B170" s="117" t="s">
        <v>453</v>
      </c>
      <c r="C170" s="179" t="s">
        <v>28</v>
      </c>
      <c r="D170" s="1">
        <f>E170</f>
        <v>387760</v>
      </c>
      <c r="E170" s="1">
        <f>'hat1'!F108</f>
        <v>387760</v>
      </c>
      <c r="F170" s="1" t="s">
        <v>33</v>
      </c>
    </row>
    <row r="171" spans="1:6" s="31" customFormat="1" ht="25.5">
      <c r="A171" s="125">
        <v>5000</v>
      </c>
      <c r="B171" s="114" t="s">
        <v>1126</v>
      </c>
      <c r="C171" s="179" t="s">
        <v>28</v>
      </c>
      <c r="D171" s="14">
        <f>F171</f>
        <v>597453.4</v>
      </c>
      <c r="E171" s="14" t="s">
        <v>33</v>
      </c>
      <c r="F171" s="14">
        <f>F173+F191+F197+F200</f>
        <v>597453.4</v>
      </c>
    </row>
    <row r="172" spans="1:6">
      <c r="A172" s="189"/>
      <c r="B172" s="110" t="s">
        <v>374</v>
      </c>
      <c r="C172" s="180"/>
      <c r="D172" s="1"/>
      <c r="E172" s="1"/>
      <c r="F172" s="1"/>
    </row>
    <row r="173" spans="1:6" ht="25.5">
      <c r="A173" s="125">
        <v>5100</v>
      </c>
      <c r="B173" s="117" t="s">
        <v>1127</v>
      </c>
      <c r="C173" s="179" t="s">
        <v>28</v>
      </c>
      <c r="D173" s="1">
        <f>F173</f>
        <v>590453.4</v>
      </c>
      <c r="E173" s="1" t="s">
        <v>33</v>
      </c>
      <c r="F173" s="1">
        <f>F175+F180+F185</f>
        <v>590453.4</v>
      </c>
    </row>
    <row r="174" spans="1:6">
      <c r="A174" s="189"/>
      <c r="B174" s="110" t="s">
        <v>374</v>
      </c>
      <c r="C174" s="180"/>
      <c r="D174" s="1"/>
      <c r="E174" s="1"/>
      <c r="F174" s="1"/>
    </row>
    <row r="175" spans="1:6" ht="25.5">
      <c r="A175" s="125">
        <v>5110</v>
      </c>
      <c r="B175" s="119" t="s">
        <v>1128</v>
      </c>
      <c r="C175" s="179" t="s">
        <v>28</v>
      </c>
      <c r="D175" s="1">
        <f>F175</f>
        <v>560997.4</v>
      </c>
      <c r="E175" s="1"/>
      <c r="F175" s="1">
        <f>F177+F178+F179</f>
        <v>560997.4</v>
      </c>
    </row>
    <row r="176" spans="1:6">
      <c r="A176" s="125"/>
      <c r="B176" s="110" t="s">
        <v>188</v>
      </c>
      <c r="C176" s="179"/>
      <c r="D176" s="1"/>
      <c r="E176" s="1"/>
      <c r="F176" s="1"/>
    </row>
    <row r="177" spans="1:6" hidden="1">
      <c r="A177" s="125">
        <v>5111</v>
      </c>
      <c r="B177" s="117" t="s">
        <v>454</v>
      </c>
      <c r="C177" s="184" t="s">
        <v>121</v>
      </c>
      <c r="D177" s="1">
        <f>F177</f>
        <v>0</v>
      </c>
      <c r="E177" s="1" t="s">
        <v>33</v>
      </c>
      <c r="F177" s="1"/>
    </row>
    <row r="178" spans="1:6">
      <c r="A178" s="125">
        <v>5112</v>
      </c>
      <c r="B178" s="117" t="s">
        <v>455</v>
      </c>
      <c r="C178" s="184" t="s">
        <v>122</v>
      </c>
      <c r="D178" s="1">
        <f>F178</f>
        <v>112933.6</v>
      </c>
      <c r="E178" s="1" t="s">
        <v>33</v>
      </c>
      <c r="F178" s="58">
        <v>112933.6</v>
      </c>
    </row>
    <row r="179" spans="1:6" ht="25.5">
      <c r="A179" s="125">
        <v>5113</v>
      </c>
      <c r="B179" s="117" t="s">
        <v>456</v>
      </c>
      <c r="C179" s="184" t="s">
        <v>123</v>
      </c>
      <c r="D179" s="1">
        <f>F179</f>
        <v>448063.8</v>
      </c>
      <c r="E179" s="1" t="s">
        <v>33</v>
      </c>
      <c r="F179" s="57">
        <v>448063.8</v>
      </c>
    </row>
    <row r="180" spans="1:6" ht="25.5">
      <c r="A180" s="125">
        <v>5120</v>
      </c>
      <c r="B180" s="119" t="s">
        <v>1129</v>
      </c>
      <c r="C180" s="179" t="s">
        <v>28</v>
      </c>
      <c r="D180" s="1">
        <f>F180</f>
        <v>16127</v>
      </c>
      <c r="E180" s="1"/>
      <c r="F180" s="1">
        <f>F182+F183+F184</f>
        <v>16127</v>
      </c>
    </row>
    <row r="181" spans="1:6">
      <c r="A181" s="125"/>
      <c r="B181" s="128" t="s">
        <v>188</v>
      </c>
      <c r="C181" s="179"/>
      <c r="D181" s="1"/>
      <c r="E181" s="1"/>
      <c r="F181" s="1"/>
    </row>
    <row r="182" spans="1:6" hidden="1">
      <c r="A182" s="125">
        <v>5121</v>
      </c>
      <c r="B182" s="117" t="s">
        <v>457</v>
      </c>
      <c r="C182" s="184" t="s">
        <v>124</v>
      </c>
      <c r="D182" s="1">
        <f>F182</f>
        <v>0</v>
      </c>
      <c r="E182" s="1" t="s">
        <v>33</v>
      </c>
      <c r="F182" s="1"/>
    </row>
    <row r="183" spans="1:6">
      <c r="A183" s="125">
        <v>5122</v>
      </c>
      <c r="B183" s="117" t="s">
        <v>458</v>
      </c>
      <c r="C183" s="184" t="s">
        <v>125</v>
      </c>
      <c r="D183" s="1">
        <f>F183</f>
        <v>7700</v>
      </c>
      <c r="E183" s="1" t="s">
        <v>33</v>
      </c>
      <c r="F183" s="1">
        <v>7700</v>
      </c>
    </row>
    <row r="184" spans="1:6">
      <c r="A184" s="125">
        <v>5123</v>
      </c>
      <c r="B184" s="117" t="s">
        <v>459</v>
      </c>
      <c r="C184" s="184" t="s">
        <v>126</v>
      </c>
      <c r="D184" s="1">
        <f>F184</f>
        <v>8427</v>
      </c>
      <c r="E184" s="1" t="s">
        <v>33</v>
      </c>
      <c r="F184" s="1">
        <v>8427</v>
      </c>
    </row>
    <row r="185" spans="1:6" ht="25.5">
      <c r="A185" s="125">
        <v>5130</v>
      </c>
      <c r="B185" s="119" t="s">
        <v>1130</v>
      </c>
      <c r="C185" s="179" t="s">
        <v>28</v>
      </c>
      <c r="D185" s="1">
        <f>F185</f>
        <v>13329</v>
      </c>
      <c r="E185" s="1"/>
      <c r="F185" s="1">
        <f>F187+F188+F189+F190</f>
        <v>13329</v>
      </c>
    </row>
    <row r="186" spans="1:6" ht="13.5" customHeight="1">
      <c r="A186" s="125"/>
      <c r="B186" s="110" t="s">
        <v>188</v>
      </c>
      <c r="C186" s="179"/>
      <c r="D186" s="1"/>
      <c r="E186" s="1"/>
      <c r="F186" s="1"/>
    </row>
    <row r="187" spans="1:6" ht="2.25" hidden="1" customHeight="1">
      <c r="A187" s="125">
        <v>5131</v>
      </c>
      <c r="B187" s="117" t="s">
        <v>460</v>
      </c>
      <c r="C187" s="184" t="s">
        <v>127</v>
      </c>
      <c r="D187" s="1">
        <f>F187</f>
        <v>0</v>
      </c>
      <c r="E187" s="1" t="s">
        <v>33</v>
      </c>
      <c r="F187" s="1"/>
    </row>
    <row r="188" spans="1:6" hidden="1">
      <c r="A188" s="125">
        <v>5132</v>
      </c>
      <c r="B188" s="117" t="s">
        <v>461</v>
      </c>
      <c r="C188" s="184" t="s">
        <v>128</v>
      </c>
      <c r="D188" s="1">
        <f>F188</f>
        <v>0</v>
      </c>
      <c r="E188" s="1" t="s">
        <v>33</v>
      </c>
      <c r="F188" s="1"/>
    </row>
    <row r="189" spans="1:6" hidden="1">
      <c r="A189" s="125">
        <v>5133</v>
      </c>
      <c r="B189" s="117" t="s">
        <v>462</v>
      </c>
      <c r="C189" s="184" t="s">
        <v>129</v>
      </c>
      <c r="D189" s="1">
        <f>E189+F189</f>
        <v>0</v>
      </c>
      <c r="E189" s="1"/>
      <c r="F189" s="1"/>
    </row>
    <row r="190" spans="1:6" ht="13.5" customHeight="1">
      <c r="A190" s="125">
        <v>5134</v>
      </c>
      <c r="B190" s="117" t="s">
        <v>463</v>
      </c>
      <c r="C190" s="184" t="s">
        <v>130</v>
      </c>
      <c r="D190" s="1">
        <f>E190+F190</f>
        <v>13329</v>
      </c>
      <c r="E190" s="1"/>
      <c r="F190" s="1">
        <v>13329</v>
      </c>
    </row>
    <row r="191" spans="1:6" ht="0.75" hidden="1" customHeight="1">
      <c r="A191" s="125">
        <v>5200</v>
      </c>
      <c r="B191" s="119" t="s">
        <v>1131</v>
      </c>
      <c r="C191" s="179" t="s">
        <v>28</v>
      </c>
      <c r="D191" s="1">
        <f>F191</f>
        <v>0</v>
      </c>
      <c r="E191" s="1" t="s">
        <v>33</v>
      </c>
      <c r="F191" s="1">
        <f>F193+F194+F195+F196</f>
        <v>0</v>
      </c>
    </row>
    <row r="192" spans="1:6" hidden="1">
      <c r="A192" s="189"/>
      <c r="B192" s="110" t="s">
        <v>374</v>
      </c>
      <c r="C192" s="180"/>
      <c r="D192" s="1"/>
      <c r="E192" s="1"/>
      <c r="F192" s="1"/>
    </row>
    <row r="193" spans="1:6" ht="18.75" hidden="1" customHeight="1">
      <c r="A193" s="125">
        <v>5211</v>
      </c>
      <c r="B193" s="117" t="s">
        <v>464</v>
      </c>
      <c r="C193" s="184" t="s">
        <v>131</v>
      </c>
      <c r="D193" s="1">
        <f>F193</f>
        <v>0</v>
      </c>
      <c r="E193" s="1" t="s">
        <v>33</v>
      </c>
      <c r="F193" s="1"/>
    </row>
    <row r="194" spans="1:6" hidden="1">
      <c r="A194" s="125">
        <v>5221</v>
      </c>
      <c r="B194" s="117" t="s">
        <v>465</v>
      </c>
      <c r="C194" s="184" t="s">
        <v>132</v>
      </c>
      <c r="D194" s="1">
        <f>F194</f>
        <v>0</v>
      </c>
      <c r="E194" s="1" t="s">
        <v>33</v>
      </c>
      <c r="F194" s="1"/>
    </row>
    <row r="195" spans="1:6" hidden="1">
      <c r="A195" s="125">
        <v>5231</v>
      </c>
      <c r="B195" s="117" t="s">
        <v>466</v>
      </c>
      <c r="C195" s="184" t="s">
        <v>133</v>
      </c>
      <c r="D195" s="1">
        <f>F195</f>
        <v>0</v>
      </c>
      <c r="E195" s="1" t="s">
        <v>33</v>
      </c>
      <c r="F195" s="1"/>
    </row>
    <row r="196" spans="1:6" hidden="1">
      <c r="A196" s="125">
        <v>5241</v>
      </c>
      <c r="B196" s="117" t="s">
        <v>467</v>
      </c>
      <c r="C196" s="184" t="s">
        <v>134</v>
      </c>
      <c r="D196" s="1">
        <f>F196</f>
        <v>0</v>
      </c>
      <c r="E196" s="1" t="s">
        <v>33</v>
      </c>
      <c r="F196" s="1"/>
    </row>
    <row r="197" spans="1:6">
      <c r="A197" s="125">
        <v>5300</v>
      </c>
      <c r="B197" s="119" t="s">
        <v>1132</v>
      </c>
      <c r="C197" s="179" t="s">
        <v>28</v>
      </c>
      <c r="D197" s="1">
        <f>F197</f>
        <v>7000</v>
      </c>
      <c r="E197" s="1" t="s">
        <v>33</v>
      </c>
      <c r="F197" s="1">
        <f>F199</f>
        <v>7000</v>
      </c>
    </row>
    <row r="198" spans="1:6">
      <c r="A198" s="189"/>
      <c r="B198" s="110" t="s">
        <v>374</v>
      </c>
      <c r="C198" s="180"/>
      <c r="D198" s="1"/>
      <c r="E198" s="1"/>
      <c r="F198" s="1"/>
    </row>
    <row r="199" spans="1:6" ht="13.5" customHeight="1">
      <c r="A199" s="125">
        <v>5311</v>
      </c>
      <c r="B199" s="117" t="s">
        <v>468</v>
      </c>
      <c r="C199" s="184" t="s">
        <v>1169</v>
      </c>
      <c r="D199" s="1">
        <f>F199</f>
        <v>7000</v>
      </c>
      <c r="E199" s="1" t="s">
        <v>33</v>
      </c>
      <c r="F199" s="1">
        <v>7000</v>
      </c>
    </row>
    <row r="200" spans="1:6" ht="0.75" hidden="1" customHeight="1">
      <c r="A200" s="125">
        <v>5400</v>
      </c>
      <c r="B200" s="119" t="s">
        <v>1133</v>
      </c>
      <c r="C200" s="179" t="s">
        <v>28</v>
      </c>
      <c r="D200" s="1">
        <f>F200</f>
        <v>0</v>
      </c>
      <c r="E200" s="1" t="s">
        <v>33</v>
      </c>
      <c r="F200" s="1">
        <f>F202+F203+F204+F205</f>
        <v>0</v>
      </c>
    </row>
    <row r="201" spans="1:6" hidden="1">
      <c r="A201" s="189"/>
      <c r="B201" s="110" t="s">
        <v>374</v>
      </c>
      <c r="C201" s="180"/>
      <c r="D201" s="1"/>
      <c r="E201" s="1"/>
      <c r="F201" s="1"/>
    </row>
    <row r="202" spans="1:6" hidden="1">
      <c r="A202" s="125">
        <v>5411</v>
      </c>
      <c r="B202" s="117" t="s">
        <v>469</v>
      </c>
      <c r="C202" s="184" t="s">
        <v>135</v>
      </c>
      <c r="D202" s="1">
        <f>F202</f>
        <v>0</v>
      </c>
      <c r="E202" s="1" t="s">
        <v>33</v>
      </c>
      <c r="F202" s="1"/>
    </row>
    <row r="203" spans="1:6" hidden="1">
      <c r="A203" s="125">
        <v>5421</v>
      </c>
      <c r="B203" s="117" t="s">
        <v>470</v>
      </c>
      <c r="C203" s="184" t="s">
        <v>136</v>
      </c>
      <c r="D203" s="1">
        <f>F203</f>
        <v>0</v>
      </c>
      <c r="E203" s="1" t="s">
        <v>33</v>
      </c>
      <c r="F203" s="1"/>
    </row>
    <row r="204" spans="1:6" hidden="1">
      <c r="A204" s="125">
        <v>5431</v>
      </c>
      <c r="B204" s="117" t="s">
        <v>471</v>
      </c>
      <c r="C204" s="184" t="s">
        <v>137</v>
      </c>
      <c r="D204" s="1">
        <f>F204</f>
        <v>0</v>
      </c>
      <c r="E204" s="1" t="s">
        <v>33</v>
      </c>
      <c r="F204" s="1"/>
    </row>
    <row r="205" spans="1:6" hidden="1">
      <c r="A205" s="125">
        <v>5441</v>
      </c>
      <c r="B205" s="129" t="s">
        <v>472</v>
      </c>
      <c r="C205" s="184" t="s">
        <v>138</v>
      </c>
      <c r="D205" s="1">
        <f>F205</f>
        <v>0</v>
      </c>
      <c r="E205" s="1" t="s">
        <v>33</v>
      </c>
      <c r="F205" s="1"/>
    </row>
    <row r="206" spans="1:6" s="32" customFormat="1" ht="25.5">
      <c r="A206" s="191" t="s">
        <v>139</v>
      </c>
      <c r="B206" s="130" t="s">
        <v>1134</v>
      </c>
      <c r="C206" s="185" t="s">
        <v>28</v>
      </c>
      <c r="D206" s="14">
        <f>F206</f>
        <v>-160000</v>
      </c>
      <c r="E206" s="14" t="s">
        <v>140</v>
      </c>
      <c r="F206" s="14">
        <f>F208+F213+F221+F224</f>
        <v>-160000</v>
      </c>
    </row>
    <row r="207" spans="1:6" s="33" customFormat="1">
      <c r="A207" s="191"/>
      <c r="B207" s="128" t="s">
        <v>196</v>
      </c>
      <c r="C207" s="185"/>
      <c r="D207" s="1"/>
      <c r="E207" s="1"/>
      <c r="F207" s="1"/>
    </row>
    <row r="208" spans="1:6" ht="25.5">
      <c r="A208" s="192" t="s">
        <v>141</v>
      </c>
      <c r="B208" s="130" t="s">
        <v>1135</v>
      </c>
      <c r="C208" s="179" t="s">
        <v>28</v>
      </c>
      <c r="D208" s="1">
        <f>F208</f>
        <v>-120000</v>
      </c>
      <c r="E208" s="1" t="s">
        <v>140</v>
      </c>
      <c r="F208" s="1">
        <f>F210+F211+F212</f>
        <v>-120000</v>
      </c>
    </row>
    <row r="209" spans="1:6">
      <c r="A209" s="192"/>
      <c r="B209" s="128" t="s">
        <v>196</v>
      </c>
      <c r="C209" s="179"/>
      <c r="D209" s="1"/>
      <c r="E209" s="1"/>
      <c r="F209" s="1"/>
    </row>
    <row r="210" spans="1:6" ht="15" customHeight="1">
      <c r="A210" s="192" t="s">
        <v>142</v>
      </c>
      <c r="B210" s="131" t="s">
        <v>473</v>
      </c>
      <c r="C210" s="184" t="s">
        <v>143</v>
      </c>
      <c r="D210" s="1">
        <f>E210+F210</f>
        <v>-120000</v>
      </c>
      <c r="E210" s="1"/>
      <c r="F210" s="1">
        <v>-120000</v>
      </c>
    </row>
    <row r="211" spans="1:6" s="35" customFormat="1" hidden="1">
      <c r="A211" s="192" t="s">
        <v>144</v>
      </c>
      <c r="B211" s="131" t="s">
        <v>474</v>
      </c>
      <c r="C211" s="184" t="s">
        <v>145</v>
      </c>
      <c r="D211" s="1">
        <f>E211+F211</f>
        <v>0</v>
      </c>
      <c r="E211" s="34"/>
      <c r="F211" s="34"/>
    </row>
    <row r="212" spans="1:6" hidden="1">
      <c r="A212" s="193" t="s">
        <v>146</v>
      </c>
      <c r="B212" s="131" t="s">
        <v>475</v>
      </c>
      <c r="C212" s="184" t="s">
        <v>147</v>
      </c>
      <c r="D212" s="1">
        <f>F212</f>
        <v>0</v>
      </c>
      <c r="E212" s="1" t="s">
        <v>140</v>
      </c>
      <c r="F212" s="1"/>
    </row>
    <row r="213" spans="1:6" ht="25.5" hidden="1">
      <c r="A213" s="193" t="s">
        <v>148</v>
      </c>
      <c r="B213" s="130" t="s">
        <v>1136</v>
      </c>
      <c r="C213" s="179" t="s">
        <v>28</v>
      </c>
      <c r="D213" s="1">
        <f>F213</f>
        <v>0</v>
      </c>
      <c r="E213" s="1" t="s">
        <v>140</v>
      </c>
      <c r="F213" s="1">
        <f>F215</f>
        <v>0</v>
      </c>
    </row>
    <row r="214" spans="1:6" hidden="1">
      <c r="A214" s="193"/>
      <c r="B214" s="128" t="s">
        <v>196</v>
      </c>
      <c r="C214" s="179"/>
      <c r="D214" s="1"/>
      <c r="E214" s="1"/>
      <c r="F214" s="1"/>
    </row>
    <row r="215" spans="1:6" ht="25.5" hidden="1">
      <c r="A215" s="193" t="s">
        <v>149</v>
      </c>
      <c r="B215" s="131" t="s">
        <v>476</v>
      </c>
      <c r="C215" s="154" t="s">
        <v>150</v>
      </c>
      <c r="D215" s="1">
        <f>F215</f>
        <v>0</v>
      </c>
      <c r="E215" s="1" t="s">
        <v>140</v>
      </c>
      <c r="F215" s="1"/>
    </row>
    <row r="216" spans="1:6" ht="25.5" hidden="1">
      <c r="A216" s="193" t="s">
        <v>151</v>
      </c>
      <c r="B216" s="131" t="s">
        <v>1137</v>
      </c>
      <c r="C216" s="179" t="s">
        <v>28</v>
      </c>
      <c r="D216" s="1">
        <f>F216</f>
        <v>0</v>
      </c>
      <c r="E216" s="1" t="s">
        <v>140</v>
      </c>
      <c r="F216" s="1">
        <f>F218+F219+F220</f>
        <v>0</v>
      </c>
    </row>
    <row r="217" spans="1:6" hidden="1">
      <c r="A217" s="193"/>
      <c r="B217" s="130" t="s">
        <v>188</v>
      </c>
      <c r="C217" s="179"/>
      <c r="D217" s="1"/>
      <c r="E217" s="1"/>
      <c r="F217" s="1"/>
    </row>
    <row r="218" spans="1:6" hidden="1">
      <c r="A218" s="193" t="s">
        <v>152</v>
      </c>
      <c r="B218" s="130" t="s">
        <v>477</v>
      </c>
      <c r="C218" s="184" t="s">
        <v>153</v>
      </c>
      <c r="D218" s="1">
        <f>E218+F218</f>
        <v>0</v>
      </c>
      <c r="E218" s="1"/>
      <c r="F218" s="1"/>
    </row>
    <row r="219" spans="1:6" ht="18" hidden="1" customHeight="1">
      <c r="A219" s="194" t="s">
        <v>154</v>
      </c>
      <c r="B219" s="130" t="s">
        <v>478</v>
      </c>
      <c r="C219" s="154" t="s">
        <v>155</v>
      </c>
      <c r="D219" s="1">
        <f>F219</f>
        <v>0</v>
      </c>
      <c r="E219" s="1" t="s">
        <v>140</v>
      </c>
      <c r="F219" s="1"/>
    </row>
    <row r="220" spans="1:6" ht="25.5" hidden="1">
      <c r="A220" s="193" t="s">
        <v>156</v>
      </c>
      <c r="B220" s="132" t="s">
        <v>479</v>
      </c>
      <c r="C220" s="154" t="s">
        <v>157</v>
      </c>
      <c r="D220" s="1">
        <f>F220</f>
        <v>0</v>
      </c>
      <c r="E220" s="1" t="s">
        <v>140</v>
      </c>
      <c r="F220" s="1"/>
    </row>
    <row r="221" spans="1:6" ht="25.5" hidden="1">
      <c r="A221" s="193" t="s">
        <v>158</v>
      </c>
      <c r="B221" s="130" t="s">
        <v>1138</v>
      </c>
      <c r="C221" s="179" t="s">
        <v>28</v>
      </c>
      <c r="D221" s="1">
        <f>F221</f>
        <v>0</v>
      </c>
      <c r="E221" s="1" t="s">
        <v>140</v>
      </c>
      <c r="F221" s="1">
        <f>F223</f>
        <v>0</v>
      </c>
    </row>
    <row r="222" spans="1:6" hidden="1">
      <c r="A222" s="193"/>
      <c r="B222" s="128" t="s">
        <v>196</v>
      </c>
      <c r="C222" s="179"/>
      <c r="D222" s="1"/>
      <c r="E222" s="1"/>
      <c r="F222" s="1"/>
    </row>
    <row r="223" spans="1:6" hidden="1">
      <c r="A223" s="194" t="s">
        <v>159</v>
      </c>
      <c r="B223" s="131" t="s">
        <v>480</v>
      </c>
      <c r="C223" s="186" t="s">
        <v>160</v>
      </c>
      <c r="D223" s="1">
        <f>F223</f>
        <v>0</v>
      </c>
      <c r="E223" s="1" t="s">
        <v>140</v>
      </c>
      <c r="F223" s="1"/>
    </row>
    <row r="224" spans="1:6" ht="36" customHeight="1">
      <c r="A224" s="193" t="s">
        <v>161</v>
      </c>
      <c r="B224" s="130" t="s">
        <v>1139</v>
      </c>
      <c r="C224" s="179" t="s">
        <v>28</v>
      </c>
      <c r="D224" s="1">
        <f>F224</f>
        <v>-40000</v>
      </c>
      <c r="E224" s="1" t="s">
        <v>140</v>
      </c>
      <c r="F224" s="1">
        <f>F226+F227+F228+F229</f>
        <v>-40000</v>
      </c>
    </row>
    <row r="225" spans="1:6">
      <c r="A225" s="193"/>
      <c r="B225" s="128" t="s">
        <v>196</v>
      </c>
      <c r="C225" s="179"/>
      <c r="D225" s="1"/>
      <c r="E225" s="1"/>
      <c r="F225" s="1"/>
    </row>
    <row r="226" spans="1:6" ht="17.25" customHeight="1">
      <c r="A226" s="193" t="s">
        <v>162</v>
      </c>
      <c r="B226" s="131" t="s">
        <v>481</v>
      </c>
      <c r="C226" s="184" t="s">
        <v>163</v>
      </c>
      <c r="D226" s="1">
        <f>F226</f>
        <v>-40000</v>
      </c>
      <c r="E226" s="1" t="s">
        <v>140</v>
      </c>
      <c r="F226" s="1">
        <v>-40000</v>
      </c>
    </row>
    <row r="227" spans="1:6" hidden="1">
      <c r="A227" s="194" t="s">
        <v>164</v>
      </c>
      <c r="B227" s="131" t="s">
        <v>482</v>
      </c>
      <c r="C227" s="186" t="s">
        <v>165</v>
      </c>
      <c r="D227" s="1">
        <f>F227</f>
        <v>0</v>
      </c>
      <c r="E227" s="1" t="s">
        <v>140</v>
      </c>
      <c r="F227" s="1"/>
    </row>
    <row r="228" spans="1:6" ht="25.5" hidden="1">
      <c r="A228" s="193" t="s">
        <v>166</v>
      </c>
      <c r="B228" s="131" t="s">
        <v>483</v>
      </c>
      <c r="C228" s="154" t="s">
        <v>167</v>
      </c>
      <c r="D228" s="1">
        <f>F228</f>
        <v>0</v>
      </c>
      <c r="E228" s="1" t="s">
        <v>140</v>
      </c>
      <c r="F228" s="1"/>
    </row>
    <row r="229" spans="1:6" ht="25.5" hidden="1">
      <c r="A229" s="193" t="s">
        <v>168</v>
      </c>
      <c r="B229" s="131" t="s">
        <v>484</v>
      </c>
      <c r="C229" s="154" t="s">
        <v>169</v>
      </c>
      <c r="D229" s="1">
        <f>F229</f>
        <v>0</v>
      </c>
      <c r="E229" s="1" t="s">
        <v>140</v>
      </c>
      <c r="F229" s="1"/>
    </row>
    <row r="230" spans="1:6" s="36" customFormat="1">
      <c r="A230" s="195"/>
      <c r="B230" s="3"/>
      <c r="C230" s="83"/>
      <c r="D230" s="3"/>
      <c r="E230" s="3"/>
      <c r="F230" s="3"/>
    </row>
    <row r="231" spans="1:6" s="36" customFormat="1">
      <c r="A231" s="195"/>
      <c r="B231" s="3"/>
      <c r="C231" s="83"/>
      <c r="D231" s="3"/>
      <c r="E231" s="3"/>
      <c r="F231" s="3"/>
    </row>
    <row r="232" spans="1:6" s="36" customFormat="1">
      <c r="A232" s="195"/>
      <c r="B232" s="3"/>
      <c r="C232" s="83"/>
      <c r="D232" s="3"/>
      <c r="E232" s="3"/>
      <c r="F232" s="3"/>
    </row>
    <row r="233" spans="1:6" s="36" customFormat="1">
      <c r="A233" s="195"/>
      <c r="B233" s="3"/>
      <c r="C233" s="83"/>
      <c r="D233" s="3"/>
      <c r="E233" s="3"/>
      <c r="F233" s="3"/>
    </row>
    <row r="234" spans="1:6" s="36" customFormat="1">
      <c r="A234" s="195"/>
      <c r="B234" s="3"/>
      <c r="C234" s="83"/>
      <c r="D234" s="3"/>
      <c r="E234" s="3"/>
      <c r="F234" s="3"/>
    </row>
    <row r="235" spans="1:6" s="36" customFormat="1">
      <c r="A235" s="195"/>
      <c r="B235" s="3"/>
      <c r="C235" s="83"/>
      <c r="D235" s="3"/>
      <c r="E235" s="3"/>
      <c r="F235" s="3"/>
    </row>
    <row r="236" spans="1:6" s="36" customFormat="1">
      <c r="A236" s="195"/>
      <c r="B236" s="3"/>
      <c r="C236" s="83"/>
      <c r="D236" s="3"/>
      <c r="E236" s="3"/>
      <c r="F236" s="3"/>
    </row>
    <row r="237" spans="1:6" s="36" customFormat="1">
      <c r="A237" s="195"/>
      <c r="B237" s="3"/>
      <c r="C237" s="83"/>
      <c r="D237" s="3"/>
      <c r="E237" s="3"/>
      <c r="F237" s="3"/>
    </row>
    <row r="238" spans="1:6" s="36" customFormat="1">
      <c r="A238" s="195"/>
      <c r="B238" s="3"/>
      <c r="C238" s="83"/>
      <c r="D238" s="3"/>
      <c r="E238" s="3"/>
      <c r="F238" s="3"/>
    </row>
    <row r="239" spans="1:6" s="36" customFormat="1">
      <c r="A239" s="195"/>
      <c r="B239" s="3"/>
      <c r="C239" s="83"/>
      <c r="D239" s="3"/>
      <c r="E239" s="3"/>
      <c r="F239" s="3"/>
    </row>
    <row r="240" spans="1:6" s="36" customFormat="1">
      <c r="A240" s="195"/>
      <c r="B240" s="3"/>
      <c r="C240" s="83"/>
      <c r="D240" s="3"/>
      <c r="E240" s="3"/>
      <c r="F240" s="3"/>
    </row>
    <row r="241" spans="1:6" s="36" customFormat="1">
      <c r="A241" s="195"/>
      <c r="B241" s="3"/>
      <c r="C241" s="83"/>
      <c r="D241" s="3"/>
      <c r="E241" s="3"/>
      <c r="F241" s="3"/>
    </row>
    <row r="242" spans="1:6" s="36" customFormat="1">
      <c r="A242" s="195"/>
      <c r="B242" s="3"/>
      <c r="C242" s="83"/>
      <c r="D242" s="3"/>
      <c r="E242" s="3"/>
      <c r="F242" s="3"/>
    </row>
    <row r="243" spans="1:6" s="36" customFormat="1">
      <c r="A243" s="195"/>
      <c r="B243" s="3"/>
      <c r="C243" s="83"/>
      <c r="D243" s="3"/>
      <c r="E243" s="3"/>
      <c r="F243" s="3"/>
    </row>
    <row r="244" spans="1:6" s="36" customFormat="1">
      <c r="A244" s="195"/>
      <c r="B244" s="3"/>
      <c r="C244" s="83"/>
      <c r="D244" s="3"/>
      <c r="E244" s="3"/>
      <c r="F244" s="3"/>
    </row>
    <row r="245" spans="1:6" s="36" customFormat="1">
      <c r="A245" s="195"/>
      <c r="B245" s="3"/>
      <c r="C245" s="83"/>
      <c r="D245" s="3"/>
      <c r="E245" s="3"/>
      <c r="F245" s="3"/>
    </row>
    <row r="246" spans="1:6" s="36" customFormat="1">
      <c r="A246" s="195"/>
      <c r="B246" s="3"/>
      <c r="C246" s="83"/>
      <c r="D246" s="3"/>
      <c r="E246" s="3"/>
      <c r="F246" s="3"/>
    </row>
    <row r="247" spans="1:6" s="36" customFormat="1">
      <c r="A247" s="195"/>
      <c r="B247" s="3"/>
      <c r="C247" s="83"/>
      <c r="D247" s="3"/>
      <c r="E247" s="3"/>
      <c r="F247" s="3"/>
    </row>
    <row r="248" spans="1:6" s="36" customFormat="1">
      <c r="A248" s="195"/>
      <c r="B248" s="3"/>
      <c r="C248" s="83"/>
      <c r="D248" s="3"/>
      <c r="E248" s="3"/>
      <c r="F248" s="3"/>
    </row>
    <row r="249" spans="1:6" s="36" customFormat="1">
      <c r="A249" s="195"/>
      <c r="B249" s="3"/>
      <c r="C249" s="83"/>
      <c r="D249" s="3"/>
      <c r="E249" s="3"/>
      <c r="F249" s="3"/>
    </row>
    <row r="250" spans="1:6" s="36" customFormat="1">
      <c r="A250" s="195"/>
      <c r="B250" s="3"/>
      <c r="C250" s="83"/>
      <c r="D250" s="3"/>
      <c r="E250" s="3"/>
      <c r="F250" s="3"/>
    </row>
    <row r="251" spans="1:6" s="36" customFormat="1">
      <c r="A251" s="195"/>
      <c r="B251" s="3"/>
      <c r="C251" s="83"/>
      <c r="D251" s="3"/>
      <c r="E251" s="3"/>
      <c r="F251" s="3"/>
    </row>
    <row r="252" spans="1:6" s="36" customFormat="1">
      <c r="A252" s="195"/>
      <c r="B252" s="3"/>
      <c r="C252" s="83"/>
      <c r="D252" s="3"/>
      <c r="E252" s="3"/>
      <c r="F252" s="3"/>
    </row>
    <row r="253" spans="1:6" s="36" customFormat="1">
      <c r="A253" s="195"/>
      <c r="B253" s="3"/>
      <c r="C253" s="83"/>
      <c r="D253" s="3"/>
      <c r="E253" s="3"/>
      <c r="F253" s="3"/>
    </row>
    <row r="254" spans="1:6" s="36" customFormat="1">
      <c r="A254" s="195"/>
      <c r="B254" s="3"/>
      <c r="C254" s="83"/>
      <c r="D254" s="3"/>
      <c r="E254" s="3"/>
      <c r="F254" s="3"/>
    </row>
    <row r="255" spans="1:6" s="36" customFormat="1">
      <c r="A255" s="195"/>
      <c r="B255" s="3"/>
      <c r="C255" s="83"/>
      <c r="D255" s="3"/>
      <c r="E255" s="3"/>
      <c r="F255" s="3"/>
    </row>
    <row r="256" spans="1:6" s="36" customFormat="1">
      <c r="A256" s="195"/>
      <c r="B256" s="3"/>
      <c r="C256" s="83"/>
      <c r="D256" s="3"/>
      <c r="E256" s="3"/>
      <c r="F256" s="3"/>
    </row>
    <row r="257" spans="1:6" s="36" customFormat="1">
      <c r="A257" s="195"/>
      <c r="B257" s="3"/>
      <c r="C257" s="83"/>
      <c r="D257" s="3"/>
      <c r="E257" s="3"/>
      <c r="F257" s="3"/>
    </row>
    <row r="258" spans="1:6" s="36" customFormat="1">
      <c r="A258" s="195"/>
      <c r="B258" s="3"/>
      <c r="C258" s="83"/>
      <c r="D258" s="3"/>
      <c r="E258" s="3"/>
      <c r="F258" s="3"/>
    </row>
    <row r="259" spans="1:6" s="36" customFormat="1">
      <c r="A259" s="195"/>
      <c r="B259" s="3"/>
      <c r="C259" s="83"/>
      <c r="D259" s="3"/>
      <c r="E259" s="3"/>
      <c r="F259" s="3"/>
    </row>
    <row r="260" spans="1:6" s="36" customFormat="1">
      <c r="A260" s="195"/>
      <c r="B260" s="3"/>
      <c r="C260" s="83"/>
      <c r="D260" s="3"/>
      <c r="E260" s="3"/>
      <c r="F260" s="3"/>
    </row>
    <row r="261" spans="1:6" s="36" customFormat="1">
      <c r="A261" s="195"/>
      <c r="B261" s="3"/>
      <c r="C261" s="83"/>
      <c r="D261" s="3"/>
      <c r="E261" s="3"/>
      <c r="F261" s="3"/>
    </row>
    <row r="262" spans="1:6" s="36" customFormat="1">
      <c r="A262" s="195"/>
      <c r="B262" s="3"/>
      <c r="C262" s="83"/>
      <c r="D262" s="3"/>
      <c r="E262" s="3"/>
      <c r="F262" s="3"/>
    </row>
    <row r="263" spans="1:6" s="36" customFormat="1">
      <c r="A263" s="195"/>
      <c r="B263" s="3"/>
      <c r="C263" s="83"/>
      <c r="D263" s="3"/>
      <c r="E263" s="3"/>
      <c r="F263" s="3"/>
    </row>
    <row r="264" spans="1:6" s="36" customFormat="1">
      <c r="A264" s="195"/>
      <c r="B264" s="3"/>
      <c r="C264" s="83"/>
      <c r="D264" s="3"/>
      <c r="E264" s="3"/>
      <c r="F264" s="3"/>
    </row>
    <row r="265" spans="1:6" s="36" customFormat="1">
      <c r="A265" s="195"/>
      <c r="B265" s="3"/>
      <c r="C265" s="83"/>
      <c r="D265" s="3"/>
      <c r="E265" s="3"/>
      <c r="F265" s="3"/>
    </row>
    <row r="266" spans="1:6" s="36" customFormat="1">
      <c r="A266" s="195"/>
      <c r="B266" s="3"/>
      <c r="C266" s="83"/>
      <c r="D266" s="3"/>
      <c r="E266" s="3"/>
      <c r="F266" s="3"/>
    </row>
    <row r="267" spans="1:6" s="36" customFormat="1">
      <c r="A267" s="195"/>
      <c r="B267" s="3"/>
      <c r="C267" s="83"/>
      <c r="D267" s="3"/>
      <c r="E267" s="3"/>
      <c r="F267" s="3"/>
    </row>
    <row r="268" spans="1:6" s="36" customFormat="1">
      <c r="A268" s="195"/>
      <c r="B268" s="3"/>
      <c r="C268" s="83"/>
      <c r="D268" s="3"/>
      <c r="E268" s="3"/>
      <c r="F268" s="3"/>
    </row>
    <row r="269" spans="1:6" s="36" customFormat="1">
      <c r="A269" s="195"/>
      <c r="B269" s="3"/>
      <c r="C269" s="83"/>
      <c r="D269" s="3"/>
      <c r="E269" s="3"/>
      <c r="F269" s="3"/>
    </row>
    <row r="270" spans="1:6" s="36" customFormat="1">
      <c r="A270" s="195"/>
      <c r="B270" s="3"/>
      <c r="C270" s="83"/>
      <c r="D270" s="3"/>
      <c r="E270" s="3"/>
      <c r="F270" s="3"/>
    </row>
    <row r="271" spans="1:6" s="36" customFormat="1">
      <c r="A271" s="195"/>
      <c r="B271" s="3"/>
      <c r="C271" s="83"/>
      <c r="D271" s="3"/>
      <c r="E271" s="3"/>
      <c r="F271" s="3"/>
    </row>
    <row r="272" spans="1:6" s="36" customFormat="1">
      <c r="A272" s="195"/>
      <c r="B272" s="3"/>
      <c r="C272" s="83"/>
      <c r="D272" s="3"/>
      <c r="E272" s="3"/>
      <c r="F272" s="3"/>
    </row>
    <row r="273" spans="1:6" s="36" customFormat="1">
      <c r="A273" s="195"/>
      <c r="B273" s="3"/>
      <c r="C273" s="83"/>
      <c r="D273" s="3"/>
      <c r="E273" s="3"/>
      <c r="F273" s="3"/>
    </row>
    <row r="274" spans="1:6" s="36" customFormat="1">
      <c r="A274" s="195"/>
      <c r="B274" s="3"/>
      <c r="C274" s="83"/>
      <c r="D274" s="3"/>
      <c r="E274" s="3"/>
      <c r="F274" s="3"/>
    </row>
    <row r="275" spans="1:6" s="36" customFormat="1">
      <c r="A275" s="195"/>
      <c r="B275" s="3"/>
      <c r="C275" s="83"/>
      <c r="D275" s="3"/>
      <c r="E275" s="3"/>
      <c r="F275" s="3"/>
    </row>
    <row r="276" spans="1:6" s="36" customFormat="1">
      <c r="A276" s="195"/>
      <c r="B276" s="3"/>
      <c r="C276" s="83"/>
      <c r="D276" s="3"/>
      <c r="E276" s="3"/>
      <c r="F276" s="3"/>
    </row>
    <row r="277" spans="1:6" s="36" customFormat="1">
      <c r="A277" s="195"/>
      <c r="B277" s="3"/>
      <c r="C277" s="83"/>
      <c r="D277" s="3"/>
      <c r="E277" s="3"/>
      <c r="F277" s="3"/>
    </row>
    <row r="278" spans="1:6" s="36" customFormat="1">
      <c r="A278" s="195"/>
      <c r="B278" s="3"/>
      <c r="C278" s="83"/>
      <c r="D278" s="3"/>
      <c r="E278" s="3"/>
      <c r="F278" s="3"/>
    </row>
    <row r="279" spans="1:6" s="36" customFormat="1">
      <c r="A279" s="195"/>
      <c r="B279" s="3"/>
      <c r="C279" s="83"/>
      <c r="D279" s="3"/>
      <c r="E279" s="3"/>
      <c r="F279" s="3"/>
    </row>
    <row r="280" spans="1:6" s="36" customFormat="1">
      <c r="A280" s="195"/>
      <c r="B280" s="3"/>
      <c r="C280" s="83"/>
      <c r="D280" s="3"/>
      <c r="E280" s="3"/>
      <c r="F280" s="3"/>
    </row>
    <row r="281" spans="1:6" s="36" customFormat="1">
      <c r="A281" s="195"/>
      <c r="B281" s="3"/>
      <c r="C281" s="83"/>
      <c r="D281" s="3"/>
      <c r="E281" s="3"/>
      <c r="F281" s="3"/>
    </row>
    <row r="282" spans="1:6" s="36" customFormat="1">
      <c r="A282" s="195"/>
      <c r="B282" s="3"/>
      <c r="C282" s="83"/>
      <c r="D282" s="3"/>
      <c r="E282" s="3"/>
      <c r="F282" s="3"/>
    </row>
    <row r="283" spans="1:6" s="36" customFormat="1">
      <c r="A283" s="195"/>
      <c r="B283" s="3"/>
      <c r="C283" s="83"/>
      <c r="D283" s="3"/>
      <c r="E283" s="3"/>
      <c r="F283" s="3"/>
    </row>
    <row r="284" spans="1:6" s="36" customFormat="1">
      <c r="A284" s="195"/>
      <c r="B284" s="3"/>
      <c r="C284" s="83"/>
      <c r="D284" s="3"/>
      <c r="E284" s="3"/>
      <c r="F284" s="3"/>
    </row>
    <row r="285" spans="1:6" s="36" customFormat="1">
      <c r="A285" s="195"/>
      <c r="B285" s="3"/>
      <c r="C285" s="83"/>
      <c r="D285" s="3"/>
      <c r="E285" s="3"/>
      <c r="F285" s="3"/>
    </row>
    <row r="286" spans="1:6" s="36" customFormat="1">
      <c r="A286" s="195"/>
      <c r="B286" s="3"/>
      <c r="C286" s="83"/>
      <c r="D286" s="3"/>
      <c r="E286" s="3"/>
      <c r="F286" s="3"/>
    </row>
    <row r="287" spans="1:6" s="36" customFormat="1">
      <c r="A287" s="195"/>
      <c r="B287" s="3"/>
      <c r="C287" s="83"/>
      <c r="D287" s="3"/>
      <c r="E287" s="3"/>
      <c r="F287" s="3"/>
    </row>
    <row r="288" spans="1:6" s="36" customFormat="1">
      <c r="A288" s="195"/>
      <c r="B288" s="3"/>
      <c r="C288" s="83"/>
      <c r="D288" s="3"/>
      <c r="E288" s="3"/>
      <c r="F288" s="3"/>
    </row>
    <row r="289" spans="1:6" s="36" customFormat="1">
      <c r="A289" s="195"/>
      <c r="B289" s="3"/>
      <c r="C289" s="83"/>
      <c r="D289" s="3"/>
      <c r="E289" s="3"/>
      <c r="F289" s="3"/>
    </row>
    <row r="290" spans="1:6" s="36" customFormat="1">
      <c r="A290" s="195"/>
      <c r="B290" s="3"/>
      <c r="C290" s="83"/>
      <c r="D290" s="3"/>
      <c r="E290" s="3"/>
      <c r="F290" s="3"/>
    </row>
    <row r="291" spans="1:6" s="36" customFormat="1">
      <c r="A291" s="195"/>
      <c r="B291" s="3"/>
      <c r="C291" s="83"/>
      <c r="D291" s="3"/>
      <c r="E291" s="3"/>
      <c r="F291" s="3"/>
    </row>
    <row r="292" spans="1:6" s="36" customFormat="1">
      <c r="A292" s="195"/>
      <c r="B292" s="3"/>
      <c r="C292" s="83"/>
      <c r="D292" s="3"/>
      <c r="E292" s="3"/>
      <c r="F292" s="3"/>
    </row>
    <row r="293" spans="1:6" s="36" customFormat="1">
      <c r="A293" s="195"/>
      <c r="B293" s="3"/>
      <c r="C293" s="83"/>
      <c r="D293" s="3"/>
      <c r="E293" s="3"/>
      <c r="F293" s="3"/>
    </row>
    <row r="294" spans="1:6" s="36" customFormat="1">
      <c r="A294" s="195"/>
      <c r="B294" s="3"/>
      <c r="C294" s="83"/>
      <c r="D294" s="3"/>
      <c r="E294" s="3"/>
      <c r="F294" s="3"/>
    </row>
    <row r="295" spans="1:6" s="36" customFormat="1">
      <c r="A295" s="195"/>
      <c r="B295" s="3"/>
      <c r="C295" s="83"/>
      <c r="D295" s="3"/>
      <c r="E295" s="3"/>
      <c r="F295" s="3"/>
    </row>
    <row r="296" spans="1:6" s="36" customFormat="1">
      <c r="A296" s="195"/>
      <c r="B296" s="3"/>
      <c r="C296" s="83"/>
      <c r="D296" s="3"/>
      <c r="E296" s="3"/>
      <c r="F296" s="3"/>
    </row>
    <row r="297" spans="1:6" s="36" customFormat="1">
      <c r="A297" s="195"/>
      <c r="B297" s="3"/>
      <c r="C297" s="83"/>
      <c r="D297" s="3"/>
      <c r="E297" s="3"/>
      <c r="F297" s="3"/>
    </row>
    <row r="298" spans="1:6" s="36" customFormat="1">
      <c r="A298" s="195"/>
      <c r="B298" s="3"/>
      <c r="C298" s="83"/>
      <c r="D298" s="3"/>
      <c r="E298" s="3"/>
      <c r="F298" s="3"/>
    </row>
    <row r="299" spans="1:6" s="36" customFormat="1">
      <c r="A299" s="195"/>
      <c r="B299" s="3"/>
      <c r="C299" s="83"/>
      <c r="D299" s="3"/>
      <c r="E299" s="3"/>
      <c r="F299" s="3"/>
    </row>
    <row r="300" spans="1:6" s="36" customFormat="1">
      <c r="A300" s="195"/>
      <c r="B300" s="3"/>
      <c r="C300" s="83"/>
      <c r="D300" s="3"/>
      <c r="E300" s="3"/>
      <c r="F300" s="3"/>
    </row>
    <row r="301" spans="1:6" s="36" customFormat="1">
      <c r="A301" s="195"/>
      <c r="B301" s="3"/>
      <c r="C301" s="83"/>
      <c r="D301" s="3"/>
      <c r="E301" s="3"/>
      <c r="F301" s="3"/>
    </row>
    <row r="302" spans="1:6" s="36" customFormat="1">
      <c r="A302" s="195"/>
      <c r="B302" s="3"/>
      <c r="C302" s="83"/>
      <c r="D302" s="3"/>
      <c r="E302" s="3"/>
      <c r="F302" s="3"/>
    </row>
    <row r="303" spans="1:6" s="36" customFormat="1">
      <c r="A303" s="195"/>
      <c r="B303" s="3"/>
      <c r="C303" s="83"/>
      <c r="D303" s="3"/>
      <c r="E303" s="3"/>
      <c r="F303" s="3"/>
    </row>
    <row r="304" spans="1:6" s="36" customFormat="1">
      <c r="A304" s="195"/>
      <c r="B304" s="3"/>
      <c r="C304" s="83"/>
      <c r="D304" s="3"/>
      <c r="E304" s="3"/>
      <c r="F304" s="3"/>
    </row>
    <row r="305" spans="1:6" s="36" customFormat="1">
      <c r="A305" s="195"/>
      <c r="B305" s="3"/>
      <c r="C305" s="83"/>
      <c r="D305" s="3"/>
      <c r="E305" s="3"/>
      <c r="F305" s="3"/>
    </row>
    <row r="306" spans="1:6" s="36" customFormat="1">
      <c r="A306" s="195"/>
      <c r="B306" s="3"/>
      <c r="C306" s="83"/>
      <c r="D306" s="3"/>
      <c r="E306" s="3"/>
      <c r="F306" s="3"/>
    </row>
    <row r="307" spans="1:6" s="36" customFormat="1">
      <c r="A307" s="195"/>
      <c r="B307" s="3"/>
      <c r="C307" s="83"/>
      <c r="D307" s="3"/>
      <c r="E307" s="3"/>
      <c r="F307" s="3"/>
    </row>
    <row r="308" spans="1:6" s="36" customFormat="1">
      <c r="A308" s="195"/>
      <c r="B308" s="3"/>
      <c r="C308" s="83"/>
      <c r="D308" s="3"/>
      <c r="E308" s="3"/>
      <c r="F308" s="3"/>
    </row>
    <row r="309" spans="1:6" s="36" customFormat="1">
      <c r="A309" s="195"/>
      <c r="B309" s="3"/>
      <c r="C309" s="83"/>
      <c r="D309" s="3"/>
      <c r="E309" s="3"/>
      <c r="F309" s="3"/>
    </row>
    <row r="310" spans="1:6" s="36" customFormat="1">
      <c r="A310" s="195"/>
      <c r="B310" s="3"/>
      <c r="C310" s="83"/>
      <c r="D310" s="3"/>
      <c r="E310" s="3"/>
      <c r="F310" s="3"/>
    </row>
    <row r="311" spans="1:6" s="36" customFormat="1">
      <c r="A311" s="195"/>
      <c r="B311" s="3"/>
      <c r="C311" s="83"/>
      <c r="D311" s="3"/>
      <c r="E311" s="3"/>
      <c r="F311" s="3"/>
    </row>
    <row r="312" spans="1:6" s="36" customFormat="1">
      <c r="A312" s="195"/>
      <c r="B312" s="3"/>
      <c r="C312" s="83"/>
      <c r="D312" s="3"/>
      <c r="E312" s="3"/>
      <c r="F312" s="3"/>
    </row>
    <row r="313" spans="1:6" s="36" customFormat="1">
      <c r="A313" s="195"/>
      <c r="B313" s="3"/>
      <c r="C313" s="83"/>
      <c r="D313" s="3"/>
      <c r="E313" s="3"/>
      <c r="F313" s="3"/>
    </row>
    <row r="314" spans="1:6" s="36" customFormat="1">
      <c r="A314" s="195"/>
      <c r="B314" s="3"/>
      <c r="C314" s="83"/>
      <c r="D314" s="3"/>
      <c r="E314" s="3"/>
      <c r="F314" s="3"/>
    </row>
    <row r="315" spans="1:6" s="36" customFormat="1">
      <c r="A315" s="195"/>
      <c r="B315" s="3"/>
      <c r="C315" s="83"/>
      <c r="D315" s="3"/>
      <c r="E315" s="3"/>
      <c r="F315" s="3"/>
    </row>
    <row r="316" spans="1:6" s="36" customFormat="1">
      <c r="A316" s="195"/>
      <c r="B316" s="3"/>
      <c r="C316" s="83"/>
      <c r="D316" s="3"/>
      <c r="E316" s="3"/>
      <c r="F316" s="3"/>
    </row>
    <row r="317" spans="1:6" s="36" customFormat="1">
      <c r="A317" s="195"/>
      <c r="B317" s="3"/>
      <c r="C317" s="83"/>
      <c r="D317" s="3"/>
      <c r="E317" s="3"/>
      <c r="F317" s="3"/>
    </row>
    <row r="318" spans="1:6" s="36" customFormat="1">
      <c r="A318" s="195"/>
      <c r="B318" s="3"/>
      <c r="C318" s="83"/>
      <c r="D318" s="3"/>
      <c r="E318" s="3"/>
      <c r="F318" s="3"/>
    </row>
    <row r="319" spans="1:6" s="36" customFormat="1">
      <c r="A319" s="195"/>
      <c r="B319" s="3"/>
      <c r="C319" s="83"/>
      <c r="D319" s="3"/>
      <c r="E319" s="3"/>
      <c r="F319" s="3"/>
    </row>
    <row r="320" spans="1:6" s="36" customFormat="1">
      <c r="A320" s="195"/>
      <c r="B320" s="3"/>
      <c r="C320" s="83"/>
      <c r="D320" s="3"/>
      <c r="E320" s="3"/>
      <c r="F320" s="3"/>
    </row>
    <row r="321" spans="1:6" s="36" customFormat="1">
      <c r="A321" s="195"/>
      <c r="B321" s="3"/>
      <c r="C321" s="83"/>
      <c r="D321" s="3"/>
      <c r="E321" s="3"/>
      <c r="F321" s="3"/>
    </row>
    <row r="322" spans="1:6" s="36" customFormat="1">
      <c r="A322" s="195"/>
      <c r="B322" s="3"/>
      <c r="C322" s="83"/>
      <c r="D322" s="3"/>
      <c r="E322" s="3"/>
      <c r="F322" s="3"/>
    </row>
    <row r="323" spans="1:6" s="36" customFormat="1">
      <c r="A323" s="195"/>
      <c r="B323" s="3"/>
      <c r="C323" s="83"/>
      <c r="D323" s="3"/>
      <c r="E323" s="3"/>
      <c r="F323" s="3"/>
    </row>
    <row r="324" spans="1:6" s="36" customFormat="1">
      <c r="A324" s="195"/>
      <c r="B324" s="3"/>
      <c r="C324" s="83"/>
      <c r="D324" s="3"/>
      <c r="E324" s="3"/>
      <c r="F324" s="3"/>
    </row>
    <row r="325" spans="1:6" s="36" customFormat="1">
      <c r="A325" s="195"/>
      <c r="B325" s="3"/>
      <c r="C325" s="83"/>
      <c r="D325" s="3"/>
      <c r="E325" s="3"/>
      <c r="F325" s="3"/>
    </row>
    <row r="326" spans="1:6" s="36" customFormat="1">
      <c r="A326" s="195"/>
      <c r="B326" s="3"/>
      <c r="C326" s="83"/>
      <c r="D326" s="3"/>
      <c r="E326" s="3"/>
      <c r="F326" s="3"/>
    </row>
    <row r="327" spans="1:6" s="36" customFormat="1">
      <c r="A327" s="195"/>
      <c r="B327" s="3"/>
      <c r="C327" s="83"/>
      <c r="D327" s="3"/>
      <c r="E327" s="3"/>
      <c r="F327" s="3"/>
    </row>
    <row r="328" spans="1:6" s="36" customFormat="1">
      <c r="A328" s="195"/>
      <c r="B328" s="3"/>
      <c r="C328" s="83"/>
      <c r="D328" s="3"/>
      <c r="E328" s="3"/>
      <c r="F328" s="3"/>
    </row>
    <row r="329" spans="1:6" s="36" customFormat="1">
      <c r="A329" s="195"/>
      <c r="B329" s="3"/>
      <c r="C329" s="83"/>
      <c r="D329" s="3"/>
      <c r="E329" s="3"/>
      <c r="F329" s="3"/>
    </row>
    <row r="330" spans="1:6" s="36" customFormat="1">
      <c r="A330" s="195"/>
      <c r="B330" s="3"/>
      <c r="C330" s="83"/>
      <c r="D330" s="3"/>
      <c r="E330" s="3"/>
      <c r="F330" s="3"/>
    </row>
    <row r="331" spans="1:6" s="36" customFormat="1">
      <c r="A331" s="195"/>
      <c r="B331" s="3"/>
      <c r="C331" s="83"/>
      <c r="D331" s="3"/>
      <c r="E331" s="3"/>
      <c r="F331" s="3"/>
    </row>
    <row r="332" spans="1:6" s="36" customFormat="1">
      <c r="A332" s="195"/>
      <c r="B332" s="3"/>
      <c r="C332" s="83"/>
      <c r="D332" s="3"/>
      <c r="E332" s="3"/>
      <c r="F332" s="3"/>
    </row>
    <row r="333" spans="1:6" s="36" customFormat="1">
      <c r="A333" s="195"/>
      <c r="B333" s="3"/>
      <c r="C333" s="83"/>
      <c r="D333" s="3"/>
      <c r="E333" s="3"/>
      <c r="F333" s="3"/>
    </row>
    <row r="334" spans="1:6" s="36" customFormat="1">
      <c r="A334" s="195"/>
      <c r="B334" s="3"/>
      <c r="C334" s="83"/>
      <c r="D334" s="3"/>
      <c r="E334" s="3"/>
      <c r="F334" s="3"/>
    </row>
    <row r="335" spans="1:6" s="36" customFormat="1">
      <c r="A335" s="195"/>
      <c r="B335" s="3"/>
      <c r="C335" s="83"/>
      <c r="D335" s="3"/>
      <c r="E335" s="3"/>
      <c r="F335" s="3"/>
    </row>
    <row r="336" spans="1:6" s="36" customFormat="1">
      <c r="A336" s="195"/>
      <c r="B336" s="3"/>
      <c r="C336" s="83"/>
      <c r="D336" s="3"/>
      <c r="E336" s="3"/>
      <c r="F336" s="3"/>
    </row>
    <row r="337" spans="1:6" s="36" customFormat="1">
      <c r="A337" s="195"/>
      <c r="B337" s="3"/>
      <c r="C337" s="83"/>
      <c r="D337" s="3"/>
      <c r="E337" s="3"/>
      <c r="F337" s="3"/>
    </row>
    <row r="338" spans="1:6" s="36" customFormat="1">
      <c r="A338" s="195"/>
      <c r="B338" s="3"/>
      <c r="C338" s="83"/>
      <c r="D338" s="3"/>
      <c r="E338" s="3"/>
      <c r="F338" s="3"/>
    </row>
    <row r="339" spans="1:6" s="36" customFormat="1">
      <c r="A339" s="195"/>
      <c r="B339" s="3"/>
      <c r="C339" s="83"/>
      <c r="D339" s="3"/>
      <c r="E339" s="3"/>
      <c r="F339" s="3"/>
    </row>
    <row r="340" spans="1:6" s="36" customFormat="1">
      <c r="A340" s="195"/>
      <c r="B340" s="3"/>
      <c r="C340" s="83"/>
      <c r="D340" s="3"/>
      <c r="E340" s="3"/>
      <c r="F340" s="3"/>
    </row>
    <row r="341" spans="1:6" s="36" customFormat="1">
      <c r="A341" s="195"/>
      <c r="B341" s="3"/>
      <c r="C341" s="83"/>
      <c r="D341" s="3"/>
      <c r="E341" s="3"/>
      <c r="F341" s="3"/>
    </row>
    <row r="342" spans="1:6" s="36" customFormat="1">
      <c r="A342" s="195"/>
      <c r="B342" s="3"/>
      <c r="C342" s="83"/>
      <c r="D342" s="3"/>
      <c r="E342" s="3"/>
      <c r="F342" s="3"/>
    </row>
    <row r="343" spans="1:6" s="36" customFormat="1">
      <c r="A343" s="195"/>
      <c r="B343" s="3"/>
      <c r="C343" s="83"/>
      <c r="D343" s="3"/>
      <c r="E343" s="3"/>
      <c r="F343" s="3"/>
    </row>
    <row r="344" spans="1:6" s="36" customFormat="1">
      <c r="A344" s="195"/>
      <c r="B344" s="3"/>
      <c r="C344" s="83"/>
      <c r="D344" s="3"/>
      <c r="E344" s="3"/>
      <c r="F344" s="3"/>
    </row>
    <row r="345" spans="1:6" s="36" customFormat="1">
      <c r="A345" s="195"/>
      <c r="B345" s="3"/>
      <c r="C345" s="83"/>
      <c r="D345" s="3"/>
      <c r="E345" s="3"/>
      <c r="F345" s="3"/>
    </row>
    <row r="346" spans="1:6" s="36" customFormat="1">
      <c r="A346" s="195"/>
      <c r="B346" s="3"/>
      <c r="C346" s="83"/>
      <c r="D346" s="3"/>
      <c r="E346" s="3"/>
      <c r="F346" s="3"/>
    </row>
    <row r="347" spans="1:6" s="36" customFormat="1">
      <c r="A347" s="195"/>
      <c r="B347" s="3"/>
      <c r="C347" s="83"/>
      <c r="D347" s="3"/>
      <c r="E347" s="3"/>
      <c r="F347" s="3"/>
    </row>
    <row r="348" spans="1:6" s="36" customFormat="1">
      <c r="A348" s="195"/>
      <c r="B348" s="3"/>
      <c r="C348" s="83"/>
      <c r="D348" s="3"/>
      <c r="E348" s="3"/>
      <c r="F348" s="3"/>
    </row>
    <row r="349" spans="1:6" s="36" customFormat="1">
      <c r="A349" s="195"/>
      <c r="B349" s="3"/>
      <c r="C349" s="83"/>
      <c r="D349" s="3"/>
      <c r="E349" s="3"/>
      <c r="F349" s="3"/>
    </row>
    <row r="350" spans="1:6" s="36" customFormat="1">
      <c r="A350" s="195"/>
      <c r="B350" s="3"/>
      <c r="C350" s="83"/>
      <c r="D350" s="3"/>
      <c r="E350" s="3"/>
      <c r="F350" s="3"/>
    </row>
    <row r="351" spans="1:6" s="36" customFormat="1">
      <c r="A351" s="195"/>
      <c r="B351" s="3"/>
      <c r="C351" s="83"/>
      <c r="D351" s="3"/>
      <c r="E351" s="3"/>
      <c r="F351" s="3"/>
    </row>
    <row r="352" spans="1:6" s="36" customFormat="1">
      <c r="A352" s="195"/>
      <c r="B352" s="3"/>
      <c r="C352" s="83"/>
      <c r="D352" s="3"/>
      <c r="E352" s="3"/>
      <c r="F352" s="3"/>
    </row>
    <row r="353" spans="1:6" s="36" customFormat="1">
      <c r="A353" s="195"/>
      <c r="B353" s="3"/>
      <c r="C353" s="83"/>
      <c r="D353" s="3"/>
      <c r="E353" s="3"/>
      <c r="F353" s="3"/>
    </row>
    <row r="354" spans="1:6" s="36" customFormat="1">
      <c r="A354" s="195"/>
      <c r="B354" s="3"/>
      <c r="C354" s="83"/>
      <c r="D354" s="3"/>
      <c r="E354" s="3"/>
      <c r="F354" s="3"/>
    </row>
    <row r="355" spans="1:6" s="36" customFormat="1">
      <c r="A355" s="195"/>
      <c r="B355" s="3"/>
      <c r="C355" s="83"/>
      <c r="D355" s="3"/>
      <c r="E355" s="3"/>
      <c r="F355" s="3"/>
    </row>
    <row r="356" spans="1:6" s="36" customFormat="1">
      <c r="A356" s="195"/>
      <c r="B356" s="3"/>
      <c r="C356" s="83"/>
      <c r="D356" s="3"/>
      <c r="E356" s="3"/>
      <c r="F356" s="3"/>
    </row>
    <row r="357" spans="1:6" s="36" customFormat="1">
      <c r="A357" s="195"/>
      <c r="B357" s="3"/>
      <c r="C357" s="83"/>
      <c r="D357" s="3"/>
      <c r="E357" s="3"/>
      <c r="F357" s="3"/>
    </row>
    <row r="358" spans="1:6" s="36" customFormat="1">
      <c r="A358" s="195"/>
      <c r="B358" s="3"/>
      <c r="C358" s="83"/>
      <c r="D358" s="3"/>
      <c r="E358" s="3"/>
      <c r="F358" s="3"/>
    </row>
    <row r="359" spans="1:6" s="36" customFormat="1">
      <c r="A359" s="195"/>
      <c r="B359" s="3"/>
      <c r="C359" s="83"/>
      <c r="D359" s="3"/>
      <c r="E359" s="3"/>
      <c r="F359" s="3"/>
    </row>
    <row r="360" spans="1:6" s="36" customFormat="1">
      <c r="A360" s="195"/>
      <c r="B360" s="3"/>
      <c r="C360" s="83"/>
      <c r="D360" s="3"/>
      <c r="E360" s="3"/>
      <c r="F360" s="3"/>
    </row>
    <row r="361" spans="1:6" s="36" customFormat="1">
      <c r="A361" s="195"/>
      <c r="B361" s="3"/>
      <c r="C361" s="83"/>
      <c r="D361" s="3"/>
      <c r="E361" s="3"/>
      <c r="F361" s="3"/>
    </row>
    <row r="362" spans="1:6" s="36" customFormat="1">
      <c r="A362" s="195"/>
      <c r="B362" s="3"/>
      <c r="C362" s="83"/>
      <c r="D362" s="3"/>
      <c r="E362" s="3"/>
      <c r="F362" s="3"/>
    </row>
    <row r="363" spans="1:6" s="36" customFormat="1">
      <c r="A363" s="195"/>
      <c r="B363" s="3"/>
      <c r="C363" s="83"/>
      <c r="D363" s="3"/>
      <c r="E363" s="3"/>
      <c r="F363" s="3"/>
    </row>
    <row r="364" spans="1:6" s="36" customFormat="1">
      <c r="A364" s="195"/>
      <c r="B364" s="3"/>
      <c r="C364" s="83"/>
      <c r="D364" s="3"/>
      <c r="E364" s="3"/>
      <c r="F364" s="3"/>
    </row>
    <row r="365" spans="1:6" s="36" customFormat="1">
      <c r="A365" s="195"/>
      <c r="B365" s="3"/>
      <c r="C365" s="83"/>
      <c r="D365" s="3"/>
      <c r="E365" s="3"/>
      <c r="F365" s="3"/>
    </row>
    <row r="366" spans="1:6" s="36" customFormat="1">
      <c r="A366" s="195"/>
      <c r="B366" s="3"/>
      <c r="C366" s="83"/>
      <c r="D366" s="3"/>
      <c r="E366" s="3"/>
      <c r="F366" s="3"/>
    </row>
    <row r="367" spans="1:6" s="36" customFormat="1">
      <c r="A367" s="195"/>
      <c r="B367" s="3"/>
      <c r="C367" s="83"/>
      <c r="D367" s="3"/>
      <c r="E367" s="3"/>
      <c r="F367" s="3"/>
    </row>
    <row r="368" spans="1:6" s="36" customFormat="1">
      <c r="A368" s="195"/>
      <c r="B368" s="3"/>
      <c r="C368" s="83"/>
      <c r="D368" s="3"/>
      <c r="E368" s="3"/>
      <c r="F368" s="3"/>
    </row>
    <row r="369" spans="1:6" s="36" customFormat="1">
      <c r="A369" s="195"/>
      <c r="B369" s="3"/>
      <c r="C369" s="83"/>
      <c r="D369" s="3"/>
      <c r="E369" s="3"/>
      <c r="F369" s="3"/>
    </row>
    <row r="370" spans="1:6" s="36" customFormat="1">
      <c r="A370" s="195"/>
      <c r="B370" s="3"/>
      <c r="C370" s="83"/>
      <c r="D370" s="3"/>
      <c r="E370" s="3"/>
      <c r="F370" s="3"/>
    </row>
    <row r="371" spans="1:6" s="36" customFormat="1">
      <c r="A371" s="195"/>
      <c r="B371" s="3"/>
      <c r="C371" s="83"/>
      <c r="D371" s="3"/>
      <c r="E371" s="3"/>
      <c r="F371" s="3"/>
    </row>
    <row r="372" spans="1:6" s="36" customFormat="1">
      <c r="A372" s="195"/>
      <c r="B372" s="3"/>
      <c r="C372" s="83"/>
      <c r="D372" s="3"/>
      <c r="E372" s="3"/>
      <c r="F372" s="3"/>
    </row>
    <row r="373" spans="1:6" s="36" customFormat="1">
      <c r="A373" s="195"/>
      <c r="B373" s="3"/>
      <c r="C373" s="83"/>
      <c r="D373" s="3"/>
      <c r="E373" s="3"/>
      <c r="F373" s="3"/>
    </row>
    <row r="374" spans="1:6" s="36" customFormat="1">
      <c r="A374" s="195"/>
      <c r="B374" s="3"/>
      <c r="C374" s="83"/>
      <c r="D374" s="3"/>
      <c r="E374" s="3"/>
      <c r="F374" s="3"/>
    </row>
    <row r="375" spans="1:6" s="36" customFormat="1">
      <c r="A375" s="195"/>
      <c r="B375" s="3"/>
      <c r="C375" s="83"/>
      <c r="D375" s="3"/>
      <c r="E375" s="3"/>
      <c r="F375" s="3"/>
    </row>
    <row r="376" spans="1:6" s="36" customFormat="1">
      <c r="A376" s="195"/>
      <c r="B376" s="3"/>
      <c r="C376" s="83"/>
      <c r="D376" s="3"/>
      <c r="E376" s="3"/>
      <c r="F376" s="3"/>
    </row>
    <row r="377" spans="1:6" s="36" customFormat="1">
      <c r="A377" s="195"/>
      <c r="B377" s="3"/>
      <c r="C377" s="83"/>
      <c r="D377" s="3"/>
      <c r="E377" s="3"/>
      <c r="F377" s="3"/>
    </row>
    <row r="378" spans="1:6" s="36" customFormat="1">
      <c r="A378" s="195"/>
      <c r="B378" s="3"/>
      <c r="C378" s="83"/>
      <c r="D378" s="3"/>
      <c r="E378" s="3"/>
      <c r="F378" s="3"/>
    </row>
    <row r="379" spans="1:6" s="36" customFormat="1">
      <c r="A379" s="195"/>
      <c r="B379" s="3"/>
      <c r="C379" s="83"/>
      <c r="D379" s="3"/>
      <c r="E379" s="3"/>
      <c r="F379" s="3"/>
    </row>
    <row r="380" spans="1:6" s="36" customFormat="1">
      <c r="A380" s="195"/>
      <c r="B380" s="3"/>
      <c r="C380" s="83"/>
      <c r="D380" s="3"/>
      <c r="E380" s="3"/>
      <c r="F380" s="3"/>
    </row>
    <row r="381" spans="1:6" s="36" customFormat="1">
      <c r="A381" s="195"/>
      <c r="B381" s="3"/>
      <c r="C381" s="83"/>
      <c r="D381" s="3"/>
      <c r="E381" s="3"/>
      <c r="F381" s="3"/>
    </row>
    <row r="382" spans="1:6" s="36" customFormat="1">
      <c r="A382" s="195"/>
      <c r="B382" s="3"/>
      <c r="C382" s="83"/>
      <c r="D382" s="3"/>
      <c r="E382" s="3"/>
      <c r="F382" s="3"/>
    </row>
    <row r="383" spans="1:6" s="36" customFormat="1">
      <c r="A383" s="195"/>
      <c r="B383" s="3"/>
      <c r="C383" s="83"/>
      <c r="D383" s="3"/>
      <c r="E383" s="3"/>
      <c r="F383" s="3"/>
    </row>
    <row r="384" spans="1:6" s="36" customFormat="1">
      <c r="A384" s="195"/>
      <c r="B384" s="3"/>
      <c r="C384" s="83"/>
      <c r="D384" s="3"/>
      <c r="E384" s="3"/>
      <c r="F384" s="3"/>
    </row>
    <row r="385" spans="1:6" s="36" customFormat="1">
      <c r="A385" s="195"/>
      <c r="B385" s="3"/>
      <c r="C385" s="83"/>
      <c r="D385" s="3"/>
      <c r="E385" s="3"/>
      <c r="F385" s="3"/>
    </row>
    <row r="386" spans="1:6" s="36" customFormat="1">
      <c r="A386" s="195"/>
      <c r="B386" s="3"/>
      <c r="C386" s="83"/>
      <c r="D386" s="3"/>
      <c r="E386" s="3"/>
      <c r="F386" s="3"/>
    </row>
    <row r="387" spans="1:6" s="36" customFormat="1">
      <c r="A387" s="195"/>
      <c r="B387" s="3"/>
      <c r="C387" s="83"/>
      <c r="D387" s="3"/>
      <c r="E387" s="3"/>
      <c r="F387" s="3"/>
    </row>
    <row r="388" spans="1:6" s="36" customFormat="1">
      <c r="A388" s="195"/>
      <c r="B388" s="3"/>
      <c r="C388" s="83"/>
      <c r="D388" s="3"/>
      <c r="E388" s="3"/>
      <c r="F388" s="3"/>
    </row>
    <row r="389" spans="1:6" s="36" customFormat="1">
      <c r="A389" s="195"/>
      <c r="B389" s="3"/>
      <c r="C389" s="83"/>
      <c r="D389" s="3"/>
      <c r="E389" s="3"/>
      <c r="F389" s="3"/>
    </row>
    <row r="390" spans="1:6" s="36" customFormat="1">
      <c r="A390" s="195"/>
      <c r="B390" s="3"/>
      <c r="C390" s="83"/>
      <c r="D390" s="3"/>
      <c r="E390" s="3"/>
      <c r="F390" s="3"/>
    </row>
    <row r="391" spans="1:6" s="36" customFormat="1">
      <c r="A391" s="195"/>
      <c r="B391" s="3"/>
      <c r="C391" s="83"/>
      <c r="D391" s="3"/>
      <c r="E391" s="3"/>
      <c r="F391" s="3"/>
    </row>
    <row r="392" spans="1:6" s="36" customFormat="1">
      <c r="A392" s="195"/>
      <c r="B392" s="3"/>
      <c r="C392" s="83"/>
      <c r="D392" s="3"/>
      <c r="E392" s="3"/>
      <c r="F392" s="3"/>
    </row>
    <row r="393" spans="1:6" s="36" customFormat="1">
      <c r="A393" s="195"/>
      <c r="B393" s="3"/>
      <c r="C393" s="83"/>
      <c r="D393" s="3"/>
      <c r="E393" s="3"/>
      <c r="F393" s="3"/>
    </row>
    <row r="394" spans="1:6" s="36" customFormat="1">
      <c r="A394" s="195"/>
      <c r="B394" s="3"/>
      <c r="C394" s="83"/>
      <c r="D394" s="3"/>
      <c r="E394" s="3"/>
      <c r="F394" s="3"/>
    </row>
    <row r="395" spans="1:6" s="36" customFormat="1">
      <c r="A395" s="195"/>
      <c r="B395" s="3"/>
      <c r="C395" s="83"/>
      <c r="D395" s="3"/>
      <c r="E395" s="3"/>
      <c r="F395" s="3"/>
    </row>
    <row r="396" spans="1:6" s="36" customFormat="1">
      <c r="A396" s="195"/>
      <c r="B396" s="3"/>
      <c r="C396" s="83"/>
      <c r="D396" s="3"/>
      <c r="E396" s="3"/>
      <c r="F396" s="3"/>
    </row>
    <row r="397" spans="1:6" s="36" customFormat="1">
      <c r="A397" s="195"/>
      <c r="B397" s="3"/>
      <c r="C397" s="83"/>
      <c r="D397" s="3"/>
      <c r="E397" s="3"/>
      <c r="F397" s="3"/>
    </row>
    <row r="398" spans="1:6" s="36" customFormat="1">
      <c r="A398" s="195"/>
      <c r="B398" s="3"/>
      <c r="C398" s="83"/>
      <c r="D398" s="3"/>
      <c r="E398" s="3"/>
      <c r="F398" s="3"/>
    </row>
    <row r="399" spans="1:6" s="36" customFormat="1">
      <c r="A399" s="195"/>
      <c r="B399" s="3"/>
      <c r="C399" s="83"/>
      <c r="D399" s="3"/>
      <c r="E399" s="3"/>
      <c r="F399" s="3"/>
    </row>
    <row r="400" spans="1:6" s="36" customFormat="1">
      <c r="A400" s="195"/>
      <c r="B400" s="3"/>
      <c r="C400" s="83"/>
      <c r="D400" s="3"/>
      <c r="E400" s="3"/>
      <c r="F400" s="3"/>
    </row>
    <row r="401" spans="1:6" s="36" customFormat="1">
      <c r="A401" s="195"/>
      <c r="B401" s="3"/>
      <c r="C401" s="83"/>
      <c r="D401" s="3"/>
      <c r="E401" s="3"/>
      <c r="F401" s="3"/>
    </row>
    <row r="402" spans="1:6" s="36" customFormat="1">
      <c r="A402" s="195"/>
      <c r="B402" s="3"/>
      <c r="C402" s="83"/>
      <c r="D402" s="3"/>
      <c r="E402" s="3"/>
      <c r="F402" s="3"/>
    </row>
    <row r="403" spans="1:6" s="36" customFormat="1">
      <c r="A403" s="195"/>
      <c r="B403" s="3"/>
      <c r="C403" s="83"/>
      <c r="D403" s="3"/>
      <c r="E403" s="3"/>
      <c r="F403" s="3"/>
    </row>
    <row r="404" spans="1:6" s="36" customFormat="1">
      <c r="A404" s="195"/>
      <c r="B404" s="3"/>
      <c r="C404" s="83"/>
      <c r="D404" s="3"/>
      <c r="E404" s="3"/>
      <c r="F404" s="3"/>
    </row>
    <row r="405" spans="1:6" s="36" customFormat="1">
      <c r="A405" s="195"/>
      <c r="B405" s="3"/>
      <c r="C405" s="83"/>
      <c r="D405" s="3"/>
      <c r="E405" s="3"/>
      <c r="F405" s="3"/>
    </row>
    <row r="406" spans="1:6" s="36" customFormat="1">
      <c r="A406" s="195"/>
      <c r="B406" s="3"/>
      <c r="C406" s="83"/>
      <c r="D406" s="3"/>
      <c r="E406" s="3"/>
      <c r="F406" s="3"/>
    </row>
    <row r="407" spans="1:6" s="36" customFormat="1">
      <c r="A407" s="195"/>
      <c r="B407" s="3"/>
      <c r="C407" s="83"/>
      <c r="D407" s="3"/>
      <c r="E407" s="3"/>
      <c r="F407" s="3"/>
    </row>
    <row r="408" spans="1:6" s="36" customFormat="1">
      <c r="A408" s="195"/>
      <c r="B408" s="3"/>
      <c r="C408" s="83"/>
      <c r="D408" s="3"/>
      <c r="E408" s="3"/>
      <c r="F408" s="3"/>
    </row>
    <row r="409" spans="1:6" s="36" customFormat="1">
      <c r="A409" s="195"/>
      <c r="B409" s="3"/>
      <c r="C409" s="83"/>
      <c r="D409" s="3"/>
      <c r="E409" s="3"/>
      <c r="F409" s="3"/>
    </row>
    <row r="410" spans="1:6" s="36" customFormat="1">
      <c r="A410" s="195"/>
      <c r="B410" s="3"/>
      <c r="C410" s="83"/>
      <c r="D410" s="3"/>
      <c r="E410" s="3"/>
      <c r="F410" s="3"/>
    </row>
    <row r="411" spans="1:6" s="36" customFormat="1">
      <c r="A411" s="195"/>
      <c r="B411" s="3"/>
      <c r="C411" s="83"/>
      <c r="D411" s="3"/>
      <c r="E411" s="3"/>
      <c r="F411" s="3"/>
    </row>
    <row r="412" spans="1:6" s="36" customFormat="1">
      <c r="A412" s="195"/>
      <c r="B412" s="3"/>
      <c r="C412" s="83"/>
      <c r="D412" s="3"/>
      <c r="E412" s="3"/>
      <c r="F412" s="3"/>
    </row>
    <row r="413" spans="1:6" s="36" customFormat="1">
      <c r="A413" s="195"/>
      <c r="B413" s="3"/>
      <c r="C413" s="83"/>
      <c r="D413" s="3"/>
      <c r="E413" s="3"/>
      <c r="F413" s="3"/>
    </row>
    <row r="414" spans="1:6" s="36" customFormat="1">
      <c r="A414" s="195"/>
      <c r="B414" s="3"/>
      <c r="C414" s="83"/>
      <c r="D414" s="3"/>
      <c r="E414" s="3"/>
      <c r="F414" s="3"/>
    </row>
    <row r="415" spans="1:6" s="36" customFormat="1">
      <c r="A415" s="195"/>
      <c r="B415" s="3"/>
      <c r="C415" s="83"/>
      <c r="D415" s="3"/>
      <c r="E415" s="3"/>
      <c r="F415" s="3"/>
    </row>
    <row r="416" spans="1:6" s="36" customFormat="1">
      <c r="A416" s="195"/>
      <c r="B416" s="3"/>
      <c r="C416" s="83"/>
      <c r="D416" s="3"/>
      <c r="E416" s="3"/>
      <c r="F416" s="3"/>
    </row>
    <row r="417" spans="1:6" s="36" customFormat="1">
      <c r="A417" s="195"/>
      <c r="B417" s="3"/>
      <c r="C417" s="83"/>
      <c r="D417" s="3"/>
      <c r="E417" s="3"/>
      <c r="F417" s="3"/>
    </row>
    <row r="418" spans="1:6" s="36" customFormat="1">
      <c r="A418" s="195"/>
      <c r="B418" s="3"/>
      <c r="C418" s="83"/>
      <c r="D418" s="3"/>
      <c r="E418" s="3"/>
      <c r="F418" s="3"/>
    </row>
    <row r="419" spans="1:6" s="36" customFormat="1">
      <c r="A419" s="195"/>
      <c r="B419" s="3"/>
      <c r="C419" s="83"/>
      <c r="D419" s="3"/>
      <c r="E419" s="3"/>
      <c r="F419" s="3"/>
    </row>
    <row r="420" spans="1:6" s="36" customFormat="1">
      <c r="A420" s="195"/>
      <c r="B420" s="3"/>
      <c r="C420" s="83"/>
      <c r="D420" s="3"/>
      <c r="E420" s="3"/>
      <c r="F420" s="3"/>
    </row>
    <row r="421" spans="1:6" s="36" customFormat="1">
      <c r="A421" s="195"/>
      <c r="B421" s="3"/>
      <c r="C421" s="83"/>
      <c r="D421" s="3"/>
      <c r="E421" s="3"/>
      <c r="F421" s="3"/>
    </row>
    <row r="422" spans="1:6" s="36" customFormat="1">
      <c r="A422" s="195"/>
      <c r="B422" s="3"/>
      <c r="C422" s="83"/>
      <c r="D422" s="3"/>
      <c r="E422" s="3"/>
      <c r="F422" s="3"/>
    </row>
    <row r="423" spans="1:6" s="36" customFormat="1">
      <c r="A423" s="195"/>
      <c r="B423" s="3"/>
      <c r="C423" s="83"/>
      <c r="D423" s="3"/>
      <c r="E423" s="3"/>
      <c r="F423" s="3"/>
    </row>
    <row r="424" spans="1:6" s="36" customFormat="1">
      <c r="A424" s="195"/>
      <c r="B424" s="3"/>
      <c r="C424" s="83"/>
      <c r="D424" s="3"/>
      <c r="E424" s="3"/>
      <c r="F424" s="3"/>
    </row>
    <row r="425" spans="1:6" s="36" customFormat="1">
      <c r="A425" s="195"/>
      <c r="B425" s="3"/>
      <c r="C425" s="83"/>
      <c r="D425" s="3"/>
      <c r="E425" s="3"/>
      <c r="F425" s="3"/>
    </row>
    <row r="426" spans="1:6" s="36" customFormat="1">
      <c r="A426" s="195"/>
      <c r="B426" s="3"/>
      <c r="C426" s="83"/>
      <c r="D426" s="3"/>
      <c r="E426" s="3"/>
      <c r="F426" s="3"/>
    </row>
    <row r="427" spans="1:6" s="36" customFormat="1">
      <c r="A427" s="195"/>
      <c r="B427" s="3"/>
      <c r="C427" s="83"/>
      <c r="D427" s="3"/>
      <c r="E427" s="3"/>
      <c r="F427" s="3"/>
    </row>
    <row r="428" spans="1:6" s="36" customFormat="1">
      <c r="A428" s="195"/>
      <c r="B428" s="3"/>
      <c r="C428" s="83"/>
      <c r="D428" s="3"/>
      <c r="E428" s="3"/>
      <c r="F428" s="3"/>
    </row>
    <row r="429" spans="1:6" s="36" customFormat="1">
      <c r="A429" s="195"/>
      <c r="B429" s="3"/>
      <c r="C429" s="83"/>
      <c r="D429" s="3"/>
      <c r="E429" s="3"/>
      <c r="F429" s="3"/>
    </row>
    <row r="430" spans="1:6" s="36" customFormat="1">
      <c r="A430" s="195"/>
      <c r="B430" s="3"/>
      <c r="C430" s="83"/>
      <c r="D430" s="3"/>
      <c r="E430" s="3"/>
      <c r="F430" s="3"/>
    </row>
    <row r="431" spans="1:6" s="36" customFormat="1">
      <c r="A431" s="195"/>
      <c r="B431" s="3"/>
      <c r="C431" s="83"/>
      <c r="D431" s="3"/>
      <c r="E431" s="3"/>
      <c r="F431" s="3"/>
    </row>
    <row r="432" spans="1:6" s="36" customFormat="1">
      <c r="A432" s="195"/>
      <c r="B432" s="3"/>
      <c r="C432" s="83"/>
      <c r="D432" s="3"/>
      <c r="E432" s="3"/>
      <c r="F432" s="3"/>
    </row>
    <row r="433" spans="1:6" s="36" customFormat="1">
      <c r="A433" s="195"/>
      <c r="B433" s="3"/>
      <c r="C433" s="83"/>
      <c r="D433" s="3"/>
      <c r="E433" s="3"/>
      <c r="F433" s="3"/>
    </row>
    <row r="434" spans="1:6" s="36" customFormat="1">
      <c r="A434" s="195"/>
      <c r="B434" s="3"/>
      <c r="C434" s="83"/>
      <c r="D434" s="3"/>
      <c r="E434" s="3"/>
      <c r="F434" s="3"/>
    </row>
    <row r="435" spans="1:6" s="36" customFormat="1">
      <c r="A435" s="195"/>
      <c r="B435" s="3"/>
      <c r="C435" s="83"/>
      <c r="D435" s="3"/>
      <c r="E435" s="3"/>
      <c r="F435" s="3"/>
    </row>
    <row r="436" spans="1:6" s="36" customFormat="1">
      <c r="A436" s="195"/>
      <c r="B436" s="3"/>
      <c r="C436" s="83"/>
      <c r="D436" s="3"/>
      <c r="E436" s="3"/>
      <c r="F436" s="3"/>
    </row>
    <row r="437" spans="1:6" s="36" customFormat="1">
      <c r="A437" s="195"/>
      <c r="B437" s="3"/>
      <c r="C437" s="83"/>
      <c r="D437" s="3"/>
      <c r="E437" s="3"/>
      <c r="F437" s="3"/>
    </row>
    <row r="438" spans="1:6" s="36" customFormat="1">
      <c r="A438" s="195"/>
      <c r="B438" s="3"/>
      <c r="C438" s="83"/>
      <c r="D438" s="3"/>
      <c r="E438" s="3"/>
      <c r="F438" s="3"/>
    </row>
    <row r="439" spans="1:6" s="36" customFormat="1">
      <c r="A439" s="195"/>
      <c r="B439" s="3"/>
      <c r="C439" s="83"/>
      <c r="D439" s="3"/>
      <c r="E439" s="3"/>
      <c r="F439" s="3"/>
    </row>
    <row r="440" spans="1:6" s="36" customFormat="1">
      <c r="A440" s="195"/>
      <c r="B440" s="3"/>
      <c r="C440" s="83"/>
      <c r="D440" s="3"/>
      <c r="E440" s="3"/>
      <c r="F440" s="3"/>
    </row>
    <row r="441" spans="1:6" s="36" customFormat="1">
      <c r="A441" s="195"/>
      <c r="B441" s="3"/>
      <c r="C441" s="83"/>
      <c r="D441" s="3"/>
      <c r="E441" s="3"/>
      <c r="F441" s="3"/>
    </row>
    <row r="442" spans="1:6" s="36" customFormat="1">
      <c r="A442" s="195"/>
      <c r="B442" s="3"/>
      <c r="C442" s="83"/>
      <c r="D442" s="3"/>
      <c r="E442" s="3"/>
      <c r="F442" s="3"/>
    </row>
    <row r="443" spans="1:6" s="36" customFormat="1">
      <c r="A443" s="195"/>
      <c r="B443" s="3"/>
      <c r="C443" s="83"/>
      <c r="D443" s="3"/>
      <c r="E443" s="3"/>
      <c r="F443" s="3"/>
    </row>
    <row r="444" spans="1:6" s="36" customFormat="1">
      <c r="A444" s="195"/>
      <c r="B444" s="3"/>
      <c r="C444" s="83"/>
      <c r="D444" s="3"/>
      <c r="E444" s="3"/>
      <c r="F444" s="3"/>
    </row>
    <row r="445" spans="1:6" s="36" customFormat="1">
      <c r="A445" s="195"/>
      <c r="B445" s="3"/>
      <c r="C445" s="83"/>
      <c r="D445" s="3"/>
      <c r="E445" s="3"/>
      <c r="F445" s="3"/>
    </row>
    <row r="446" spans="1:6" s="36" customFormat="1">
      <c r="A446" s="195"/>
      <c r="B446" s="3"/>
      <c r="C446" s="83"/>
      <c r="D446" s="3"/>
      <c r="E446" s="3"/>
      <c r="F446" s="3"/>
    </row>
    <row r="447" spans="1:6" s="36" customFormat="1">
      <c r="A447" s="195"/>
      <c r="B447" s="3"/>
      <c r="C447" s="83"/>
      <c r="D447" s="3"/>
      <c r="E447" s="3"/>
      <c r="F447" s="3"/>
    </row>
    <row r="448" spans="1:6" s="36" customFormat="1">
      <c r="A448" s="195"/>
      <c r="B448" s="3"/>
      <c r="C448" s="83"/>
      <c r="D448" s="3"/>
      <c r="E448" s="3"/>
      <c r="F448" s="3"/>
    </row>
    <row r="449" spans="1:6" s="36" customFormat="1">
      <c r="A449" s="195"/>
      <c r="B449" s="3"/>
      <c r="C449" s="83"/>
      <c r="D449" s="3"/>
      <c r="E449" s="3"/>
      <c r="F449" s="3"/>
    </row>
    <row r="450" spans="1:6" s="36" customFormat="1">
      <c r="A450" s="195"/>
      <c r="B450" s="3"/>
      <c r="C450" s="83"/>
      <c r="D450" s="3"/>
      <c r="E450" s="3"/>
      <c r="F450" s="3"/>
    </row>
    <row r="451" spans="1:6" s="36" customFormat="1">
      <c r="A451" s="195"/>
      <c r="B451" s="3"/>
      <c r="C451" s="83"/>
      <c r="D451" s="3"/>
      <c r="E451" s="3"/>
      <c r="F451" s="3"/>
    </row>
    <row r="452" spans="1:6" s="36" customFormat="1">
      <c r="A452" s="195"/>
      <c r="B452" s="3"/>
      <c r="C452" s="83"/>
      <c r="D452" s="3"/>
      <c r="E452" s="3"/>
      <c r="F452" s="3"/>
    </row>
    <row r="453" spans="1:6" s="36" customFormat="1">
      <c r="A453" s="195"/>
      <c r="B453" s="3"/>
      <c r="C453" s="83"/>
      <c r="D453" s="3"/>
      <c r="E453" s="3"/>
      <c r="F453" s="3"/>
    </row>
    <row r="454" spans="1:6" s="36" customFormat="1">
      <c r="A454" s="195"/>
      <c r="B454" s="3"/>
      <c r="C454" s="83"/>
      <c r="D454" s="3"/>
      <c r="E454" s="3"/>
      <c r="F454" s="3"/>
    </row>
    <row r="455" spans="1:6" s="36" customFormat="1">
      <c r="A455" s="195"/>
      <c r="B455" s="3"/>
      <c r="C455" s="83"/>
      <c r="D455" s="3"/>
      <c r="E455" s="3"/>
      <c r="F455" s="3"/>
    </row>
    <row r="456" spans="1:6" s="36" customFormat="1">
      <c r="A456" s="195"/>
      <c r="B456" s="3"/>
      <c r="C456" s="83"/>
      <c r="D456" s="3"/>
      <c r="E456" s="3"/>
      <c r="F456" s="3"/>
    </row>
    <row r="457" spans="1:6" s="36" customFormat="1">
      <c r="A457" s="195"/>
      <c r="B457" s="3"/>
      <c r="C457" s="83"/>
      <c r="D457" s="3"/>
      <c r="E457" s="3"/>
      <c r="F457" s="3"/>
    </row>
    <row r="458" spans="1:6" s="36" customFormat="1">
      <c r="A458" s="195"/>
      <c r="B458" s="3"/>
      <c r="C458" s="83"/>
      <c r="D458" s="3"/>
      <c r="E458" s="3"/>
      <c r="F458" s="3"/>
    </row>
    <row r="459" spans="1:6" s="36" customFormat="1">
      <c r="A459" s="195"/>
      <c r="B459" s="3"/>
      <c r="C459" s="83"/>
      <c r="D459" s="3"/>
      <c r="E459" s="3"/>
      <c r="F459" s="3"/>
    </row>
    <row r="460" spans="1:6" s="36" customFormat="1">
      <c r="A460" s="195"/>
      <c r="B460" s="3"/>
      <c r="C460" s="83"/>
      <c r="D460" s="3"/>
      <c r="E460" s="3"/>
      <c r="F460" s="3"/>
    </row>
    <row r="461" spans="1:6" s="36" customFormat="1">
      <c r="A461" s="195"/>
      <c r="B461" s="3"/>
      <c r="C461" s="83"/>
      <c r="D461" s="3"/>
      <c r="E461" s="3"/>
      <c r="F461" s="3"/>
    </row>
    <row r="462" spans="1:6" s="36" customFormat="1">
      <c r="A462" s="195"/>
      <c r="B462" s="3"/>
      <c r="C462" s="83"/>
      <c r="D462" s="3"/>
      <c r="E462" s="3"/>
      <c r="F462" s="3"/>
    </row>
    <row r="463" spans="1:6" s="36" customFormat="1">
      <c r="A463" s="195"/>
      <c r="B463" s="3"/>
      <c r="C463" s="83"/>
      <c r="D463" s="3"/>
      <c r="E463" s="3"/>
      <c r="F463" s="3"/>
    </row>
    <row r="464" spans="1:6" s="36" customFormat="1">
      <c r="A464" s="195"/>
      <c r="B464" s="3"/>
      <c r="C464" s="83"/>
      <c r="D464" s="3"/>
      <c r="E464" s="3"/>
      <c r="F464" s="3"/>
    </row>
    <row r="465" spans="1:6" s="36" customFormat="1">
      <c r="A465" s="195"/>
      <c r="B465" s="3"/>
      <c r="C465" s="83"/>
      <c r="D465" s="3"/>
      <c r="E465" s="3"/>
      <c r="F465" s="3"/>
    </row>
    <row r="466" spans="1:6" s="36" customFormat="1">
      <c r="A466" s="195"/>
      <c r="B466" s="3"/>
      <c r="C466" s="83"/>
      <c r="D466" s="3"/>
      <c r="E466" s="3"/>
      <c r="F466" s="3"/>
    </row>
    <row r="467" spans="1:6" s="36" customFormat="1">
      <c r="A467" s="195"/>
      <c r="B467" s="3"/>
      <c r="C467" s="83"/>
      <c r="D467" s="3"/>
      <c r="E467" s="3"/>
      <c r="F467" s="3"/>
    </row>
    <row r="468" spans="1:6" s="36" customFormat="1">
      <c r="A468" s="195"/>
      <c r="B468" s="3"/>
      <c r="C468" s="83"/>
      <c r="D468" s="3"/>
      <c r="E468" s="3"/>
      <c r="F468" s="3"/>
    </row>
    <row r="469" spans="1:6" s="36" customFormat="1">
      <c r="A469" s="195"/>
      <c r="B469" s="3"/>
      <c r="C469" s="83"/>
      <c r="D469" s="3"/>
      <c r="E469" s="3"/>
      <c r="F469" s="3"/>
    </row>
    <row r="470" spans="1:6" s="36" customFormat="1">
      <c r="A470" s="195"/>
      <c r="B470" s="3"/>
      <c r="C470" s="83"/>
      <c r="D470" s="3"/>
      <c r="E470" s="3"/>
      <c r="F470" s="3"/>
    </row>
    <row r="471" spans="1:6" s="36" customFormat="1">
      <c r="A471" s="195"/>
      <c r="B471" s="3"/>
      <c r="C471" s="83"/>
      <c r="D471" s="3"/>
      <c r="E471" s="3"/>
      <c r="F471" s="3"/>
    </row>
    <row r="472" spans="1:6" s="36" customFormat="1">
      <c r="A472" s="195"/>
      <c r="B472" s="3"/>
      <c r="C472" s="83"/>
      <c r="D472" s="3"/>
      <c r="E472" s="3"/>
      <c r="F472" s="3"/>
    </row>
    <row r="473" spans="1:6" s="36" customFormat="1">
      <c r="A473" s="195"/>
      <c r="B473" s="3"/>
      <c r="C473" s="83"/>
      <c r="D473" s="3"/>
      <c r="E473" s="3"/>
      <c r="F473" s="3"/>
    </row>
    <row r="474" spans="1:6" s="36" customFormat="1">
      <c r="A474" s="195"/>
      <c r="B474" s="3"/>
      <c r="C474" s="83"/>
      <c r="D474" s="3"/>
      <c r="E474" s="3"/>
      <c r="F474" s="3"/>
    </row>
    <row r="475" spans="1:6" s="36" customFormat="1">
      <c r="A475" s="195"/>
      <c r="B475" s="3"/>
      <c r="C475" s="83"/>
      <c r="D475" s="3"/>
      <c r="E475" s="3"/>
      <c r="F475" s="3"/>
    </row>
    <row r="476" spans="1:6" s="36" customFormat="1">
      <c r="A476" s="195"/>
      <c r="B476" s="3"/>
      <c r="C476" s="83"/>
      <c r="D476" s="3"/>
      <c r="E476" s="3"/>
      <c r="F476" s="3"/>
    </row>
    <row r="477" spans="1:6" s="36" customFormat="1">
      <c r="A477" s="195"/>
      <c r="B477" s="3"/>
      <c r="C477" s="83"/>
      <c r="D477" s="3"/>
      <c r="E477" s="3"/>
      <c r="F477" s="3"/>
    </row>
    <row r="478" spans="1:6" s="36" customFormat="1">
      <c r="A478" s="195"/>
      <c r="B478" s="3"/>
      <c r="C478" s="83"/>
      <c r="D478" s="3"/>
      <c r="E478" s="3"/>
      <c r="F478" s="3"/>
    </row>
    <row r="479" spans="1:6" s="36" customFormat="1">
      <c r="A479" s="195"/>
      <c r="B479" s="3"/>
      <c r="C479" s="83"/>
      <c r="D479" s="3"/>
      <c r="E479" s="3"/>
      <c r="F479" s="3"/>
    </row>
    <row r="480" spans="1:6" s="36" customFormat="1">
      <c r="A480" s="195"/>
      <c r="B480" s="3"/>
      <c r="C480" s="83"/>
      <c r="D480" s="3"/>
      <c r="E480" s="3"/>
      <c r="F480" s="3"/>
    </row>
    <row r="481" spans="1:6" s="36" customFormat="1">
      <c r="A481" s="195"/>
      <c r="B481" s="3"/>
      <c r="C481" s="83"/>
      <c r="D481" s="3"/>
      <c r="E481" s="3"/>
      <c r="F481" s="3"/>
    </row>
    <row r="482" spans="1:6" s="36" customFormat="1">
      <c r="A482" s="195"/>
      <c r="B482" s="3"/>
      <c r="C482" s="83"/>
      <c r="D482" s="3"/>
      <c r="E482" s="3"/>
      <c r="F482" s="3"/>
    </row>
    <row r="483" spans="1:6" s="36" customFormat="1">
      <c r="A483" s="195"/>
      <c r="B483" s="3"/>
      <c r="C483" s="83"/>
      <c r="D483" s="3"/>
      <c r="E483" s="3"/>
      <c r="F483" s="3"/>
    </row>
    <row r="484" spans="1:6" s="36" customFormat="1">
      <c r="A484" s="195"/>
      <c r="B484" s="3"/>
      <c r="C484" s="83"/>
      <c r="D484" s="3"/>
      <c r="E484" s="3"/>
      <c r="F484" s="3"/>
    </row>
    <row r="485" spans="1:6" s="36" customFormat="1">
      <c r="A485" s="195"/>
      <c r="B485" s="3"/>
      <c r="C485" s="83"/>
      <c r="D485" s="3"/>
      <c r="E485" s="3"/>
      <c r="F485" s="3"/>
    </row>
    <row r="486" spans="1:6" s="36" customFormat="1">
      <c r="A486" s="195"/>
      <c r="B486" s="3"/>
      <c r="C486" s="83"/>
      <c r="D486" s="3"/>
      <c r="E486" s="3"/>
      <c r="F486" s="3"/>
    </row>
    <row r="487" spans="1:6" s="36" customFormat="1">
      <c r="A487" s="195"/>
      <c r="B487" s="3"/>
      <c r="C487" s="83"/>
      <c r="D487" s="3"/>
      <c r="E487" s="3"/>
      <c r="F487" s="3"/>
    </row>
    <row r="488" spans="1:6" s="36" customFormat="1">
      <c r="A488" s="195"/>
      <c r="B488" s="3"/>
      <c r="C488" s="83"/>
      <c r="D488" s="3"/>
      <c r="E488" s="3"/>
      <c r="F488" s="3"/>
    </row>
    <row r="489" spans="1:6" s="36" customFormat="1">
      <c r="A489" s="195"/>
      <c r="B489" s="3"/>
      <c r="C489" s="83"/>
      <c r="D489" s="3"/>
      <c r="E489" s="3"/>
      <c r="F489" s="3"/>
    </row>
    <row r="490" spans="1:6" s="36" customFormat="1">
      <c r="A490" s="195"/>
      <c r="B490" s="3"/>
      <c r="C490" s="83"/>
      <c r="D490" s="3"/>
      <c r="E490" s="3"/>
      <c r="F490" s="3"/>
    </row>
    <row r="491" spans="1:6" s="36" customFormat="1">
      <c r="A491" s="195"/>
      <c r="B491" s="3"/>
      <c r="C491" s="83"/>
      <c r="D491" s="3"/>
      <c r="E491" s="3"/>
      <c r="F491" s="3"/>
    </row>
    <row r="492" spans="1:6" s="36" customFormat="1">
      <c r="A492" s="195"/>
      <c r="B492" s="3"/>
      <c r="C492" s="83"/>
      <c r="D492" s="3"/>
      <c r="E492" s="3"/>
      <c r="F492" s="3"/>
    </row>
    <row r="493" spans="1:6" s="36" customFormat="1">
      <c r="A493" s="195"/>
      <c r="B493" s="3"/>
      <c r="C493" s="83"/>
      <c r="D493" s="3"/>
      <c r="E493" s="3"/>
      <c r="F493" s="3"/>
    </row>
    <row r="494" spans="1:6" s="36" customFormat="1">
      <c r="A494" s="195"/>
      <c r="B494" s="3"/>
      <c r="C494" s="83"/>
      <c r="D494" s="3"/>
      <c r="E494" s="3"/>
      <c r="F494" s="3"/>
    </row>
  </sheetData>
  <mergeCells count="6">
    <mergeCell ref="A5:A6"/>
    <mergeCell ref="D5:D6"/>
    <mergeCell ref="E5:F5"/>
    <mergeCell ref="A1:F1"/>
    <mergeCell ref="A2:F2"/>
    <mergeCell ref="E4:F4"/>
  </mergeCells>
  <pageMargins left="0" right="0" top="0" bottom="0" header="0" footer="0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3"/>
  <sheetViews>
    <sheetView workbookViewId="0">
      <selection activeCell="B50" sqref="B50"/>
    </sheetView>
  </sheetViews>
  <sheetFormatPr defaultColWidth="9.140625" defaultRowHeight="12.75"/>
  <cols>
    <col min="1" max="1" width="4.7109375" style="16" customWidth="1"/>
    <col min="2" max="2" width="57.7109375" style="16" customWidth="1"/>
    <col min="3" max="3" width="5.42578125" style="16" customWidth="1"/>
    <col min="4" max="4" width="10.5703125" style="16" customWidth="1"/>
    <col min="5" max="5" width="9.85546875" style="16" customWidth="1"/>
    <col min="6" max="6" width="10" style="16" customWidth="1"/>
    <col min="7" max="7" width="1.42578125" style="6" customWidth="1"/>
    <col min="8" max="16384" width="9.140625" style="6"/>
  </cols>
  <sheetData>
    <row r="1" spans="1:8" s="16" customFormat="1" ht="4.5" customHeight="1"/>
    <row r="2" spans="1:8" s="16" customFormat="1" ht="18">
      <c r="A2" s="245" t="s">
        <v>170</v>
      </c>
      <c r="B2" s="245"/>
      <c r="C2" s="245"/>
      <c r="D2" s="245"/>
      <c r="E2" s="245"/>
      <c r="F2" s="245"/>
    </row>
    <row r="3" spans="1:8" s="16" customFormat="1"/>
    <row r="4" spans="1:8" s="16" customFormat="1" ht="33.75" customHeight="1">
      <c r="A4" s="246" t="s">
        <v>1140</v>
      </c>
      <c r="B4" s="246"/>
      <c r="C4" s="246"/>
      <c r="D4" s="246"/>
      <c r="E4" s="246"/>
      <c r="F4" s="246"/>
    </row>
    <row r="5" spans="1:8" s="2" customFormat="1" ht="15.75">
      <c r="A5" s="83"/>
      <c r="B5" s="84"/>
      <c r="C5" s="85"/>
      <c r="D5" s="85"/>
      <c r="E5" s="241" t="s">
        <v>519</v>
      </c>
      <c r="F5" s="241"/>
      <c r="H5" s="106"/>
    </row>
    <row r="6" spans="1:8" ht="12.75" customHeight="1">
      <c r="A6" s="247" t="s">
        <v>171</v>
      </c>
      <c r="B6" s="133"/>
      <c r="C6" s="134"/>
      <c r="D6" s="254" t="s">
        <v>172</v>
      </c>
      <c r="E6" s="252" t="s">
        <v>1</v>
      </c>
      <c r="F6" s="253"/>
    </row>
    <row r="7" spans="1:8" s="5" customFormat="1" ht="32.25" customHeight="1">
      <c r="A7" s="248"/>
      <c r="B7" s="135"/>
      <c r="C7" s="136"/>
      <c r="D7" s="255"/>
      <c r="E7" s="88" t="s">
        <v>173</v>
      </c>
      <c r="F7" s="88" t="s">
        <v>174</v>
      </c>
    </row>
    <row r="8" spans="1:8">
      <c r="A8" s="28">
        <v>1</v>
      </c>
      <c r="B8" s="28">
        <v>2</v>
      </c>
      <c r="C8" s="28"/>
      <c r="D8" s="15">
        <v>3</v>
      </c>
      <c r="E8" s="15">
        <v>4</v>
      </c>
      <c r="F8" s="15">
        <v>5</v>
      </c>
    </row>
    <row r="9" spans="1:8" ht="26.25" customHeight="1">
      <c r="A9" s="25">
        <v>8000</v>
      </c>
      <c r="B9" s="26" t="s">
        <v>175</v>
      </c>
      <c r="C9" s="26"/>
      <c r="D9" s="4">
        <f>E9+F9</f>
        <v>-80891.999999999651</v>
      </c>
      <c r="E9" s="4">
        <f>'hat1'!E8-'hat2'!G8</f>
        <v>-41198.599999999627</v>
      </c>
      <c r="F9" s="164">
        <f>'hat1'!F8-'hat2'!H8</f>
        <v>-39693.400000000023</v>
      </c>
    </row>
    <row r="10" spans="1:8" ht="9.75" customHeight="1"/>
    <row r="11" spans="1:8" s="16" customFormat="1" ht="21" customHeight="1">
      <c r="A11" s="245" t="s">
        <v>176</v>
      </c>
      <c r="B11" s="245"/>
      <c r="C11" s="245"/>
      <c r="D11" s="245"/>
      <c r="E11" s="245"/>
      <c r="F11" s="245"/>
    </row>
    <row r="12" spans="1:8" ht="6.75" customHeight="1">
      <c r="A12" s="137"/>
      <c r="B12" s="137"/>
      <c r="C12" s="137"/>
    </row>
    <row r="13" spans="1:8" ht="61.5" customHeight="1">
      <c r="A13" s="251" t="s">
        <v>1141</v>
      </c>
      <c r="B13" s="251"/>
      <c r="C13" s="251"/>
      <c r="D13" s="251"/>
      <c r="E13" s="251"/>
      <c r="F13" s="251"/>
    </row>
    <row r="14" spans="1:8" s="2" customFormat="1" ht="15.75">
      <c r="A14" s="83"/>
      <c r="B14" s="84"/>
      <c r="C14" s="85"/>
      <c r="D14" s="85"/>
      <c r="E14" s="241" t="s">
        <v>519</v>
      </c>
      <c r="F14" s="241"/>
      <c r="H14" s="106"/>
    </row>
    <row r="15" spans="1:8" ht="29.25" customHeight="1">
      <c r="A15" s="249" t="s">
        <v>485</v>
      </c>
      <c r="B15" s="250" t="s">
        <v>372</v>
      </c>
      <c r="C15" s="250"/>
      <c r="D15" s="243" t="s">
        <v>0</v>
      </c>
      <c r="E15" s="127" t="s">
        <v>177</v>
      </c>
      <c r="F15" s="127"/>
    </row>
    <row r="16" spans="1:8" ht="25.5">
      <c r="A16" s="249"/>
      <c r="B16" s="138" t="s">
        <v>373</v>
      </c>
      <c r="C16" s="139" t="s">
        <v>50</v>
      </c>
      <c r="D16" s="237"/>
      <c r="E16" s="86" t="s">
        <v>2</v>
      </c>
      <c r="F16" s="86" t="s">
        <v>3</v>
      </c>
    </row>
    <row r="17" spans="1:6" ht="13.5" customHeight="1">
      <c r="A17" s="190">
        <v>1</v>
      </c>
      <c r="B17" s="140">
        <v>2</v>
      </c>
      <c r="C17" s="140">
        <v>3</v>
      </c>
      <c r="D17" s="15">
        <v>4</v>
      </c>
      <c r="E17" s="15">
        <v>5</v>
      </c>
      <c r="F17" s="15">
        <v>6</v>
      </c>
    </row>
    <row r="18" spans="1:6" ht="27.75" customHeight="1">
      <c r="A18" s="159">
        <v>8010</v>
      </c>
      <c r="B18" s="141" t="s">
        <v>1142</v>
      </c>
      <c r="C18" s="142"/>
      <c r="D18" s="4">
        <f>E18+F18</f>
        <v>80892.01999999999</v>
      </c>
      <c r="E18" s="4">
        <f>E20+E75</f>
        <v>41198.6</v>
      </c>
      <c r="F18" s="4">
        <f>F20+F75</f>
        <v>39693.42</v>
      </c>
    </row>
    <row r="19" spans="1:6" ht="10.5" customHeight="1">
      <c r="A19" s="159"/>
      <c r="B19" s="143" t="s">
        <v>196</v>
      </c>
      <c r="C19" s="142"/>
      <c r="D19" s="4"/>
      <c r="E19" s="4"/>
      <c r="F19" s="4"/>
    </row>
    <row r="20" spans="1:6" ht="27" customHeight="1">
      <c r="A20" s="159">
        <v>8100</v>
      </c>
      <c r="B20" s="141" t="s">
        <v>1143</v>
      </c>
      <c r="C20" s="144"/>
      <c r="D20" s="4">
        <f>E20+F20</f>
        <v>80892.01999999999</v>
      </c>
      <c r="E20" s="4">
        <f>E22+E50</f>
        <v>41198.6</v>
      </c>
      <c r="F20" s="4">
        <f>F22+F50</f>
        <v>39693.42</v>
      </c>
    </row>
    <row r="21" spans="1:6" ht="12" customHeight="1">
      <c r="A21" s="159"/>
      <c r="B21" s="145" t="s">
        <v>196</v>
      </c>
      <c r="C21" s="144"/>
      <c r="D21" s="4"/>
      <c r="E21" s="4"/>
      <c r="F21" s="4"/>
    </row>
    <row r="22" spans="1:6" ht="24.75" customHeight="1">
      <c r="A22" s="182">
        <v>8110</v>
      </c>
      <c r="B22" s="146" t="s">
        <v>1144</v>
      </c>
      <c r="C22" s="144"/>
      <c r="D22" s="4">
        <f>E22+F22</f>
        <v>0</v>
      </c>
      <c r="E22" s="4">
        <f>E28</f>
        <v>0</v>
      </c>
      <c r="F22" s="4">
        <f>F24+F28</f>
        <v>0</v>
      </c>
    </row>
    <row r="23" spans="1:6" ht="11.25" hidden="1" customHeight="1">
      <c r="A23" s="182"/>
      <c r="B23" s="147" t="s">
        <v>196</v>
      </c>
      <c r="C23" s="144"/>
      <c r="D23" s="4"/>
      <c r="E23" s="4"/>
      <c r="F23" s="17"/>
    </row>
    <row r="24" spans="1:6" ht="37.5" hidden="1" customHeight="1">
      <c r="A24" s="182">
        <v>8111</v>
      </c>
      <c r="B24" s="148" t="s">
        <v>1145</v>
      </c>
      <c r="C24" s="144"/>
      <c r="D24" s="4">
        <f>F24</f>
        <v>0</v>
      </c>
      <c r="E24" s="17" t="s">
        <v>178</v>
      </c>
      <c r="F24" s="4">
        <f>F26+F27</f>
        <v>0</v>
      </c>
    </row>
    <row r="25" spans="1:6" ht="11.25" hidden="1" customHeight="1">
      <c r="A25" s="182"/>
      <c r="B25" s="149" t="s">
        <v>425</v>
      </c>
      <c r="C25" s="144"/>
      <c r="D25" s="4"/>
      <c r="E25" s="17"/>
      <c r="F25" s="4"/>
    </row>
    <row r="26" spans="1:6" ht="12.75" hidden="1" customHeight="1">
      <c r="A26" s="182">
        <v>8112</v>
      </c>
      <c r="B26" s="150" t="s">
        <v>486</v>
      </c>
      <c r="C26" s="151" t="s">
        <v>179</v>
      </c>
      <c r="D26" s="4">
        <f>F26</f>
        <v>0</v>
      </c>
      <c r="E26" s="17" t="s">
        <v>178</v>
      </c>
      <c r="F26" s="4"/>
    </row>
    <row r="27" spans="1:6" ht="13.5" hidden="1" customHeight="1">
      <c r="A27" s="182">
        <v>8113</v>
      </c>
      <c r="B27" s="150" t="s">
        <v>487</v>
      </c>
      <c r="C27" s="151" t="s">
        <v>180</v>
      </c>
      <c r="D27" s="4">
        <f>F27</f>
        <v>0</v>
      </c>
      <c r="E27" s="17" t="s">
        <v>178</v>
      </c>
      <c r="F27" s="4"/>
    </row>
    <row r="28" spans="1:6" ht="26.25" hidden="1" customHeight="1">
      <c r="A28" s="182">
        <v>8120</v>
      </c>
      <c r="B28" s="148" t="s">
        <v>1146</v>
      </c>
      <c r="C28" s="151"/>
      <c r="D28" s="4">
        <f>E28+F28</f>
        <v>0</v>
      </c>
      <c r="E28" s="17">
        <f>E40</f>
        <v>0</v>
      </c>
      <c r="F28" s="4">
        <f>F30+F40</f>
        <v>0</v>
      </c>
    </row>
    <row r="29" spans="1:6" ht="12" hidden="1" customHeight="1">
      <c r="A29" s="182"/>
      <c r="B29" s="149" t="s">
        <v>196</v>
      </c>
      <c r="C29" s="151"/>
      <c r="D29" s="4"/>
      <c r="E29" s="17"/>
      <c r="F29" s="4"/>
    </row>
    <row r="30" spans="1:6" ht="15.75" hidden="1" customHeight="1">
      <c r="A30" s="182">
        <v>8121</v>
      </c>
      <c r="B30" s="148" t="s">
        <v>1147</v>
      </c>
      <c r="C30" s="151"/>
      <c r="D30" s="4">
        <f>F30</f>
        <v>0</v>
      </c>
      <c r="E30" s="17" t="s">
        <v>178</v>
      </c>
      <c r="F30" s="4">
        <f>F32+F36</f>
        <v>0</v>
      </c>
    </row>
    <row r="31" spans="1:6" ht="9.75" hidden="1" customHeight="1">
      <c r="A31" s="182"/>
      <c r="B31" s="149" t="s">
        <v>425</v>
      </c>
      <c r="C31" s="151"/>
      <c r="D31" s="4"/>
      <c r="E31" s="17"/>
      <c r="F31" s="4"/>
    </row>
    <row r="32" spans="1:6" ht="14.25" hidden="1" customHeight="1">
      <c r="A32" s="159">
        <v>8122</v>
      </c>
      <c r="B32" s="146" t="s">
        <v>1148</v>
      </c>
      <c r="C32" s="151" t="s">
        <v>181</v>
      </c>
      <c r="D32" s="4">
        <f>F32</f>
        <v>0</v>
      </c>
      <c r="E32" s="17" t="s">
        <v>178</v>
      </c>
      <c r="F32" s="4">
        <f>F34+F35</f>
        <v>0</v>
      </c>
    </row>
    <row r="33" spans="1:6" ht="10.5" hidden="1" customHeight="1">
      <c r="A33" s="159"/>
      <c r="B33" s="152" t="s">
        <v>425</v>
      </c>
      <c r="C33" s="151"/>
      <c r="D33" s="4"/>
      <c r="E33" s="17"/>
      <c r="F33" s="4"/>
    </row>
    <row r="34" spans="1:6" ht="14.25" hidden="1" customHeight="1">
      <c r="A34" s="159">
        <v>8123</v>
      </c>
      <c r="B34" s="152" t="s">
        <v>488</v>
      </c>
      <c r="C34" s="151"/>
      <c r="D34" s="4">
        <f>F34</f>
        <v>0</v>
      </c>
      <c r="E34" s="17" t="s">
        <v>178</v>
      </c>
      <c r="F34" s="4"/>
    </row>
    <row r="35" spans="1:6" ht="14.25" hidden="1" customHeight="1">
      <c r="A35" s="159">
        <v>8124</v>
      </c>
      <c r="B35" s="152" t="s">
        <v>489</v>
      </c>
      <c r="C35" s="151"/>
      <c r="D35" s="4">
        <f>F35</f>
        <v>0</v>
      </c>
      <c r="E35" s="17" t="s">
        <v>178</v>
      </c>
      <c r="F35" s="4"/>
    </row>
    <row r="36" spans="1:6" ht="24.75" hidden="1" customHeight="1">
      <c r="A36" s="159">
        <v>8130</v>
      </c>
      <c r="B36" s="146" t="s">
        <v>1149</v>
      </c>
      <c r="C36" s="151" t="s">
        <v>182</v>
      </c>
      <c r="D36" s="4">
        <f>F36</f>
        <v>0</v>
      </c>
      <c r="E36" s="17" t="s">
        <v>178</v>
      </c>
      <c r="F36" s="4">
        <f>F38+F39</f>
        <v>0</v>
      </c>
    </row>
    <row r="37" spans="1:6" ht="15" hidden="1" customHeight="1">
      <c r="A37" s="159"/>
      <c r="B37" s="152" t="s">
        <v>425</v>
      </c>
      <c r="C37" s="151"/>
      <c r="D37" s="4"/>
      <c r="E37" s="17"/>
      <c r="F37" s="4"/>
    </row>
    <row r="38" spans="1:6" ht="14.25" hidden="1" customHeight="1">
      <c r="A38" s="159">
        <v>8131</v>
      </c>
      <c r="B38" s="152" t="s">
        <v>490</v>
      </c>
      <c r="C38" s="151"/>
      <c r="D38" s="4">
        <f>F38</f>
        <v>0</v>
      </c>
      <c r="E38" s="17" t="s">
        <v>178</v>
      </c>
      <c r="F38" s="4"/>
    </row>
    <row r="39" spans="1:6" ht="15" hidden="1" customHeight="1">
      <c r="A39" s="159">
        <v>8132</v>
      </c>
      <c r="B39" s="152" t="s">
        <v>491</v>
      </c>
      <c r="C39" s="151"/>
      <c r="D39" s="4">
        <f>F39</f>
        <v>0</v>
      </c>
      <c r="E39" s="17" t="s">
        <v>178</v>
      </c>
      <c r="F39" s="4"/>
    </row>
    <row r="40" spans="1:6" ht="16.5" hidden="1" customHeight="1">
      <c r="A40" s="159">
        <v>8140</v>
      </c>
      <c r="B40" s="146" t="s">
        <v>1150</v>
      </c>
      <c r="C40" s="151"/>
      <c r="D40" s="4">
        <f>E40+F40</f>
        <v>0</v>
      </c>
      <c r="E40" s="17">
        <f>E42+E46</f>
        <v>0</v>
      </c>
      <c r="F40" s="4">
        <f>F42+F46</f>
        <v>0</v>
      </c>
    </row>
    <row r="41" spans="1:6" ht="12" hidden="1" customHeight="1">
      <c r="A41" s="182"/>
      <c r="B41" s="149" t="s">
        <v>425</v>
      </c>
      <c r="C41" s="151"/>
      <c r="D41" s="4"/>
      <c r="E41" s="17"/>
      <c r="F41" s="4"/>
    </row>
    <row r="42" spans="1:6" ht="24.75" hidden="1" customHeight="1">
      <c r="A42" s="159">
        <v>8141</v>
      </c>
      <c r="B42" s="146" t="s">
        <v>1151</v>
      </c>
      <c r="C42" s="151" t="s">
        <v>181</v>
      </c>
      <c r="D42" s="4">
        <f>E42+F42</f>
        <v>0</v>
      </c>
      <c r="E42" s="17">
        <f>E44+E45</f>
        <v>0</v>
      </c>
      <c r="F42" s="4">
        <f>F45</f>
        <v>0</v>
      </c>
    </row>
    <row r="43" spans="1:6" ht="14.25" hidden="1" customHeight="1">
      <c r="A43" s="159"/>
      <c r="B43" s="152" t="s">
        <v>425</v>
      </c>
      <c r="C43" s="153"/>
      <c r="D43" s="4"/>
      <c r="E43" s="17"/>
      <c r="F43" s="4"/>
    </row>
    <row r="44" spans="1:6" ht="17.25" hidden="1" customHeight="1">
      <c r="A44" s="159">
        <v>8142</v>
      </c>
      <c r="B44" s="152" t="s">
        <v>492</v>
      </c>
      <c r="C44" s="153"/>
      <c r="D44" s="4">
        <f>E44</f>
        <v>0</v>
      </c>
      <c r="E44" s="17"/>
      <c r="F44" s="17" t="s">
        <v>178</v>
      </c>
    </row>
    <row r="45" spans="1:6" ht="17.25" hidden="1" customHeight="1">
      <c r="A45" s="159">
        <v>8143</v>
      </c>
      <c r="B45" s="152" t="s">
        <v>493</v>
      </c>
      <c r="C45" s="153"/>
      <c r="D45" s="4">
        <f>E45+F45</f>
        <v>0</v>
      </c>
      <c r="E45" s="17"/>
      <c r="F45" s="4"/>
    </row>
    <row r="46" spans="1:6" ht="24.75" hidden="1" customHeight="1">
      <c r="A46" s="159">
        <v>8150</v>
      </c>
      <c r="B46" s="146" t="s">
        <v>1152</v>
      </c>
      <c r="C46" s="154" t="s">
        <v>182</v>
      </c>
      <c r="D46" s="4">
        <f>E46+F46</f>
        <v>0</v>
      </c>
      <c r="E46" s="17">
        <f>E48+E49</f>
        <v>0</v>
      </c>
      <c r="F46" s="4">
        <f>F49</f>
        <v>0</v>
      </c>
    </row>
    <row r="47" spans="1:6" ht="12" hidden="1" customHeight="1">
      <c r="A47" s="159"/>
      <c r="B47" s="152" t="s">
        <v>425</v>
      </c>
      <c r="C47" s="154"/>
      <c r="D47" s="4"/>
      <c r="E47" s="17"/>
      <c r="F47" s="4"/>
    </row>
    <row r="48" spans="1:6" ht="17.25" hidden="1" customHeight="1">
      <c r="A48" s="159">
        <v>8151</v>
      </c>
      <c r="B48" s="152" t="s">
        <v>490</v>
      </c>
      <c r="C48" s="154"/>
      <c r="D48" s="4">
        <f>E48</f>
        <v>0</v>
      </c>
      <c r="E48" s="17"/>
      <c r="F48" s="4" t="s">
        <v>4</v>
      </c>
    </row>
    <row r="49" spans="1:6" ht="17.25" hidden="1" customHeight="1">
      <c r="A49" s="159">
        <v>8152</v>
      </c>
      <c r="B49" s="152" t="s">
        <v>494</v>
      </c>
      <c r="C49" s="154"/>
      <c r="D49" s="4">
        <f>E49+F49</f>
        <v>0</v>
      </c>
      <c r="E49" s="17"/>
      <c r="F49" s="4"/>
    </row>
    <row r="50" spans="1:6" ht="33" customHeight="1">
      <c r="A50" s="159">
        <v>8160</v>
      </c>
      <c r="B50" s="146" t="s">
        <v>1153</v>
      </c>
      <c r="C50" s="154"/>
      <c r="D50" s="4">
        <f>E50+F50</f>
        <v>80892.01999999999</v>
      </c>
      <c r="E50" s="4">
        <f>E57+E61+E71+E72+E73</f>
        <v>41198.6</v>
      </c>
      <c r="F50" s="4">
        <f>F52+F57+F61+F71+F72+F73</f>
        <v>39693.42</v>
      </c>
    </row>
    <row r="51" spans="1:6" ht="13.5" customHeight="1">
      <c r="A51" s="159"/>
      <c r="B51" s="155" t="s">
        <v>196</v>
      </c>
      <c r="C51" s="154"/>
      <c r="D51" s="4"/>
      <c r="E51" s="17"/>
      <c r="F51" s="4"/>
    </row>
    <row r="52" spans="1:6" ht="24.75" customHeight="1">
      <c r="A52" s="159">
        <v>8161</v>
      </c>
      <c r="B52" s="148" t="s">
        <v>1154</v>
      </c>
      <c r="C52" s="154"/>
      <c r="D52" s="4">
        <f>F52</f>
        <v>0</v>
      </c>
      <c r="E52" s="17" t="s">
        <v>178</v>
      </c>
      <c r="F52" s="4">
        <f>F54+F55+F56</f>
        <v>0</v>
      </c>
    </row>
    <row r="53" spans="1:6" ht="10.5" hidden="1" customHeight="1" thickBot="1">
      <c r="A53" s="159"/>
      <c r="B53" s="149" t="s">
        <v>425</v>
      </c>
      <c r="C53" s="154"/>
      <c r="D53" s="4"/>
      <c r="E53" s="17"/>
      <c r="F53" s="4"/>
    </row>
    <row r="54" spans="1:6" ht="25.5" hidden="1" customHeight="1" thickBot="1">
      <c r="A54" s="159">
        <v>8162</v>
      </c>
      <c r="B54" s="152" t="s">
        <v>495</v>
      </c>
      <c r="C54" s="154" t="s">
        <v>183</v>
      </c>
      <c r="D54" s="4">
        <f>F54</f>
        <v>0</v>
      </c>
      <c r="E54" s="17" t="s">
        <v>178</v>
      </c>
      <c r="F54" s="4"/>
    </row>
    <row r="55" spans="1:6" ht="25.5" hidden="1" customHeight="1" thickBot="1">
      <c r="A55" s="182">
        <v>8163</v>
      </c>
      <c r="B55" s="156" t="s">
        <v>496</v>
      </c>
      <c r="C55" s="154" t="s">
        <v>183</v>
      </c>
      <c r="D55" s="4">
        <f>F55</f>
        <v>0</v>
      </c>
      <c r="E55" s="17" t="s">
        <v>178</v>
      </c>
      <c r="F55" s="4"/>
    </row>
    <row r="56" spans="1:6" ht="24" hidden="1" customHeight="1" thickBot="1">
      <c r="A56" s="159">
        <v>8164</v>
      </c>
      <c r="B56" s="152" t="s">
        <v>497</v>
      </c>
      <c r="C56" s="154" t="s">
        <v>184</v>
      </c>
      <c r="D56" s="4">
        <f>F56</f>
        <v>0</v>
      </c>
      <c r="E56" s="17" t="s">
        <v>178</v>
      </c>
      <c r="F56" s="4"/>
    </row>
    <row r="57" spans="1:6" ht="16.5" customHeight="1">
      <c r="A57" s="159">
        <v>8170</v>
      </c>
      <c r="B57" s="148" t="s">
        <v>1155</v>
      </c>
      <c r="C57" s="154"/>
      <c r="D57" s="4">
        <f>E57+F57</f>
        <v>0</v>
      </c>
      <c r="E57" s="17"/>
      <c r="F57" s="17"/>
    </row>
    <row r="58" spans="1:6" ht="12.75" hidden="1" customHeight="1" thickBot="1">
      <c r="A58" s="159"/>
      <c r="B58" s="149" t="s">
        <v>425</v>
      </c>
      <c r="C58" s="154"/>
      <c r="D58" s="4"/>
      <c r="E58" s="17"/>
      <c r="F58" s="17"/>
    </row>
    <row r="59" spans="1:6" ht="35.25" hidden="1" customHeight="1" thickBot="1">
      <c r="A59" s="159">
        <v>8171</v>
      </c>
      <c r="B59" s="152" t="s">
        <v>498</v>
      </c>
      <c r="C59" s="154" t="s">
        <v>185</v>
      </c>
      <c r="D59" s="4">
        <f>E59+F59</f>
        <v>0</v>
      </c>
      <c r="E59" s="17"/>
      <c r="F59" s="4"/>
    </row>
    <row r="60" spans="1:6" ht="13.5" hidden="1" customHeight="1" thickBot="1">
      <c r="A60" s="159">
        <v>8172</v>
      </c>
      <c r="B60" s="150" t="s">
        <v>499</v>
      </c>
      <c r="C60" s="154" t="s">
        <v>186</v>
      </c>
      <c r="D60" s="4">
        <f>E60+F60</f>
        <v>0</v>
      </c>
      <c r="E60" s="17"/>
      <c r="F60" s="4"/>
    </row>
    <row r="61" spans="1:6" ht="41.25" customHeight="1">
      <c r="A61" s="159">
        <v>8190</v>
      </c>
      <c r="B61" s="157" t="s">
        <v>1156</v>
      </c>
      <c r="C61" s="158"/>
      <c r="D61" s="4">
        <f>D63+D67-E66</f>
        <v>80892.01999999999</v>
      </c>
      <c r="E61" s="4">
        <f>E63-E66</f>
        <v>41198.6</v>
      </c>
      <c r="F61" s="4">
        <f>F67</f>
        <v>39693.42</v>
      </c>
    </row>
    <row r="62" spans="1:6" ht="11.25" customHeight="1">
      <c r="A62" s="159"/>
      <c r="B62" s="149" t="s">
        <v>374</v>
      </c>
      <c r="C62" s="158"/>
      <c r="D62" s="4"/>
      <c r="E62" s="4"/>
      <c r="F62" s="4"/>
    </row>
    <row r="63" spans="1:6" ht="26.25" customHeight="1">
      <c r="A63" s="182">
        <v>8191</v>
      </c>
      <c r="B63" s="149" t="s">
        <v>500</v>
      </c>
      <c r="C63" s="159">
        <v>9320</v>
      </c>
      <c r="D63" s="4">
        <f>E63</f>
        <v>77150.039999999994</v>
      </c>
      <c r="E63" s="59">
        <v>77150.039999999994</v>
      </c>
      <c r="F63" s="4" t="s">
        <v>4</v>
      </c>
    </row>
    <row r="64" spans="1:6" ht="12.75" customHeight="1">
      <c r="A64" s="182"/>
      <c r="B64" s="149" t="s">
        <v>188</v>
      </c>
      <c r="C64" s="158"/>
      <c r="D64" s="4"/>
      <c r="E64" s="4"/>
      <c r="F64" s="4"/>
    </row>
    <row r="65" spans="1:6" ht="43.5" customHeight="1">
      <c r="A65" s="182">
        <v>8192</v>
      </c>
      <c r="B65" s="152" t="s">
        <v>501</v>
      </c>
      <c r="C65" s="158"/>
      <c r="D65" s="4">
        <f>E65</f>
        <v>41198.6</v>
      </c>
      <c r="E65" s="59">
        <v>41198.6</v>
      </c>
      <c r="F65" s="17" t="s">
        <v>178</v>
      </c>
    </row>
    <row r="66" spans="1:6" ht="25.5" customHeight="1">
      <c r="A66" s="182">
        <v>8193</v>
      </c>
      <c r="B66" s="152" t="s">
        <v>502</v>
      </c>
      <c r="C66" s="158"/>
      <c r="D66" s="4">
        <f>E66</f>
        <v>35951.439999999995</v>
      </c>
      <c r="E66" s="60">
        <f>E63-E65</f>
        <v>35951.439999999995</v>
      </c>
      <c r="F66" s="17" t="s">
        <v>4</v>
      </c>
    </row>
    <row r="67" spans="1:6" ht="26.25" customHeight="1">
      <c r="A67" s="182">
        <v>8194</v>
      </c>
      <c r="B67" s="149" t="s">
        <v>503</v>
      </c>
      <c r="C67" s="160">
        <v>9330</v>
      </c>
      <c r="D67" s="4">
        <f>F67</f>
        <v>39693.42</v>
      </c>
      <c r="E67" s="17" t="s">
        <v>178</v>
      </c>
      <c r="F67" s="4">
        <f>F69+F70</f>
        <v>39693.42</v>
      </c>
    </row>
    <row r="68" spans="1:6" ht="9.75" customHeight="1">
      <c r="A68" s="182"/>
      <c r="B68" s="149" t="s">
        <v>188</v>
      </c>
      <c r="C68" s="160"/>
      <c r="D68" s="4"/>
      <c r="E68" s="17"/>
      <c r="F68" s="4"/>
    </row>
    <row r="69" spans="1:6" ht="32.25" customHeight="1">
      <c r="A69" s="182">
        <v>8195</v>
      </c>
      <c r="B69" s="152" t="s">
        <v>504</v>
      </c>
      <c r="C69" s="160"/>
      <c r="D69" s="4">
        <f>F69</f>
        <v>3741.98</v>
      </c>
      <c r="E69" s="17" t="s">
        <v>178</v>
      </c>
      <c r="F69" s="4">
        <v>3741.98</v>
      </c>
    </row>
    <row r="70" spans="1:6" ht="31.5" customHeight="1">
      <c r="A70" s="182">
        <v>8196</v>
      </c>
      <c r="B70" s="152" t="s">
        <v>505</v>
      </c>
      <c r="C70" s="160"/>
      <c r="D70" s="4">
        <f>F70</f>
        <v>35951.439999999995</v>
      </c>
      <c r="E70" s="17" t="s">
        <v>178</v>
      </c>
      <c r="F70" s="4">
        <f>E66</f>
        <v>35951.439999999995</v>
      </c>
    </row>
    <row r="71" spans="1:6" ht="3" hidden="1" customHeight="1">
      <c r="A71" s="182">
        <v>8197</v>
      </c>
      <c r="B71" s="157" t="s">
        <v>506</v>
      </c>
      <c r="C71" s="161"/>
      <c r="D71" s="30"/>
      <c r="E71" s="30"/>
      <c r="F71" s="30"/>
    </row>
    <row r="72" spans="1:6" ht="48.75" hidden="1" customHeight="1">
      <c r="A72" s="182">
        <v>8198</v>
      </c>
      <c r="B72" s="157" t="s">
        <v>507</v>
      </c>
      <c r="C72" s="161"/>
      <c r="D72" s="30"/>
      <c r="E72" s="30"/>
      <c r="F72" s="30"/>
    </row>
    <row r="73" spans="1:6" ht="45.75" hidden="1" customHeight="1">
      <c r="A73" s="182">
        <v>8199</v>
      </c>
      <c r="B73" s="157" t="s">
        <v>1157</v>
      </c>
      <c r="C73" s="161"/>
      <c r="D73" s="30"/>
      <c r="E73" s="30"/>
      <c r="F73" s="30"/>
    </row>
    <row r="74" spans="1:6" ht="29.25" hidden="1" customHeight="1">
      <c r="A74" s="182" t="s">
        <v>508</v>
      </c>
      <c r="B74" s="162" t="s">
        <v>509</v>
      </c>
      <c r="C74" s="161"/>
      <c r="D74" s="30"/>
      <c r="E74" s="30"/>
      <c r="F74" s="30"/>
    </row>
    <row r="75" spans="1:6" ht="18" hidden="1" customHeight="1">
      <c r="A75" s="182">
        <v>8200</v>
      </c>
      <c r="B75" s="141" t="s">
        <v>1158</v>
      </c>
      <c r="C75" s="158"/>
      <c r="D75" s="30"/>
      <c r="E75" s="30"/>
      <c r="F75" s="30"/>
    </row>
    <row r="76" spans="1:6" ht="13.5" hidden="1" customHeight="1">
      <c r="A76" s="182"/>
      <c r="B76" s="145" t="s">
        <v>196</v>
      </c>
      <c r="C76" s="158"/>
      <c r="D76" s="30"/>
      <c r="E76" s="30"/>
      <c r="F76" s="30"/>
    </row>
    <row r="77" spans="1:6" ht="27.75" hidden="1" customHeight="1">
      <c r="A77" s="182">
        <v>8210</v>
      </c>
      <c r="B77" s="163" t="s">
        <v>1159</v>
      </c>
      <c r="C77" s="158"/>
      <c r="D77" s="30"/>
      <c r="E77" s="30"/>
      <c r="F77" s="30"/>
    </row>
    <row r="78" spans="1:6" ht="13.5" hidden="1" customHeight="1">
      <c r="A78" s="159"/>
      <c r="B78" s="152" t="s">
        <v>196</v>
      </c>
      <c r="C78" s="158"/>
      <c r="D78" s="30"/>
      <c r="E78" s="30"/>
      <c r="F78" s="30"/>
    </row>
    <row r="79" spans="1:6" ht="32.25" hidden="1" customHeight="1">
      <c r="A79" s="182">
        <v>8211</v>
      </c>
      <c r="B79" s="148" t="s">
        <v>1160</v>
      </c>
      <c r="C79" s="158"/>
      <c r="D79" s="30"/>
      <c r="E79" s="30"/>
      <c r="F79" s="30"/>
    </row>
    <row r="80" spans="1:6" ht="15.75" hidden="1" customHeight="1">
      <c r="A80" s="182"/>
      <c r="B80" s="149" t="s">
        <v>188</v>
      </c>
      <c r="C80" s="158"/>
      <c r="D80" s="30"/>
      <c r="E80" s="30"/>
      <c r="F80" s="30"/>
    </row>
    <row r="81" spans="1:6" ht="15.75" hidden="1" customHeight="1">
      <c r="A81" s="182">
        <v>8212</v>
      </c>
      <c r="B81" s="150" t="s">
        <v>486</v>
      </c>
      <c r="C81" s="154" t="s">
        <v>510</v>
      </c>
      <c r="D81" s="30"/>
      <c r="E81" s="30"/>
      <c r="F81" s="30"/>
    </row>
    <row r="82" spans="1:6" ht="15.75" hidden="1" customHeight="1">
      <c r="A82" s="182">
        <v>8213</v>
      </c>
      <c r="B82" s="150" t="s">
        <v>487</v>
      </c>
      <c r="C82" s="154" t="s">
        <v>511</v>
      </c>
      <c r="D82" s="30"/>
      <c r="E82" s="30"/>
      <c r="F82" s="30"/>
    </row>
    <row r="83" spans="1:6" ht="29.25" hidden="1" customHeight="1">
      <c r="A83" s="182">
        <v>8220</v>
      </c>
      <c r="B83" s="148" t="s">
        <v>1161</v>
      </c>
      <c r="C83" s="158"/>
      <c r="D83" s="30"/>
      <c r="E83" s="30"/>
      <c r="F83" s="30"/>
    </row>
    <row r="84" spans="1:6" ht="13.5" hidden="1" customHeight="1">
      <c r="A84" s="182"/>
      <c r="B84" s="149" t="s">
        <v>196</v>
      </c>
      <c r="C84" s="158"/>
      <c r="D84" s="30"/>
      <c r="E84" s="30"/>
      <c r="F84" s="30"/>
    </row>
    <row r="85" spans="1:6" ht="18" hidden="1" customHeight="1">
      <c r="A85" s="182">
        <v>8221</v>
      </c>
      <c r="B85" s="148" t="s">
        <v>1162</v>
      </c>
      <c r="C85" s="158"/>
      <c r="D85" s="30"/>
      <c r="E85" s="30"/>
      <c r="F85" s="30"/>
    </row>
    <row r="86" spans="1:6" ht="14.25" hidden="1" customHeight="1">
      <c r="A86" s="182"/>
      <c r="B86" s="149" t="s">
        <v>425</v>
      </c>
      <c r="C86" s="158"/>
      <c r="D86" s="30"/>
      <c r="E86" s="30"/>
      <c r="F86" s="30"/>
    </row>
    <row r="87" spans="1:6" ht="15" hidden="1" customHeight="1">
      <c r="A87" s="159">
        <v>8222</v>
      </c>
      <c r="B87" s="152" t="s">
        <v>512</v>
      </c>
      <c r="C87" s="154" t="s">
        <v>513</v>
      </c>
      <c r="D87" s="30"/>
      <c r="E87" s="30"/>
      <c r="F87" s="30"/>
    </row>
    <row r="88" spans="1:6" ht="15" hidden="1" customHeight="1">
      <c r="A88" s="159">
        <v>8230</v>
      </c>
      <c r="B88" s="152" t="s">
        <v>514</v>
      </c>
      <c r="C88" s="154" t="s">
        <v>515</v>
      </c>
      <c r="D88" s="30"/>
      <c r="E88" s="30"/>
      <c r="F88" s="30"/>
    </row>
    <row r="89" spans="1:6" ht="18" hidden="1" customHeight="1">
      <c r="A89" s="159">
        <v>8240</v>
      </c>
      <c r="B89" s="148" t="s">
        <v>1163</v>
      </c>
      <c r="C89" s="158"/>
      <c r="D89" s="30"/>
      <c r="E89" s="30"/>
      <c r="F89" s="30"/>
    </row>
    <row r="90" spans="1:6" ht="14.25" hidden="1" customHeight="1">
      <c r="A90" s="182"/>
      <c r="B90" s="149" t="s">
        <v>425</v>
      </c>
      <c r="C90" s="158"/>
      <c r="D90" s="30"/>
      <c r="E90" s="30"/>
      <c r="F90" s="30"/>
    </row>
    <row r="91" spans="1:6" ht="16.5" hidden="1" customHeight="1">
      <c r="A91" s="159">
        <v>8241</v>
      </c>
      <c r="B91" s="152" t="s">
        <v>516</v>
      </c>
      <c r="C91" s="154" t="s">
        <v>513</v>
      </c>
      <c r="D91" s="30"/>
      <c r="E91" s="30"/>
      <c r="F91" s="30"/>
    </row>
    <row r="92" spans="1:6" ht="16.5" hidden="1" customHeight="1">
      <c r="A92" s="159">
        <v>8250</v>
      </c>
      <c r="B92" s="152" t="s">
        <v>517</v>
      </c>
      <c r="C92" s="154" t="s">
        <v>515</v>
      </c>
      <c r="D92" s="30"/>
      <c r="E92" s="30"/>
      <c r="F92" s="30"/>
    </row>
    <row r="93" spans="1:6" ht="6" customHeight="1">
      <c r="B93" s="27"/>
      <c r="C93" s="27"/>
    </row>
    <row r="94" spans="1:6" ht="18" customHeight="1">
      <c r="B94" s="27"/>
      <c r="C94" s="27"/>
    </row>
    <row r="95" spans="1:6" ht="18" customHeight="1">
      <c r="B95" s="27"/>
      <c r="C95" s="27"/>
    </row>
    <row r="96" spans="1:6" ht="18" customHeight="1">
      <c r="B96" s="27"/>
      <c r="C96" s="27"/>
    </row>
    <row r="97" spans="2:3" ht="18" customHeight="1">
      <c r="B97" s="27"/>
      <c r="C97" s="27"/>
    </row>
    <row r="98" spans="2:3" ht="18" customHeight="1">
      <c r="B98" s="27"/>
      <c r="C98" s="27"/>
    </row>
    <row r="99" spans="2:3" ht="18" customHeight="1">
      <c r="B99" s="27"/>
      <c r="C99" s="27"/>
    </row>
    <row r="100" spans="2:3" ht="18" customHeight="1">
      <c r="B100" s="27"/>
      <c r="C100" s="27"/>
    </row>
    <row r="101" spans="2:3" ht="18" customHeight="1">
      <c r="B101" s="27"/>
      <c r="C101" s="27"/>
    </row>
    <row r="102" spans="2:3" ht="18" customHeight="1">
      <c r="B102" s="27"/>
      <c r="C102" s="27"/>
    </row>
    <row r="103" spans="2:3" ht="18" customHeight="1">
      <c r="B103" s="27"/>
      <c r="C103" s="27"/>
    </row>
    <row r="104" spans="2:3" ht="18" customHeight="1">
      <c r="B104" s="27"/>
      <c r="C104" s="27"/>
    </row>
    <row r="105" spans="2:3" ht="18" customHeight="1">
      <c r="B105" s="27"/>
      <c r="C105" s="27"/>
    </row>
    <row r="106" spans="2:3" ht="18" customHeight="1">
      <c r="B106" s="27"/>
      <c r="C106" s="27"/>
    </row>
    <row r="107" spans="2:3" ht="18" customHeight="1">
      <c r="B107" s="27"/>
      <c r="C107" s="27"/>
    </row>
    <row r="108" spans="2:3" ht="18" customHeight="1">
      <c r="B108" s="27"/>
      <c r="C108" s="27"/>
    </row>
    <row r="109" spans="2:3" ht="18" customHeight="1">
      <c r="B109" s="27"/>
      <c r="C109" s="27"/>
    </row>
    <row r="110" spans="2:3" ht="18" customHeight="1">
      <c r="B110" s="27"/>
      <c r="C110" s="27"/>
    </row>
    <row r="111" spans="2:3" ht="18" customHeight="1">
      <c r="B111" s="27"/>
      <c r="C111" s="27"/>
    </row>
    <row r="112" spans="2:3" ht="18" customHeight="1">
      <c r="B112" s="27"/>
      <c r="C112" s="27"/>
    </row>
    <row r="113" spans="2:3" ht="18" customHeight="1">
      <c r="B113" s="27"/>
      <c r="C113" s="27"/>
    </row>
    <row r="114" spans="2:3" ht="18" customHeight="1">
      <c r="B114" s="27"/>
      <c r="C114" s="27"/>
    </row>
    <row r="115" spans="2:3" ht="18" customHeight="1">
      <c r="B115" s="27"/>
      <c r="C115" s="27"/>
    </row>
    <row r="116" spans="2:3" ht="18" customHeight="1">
      <c r="B116" s="27"/>
      <c r="C116" s="27"/>
    </row>
    <row r="117" spans="2:3" ht="18" customHeight="1">
      <c r="B117" s="27"/>
      <c r="C117" s="27"/>
    </row>
    <row r="118" spans="2:3" ht="18" customHeight="1">
      <c r="B118" s="27"/>
      <c r="C118" s="27"/>
    </row>
    <row r="119" spans="2:3" ht="18" customHeight="1">
      <c r="B119" s="27"/>
      <c r="C119" s="27"/>
    </row>
    <row r="120" spans="2:3" ht="18" customHeight="1">
      <c r="B120" s="27"/>
      <c r="C120" s="27"/>
    </row>
    <row r="121" spans="2:3" ht="18" customHeight="1">
      <c r="B121" s="27"/>
      <c r="C121" s="27"/>
    </row>
    <row r="122" spans="2:3" ht="18" customHeight="1">
      <c r="B122" s="27"/>
      <c r="C122" s="27"/>
    </row>
    <row r="123" spans="2:3" ht="18" customHeight="1">
      <c r="B123" s="27"/>
      <c r="C123" s="27"/>
    </row>
    <row r="124" spans="2:3" ht="18" customHeight="1">
      <c r="B124" s="27"/>
      <c r="C124" s="27"/>
    </row>
    <row r="125" spans="2:3" ht="18" customHeight="1">
      <c r="B125" s="27"/>
      <c r="C125" s="27"/>
    </row>
    <row r="126" spans="2:3" ht="18" customHeight="1">
      <c r="B126" s="27"/>
      <c r="C126" s="27"/>
    </row>
    <row r="127" spans="2:3" ht="18" customHeight="1">
      <c r="B127" s="27"/>
      <c r="C127" s="27"/>
    </row>
    <row r="128" spans="2:3" ht="18" customHeight="1">
      <c r="B128" s="27"/>
      <c r="C128" s="27"/>
    </row>
    <row r="129" spans="2:3" ht="18" customHeight="1">
      <c r="B129" s="27"/>
      <c r="C129" s="27"/>
    </row>
    <row r="130" spans="2:3" ht="18" customHeight="1">
      <c r="B130" s="27"/>
      <c r="C130" s="27"/>
    </row>
    <row r="131" spans="2:3" ht="18" customHeight="1">
      <c r="B131" s="27"/>
      <c r="C131" s="27"/>
    </row>
    <row r="132" spans="2:3" ht="18" customHeight="1">
      <c r="B132" s="27"/>
      <c r="C132" s="27"/>
    </row>
    <row r="133" spans="2:3" ht="18" customHeight="1">
      <c r="B133" s="27"/>
      <c r="C133" s="27"/>
    </row>
    <row r="134" spans="2:3" ht="18" customHeight="1">
      <c r="B134" s="27"/>
      <c r="C134" s="27"/>
    </row>
    <row r="135" spans="2:3" ht="18" customHeight="1">
      <c r="B135" s="27"/>
      <c r="C135" s="27"/>
    </row>
    <row r="136" spans="2:3" ht="18" customHeight="1">
      <c r="B136" s="27"/>
      <c r="C136" s="27"/>
    </row>
    <row r="137" spans="2:3" ht="18" customHeight="1">
      <c r="B137" s="27"/>
      <c r="C137" s="27"/>
    </row>
    <row r="138" spans="2:3" ht="18" customHeight="1">
      <c r="B138" s="27"/>
      <c r="C138" s="27"/>
    </row>
    <row r="139" spans="2:3" ht="18" customHeight="1">
      <c r="B139" s="27"/>
      <c r="C139" s="27"/>
    </row>
    <row r="140" spans="2:3" ht="18" customHeight="1">
      <c r="B140" s="27"/>
      <c r="C140" s="27"/>
    </row>
    <row r="141" spans="2:3" ht="18" customHeight="1">
      <c r="B141" s="27"/>
      <c r="C141" s="27"/>
    </row>
    <row r="142" spans="2:3" ht="18" customHeight="1">
      <c r="B142" s="27"/>
      <c r="C142" s="27"/>
    </row>
    <row r="143" spans="2:3" ht="18" customHeight="1">
      <c r="B143" s="27"/>
      <c r="C143" s="27"/>
    </row>
    <row r="144" spans="2:3" ht="18" customHeight="1">
      <c r="B144" s="27"/>
      <c r="C144" s="27"/>
    </row>
    <row r="145" spans="2:3" ht="18" customHeight="1">
      <c r="B145" s="27"/>
      <c r="C145" s="27"/>
    </row>
    <row r="146" spans="2:3" ht="18" customHeight="1">
      <c r="B146" s="27"/>
      <c r="C146" s="27"/>
    </row>
    <row r="147" spans="2:3" ht="18" customHeight="1">
      <c r="B147" s="27"/>
      <c r="C147" s="27"/>
    </row>
    <row r="148" spans="2:3" ht="18" customHeight="1">
      <c r="B148" s="27"/>
      <c r="C148" s="27"/>
    </row>
    <row r="149" spans="2:3" ht="18" customHeight="1">
      <c r="B149" s="27"/>
      <c r="C149" s="27"/>
    </row>
    <row r="150" spans="2:3" ht="18" customHeight="1">
      <c r="B150" s="27"/>
      <c r="C150" s="27"/>
    </row>
    <row r="151" spans="2:3" ht="18" customHeight="1">
      <c r="B151" s="27"/>
      <c r="C151" s="27"/>
    </row>
    <row r="152" spans="2:3" ht="18" customHeight="1">
      <c r="B152" s="27"/>
      <c r="C152" s="27"/>
    </row>
    <row r="153" spans="2:3" ht="18" customHeight="1">
      <c r="B153" s="27"/>
      <c r="C153" s="27"/>
    </row>
    <row r="154" spans="2:3" ht="18" customHeight="1">
      <c r="B154" s="27"/>
      <c r="C154" s="27"/>
    </row>
    <row r="155" spans="2:3" ht="18" customHeight="1">
      <c r="B155" s="27"/>
      <c r="C155" s="27"/>
    </row>
    <row r="156" spans="2:3" ht="18" customHeight="1">
      <c r="B156" s="27"/>
      <c r="C156" s="27"/>
    </row>
    <row r="157" spans="2:3" ht="18" customHeight="1">
      <c r="B157" s="27"/>
      <c r="C157" s="27"/>
    </row>
    <row r="158" spans="2:3" ht="18" customHeight="1">
      <c r="B158" s="27"/>
      <c r="C158" s="27"/>
    </row>
    <row r="159" spans="2:3" ht="18" customHeight="1">
      <c r="B159" s="27"/>
      <c r="C159" s="27"/>
    </row>
    <row r="160" spans="2:3">
      <c r="B160" s="27"/>
      <c r="C160" s="27"/>
    </row>
    <row r="161" spans="2:3">
      <c r="B161" s="27"/>
      <c r="C161" s="27"/>
    </row>
    <row r="162" spans="2:3">
      <c r="B162" s="27"/>
      <c r="C162" s="27"/>
    </row>
    <row r="163" spans="2:3">
      <c r="B163" s="27"/>
      <c r="C163" s="27"/>
    </row>
  </sheetData>
  <mergeCells count="12">
    <mergeCell ref="A2:F2"/>
    <mergeCell ref="A4:F4"/>
    <mergeCell ref="A6:A7"/>
    <mergeCell ref="A15:A16"/>
    <mergeCell ref="B15:C15"/>
    <mergeCell ref="D15:D16"/>
    <mergeCell ref="A11:F11"/>
    <mergeCell ref="A13:F13"/>
    <mergeCell ref="E6:F6"/>
    <mergeCell ref="D6:D7"/>
    <mergeCell ref="E14:F14"/>
    <mergeCell ref="E5:F5"/>
  </mergeCells>
  <pageMargins left="0" right="0" top="0" bottom="0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23"/>
  <sheetViews>
    <sheetView zoomScale="120" zoomScaleNormal="120" workbookViewId="0">
      <selection activeCell="F172" sqref="F172"/>
    </sheetView>
  </sheetViews>
  <sheetFormatPr defaultRowHeight="12.75"/>
  <cols>
    <col min="1" max="1" width="5" style="201" customWidth="1"/>
    <col min="2" max="2" width="2" style="201" customWidth="1"/>
    <col min="3" max="3" width="1.85546875" style="201" customWidth="1"/>
    <col min="4" max="5" width="3.5703125" style="201" customWidth="1"/>
    <col min="6" max="6" width="43" style="197" customWidth="1"/>
    <col min="7" max="7" width="5.28515625" style="202" customWidth="1"/>
    <col min="8" max="9" width="11.42578125" style="203" customWidth="1"/>
    <col min="10" max="10" width="10.28515625" style="203" customWidth="1"/>
    <col min="11" max="11" width="1.28515625" style="197" customWidth="1"/>
    <col min="12" max="238" width="9.140625" style="197"/>
    <col min="239" max="239" width="6.85546875" style="197" customWidth="1"/>
    <col min="240" max="240" width="2" style="197" customWidth="1"/>
    <col min="241" max="241" width="3" style="197" customWidth="1"/>
    <col min="242" max="243" width="5.140625" style="197" customWidth="1"/>
    <col min="244" max="244" width="44.5703125" style="197" customWidth="1"/>
    <col min="245" max="245" width="10.28515625" style="197" customWidth="1"/>
    <col min="246" max="246" width="11.42578125" style="197" customWidth="1"/>
    <col min="247" max="247" width="3.85546875" style="197" customWidth="1"/>
    <col min="248" max="248" width="6.28515625" style="197" customWidth="1"/>
    <col min="249" max="249" width="6.7109375" style="197" customWidth="1"/>
    <col min="250" max="250" width="3.42578125" style="197" customWidth="1"/>
    <col min="251" max="251" width="0" style="197" hidden="1" customWidth="1"/>
    <col min="252" max="252" width="0.140625" style="197" customWidth="1"/>
    <col min="253" max="253" width="0.28515625" style="197" customWidth="1"/>
    <col min="254" max="494" width="9.140625" style="197"/>
    <col min="495" max="495" width="6.85546875" style="197" customWidth="1"/>
    <col min="496" max="496" width="2" style="197" customWidth="1"/>
    <col min="497" max="497" width="3" style="197" customWidth="1"/>
    <col min="498" max="499" width="5.140625" style="197" customWidth="1"/>
    <col min="500" max="500" width="44.5703125" style="197" customWidth="1"/>
    <col min="501" max="501" width="10.28515625" style="197" customWidth="1"/>
    <col min="502" max="502" width="11.42578125" style="197" customWidth="1"/>
    <col min="503" max="503" width="3.85546875" style="197" customWidth="1"/>
    <col min="504" max="504" width="6.28515625" style="197" customWidth="1"/>
    <col min="505" max="505" width="6.7109375" style="197" customWidth="1"/>
    <col min="506" max="506" width="3.42578125" style="197" customWidth="1"/>
    <col min="507" max="507" width="0" style="197" hidden="1" customWidth="1"/>
    <col min="508" max="508" width="0.140625" style="197" customWidth="1"/>
    <col min="509" max="509" width="0.28515625" style="197" customWidth="1"/>
    <col min="510" max="750" width="9.140625" style="197"/>
    <col min="751" max="751" width="6.85546875" style="197" customWidth="1"/>
    <col min="752" max="752" width="2" style="197" customWidth="1"/>
    <col min="753" max="753" width="3" style="197" customWidth="1"/>
    <col min="754" max="755" width="5.140625" style="197" customWidth="1"/>
    <col min="756" max="756" width="44.5703125" style="197" customWidth="1"/>
    <col min="757" max="757" width="10.28515625" style="197" customWidth="1"/>
    <col min="758" max="758" width="11.42578125" style="197" customWidth="1"/>
    <col min="759" max="759" width="3.85546875" style="197" customWidth="1"/>
    <col min="760" max="760" width="6.28515625" style="197" customWidth="1"/>
    <col min="761" max="761" width="6.7109375" style="197" customWidth="1"/>
    <col min="762" max="762" width="3.42578125" style="197" customWidth="1"/>
    <col min="763" max="763" width="0" style="197" hidden="1" customWidth="1"/>
    <col min="764" max="764" width="0.140625" style="197" customWidth="1"/>
    <col min="765" max="765" width="0.28515625" style="197" customWidth="1"/>
    <col min="766" max="1006" width="9.140625" style="197"/>
    <col min="1007" max="1007" width="6.85546875" style="197" customWidth="1"/>
    <col min="1008" max="1008" width="2" style="197" customWidth="1"/>
    <col min="1009" max="1009" width="3" style="197" customWidth="1"/>
    <col min="1010" max="1011" width="5.140625" style="197" customWidth="1"/>
    <col min="1012" max="1012" width="44.5703125" style="197" customWidth="1"/>
    <col min="1013" max="1013" width="10.28515625" style="197" customWidth="1"/>
    <col min="1014" max="1014" width="11.42578125" style="197" customWidth="1"/>
    <col min="1015" max="1015" width="3.85546875" style="197" customWidth="1"/>
    <col min="1016" max="1016" width="6.28515625" style="197" customWidth="1"/>
    <col min="1017" max="1017" width="6.7109375" style="197" customWidth="1"/>
    <col min="1018" max="1018" width="3.42578125" style="197" customWidth="1"/>
    <col min="1019" max="1019" width="0" style="197" hidden="1" customWidth="1"/>
    <col min="1020" max="1020" width="0.140625" style="197" customWidth="1"/>
    <col min="1021" max="1021" width="0.28515625" style="197" customWidth="1"/>
    <col min="1022" max="1262" width="9.140625" style="197"/>
    <col min="1263" max="1263" width="6.85546875" style="197" customWidth="1"/>
    <col min="1264" max="1264" width="2" style="197" customWidth="1"/>
    <col min="1265" max="1265" width="3" style="197" customWidth="1"/>
    <col min="1266" max="1267" width="5.140625" style="197" customWidth="1"/>
    <col min="1268" max="1268" width="44.5703125" style="197" customWidth="1"/>
    <col min="1269" max="1269" width="10.28515625" style="197" customWidth="1"/>
    <col min="1270" max="1270" width="11.42578125" style="197" customWidth="1"/>
    <col min="1271" max="1271" width="3.85546875" style="197" customWidth="1"/>
    <col min="1272" max="1272" width="6.28515625" style="197" customWidth="1"/>
    <col min="1273" max="1273" width="6.7109375" style="197" customWidth="1"/>
    <col min="1274" max="1274" width="3.42578125" style="197" customWidth="1"/>
    <col min="1275" max="1275" width="0" style="197" hidden="1" customWidth="1"/>
    <col min="1276" max="1276" width="0.140625" style="197" customWidth="1"/>
    <col min="1277" max="1277" width="0.28515625" style="197" customWidth="1"/>
    <col min="1278" max="1518" width="9.140625" style="197"/>
    <col min="1519" max="1519" width="6.85546875" style="197" customWidth="1"/>
    <col min="1520" max="1520" width="2" style="197" customWidth="1"/>
    <col min="1521" max="1521" width="3" style="197" customWidth="1"/>
    <col min="1522" max="1523" width="5.140625" style="197" customWidth="1"/>
    <col min="1524" max="1524" width="44.5703125" style="197" customWidth="1"/>
    <col min="1525" max="1525" width="10.28515625" style="197" customWidth="1"/>
    <col min="1526" max="1526" width="11.42578125" style="197" customWidth="1"/>
    <col min="1527" max="1527" width="3.85546875" style="197" customWidth="1"/>
    <col min="1528" max="1528" width="6.28515625" style="197" customWidth="1"/>
    <col min="1529" max="1529" width="6.7109375" style="197" customWidth="1"/>
    <col min="1530" max="1530" width="3.42578125" style="197" customWidth="1"/>
    <col min="1531" max="1531" width="0" style="197" hidden="1" customWidth="1"/>
    <col min="1532" max="1532" width="0.140625" style="197" customWidth="1"/>
    <col min="1533" max="1533" width="0.28515625" style="197" customWidth="1"/>
    <col min="1534" max="1774" width="9.140625" style="197"/>
    <col min="1775" max="1775" width="6.85546875" style="197" customWidth="1"/>
    <col min="1776" max="1776" width="2" style="197" customWidth="1"/>
    <col min="1777" max="1777" width="3" style="197" customWidth="1"/>
    <col min="1778" max="1779" width="5.140625" style="197" customWidth="1"/>
    <col min="1780" max="1780" width="44.5703125" style="197" customWidth="1"/>
    <col min="1781" max="1781" width="10.28515625" style="197" customWidth="1"/>
    <col min="1782" max="1782" width="11.42578125" style="197" customWidth="1"/>
    <col min="1783" max="1783" width="3.85546875" style="197" customWidth="1"/>
    <col min="1784" max="1784" width="6.28515625" style="197" customWidth="1"/>
    <col min="1785" max="1785" width="6.7109375" style="197" customWidth="1"/>
    <col min="1786" max="1786" width="3.42578125" style="197" customWidth="1"/>
    <col min="1787" max="1787" width="0" style="197" hidden="1" customWidth="1"/>
    <col min="1788" max="1788" width="0.140625" style="197" customWidth="1"/>
    <col min="1789" max="1789" width="0.28515625" style="197" customWidth="1"/>
    <col min="1790" max="2030" width="9.140625" style="197"/>
    <col min="2031" max="2031" width="6.85546875" style="197" customWidth="1"/>
    <col min="2032" max="2032" width="2" style="197" customWidth="1"/>
    <col min="2033" max="2033" width="3" style="197" customWidth="1"/>
    <col min="2034" max="2035" width="5.140625" style="197" customWidth="1"/>
    <col min="2036" max="2036" width="44.5703125" style="197" customWidth="1"/>
    <col min="2037" max="2037" width="10.28515625" style="197" customWidth="1"/>
    <col min="2038" max="2038" width="11.42578125" style="197" customWidth="1"/>
    <col min="2039" max="2039" width="3.85546875" style="197" customWidth="1"/>
    <col min="2040" max="2040" width="6.28515625" style="197" customWidth="1"/>
    <col min="2041" max="2041" width="6.7109375" style="197" customWidth="1"/>
    <col min="2042" max="2042" width="3.42578125" style="197" customWidth="1"/>
    <col min="2043" max="2043" width="0" style="197" hidden="1" customWidth="1"/>
    <col min="2044" max="2044" width="0.140625" style="197" customWidth="1"/>
    <col min="2045" max="2045" width="0.28515625" style="197" customWidth="1"/>
    <col min="2046" max="2286" width="9.140625" style="197"/>
    <col min="2287" max="2287" width="6.85546875" style="197" customWidth="1"/>
    <col min="2288" max="2288" width="2" style="197" customWidth="1"/>
    <col min="2289" max="2289" width="3" style="197" customWidth="1"/>
    <col min="2290" max="2291" width="5.140625" style="197" customWidth="1"/>
    <col min="2292" max="2292" width="44.5703125" style="197" customWidth="1"/>
    <col min="2293" max="2293" width="10.28515625" style="197" customWidth="1"/>
    <col min="2294" max="2294" width="11.42578125" style="197" customWidth="1"/>
    <col min="2295" max="2295" width="3.85546875" style="197" customWidth="1"/>
    <col min="2296" max="2296" width="6.28515625" style="197" customWidth="1"/>
    <col min="2297" max="2297" width="6.7109375" style="197" customWidth="1"/>
    <col min="2298" max="2298" width="3.42578125" style="197" customWidth="1"/>
    <col min="2299" max="2299" width="0" style="197" hidden="1" customWidth="1"/>
    <col min="2300" max="2300" width="0.140625" style="197" customWidth="1"/>
    <col min="2301" max="2301" width="0.28515625" style="197" customWidth="1"/>
    <col min="2302" max="2542" width="9.140625" style="197"/>
    <col min="2543" max="2543" width="6.85546875" style="197" customWidth="1"/>
    <col min="2544" max="2544" width="2" style="197" customWidth="1"/>
    <col min="2545" max="2545" width="3" style="197" customWidth="1"/>
    <col min="2546" max="2547" width="5.140625" style="197" customWidth="1"/>
    <col min="2548" max="2548" width="44.5703125" style="197" customWidth="1"/>
    <col min="2549" max="2549" width="10.28515625" style="197" customWidth="1"/>
    <col min="2550" max="2550" width="11.42578125" style="197" customWidth="1"/>
    <col min="2551" max="2551" width="3.85546875" style="197" customWidth="1"/>
    <col min="2552" max="2552" width="6.28515625" style="197" customWidth="1"/>
    <col min="2553" max="2553" width="6.7109375" style="197" customWidth="1"/>
    <col min="2554" max="2554" width="3.42578125" style="197" customWidth="1"/>
    <col min="2555" max="2555" width="0" style="197" hidden="1" customWidth="1"/>
    <col min="2556" max="2556" width="0.140625" style="197" customWidth="1"/>
    <col min="2557" max="2557" width="0.28515625" style="197" customWidth="1"/>
    <col min="2558" max="2798" width="9.140625" style="197"/>
    <col min="2799" max="2799" width="6.85546875" style="197" customWidth="1"/>
    <col min="2800" max="2800" width="2" style="197" customWidth="1"/>
    <col min="2801" max="2801" width="3" style="197" customWidth="1"/>
    <col min="2802" max="2803" width="5.140625" style="197" customWidth="1"/>
    <col min="2804" max="2804" width="44.5703125" style="197" customWidth="1"/>
    <col min="2805" max="2805" width="10.28515625" style="197" customWidth="1"/>
    <col min="2806" max="2806" width="11.42578125" style="197" customWidth="1"/>
    <col min="2807" max="2807" width="3.85546875" style="197" customWidth="1"/>
    <col min="2808" max="2808" width="6.28515625" style="197" customWidth="1"/>
    <col min="2809" max="2809" width="6.7109375" style="197" customWidth="1"/>
    <col min="2810" max="2810" width="3.42578125" style="197" customWidth="1"/>
    <col min="2811" max="2811" width="0" style="197" hidden="1" customWidth="1"/>
    <col min="2812" max="2812" width="0.140625" style="197" customWidth="1"/>
    <col min="2813" max="2813" width="0.28515625" style="197" customWidth="1"/>
    <col min="2814" max="3054" width="9.140625" style="197"/>
    <col min="3055" max="3055" width="6.85546875" style="197" customWidth="1"/>
    <col min="3056" max="3056" width="2" style="197" customWidth="1"/>
    <col min="3057" max="3057" width="3" style="197" customWidth="1"/>
    <col min="3058" max="3059" width="5.140625" style="197" customWidth="1"/>
    <col min="3060" max="3060" width="44.5703125" style="197" customWidth="1"/>
    <col min="3061" max="3061" width="10.28515625" style="197" customWidth="1"/>
    <col min="3062" max="3062" width="11.42578125" style="197" customWidth="1"/>
    <col min="3063" max="3063" width="3.85546875" style="197" customWidth="1"/>
    <col min="3064" max="3064" width="6.28515625" style="197" customWidth="1"/>
    <col min="3065" max="3065" width="6.7109375" style="197" customWidth="1"/>
    <col min="3066" max="3066" width="3.42578125" style="197" customWidth="1"/>
    <col min="3067" max="3067" width="0" style="197" hidden="1" customWidth="1"/>
    <col min="3068" max="3068" width="0.140625" style="197" customWidth="1"/>
    <col min="3069" max="3069" width="0.28515625" style="197" customWidth="1"/>
    <col min="3070" max="3310" width="9.140625" style="197"/>
    <col min="3311" max="3311" width="6.85546875" style="197" customWidth="1"/>
    <col min="3312" max="3312" width="2" style="197" customWidth="1"/>
    <col min="3313" max="3313" width="3" style="197" customWidth="1"/>
    <col min="3314" max="3315" width="5.140625" style="197" customWidth="1"/>
    <col min="3316" max="3316" width="44.5703125" style="197" customWidth="1"/>
    <col min="3317" max="3317" width="10.28515625" style="197" customWidth="1"/>
    <col min="3318" max="3318" width="11.42578125" style="197" customWidth="1"/>
    <col min="3319" max="3319" width="3.85546875" style="197" customWidth="1"/>
    <col min="3320" max="3320" width="6.28515625" style="197" customWidth="1"/>
    <col min="3321" max="3321" width="6.7109375" style="197" customWidth="1"/>
    <col min="3322" max="3322" width="3.42578125" style="197" customWidth="1"/>
    <col min="3323" max="3323" width="0" style="197" hidden="1" customWidth="1"/>
    <col min="3324" max="3324" width="0.140625" style="197" customWidth="1"/>
    <col min="3325" max="3325" width="0.28515625" style="197" customWidth="1"/>
    <col min="3326" max="3566" width="9.140625" style="197"/>
    <col min="3567" max="3567" width="6.85546875" style="197" customWidth="1"/>
    <col min="3568" max="3568" width="2" style="197" customWidth="1"/>
    <col min="3569" max="3569" width="3" style="197" customWidth="1"/>
    <col min="3570" max="3571" width="5.140625" style="197" customWidth="1"/>
    <col min="3572" max="3572" width="44.5703125" style="197" customWidth="1"/>
    <col min="3573" max="3573" width="10.28515625" style="197" customWidth="1"/>
    <col min="3574" max="3574" width="11.42578125" style="197" customWidth="1"/>
    <col min="3575" max="3575" width="3.85546875" style="197" customWidth="1"/>
    <col min="3576" max="3576" width="6.28515625" style="197" customWidth="1"/>
    <col min="3577" max="3577" width="6.7109375" style="197" customWidth="1"/>
    <col min="3578" max="3578" width="3.42578125" style="197" customWidth="1"/>
    <col min="3579" max="3579" width="0" style="197" hidden="1" customWidth="1"/>
    <col min="3580" max="3580" width="0.140625" style="197" customWidth="1"/>
    <col min="3581" max="3581" width="0.28515625" style="197" customWidth="1"/>
    <col min="3582" max="3822" width="9.140625" style="197"/>
    <col min="3823" max="3823" width="6.85546875" style="197" customWidth="1"/>
    <col min="3824" max="3824" width="2" style="197" customWidth="1"/>
    <col min="3825" max="3825" width="3" style="197" customWidth="1"/>
    <col min="3826" max="3827" width="5.140625" style="197" customWidth="1"/>
    <col min="3828" max="3828" width="44.5703125" style="197" customWidth="1"/>
    <col min="3829" max="3829" width="10.28515625" style="197" customWidth="1"/>
    <col min="3830" max="3830" width="11.42578125" style="197" customWidth="1"/>
    <col min="3831" max="3831" width="3.85546875" style="197" customWidth="1"/>
    <col min="3832" max="3832" width="6.28515625" style="197" customWidth="1"/>
    <col min="3833" max="3833" width="6.7109375" style="197" customWidth="1"/>
    <col min="3834" max="3834" width="3.42578125" style="197" customWidth="1"/>
    <col min="3835" max="3835" width="0" style="197" hidden="1" customWidth="1"/>
    <col min="3836" max="3836" width="0.140625" style="197" customWidth="1"/>
    <col min="3837" max="3837" width="0.28515625" style="197" customWidth="1"/>
    <col min="3838" max="4078" width="9.140625" style="197"/>
    <col min="4079" max="4079" width="6.85546875" style="197" customWidth="1"/>
    <col min="4080" max="4080" width="2" style="197" customWidth="1"/>
    <col min="4081" max="4081" width="3" style="197" customWidth="1"/>
    <col min="4082" max="4083" width="5.140625" style="197" customWidth="1"/>
    <col min="4084" max="4084" width="44.5703125" style="197" customWidth="1"/>
    <col min="4085" max="4085" width="10.28515625" style="197" customWidth="1"/>
    <col min="4086" max="4086" width="11.42578125" style="197" customWidth="1"/>
    <col min="4087" max="4087" width="3.85546875" style="197" customWidth="1"/>
    <col min="4088" max="4088" width="6.28515625" style="197" customWidth="1"/>
    <col min="4089" max="4089" width="6.7109375" style="197" customWidth="1"/>
    <col min="4090" max="4090" width="3.42578125" style="197" customWidth="1"/>
    <col min="4091" max="4091" width="0" style="197" hidden="1" customWidth="1"/>
    <col min="4092" max="4092" width="0.140625" style="197" customWidth="1"/>
    <col min="4093" max="4093" width="0.28515625" style="197" customWidth="1"/>
    <col min="4094" max="4334" width="9.140625" style="197"/>
    <col min="4335" max="4335" width="6.85546875" style="197" customWidth="1"/>
    <col min="4336" max="4336" width="2" style="197" customWidth="1"/>
    <col min="4337" max="4337" width="3" style="197" customWidth="1"/>
    <col min="4338" max="4339" width="5.140625" style="197" customWidth="1"/>
    <col min="4340" max="4340" width="44.5703125" style="197" customWidth="1"/>
    <col min="4341" max="4341" width="10.28515625" style="197" customWidth="1"/>
    <col min="4342" max="4342" width="11.42578125" style="197" customWidth="1"/>
    <col min="4343" max="4343" width="3.85546875" style="197" customWidth="1"/>
    <col min="4344" max="4344" width="6.28515625" style="197" customWidth="1"/>
    <col min="4345" max="4345" width="6.7109375" style="197" customWidth="1"/>
    <col min="4346" max="4346" width="3.42578125" style="197" customWidth="1"/>
    <col min="4347" max="4347" width="0" style="197" hidden="1" customWidth="1"/>
    <col min="4348" max="4348" width="0.140625" style="197" customWidth="1"/>
    <col min="4349" max="4349" width="0.28515625" style="197" customWidth="1"/>
    <col min="4350" max="4590" width="9.140625" style="197"/>
    <col min="4591" max="4591" width="6.85546875" style="197" customWidth="1"/>
    <col min="4592" max="4592" width="2" style="197" customWidth="1"/>
    <col min="4593" max="4593" width="3" style="197" customWidth="1"/>
    <col min="4594" max="4595" width="5.140625" style="197" customWidth="1"/>
    <col min="4596" max="4596" width="44.5703125" style="197" customWidth="1"/>
    <col min="4597" max="4597" width="10.28515625" style="197" customWidth="1"/>
    <col min="4598" max="4598" width="11.42578125" style="197" customWidth="1"/>
    <col min="4599" max="4599" width="3.85546875" style="197" customWidth="1"/>
    <col min="4600" max="4600" width="6.28515625" style="197" customWidth="1"/>
    <col min="4601" max="4601" width="6.7109375" style="197" customWidth="1"/>
    <col min="4602" max="4602" width="3.42578125" style="197" customWidth="1"/>
    <col min="4603" max="4603" width="0" style="197" hidden="1" customWidth="1"/>
    <col min="4604" max="4604" width="0.140625" style="197" customWidth="1"/>
    <col min="4605" max="4605" width="0.28515625" style="197" customWidth="1"/>
    <col min="4606" max="4846" width="9.140625" style="197"/>
    <col min="4847" max="4847" width="6.85546875" style="197" customWidth="1"/>
    <col min="4848" max="4848" width="2" style="197" customWidth="1"/>
    <col min="4849" max="4849" width="3" style="197" customWidth="1"/>
    <col min="4850" max="4851" width="5.140625" style="197" customWidth="1"/>
    <col min="4852" max="4852" width="44.5703125" style="197" customWidth="1"/>
    <col min="4853" max="4853" width="10.28515625" style="197" customWidth="1"/>
    <col min="4854" max="4854" width="11.42578125" style="197" customWidth="1"/>
    <col min="4855" max="4855" width="3.85546875" style="197" customWidth="1"/>
    <col min="4856" max="4856" width="6.28515625" style="197" customWidth="1"/>
    <col min="4857" max="4857" width="6.7109375" style="197" customWidth="1"/>
    <col min="4858" max="4858" width="3.42578125" style="197" customWidth="1"/>
    <col min="4859" max="4859" width="0" style="197" hidden="1" customWidth="1"/>
    <col min="4860" max="4860" width="0.140625" style="197" customWidth="1"/>
    <col min="4861" max="4861" width="0.28515625" style="197" customWidth="1"/>
    <col min="4862" max="5102" width="9.140625" style="197"/>
    <col min="5103" max="5103" width="6.85546875" style="197" customWidth="1"/>
    <col min="5104" max="5104" width="2" style="197" customWidth="1"/>
    <col min="5105" max="5105" width="3" style="197" customWidth="1"/>
    <col min="5106" max="5107" width="5.140625" style="197" customWidth="1"/>
    <col min="5108" max="5108" width="44.5703125" style="197" customWidth="1"/>
    <col min="5109" max="5109" width="10.28515625" style="197" customWidth="1"/>
    <col min="5110" max="5110" width="11.42578125" style="197" customWidth="1"/>
    <col min="5111" max="5111" width="3.85546875" style="197" customWidth="1"/>
    <col min="5112" max="5112" width="6.28515625" style="197" customWidth="1"/>
    <col min="5113" max="5113" width="6.7109375" style="197" customWidth="1"/>
    <col min="5114" max="5114" width="3.42578125" style="197" customWidth="1"/>
    <col min="5115" max="5115" width="0" style="197" hidden="1" customWidth="1"/>
    <col min="5116" max="5116" width="0.140625" style="197" customWidth="1"/>
    <col min="5117" max="5117" width="0.28515625" style="197" customWidth="1"/>
    <col min="5118" max="5358" width="9.140625" style="197"/>
    <col min="5359" max="5359" width="6.85546875" style="197" customWidth="1"/>
    <col min="5360" max="5360" width="2" style="197" customWidth="1"/>
    <col min="5361" max="5361" width="3" style="197" customWidth="1"/>
    <col min="5362" max="5363" width="5.140625" style="197" customWidth="1"/>
    <col min="5364" max="5364" width="44.5703125" style="197" customWidth="1"/>
    <col min="5365" max="5365" width="10.28515625" style="197" customWidth="1"/>
    <col min="5366" max="5366" width="11.42578125" style="197" customWidth="1"/>
    <col min="5367" max="5367" width="3.85546875" style="197" customWidth="1"/>
    <col min="5368" max="5368" width="6.28515625" style="197" customWidth="1"/>
    <col min="5369" max="5369" width="6.7109375" style="197" customWidth="1"/>
    <col min="5370" max="5370" width="3.42578125" style="197" customWidth="1"/>
    <col min="5371" max="5371" width="0" style="197" hidden="1" customWidth="1"/>
    <col min="5372" max="5372" width="0.140625" style="197" customWidth="1"/>
    <col min="5373" max="5373" width="0.28515625" style="197" customWidth="1"/>
    <col min="5374" max="5614" width="9.140625" style="197"/>
    <col min="5615" max="5615" width="6.85546875" style="197" customWidth="1"/>
    <col min="5616" max="5616" width="2" style="197" customWidth="1"/>
    <col min="5617" max="5617" width="3" style="197" customWidth="1"/>
    <col min="5618" max="5619" width="5.140625" style="197" customWidth="1"/>
    <col min="5620" max="5620" width="44.5703125" style="197" customWidth="1"/>
    <col min="5621" max="5621" width="10.28515625" style="197" customWidth="1"/>
    <col min="5622" max="5622" width="11.42578125" style="197" customWidth="1"/>
    <col min="5623" max="5623" width="3.85546875" style="197" customWidth="1"/>
    <col min="5624" max="5624" width="6.28515625" style="197" customWidth="1"/>
    <col min="5625" max="5625" width="6.7109375" style="197" customWidth="1"/>
    <col min="5626" max="5626" width="3.42578125" style="197" customWidth="1"/>
    <col min="5627" max="5627" width="0" style="197" hidden="1" customWidth="1"/>
    <col min="5628" max="5628" width="0.140625" style="197" customWidth="1"/>
    <col min="5629" max="5629" width="0.28515625" style="197" customWidth="1"/>
    <col min="5630" max="5870" width="9.140625" style="197"/>
    <col min="5871" max="5871" width="6.85546875" style="197" customWidth="1"/>
    <col min="5872" max="5872" width="2" style="197" customWidth="1"/>
    <col min="5873" max="5873" width="3" style="197" customWidth="1"/>
    <col min="5874" max="5875" width="5.140625" style="197" customWidth="1"/>
    <col min="5876" max="5876" width="44.5703125" style="197" customWidth="1"/>
    <col min="5877" max="5877" width="10.28515625" style="197" customWidth="1"/>
    <col min="5878" max="5878" width="11.42578125" style="197" customWidth="1"/>
    <col min="5879" max="5879" width="3.85546875" style="197" customWidth="1"/>
    <col min="5880" max="5880" width="6.28515625" style="197" customWidth="1"/>
    <col min="5881" max="5881" width="6.7109375" style="197" customWidth="1"/>
    <col min="5882" max="5882" width="3.42578125" style="197" customWidth="1"/>
    <col min="5883" max="5883" width="0" style="197" hidden="1" customWidth="1"/>
    <col min="5884" max="5884" width="0.140625" style="197" customWidth="1"/>
    <col min="5885" max="5885" width="0.28515625" style="197" customWidth="1"/>
    <col min="5886" max="6126" width="9.140625" style="197"/>
    <col min="6127" max="6127" width="6.85546875" style="197" customWidth="1"/>
    <col min="6128" max="6128" width="2" style="197" customWidth="1"/>
    <col min="6129" max="6129" width="3" style="197" customWidth="1"/>
    <col min="6130" max="6131" width="5.140625" style="197" customWidth="1"/>
    <col min="6132" max="6132" width="44.5703125" style="197" customWidth="1"/>
    <col min="6133" max="6133" width="10.28515625" style="197" customWidth="1"/>
    <col min="6134" max="6134" width="11.42578125" style="197" customWidth="1"/>
    <col min="6135" max="6135" width="3.85546875" style="197" customWidth="1"/>
    <col min="6136" max="6136" width="6.28515625" style="197" customWidth="1"/>
    <col min="6137" max="6137" width="6.7109375" style="197" customWidth="1"/>
    <col min="6138" max="6138" width="3.42578125" style="197" customWidth="1"/>
    <col min="6139" max="6139" width="0" style="197" hidden="1" customWidth="1"/>
    <col min="6140" max="6140" width="0.140625" style="197" customWidth="1"/>
    <col min="6141" max="6141" width="0.28515625" style="197" customWidth="1"/>
    <col min="6142" max="6382" width="9.140625" style="197"/>
    <col min="6383" max="6383" width="6.85546875" style="197" customWidth="1"/>
    <col min="6384" max="6384" width="2" style="197" customWidth="1"/>
    <col min="6385" max="6385" width="3" style="197" customWidth="1"/>
    <col min="6386" max="6387" width="5.140625" style="197" customWidth="1"/>
    <col min="6388" max="6388" width="44.5703125" style="197" customWidth="1"/>
    <col min="6389" max="6389" width="10.28515625" style="197" customWidth="1"/>
    <col min="6390" max="6390" width="11.42578125" style="197" customWidth="1"/>
    <col min="6391" max="6391" width="3.85546875" style="197" customWidth="1"/>
    <col min="6392" max="6392" width="6.28515625" style="197" customWidth="1"/>
    <col min="6393" max="6393" width="6.7109375" style="197" customWidth="1"/>
    <col min="6394" max="6394" width="3.42578125" style="197" customWidth="1"/>
    <col min="6395" max="6395" width="0" style="197" hidden="1" customWidth="1"/>
    <col min="6396" max="6396" width="0.140625" style="197" customWidth="1"/>
    <col min="6397" max="6397" width="0.28515625" style="197" customWidth="1"/>
    <col min="6398" max="6638" width="9.140625" style="197"/>
    <col min="6639" max="6639" width="6.85546875" style="197" customWidth="1"/>
    <col min="6640" max="6640" width="2" style="197" customWidth="1"/>
    <col min="6641" max="6641" width="3" style="197" customWidth="1"/>
    <col min="6642" max="6643" width="5.140625" style="197" customWidth="1"/>
    <col min="6644" max="6644" width="44.5703125" style="197" customWidth="1"/>
    <col min="6645" max="6645" width="10.28515625" style="197" customWidth="1"/>
    <col min="6646" max="6646" width="11.42578125" style="197" customWidth="1"/>
    <col min="6647" max="6647" width="3.85546875" style="197" customWidth="1"/>
    <col min="6648" max="6648" width="6.28515625" style="197" customWidth="1"/>
    <col min="6649" max="6649" width="6.7109375" style="197" customWidth="1"/>
    <col min="6650" max="6650" width="3.42578125" style="197" customWidth="1"/>
    <col min="6651" max="6651" width="0" style="197" hidden="1" customWidth="1"/>
    <col min="6652" max="6652" width="0.140625" style="197" customWidth="1"/>
    <col min="6653" max="6653" width="0.28515625" style="197" customWidth="1"/>
    <col min="6654" max="6894" width="9.140625" style="197"/>
    <col min="6895" max="6895" width="6.85546875" style="197" customWidth="1"/>
    <col min="6896" max="6896" width="2" style="197" customWidth="1"/>
    <col min="6897" max="6897" width="3" style="197" customWidth="1"/>
    <col min="6898" max="6899" width="5.140625" style="197" customWidth="1"/>
    <col min="6900" max="6900" width="44.5703125" style="197" customWidth="1"/>
    <col min="6901" max="6901" width="10.28515625" style="197" customWidth="1"/>
    <col min="6902" max="6902" width="11.42578125" style="197" customWidth="1"/>
    <col min="6903" max="6903" width="3.85546875" style="197" customWidth="1"/>
    <col min="6904" max="6904" width="6.28515625" style="197" customWidth="1"/>
    <col min="6905" max="6905" width="6.7109375" style="197" customWidth="1"/>
    <col min="6906" max="6906" width="3.42578125" style="197" customWidth="1"/>
    <col min="6907" max="6907" width="0" style="197" hidden="1" customWidth="1"/>
    <col min="6908" max="6908" width="0.140625" style="197" customWidth="1"/>
    <col min="6909" max="6909" width="0.28515625" style="197" customWidth="1"/>
    <col min="6910" max="7150" width="9.140625" style="197"/>
    <col min="7151" max="7151" width="6.85546875" style="197" customWidth="1"/>
    <col min="7152" max="7152" width="2" style="197" customWidth="1"/>
    <col min="7153" max="7153" width="3" style="197" customWidth="1"/>
    <col min="7154" max="7155" width="5.140625" style="197" customWidth="1"/>
    <col min="7156" max="7156" width="44.5703125" style="197" customWidth="1"/>
    <col min="7157" max="7157" width="10.28515625" style="197" customWidth="1"/>
    <col min="7158" max="7158" width="11.42578125" style="197" customWidth="1"/>
    <col min="7159" max="7159" width="3.85546875" style="197" customWidth="1"/>
    <col min="7160" max="7160" width="6.28515625" style="197" customWidth="1"/>
    <col min="7161" max="7161" width="6.7109375" style="197" customWidth="1"/>
    <col min="7162" max="7162" width="3.42578125" style="197" customWidth="1"/>
    <col min="7163" max="7163" width="0" style="197" hidden="1" customWidth="1"/>
    <col min="7164" max="7164" width="0.140625" style="197" customWidth="1"/>
    <col min="7165" max="7165" width="0.28515625" style="197" customWidth="1"/>
    <col min="7166" max="7406" width="9.140625" style="197"/>
    <col min="7407" max="7407" width="6.85546875" style="197" customWidth="1"/>
    <col min="7408" max="7408" width="2" style="197" customWidth="1"/>
    <col min="7409" max="7409" width="3" style="197" customWidth="1"/>
    <col min="7410" max="7411" width="5.140625" style="197" customWidth="1"/>
    <col min="7412" max="7412" width="44.5703125" style="197" customWidth="1"/>
    <col min="7413" max="7413" width="10.28515625" style="197" customWidth="1"/>
    <col min="7414" max="7414" width="11.42578125" style="197" customWidth="1"/>
    <col min="7415" max="7415" width="3.85546875" style="197" customWidth="1"/>
    <col min="7416" max="7416" width="6.28515625" style="197" customWidth="1"/>
    <col min="7417" max="7417" width="6.7109375" style="197" customWidth="1"/>
    <col min="7418" max="7418" width="3.42578125" style="197" customWidth="1"/>
    <col min="7419" max="7419" width="0" style="197" hidden="1" customWidth="1"/>
    <col min="7420" max="7420" width="0.140625" style="197" customWidth="1"/>
    <col min="7421" max="7421" width="0.28515625" style="197" customWidth="1"/>
    <col min="7422" max="7662" width="9.140625" style="197"/>
    <col min="7663" max="7663" width="6.85546875" style="197" customWidth="1"/>
    <col min="7664" max="7664" width="2" style="197" customWidth="1"/>
    <col min="7665" max="7665" width="3" style="197" customWidth="1"/>
    <col min="7666" max="7667" width="5.140625" style="197" customWidth="1"/>
    <col min="7668" max="7668" width="44.5703125" style="197" customWidth="1"/>
    <col min="7669" max="7669" width="10.28515625" style="197" customWidth="1"/>
    <col min="7670" max="7670" width="11.42578125" style="197" customWidth="1"/>
    <col min="7671" max="7671" width="3.85546875" style="197" customWidth="1"/>
    <col min="7672" max="7672" width="6.28515625" style="197" customWidth="1"/>
    <col min="7673" max="7673" width="6.7109375" style="197" customWidth="1"/>
    <col min="7674" max="7674" width="3.42578125" style="197" customWidth="1"/>
    <col min="7675" max="7675" width="0" style="197" hidden="1" customWidth="1"/>
    <col min="7676" max="7676" width="0.140625" style="197" customWidth="1"/>
    <col min="7677" max="7677" width="0.28515625" style="197" customWidth="1"/>
    <col min="7678" max="7918" width="9.140625" style="197"/>
    <col min="7919" max="7919" width="6.85546875" style="197" customWidth="1"/>
    <col min="7920" max="7920" width="2" style="197" customWidth="1"/>
    <col min="7921" max="7921" width="3" style="197" customWidth="1"/>
    <col min="7922" max="7923" width="5.140625" style="197" customWidth="1"/>
    <col min="7924" max="7924" width="44.5703125" style="197" customWidth="1"/>
    <col min="7925" max="7925" width="10.28515625" style="197" customWidth="1"/>
    <col min="7926" max="7926" width="11.42578125" style="197" customWidth="1"/>
    <col min="7927" max="7927" width="3.85546875" style="197" customWidth="1"/>
    <col min="7928" max="7928" width="6.28515625" style="197" customWidth="1"/>
    <col min="7929" max="7929" width="6.7109375" style="197" customWidth="1"/>
    <col min="7930" max="7930" width="3.42578125" style="197" customWidth="1"/>
    <col min="7931" max="7931" width="0" style="197" hidden="1" customWidth="1"/>
    <col min="7932" max="7932" width="0.140625" style="197" customWidth="1"/>
    <col min="7933" max="7933" width="0.28515625" style="197" customWidth="1"/>
    <col min="7934" max="8174" width="9.140625" style="197"/>
    <col min="8175" max="8175" width="6.85546875" style="197" customWidth="1"/>
    <col min="8176" max="8176" width="2" style="197" customWidth="1"/>
    <col min="8177" max="8177" width="3" style="197" customWidth="1"/>
    <col min="8178" max="8179" width="5.140625" style="197" customWidth="1"/>
    <col min="8180" max="8180" width="44.5703125" style="197" customWidth="1"/>
    <col min="8181" max="8181" width="10.28515625" style="197" customWidth="1"/>
    <col min="8182" max="8182" width="11.42578125" style="197" customWidth="1"/>
    <col min="8183" max="8183" width="3.85546875" style="197" customWidth="1"/>
    <col min="8184" max="8184" width="6.28515625" style="197" customWidth="1"/>
    <col min="8185" max="8185" width="6.7109375" style="197" customWidth="1"/>
    <col min="8186" max="8186" width="3.42578125" style="197" customWidth="1"/>
    <col min="8187" max="8187" width="0" style="197" hidden="1" customWidth="1"/>
    <col min="8188" max="8188" width="0.140625" style="197" customWidth="1"/>
    <col min="8189" max="8189" width="0.28515625" style="197" customWidth="1"/>
    <col min="8190" max="8430" width="9.140625" style="197"/>
    <col min="8431" max="8431" width="6.85546875" style="197" customWidth="1"/>
    <col min="8432" max="8432" width="2" style="197" customWidth="1"/>
    <col min="8433" max="8433" width="3" style="197" customWidth="1"/>
    <col min="8434" max="8435" width="5.140625" style="197" customWidth="1"/>
    <col min="8436" max="8436" width="44.5703125" style="197" customWidth="1"/>
    <col min="8437" max="8437" width="10.28515625" style="197" customWidth="1"/>
    <col min="8438" max="8438" width="11.42578125" style="197" customWidth="1"/>
    <col min="8439" max="8439" width="3.85546875" style="197" customWidth="1"/>
    <col min="8440" max="8440" width="6.28515625" style="197" customWidth="1"/>
    <col min="8441" max="8441" width="6.7109375" style="197" customWidth="1"/>
    <col min="8442" max="8442" width="3.42578125" style="197" customWidth="1"/>
    <col min="8443" max="8443" width="0" style="197" hidden="1" customWidth="1"/>
    <col min="8444" max="8444" width="0.140625" style="197" customWidth="1"/>
    <col min="8445" max="8445" width="0.28515625" style="197" customWidth="1"/>
    <col min="8446" max="8686" width="9.140625" style="197"/>
    <col min="8687" max="8687" width="6.85546875" style="197" customWidth="1"/>
    <col min="8688" max="8688" width="2" style="197" customWidth="1"/>
    <col min="8689" max="8689" width="3" style="197" customWidth="1"/>
    <col min="8690" max="8691" width="5.140625" style="197" customWidth="1"/>
    <col min="8692" max="8692" width="44.5703125" style="197" customWidth="1"/>
    <col min="8693" max="8693" width="10.28515625" style="197" customWidth="1"/>
    <col min="8694" max="8694" width="11.42578125" style="197" customWidth="1"/>
    <col min="8695" max="8695" width="3.85546875" style="197" customWidth="1"/>
    <col min="8696" max="8696" width="6.28515625" style="197" customWidth="1"/>
    <col min="8697" max="8697" width="6.7109375" style="197" customWidth="1"/>
    <col min="8698" max="8698" width="3.42578125" style="197" customWidth="1"/>
    <col min="8699" max="8699" width="0" style="197" hidden="1" customWidth="1"/>
    <col min="8700" max="8700" width="0.140625" style="197" customWidth="1"/>
    <col min="8701" max="8701" width="0.28515625" style="197" customWidth="1"/>
    <col min="8702" max="8942" width="9.140625" style="197"/>
    <col min="8943" max="8943" width="6.85546875" style="197" customWidth="1"/>
    <col min="8944" max="8944" width="2" style="197" customWidth="1"/>
    <col min="8945" max="8945" width="3" style="197" customWidth="1"/>
    <col min="8946" max="8947" width="5.140625" style="197" customWidth="1"/>
    <col min="8948" max="8948" width="44.5703125" style="197" customWidth="1"/>
    <col min="8949" max="8949" width="10.28515625" style="197" customWidth="1"/>
    <col min="8950" max="8950" width="11.42578125" style="197" customWidth="1"/>
    <col min="8951" max="8951" width="3.85546875" style="197" customWidth="1"/>
    <col min="8952" max="8952" width="6.28515625" style="197" customWidth="1"/>
    <col min="8953" max="8953" width="6.7109375" style="197" customWidth="1"/>
    <col min="8954" max="8954" width="3.42578125" style="197" customWidth="1"/>
    <col min="8955" max="8955" width="0" style="197" hidden="1" customWidth="1"/>
    <col min="8956" max="8956" width="0.140625" style="197" customWidth="1"/>
    <col min="8957" max="8957" width="0.28515625" style="197" customWidth="1"/>
    <col min="8958" max="9198" width="9.140625" style="197"/>
    <col min="9199" max="9199" width="6.85546875" style="197" customWidth="1"/>
    <col min="9200" max="9200" width="2" style="197" customWidth="1"/>
    <col min="9201" max="9201" width="3" style="197" customWidth="1"/>
    <col min="9202" max="9203" width="5.140625" style="197" customWidth="1"/>
    <col min="9204" max="9204" width="44.5703125" style="197" customWidth="1"/>
    <col min="9205" max="9205" width="10.28515625" style="197" customWidth="1"/>
    <col min="9206" max="9206" width="11.42578125" style="197" customWidth="1"/>
    <col min="9207" max="9207" width="3.85546875" style="197" customWidth="1"/>
    <col min="9208" max="9208" width="6.28515625" style="197" customWidth="1"/>
    <col min="9209" max="9209" width="6.7109375" style="197" customWidth="1"/>
    <col min="9210" max="9210" width="3.42578125" style="197" customWidth="1"/>
    <col min="9211" max="9211" width="0" style="197" hidden="1" customWidth="1"/>
    <col min="9212" max="9212" width="0.140625" style="197" customWidth="1"/>
    <col min="9213" max="9213" width="0.28515625" style="197" customWidth="1"/>
    <col min="9214" max="9454" width="9.140625" style="197"/>
    <col min="9455" max="9455" width="6.85546875" style="197" customWidth="1"/>
    <col min="9456" max="9456" width="2" style="197" customWidth="1"/>
    <col min="9457" max="9457" width="3" style="197" customWidth="1"/>
    <col min="9458" max="9459" width="5.140625" style="197" customWidth="1"/>
    <col min="9460" max="9460" width="44.5703125" style="197" customWidth="1"/>
    <col min="9461" max="9461" width="10.28515625" style="197" customWidth="1"/>
    <col min="9462" max="9462" width="11.42578125" style="197" customWidth="1"/>
    <col min="9463" max="9463" width="3.85546875" style="197" customWidth="1"/>
    <col min="9464" max="9464" width="6.28515625" style="197" customWidth="1"/>
    <col min="9465" max="9465" width="6.7109375" style="197" customWidth="1"/>
    <col min="9466" max="9466" width="3.42578125" style="197" customWidth="1"/>
    <col min="9467" max="9467" width="0" style="197" hidden="1" customWidth="1"/>
    <col min="9468" max="9468" width="0.140625" style="197" customWidth="1"/>
    <col min="9469" max="9469" width="0.28515625" style="197" customWidth="1"/>
    <col min="9470" max="9710" width="9.140625" style="197"/>
    <col min="9711" max="9711" width="6.85546875" style="197" customWidth="1"/>
    <col min="9712" max="9712" width="2" style="197" customWidth="1"/>
    <col min="9713" max="9713" width="3" style="197" customWidth="1"/>
    <col min="9714" max="9715" width="5.140625" style="197" customWidth="1"/>
    <col min="9716" max="9716" width="44.5703125" style="197" customWidth="1"/>
    <col min="9717" max="9717" width="10.28515625" style="197" customWidth="1"/>
    <col min="9718" max="9718" width="11.42578125" style="197" customWidth="1"/>
    <col min="9719" max="9719" width="3.85546875" style="197" customWidth="1"/>
    <col min="9720" max="9720" width="6.28515625" style="197" customWidth="1"/>
    <col min="9721" max="9721" width="6.7109375" style="197" customWidth="1"/>
    <col min="9722" max="9722" width="3.42578125" style="197" customWidth="1"/>
    <col min="9723" max="9723" width="0" style="197" hidden="1" customWidth="1"/>
    <col min="9724" max="9724" width="0.140625" style="197" customWidth="1"/>
    <col min="9725" max="9725" width="0.28515625" style="197" customWidth="1"/>
    <col min="9726" max="9966" width="9.140625" style="197"/>
    <col min="9967" max="9967" width="6.85546875" style="197" customWidth="1"/>
    <col min="9968" max="9968" width="2" style="197" customWidth="1"/>
    <col min="9969" max="9969" width="3" style="197" customWidth="1"/>
    <col min="9970" max="9971" width="5.140625" style="197" customWidth="1"/>
    <col min="9972" max="9972" width="44.5703125" style="197" customWidth="1"/>
    <col min="9973" max="9973" width="10.28515625" style="197" customWidth="1"/>
    <col min="9974" max="9974" width="11.42578125" style="197" customWidth="1"/>
    <col min="9975" max="9975" width="3.85546875" style="197" customWidth="1"/>
    <col min="9976" max="9976" width="6.28515625" style="197" customWidth="1"/>
    <col min="9977" max="9977" width="6.7109375" style="197" customWidth="1"/>
    <col min="9978" max="9978" width="3.42578125" style="197" customWidth="1"/>
    <col min="9979" max="9979" width="0" style="197" hidden="1" customWidth="1"/>
    <col min="9980" max="9980" width="0.140625" style="197" customWidth="1"/>
    <col min="9981" max="9981" width="0.28515625" style="197" customWidth="1"/>
    <col min="9982" max="10222" width="9.140625" style="197"/>
    <col min="10223" max="10223" width="6.85546875" style="197" customWidth="1"/>
    <col min="10224" max="10224" width="2" style="197" customWidth="1"/>
    <col min="10225" max="10225" width="3" style="197" customWidth="1"/>
    <col min="10226" max="10227" width="5.140625" style="197" customWidth="1"/>
    <col min="10228" max="10228" width="44.5703125" style="197" customWidth="1"/>
    <col min="10229" max="10229" width="10.28515625" style="197" customWidth="1"/>
    <col min="10230" max="10230" width="11.42578125" style="197" customWidth="1"/>
    <col min="10231" max="10231" width="3.85546875" style="197" customWidth="1"/>
    <col min="10232" max="10232" width="6.28515625" style="197" customWidth="1"/>
    <col min="10233" max="10233" width="6.7109375" style="197" customWidth="1"/>
    <col min="10234" max="10234" width="3.42578125" style="197" customWidth="1"/>
    <col min="10235" max="10235" width="0" style="197" hidden="1" customWidth="1"/>
    <col min="10236" max="10236" width="0.140625" style="197" customWidth="1"/>
    <col min="10237" max="10237" width="0.28515625" style="197" customWidth="1"/>
    <col min="10238" max="10478" width="9.140625" style="197"/>
    <col min="10479" max="10479" width="6.85546875" style="197" customWidth="1"/>
    <col min="10480" max="10480" width="2" style="197" customWidth="1"/>
    <col min="10481" max="10481" width="3" style="197" customWidth="1"/>
    <col min="10482" max="10483" width="5.140625" style="197" customWidth="1"/>
    <col min="10484" max="10484" width="44.5703125" style="197" customWidth="1"/>
    <col min="10485" max="10485" width="10.28515625" style="197" customWidth="1"/>
    <col min="10486" max="10486" width="11.42578125" style="197" customWidth="1"/>
    <col min="10487" max="10487" width="3.85546875" style="197" customWidth="1"/>
    <col min="10488" max="10488" width="6.28515625" style="197" customWidth="1"/>
    <col min="10489" max="10489" width="6.7109375" style="197" customWidth="1"/>
    <col min="10490" max="10490" width="3.42578125" style="197" customWidth="1"/>
    <col min="10491" max="10491" width="0" style="197" hidden="1" customWidth="1"/>
    <col min="10492" max="10492" width="0.140625" style="197" customWidth="1"/>
    <col min="10493" max="10493" width="0.28515625" style="197" customWidth="1"/>
    <col min="10494" max="10734" width="9.140625" style="197"/>
    <col min="10735" max="10735" width="6.85546875" style="197" customWidth="1"/>
    <col min="10736" max="10736" width="2" style="197" customWidth="1"/>
    <col min="10737" max="10737" width="3" style="197" customWidth="1"/>
    <col min="10738" max="10739" width="5.140625" style="197" customWidth="1"/>
    <col min="10740" max="10740" width="44.5703125" style="197" customWidth="1"/>
    <col min="10741" max="10741" width="10.28515625" style="197" customWidth="1"/>
    <col min="10742" max="10742" width="11.42578125" style="197" customWidth="1"/>
    <col min="10743" max="10743" width="3.85546875" style="197" customWidth="1"/>
    <col min="10744" max="10744" width="6.28515625" style="197" customWidth="1"/>
    <col min="10745" max="10745" width="6.7109375" style="197" customWidth="1"/>
    <col min="10746" max="10746" width="3.42578125" style="197" customWidth="1"/>
    <col min="10747" max="10747" width="0" style="197" hidden="1" customWidth="1"/>
    <col min="10748" max="10748" width="0.140625" style="197" customWidth="1"/>
    <col min="10749" max="10749" width="0.28515625" style="197" customWidth="1"/>
    <col min="10750" max="10990" width="9.140625" style="197"/>
    <col min="10991" max="10991" width="6.85546875" style="197" customWidth="1"/>
    <col min="10992" max="10992" width="2" style="197" customWidth="1"/>
    <col min="10993" max="10993" width="3" style="197" customWidth="1"/>
    <col min="10994" max="10995" width="5.140625" style="197" customWidth="1"/>
    <col min="10996" max="10996" width="44.5703125" style="197" customWidth="1"/>
    <col min="10997" max="10997" width="10.28515625" style="197" customWidth="1"/>
    <col min="10998" max="10998" width="11.42578125" style="197" customWidth="1"/>
    <col min="10999" max="10999" width="3.85546875" style="197" customWidth="1"/>
    <col min="11000" max="11000" width="6.28515625" style="197" customWidth="1"/>
    <col min="11001" max="11001" width="6.7109375" style="197" customWidth="1"/>
    <col min="11002" max="11002" width="3.42578125" style="197" customWidth="1"/>
    <col min="11003" max="11003" width="0" style="197" hidden="1" customWidth="1"/>
    <col min="11004" max="11004" width="0.140625" style="197" customWidth="1"/>
    <col min="11005" max="11005" width="0.28515625" style="197" customWidth="1"/>
    <col min="11006" max="11246" width="9.140625" style="197"/>
    <col min="11247" max="11247" width="6.85546875" style="197" customWidth="1"/>
    <col min="11248" max="11248" width="2" style="197" customWidth="1"/>
    <col min="11249" max="11249" width="3" style="197" customWidth="1"/>
    <col min="11250" max="11251" width="5.140625" style="197" customWidth="1"/>
    <col min="11252" max="11252" width="44.5703125" style="197" customWidth="1"/>
    <col min="11253" max="11253" width="10.28515625" style="197" customWidth="1"/>
    <col min="11254" max="11254" width="11.42578125" style="197" customWidth="1"/>
    <col min="11255" max="11255" width="3.85546875" style="197" customWidth="1"/>
    <col min="11256" max="11256" width="6.28515625" style="197" customWidth="1"/>
    <col min="11257" max="11257" width="6.7109375" style="197" customWidth="1"/>
    <col min="11258" max="11258" width="3.42578125" style="197" customWidth="1"/>
    <col min="11259" max="11259" width="0" style="197" hidden="1" customWidth="1"/>
    <col min="11260" max="11260" width="0.140625" style="197" customWidth="1"/>
    <col min="11261" max="11261" width="0.28515625" style="197" customWidth="1"/>
    <col min="11262" max="11502" width="9.140625" style="197"/>
    <col min="11503" max="11503" width="6.85546875" style="197" customWidth="1"/>
    <col min="11504" max="11504" width="2" style="197" customWidth="1"/>
    <col min="11505" max="11505" width="3" style="197" customWidth="1"/>
    <col min="11506" max="11507" width="5.140625" style="197" customWidth="1"/>
    <col min="11508" max="11508" width="44.5703125" style="197" customWidth="1"/>
    <col min="11509" max="11509" width="10.28515625" style="197" customWidth="1"/>
    <col min="11510" max="11510" width="11.42578125" style="197" customWidth="1"/>
    <col min="11511" max="11511" width="3.85546875" style="197" customWidth="1"/>
    <col min="11512" max="11512" width="6.28515625" style="197" customWidth="1"/>
    <col min="11513" max="11513" width="6.7109375" style="197" customWidth="1"/>
    <col min="11514" max="11514" width="3.42578125" style="197" customWidth="1"/>
    <col min="11515" max="11515" width="0" style="197" hidden="1" customWidth="1"/>
    <col min="11516" max="11516" width="0.140625" style="197" customWidth="1"/>
    <col min="11517" max="11517" width="0.28515625" style="197" customWidth="1"/>
    <col min="11518" max="11758" width="9.140625" style="197"/>
    <col min="11759" max="11759" width="6.85546875" style="197" customWidth="1"/>
    <col min="11760" max="11760" width="2" style="197" customWidth="1"/>
    <col min="11761" max="11761" width="3" style="197" customWidth="1"/>
    <col min="11762" max="11763" width="5.140625" style="197" customWidth="1"/>
    <col min="11764" max="11764" width="44.5703125" style="197" customWidth="1"/>
    <col min="11765" max="11765" width="10.28515625" style="197" customWidth="1"/>
    <col min="11766" max="11766" width="11.42578125" style="197" customWidth="1"/>
    <col min="11767" max="11767" width="3.85546875" style="197" customWidth="1"/>
    <col min="11768" max="11768" width="6.28515625" style="197" customWidth="1"/>
    <col min="11769" max="11769" width="6.7109375" style="197" customWidth="1"/>
    <col min="11770" max="11770" width="3.42578125" style="197" customWidth="1"/>
    <col min="11771" max="11771" width="0" style="197" hidden="1" customWidth="1"/>
    <col min="11772" max="11772" width="0.140625" style="197" customWidth="1"/>
    <col min="11773" max="11773" width="0.28515625" style="197" customWidth="1"/>
    <col min="11774" max="12014" width="9.140625" style="197"/>
    <col min="12015" max="12015" width="6.85546875" style="197" customWidth="1"/>
    <col min="12016" max="12016" width="2" style="197" customWidth="1"/>
    <col min="12017" max="12017" width="3" style="197" customWidth="1"/>
    <col min="12018" max="12019" width="5.140625" style="197" customWidth="1"/>
    <col min="12020" max="12020" width="44.5703125" style="197" customWidth="1"/>
    <col min="12021" max="12021" width="10.28515625" style="197" customWidth="1"/>
    <col min="12022" max="12022" width="11.42578125" style="197" customWidth="1"/>
    <col min="12023" max="12023" width="3.85546875" style="197" customWidth="1"/>
    <col min="12024" max="12024" width="6.28515625" style="197" customWidth="1"/>
    <col min="12025" max="12025" width="6.7109375" style="197" customWidth="1"/>
    <col min="12026" max="12026" width="3.42578125" style="197" customWidth="1"/>
    <col min="12027" max="12027" width="0" style="197" hidden="1" customWidth="1"/>
    <col min="12028" max="12028" width="0.140625" style="197" customWidth="1"/>
    <col min="12029" max="12029" width="0.28515625" style="197" customWidth="1"/>
    <col min="12030" max="12270" width="9.140625" style="197"/>
    <col min="12271" max="12271" width="6.85546875" style="197" customWidth="1"/>
    <col min="12272" max="12272" width="2" style="197" customWidth="1"/>
    <col min="12273" max="12273" width="3" style="197" customWidth="1"/>
    <col min="12274" max="12275" width="5.140625" style="197" customWidth="1"/>
    <col min="12276" max="12276" width="44.5703125" style="197" customWidth="1"/>
    <col min="12277" max="12277" width="10.28515625" style="197" customWidth="1"/>
    <col min="12278" max="12278" width="11.42578125" style="197" customWidth="1"/>
    <col min="12279" max="12279" width="3.85546875" style="197" customWidth="1"/>
    <col min="12280" max="12280" width="6.28515625" style="197" customWidth="1"/>
    <col min="12281" max="12281" width="6.7109375" style="197" customWidth="1"/>
    <col min="12282" max="12282" width="3.42578125" style="197" customWidth="1"/>
    <col min="12283" max="12283" width="0" style="197" hidden="1" customWidth="1"/>
    <col min="12284" max="12284" width="0.140625" style="197" customWidth="1"/>
    <col min="12285" max="12285" width="0.28515625" style="197" customWidth="1"/>
    <col min="12286" max="12526" width="9.140625" style="197"/>
    <col min="12527" max="12527" width="6.85546875" style="197" customWidth="1"/>
    <col min="12528" max="12528" width="2" style="197" customWidth="1"/>
    <col min="12529" max="12529" width="3" style="197" customWidth="1"/>
    <col min="12530" max="12531" width="5.140625" style="197" customWidth="1"/>
    <col min="12532" max="12532" width="44.5703125" style="197" customWidth="1"/>
    <col min="12533" max="12533" width="10.28515625" style="197" customWidth="1"/>
    <col min="12534" max="12534" width="11.42578125" style="197" customWidth="1"/>
    <col min="12535" max="12535" width="3.85546875" style="197" customWidth="1"/>
    <col min="12536" max="12536" width="6.28515625" style="197" customWidth="1"/>
    <col min="12537" max="12537" width="6.7109375" style="197" customWidth="1"/>
    <col min="12538" max="12538" width="3.42578125" style="197" customWidth="1"/>
    <col min="12539" max="12539" width="0" style="197" hidden="1" customWidth="1"/>
    <col min="12540" max="12540" width="0.140625" style="197" customWidth="1"/>
    <col min="12541" max="12541" width="0.28515625" style="197" customWidth="1"/>
    <col min="12542" max="12782" width="9.140625" style="197"/>
    <col min="12783" max="12783" width="6.85546875" style="197" customWidth="1"/>
    <col min="12784" max="12784" width="2" style="197" customWidth="1"/>
    <col min="12785" max="12785" width="3" style="197" customWidth="1"/>
    <col min="12786" max="12787" width="5.140625" style="197" customWidth="1"/>
    <col min="12788" max="12788" width="44.5703125" style="197" customWidth="1"/>
    <col min="12789" max="12789" width="10.28515625" style="197" customWidth="1"/>
    <col min="12790" max="12790" width="11.42578125" style="197" customWidth="1"/>
    <col min="12791" max="12791" width="3.85546875" style="197" customWidth="1"/>
    <col min="12792" max="12792" width="6.28515625" style="197" customWidth="1"/>
    <col min="12793" max="12793" width="6.7109375" style="197" customWidth="1"/>
    <col min="12794" max="12794" width="3.42578125" style="197" customWidth="1"/>
    <col min="12795" max="12795" width="0" style="197" hidden="1" customWidth="1"/>
    <col min="12796" max="12796" width="0.140625" style="197" customWidth="1"/>
    <col min="12797" max="12797" width="0.28515625" style="197" customWidth="1"/>
    <col min="12798" max="13038" width="9.140625" style="197"/>
    <col min="13039" max="13039" width="6.85546875" style="197" customWidth="1"/>
    <col min="13040" max="13040" width="2" style="197" customWidth="1"/>
    <col min="13041" max="13041" width="3" style="197" customWidth="1"/>
    <col min="13042" max="13043" width="5.140625" style="197" customWidth="1"/>
    <col min="13044" max="13044" width="44.5703125" style="197" customWidth="1"/>
    <col min="13045" max="13045" width="10.28515625" style="197" customWidth="1"/>
    <col min="13046" max="13046" width="11.42578125" style="197" customWidth="1"/>
    <col min="13047" max="13047" width="3.85546875" style="197" customWidth="1"/>
    <col min="13048" max="13048" width="6.28515625" style="197" customWidth="1"/>
    <col min="13049" max="13049" width="6.7109375" style="197" customWidth="1"/>
    <col min="13050" max="13050" width="3.42578125" style="197" customWidth="1"/>
    <col min="13051" max="13051" width="0" style="197" hidden="1" customWidth="1"/>
    <col min="13052" max="13052" width="0.140625" style="197" customWidth="1"/>
    <col min="13053" max="13053" width="0.28515625" style="197" customWidth="1"/>
    <col min="13054" max="13294" width="9.140625" style="197"/>
    <col min="13295" max="13295" width="6.85546875" style="197" customWidth="1"/>
    <col min="13296" max="13296" width="2" style="197" customWidth="1"/>
    <col min="13297" max="13297" width="3" style="197" customWidth="1"/>
    <col min="13298" max="13299" width="5.140625" style="197" customWidth="1"/>
    <col min="13300" max="13300" width="44.5703125" style="197" customWidth="1"/>
    <col min="13301" max="13301" width="10.28515625" style="197" customWidth="1"/>
    <col min="13302" max="13302" width="11.42578125" style="197" customWidth="1"/>
    <col min="13303" max="13303" width="3.85546875" style="197" customWidth="1"/>
    <col min="13304" max="13304" width="6.28515625" style="197" customWidth="1"/>
    <col min="13305" max="13305" width="6.7109375" style="197" customWidth="1"/>
    <col min="13306" max="13306" width="3.42578125" style="197" customWidth="1"/>
    <col min="13307" max="13307" width="0" style="197" hidden="1" customWidth="1"/>
    <col min="13308" max="13308" width="0.140625" style="197" customWidth="1"/>
    <col min="13309" max="13309" width="0.28515625" style="197" customWidth="1"/>
    <col min="13310" max="13550" width="9.140625" style="197"/>
    <col min="13551" max="13551" width="6.85546875" style="197" customWidth="1"/>
    <col min="13552" max="13552" width="2" style="197" customWidth="1"/>
    <col min="13553" max="13553" width="3" style="197" customWidth="1"/>
    <col min="13554" max="13555" width="5.140625" style="197" customWidth="1"/>
    <col min="13556" max="13556" width="44.5703125" style="197" customWidth="1"/>
    <col min="13557" max="13557" width="10.28515625" style="197" customWidth="1"/>
    <col min="13558" max="13558" width="11.42578125" style="197" customWidth="1"/>
    <col min="13559" max="13559" width="3.85546875" style="197" customWidth="1"/>
    <col min="13560" max="13560" width="6.28515625" style="197" customWidth="1"/>
    <col min="13561" max="13561" width="6.7109375" style="197" customWidth="1"/>
    <col min="13562" max="13562" width="3.42578125" style="197" customWidth="1"/>
    <col min="13563" max="13563" width="0" style="197" hidden="1" customWidth="1"/>
    <col min="13564" max="13564" width="0.140625" style="197" customWidth="1"/>
    <col min="13565" max="13565" width="0.28515625" style="197" customWidth="1"/>
    <col min="13566" max="13806" width="9.140625" style="197"/>
    <col min="13807" max="13807" width="6.85546875" style="197" customWidth="1"/>
    <col min="13808" max="13808" width="2" style="197" customWidth="1"/>
    <col min="13809" max="13809" width="3" style="197" customWidth="1"/>
    <col min="13810" max="13811" width="5.140625" style="197" customWidth="1"/>
    <col min="13812" max="13812" width="44.5703125" style="197" customWidth="1"/>
    <col min="13813" max="13813" width="10.28515625" style="197" customWidth="1"/>
    <col min="13814" max="13814" width="11.42578125" style="197" customWidth="1"/>
    <col min="13815" max="13815" width="3.85546875" style="197" customWidth="1"/>
    <col min="13816" max="13816" width="6.28515625" style="197" customWidth="1"/>
    <col min="13817" max="13817" width="6.7109375" style="197" customWidth="1"/>
    <col min="13818" max="13818" width="3.42578125" style="197" customWidth="1"/>
    <col min="13819" max="13819" width="0" style="197" hidden="1" customWidth="1"/>
    <col min="13820" max="13820" width="0.140625" style="197" customWidth="1"/>
    <col min="13821" max="13821" width="0.28515625" style="197" customWidth="1"/>
    <col min="13822" max="14062" width="9.140625" style="197"/>
    <col min="14063" max="14063" width="6.85546875" style="197" customWidth="1"/>
    <col min="14064" max="14064" width="2" style="197" customWidth="1"/>
    <col min="14065" max="14065" width="3" style="197" customWidth="1"/>
    <col min="14066" max="14067" width="5.140625" style="197" customWidth="1"/>
    <col min="14068" max="14068" width="44.5703125" style="197" customWidth="1"/>
    <col min="14069" max="14069" width="10.28515625" style="197" customWidth="1"/>
    <col min="14070" max="14070" width="11.42578125" style="197" customWidth="1"/>
    <col min="14071" max="14071" width="3.85546875" style="197" customWidth="1"/>
    <col min="14072" max="14072" width="6.28515625" style="197" customWidth="1"/>
    <col min="14073" max="14073" width="6.7109375" style="197" customWidth="1"/>
    <col min="14074" max="14074" width="3.42578125" style="197" customWidth="1"/>
    <col min="14075" max="14075" width="0" style="197" hidden="1" customWidth="1"/>
    <col min="14076" max="14076" width="0.140625" style="197" customWidth="1"/>
    <col min="14077" max="14077" width="0.28515625" style="197" customWidth="1"/>
    <col min="14078" max="14318" width="9.140625" style="197"/>
    <col min="14319" max="14319" width="6.85546875" style="197" customWidth="1"/>
    <col min="14320" max="14320" width="2" style="197" customWidth="1"/>
    <col min="14321" max="14321" width="3" style="197" customWidth="1"/>
    <col min="14322" max="14323" width="5.140625" style="197" customWidth="1"/>
    <col min="14324" max="14324" width="44.5703125" style="197" customWidth="1"/>
    <col min="14325" max="14325" width="10.28515625" style="197" customWidth="1"/>
    <col min="14326" max="14326" width="11.42578125" style="197" customWidth="1"/>
    <col min="14327" max="14327" width="3.85546875" style="197" customWidth="1"/>
    <col min="14328" max="14328" width="6.28515625" style="197" customWidth="1"/>
    <col min="14329" max="14329" width="6.7109375" style="197" customWidth="1"/>
    <col min="14330" max="14330" width="3.42578125" style="197" customWidth="1"/>
    <col min="14331" max="14331" width="0" style="197" hidden="1" customWidth="1"/>
    <col min="14332" max="14332" width="0.140625" style="197" customWidth="1"/>
    <col min="14333" max="14333" width="0.28515625" style="197" customWidth="1"/>
    <col min="14334" max="14574" width="9.140625" style="197"/>
    <col min="14575" max="14575" width="6.85546875" style="197" customWidth="1"/>
    <col min="14576" max="14576" width="2" style="197" customWidth="1"/>
    <col min="14577" max="14577" width="3" style="197" customWidth="1"/>
    <col min="14578" max="14579" width="5.140625" style="197" customWidth="1"/>
    <col min="14580" max="14580" width="44.5703125" style="197" customWidth="1"/>
    <col min="14581" max="14581" width="10.28515625" style="197" customWidth="1"/>
    <col min="14582" max="14582" width="11.42578125" style="197" customWidth="1"/>
    <col min="14583" max="14583" width="3.85546875" style="197" customWidth="1"/>
    <col min="14584" max="14584" width="6.28515625" style="197" customWidth="1"/>
    <col min="14585" max="14585" width="6.7109375" style="197" customWidth="1"/>
    <col min="14586" max="14586" width="3.42578125" style="197" customWidth="1"/>
    <col min="14587" max="14587" width="0" style="197" hidden="1" customWidth="1"/>
    <col min="14588" max="14588" width="0.140625" style="197" customWidth="1"/>
    <col min="14589" max="14589" width="0.28515625" style="197" customWidth="1"/>
    <col min="14590" max="14830" width="9.140625" style="197"/>
    <col min="14831" max="14831" width="6.85546875" style="197" customWidth="1"/>
    <col min="14832" max="14832" width="2" style="197" customWidth="1"/>
    <col min="14833" max="14833" width="3" style="197" customWidth="1"/>
    <col min="14834" max="14835" width="5.140625" style="197" customWidth="1"/>
    <col min="14836" max="14836" width="44.5703125" style="197" customWidth="1"/>
    <col min="14837" max="14837" width="10.28515625" style="197" customWidth="1"/>
    <col min="14838" max="14838" width="11.42578125" style="197" customWidth="1"/>
    <col min="14839" max="14839" width="3.85546875" style="197" customWidth="1"/>
    <col min="14840" max="14840" width="6.28515625" style="197" customWidth="1"/>
    <col min="14841" max="14841" width="6.7109375" style="197" customWidth="1"/>
    <col min="14842" max="14842" width="3.42578125" style="197" customWidth="1"/>
    <col min="14843" max="14843" width="0" style="197" hidden="1" customWidth="1"/>
    <col min="14844" max="14844" width="0.140625" style="197" customWidth="1"/>
    <col min="14845" max="14845" width="0.28515625" style="197" customWidth="1"/>
    <col min="14846" max="15086" width="9.140625" style="197"/>
    <col min="15087" max="15087" width="6.85546875" style="197" customWidth="1"/>
    <col min="15088" max="15088" width="2" style="197" customWidth="1"/>
    <col min="15089" max="15089" width="3" style="197" customWidth="1"/>
    <col min="15090" max="15091" width="5.140625" style="197" customWidth="1"/>
    <col min="15092" max="15092" width="44.5703125" style="197" customWidth="1"/>
    <col min="15093" max="15093" width="10.28515625" style="197" customWidth="1"/>
    <col min="15094" max="15094" width="11.42578125" style="197" customWidth="1"/>
    <col min="15095" max="15095" width="3.85546875" style="197" customWidth="1"/>
    <col min="15096" max="15096" width="6.28515625" style="197" customWidth="1"/>
    <col min="15097" max="15097" width="6.7109375" style="197" customWidth="1"/>
    <col min="15098" max="15098" width="3.42578125" style="197" customWidth="1"/>
    <col min="15099" max="15099" width="0" style="197" hidden="1" customWidth="1"/>
    <col min="15100" max="15100" width="0.140625" style="197" customWidth="1"/>
    <col min="15101" max="15101" width="0.28515625" style="197" customWidth="1"/>
    <col min="15102" max="15342" width="9.140625" style="197"/>
    <col min="15343" max="15343" width="6.85546875" style="197" customWidth="1"/>
    <col min="15344" max="15344" width="2" style="197" customWidth="1"/>
    <col min="15345" max="15345" width="3" style="197" customWidth="1"/>
    <col min="15346" max="15347" width="5.140625" style="197" customWidth="1"/>
    <col min="15348" max="15348" width="44.5703125" style="197" customWidth="1"/>
    <col min="15349" max="15349" width="10.28515625" style="197" customWidth="1"/>
    <col min="15350" max="15350" width="11.42578125" style="197" customWidth="1"/>
    <col min="15351" max="15351" width="3.85546875" style="197" customWidth="1"/>
    <col min="15352" max="15352" width="6.28515625" style="197" customWidth="1"/>
    <col min="15353" max="15353" width="6.7109375" style="197" customWidth="1"/>
    <col min="15354" max="15354" width="3.42578125" style="197" customWidth="1"/>
    <col min="15355" max="15355" width="0" style="197" hidden="1" customWidth="1"/>
    <col min="15356" max="15356" width="0.140625" style="197" customWidth="1"/>
    <col min="15357" max="15357" width="0.28515625" style="197" customWidth="1"/>
    <col min="15358" max="15598" width="9.140625" style="197"/>
    <col min="15599" max="15599" width="6.85546875" style="197" customWidth="1"/>
    <col min="15600" max="15600" width="2" style="197" customWidth="1"/>
    <col min="15601" max="15601" width="3" style="197" customWidth="1"/>
    <col min="15602" max="15603" width="5.140625" style="197" customWidth="1"/>
    <col min="15604" max="15604" width="44.5703125" style="197" customWidth="1"/>
    <col min="15605" max="15605" width="10.28515625" style="197" customWidth="1"/>
    <col min="15606" max="15606" width="11.42578125" style="197" customWidth="1"/>
    <col min="15607" max="15607" width="3.85546875" style="197" customWidth="1"/>
    <col min="15608" max="15608" width="6.28515625" style="197" customWidth="1"/>
    <col min="15609" max="15609" width="6.7109375" style="197" customWidth="1"/>
    <col min="15610" max="15610" width="3.42578125" style="197" customWidth="1"/>
    <col min="15611" max="15611" width="0" style="197" hidden="1" customWidth="1"/>
    <col min="15612" max="15612" width="0.140625" style="197" customWidth="1"/>
    <col min="15613" max="15613" width="0.28515625" style="197" customWidth="1"/>
    <col min="15614" max="15854" width="9.140625" style="197"/>
    <col min="15855" max="15855" width="6.85546875" style="197" customWidth="1"/>
    <col min="15856" max="15856" width="2" style="197" customWidth="1"/>
    <col min="15857" max="15857" width="3" style="197" customWidth="1"/>
    <col min="15858" max="15859" width="5.140625" style="197" customWidth="1"/>
    <col min="15860" max="15860" width="44.5703125" style="197" customWidth="1"/>
    <col min="15861" max="15861" width="10.28515625" style="197" customWidth="1"/>
    <col min="15862" max="15862" width="11.42578125" style="197" customWidth="1"/>
    <col min="15863" max="15863" width="3.85546875" style="197" customWidth="1"/>
    <col min="15864" max="15864" width="6.28515625" style="197" customWidth="1"/>
    <col min="15865" max="15865" width="6.7109375" style="197" customWidth="1"/>
    <col min="15866" max="15866" width="3.42578125" style="197" customWidth="1"/>
    <col min="15867" max="15867" width="0" style="197" hidden="1" customWidth="1"/>
    <col min="15868" max="15868" width="0.140625" style="197" customWidth="1"/>
    <col min="15869" max="15869" width="0.28515625" style="197" customWidth="1"/>
    <col min="15870" max="16110" width="9.140625" style="197"/>
    <col min="16111" max="16111" width="6.85546875" style="197" customWidth="1"/>
    <col min="16112" max="16112" width="2" style="197" customWidth="1"/>
    <col min="16113" max="16113" width="3" style="197" customWidth="1"/>
    <col min="16114" max="16115" width="5.140625" style="197" customWidth="1"/>
    <col min="16116" max="16116" width="44.5703125" style="197" customWidth="1"/>
    <col min="16117" max="16117" width="10.28515625" style="197" customWidth="1"/>
    <col min="16118" max="16118" width="11.42578125" style="197" customWidth="1"/>
    <col min="16119" max="16119" width="3.85546875" style="197" customWidth="1"/>
    <col min="16120" max="16120" width="6.28515625" style="197" customWidth="1"/>
    <col min="16121" max="16121" width="6.7109375" style="197" customWidth="1"/>
    <col min="16122" max="16122" width="3.42578125" style="197" customWidth="1"/>
    <col min="16123" max="16123" width="0" style="197" hidden="1" customWidth="1"/>
    <col min="16124" max="16124" width="0.140625" style="197" customWidth="1"/>
    <col min="16125" max="16125" width="0.28515625" style="197" customWidth="1"/>
    <col min="16126" max="16384" width="9.140625" style="197"/>
  </cols>
  <sheetData>
    <row r="2" spans="1:11" ht="51" customHeight="1">
      <c r="A2" s="260" t="s">
        <v>541</v>
      </c>
      <c r="B2" s="260"/>
      <c r="C2" s="260"/>
      <c r="D2" s="260"/>
      <c r="E2" s="260"/>
      <c r="F2" s="260"/>
      <c r="G2" s="260"/>
      <c r="H2" s="260"/>
      <c r="I2" s="260"/>
      <c r="J2" s="260"/>
    </row>
    <row r="3" spans="1:11" ht="15">
      <c r="I3" s="204"/>
      <c r="J3" s="175"/>
      <c r="K3" s="198"/>
    </row>
    <row r="4" spans="1:11" ht="15">
      <c r="A4" s="261" t="s">
        <v>542</v>
      </c>
      <c r="B4" s="262" t="s">
        <v>520</v>
      </c>
      <c r="C4" s="262"/>
      <c r="D4" s="262" t="s">
        <v>191</v>
      </c>
      <c r="E4" s="262" t="s">
        <v>192</v>
      </c>
      <c r="F4" s="263" t="s">
        <v>543</v>
      </c>
      <c r="G4" s="264" t="s">
        <v>544</v>
      </c>
      <c r="H4" s="263" t="s">
        <v>545</v>
      </c>
      <c r="I4" s="265" t="s">
        <v>196</v>
      </c>
      <c r="J4" s="265"/>
      <c r="K4" s="198"/>
    </row>
    <row r="5" spans="1:11" ht="30">
      <c r="A5" s="261"/>
      <c r="B5" s="262"/>
      <c r="C5" s="262"/>
      <c r="D5" s="262"/>
      <c r="E5" s="262"/>
      <c r="F5" s="263"/>
      <c r="G5" s="264"/>
      <c r="H5" s="263"/>
      <c r="I5" s="205" t="s">
        <v>546</v>
      </c>
      <c r="J5" s="205" t="s">
        <v>547</v>
      </c>
      <c r="K5" s="198"/>
    </row>
    <row r="6" spans="1:11">
      <c r="A6" s="206" t="s">
        <v>36</v>
      </c>
      <c r="B6" s="266" t="s">
        <v>37</v>
      </c>
      <c r="C6" s="266"/>
      <c r="D6" s="206" t="s">
        <v>38</v>
      </c>
      <c r="E6" s="206" t="s">
        <v>194</v>
      </c>
      <c r="F6" s="207" t="s">
        <v>195</v>
      </c>
      <c r="G6" s="208" t="s">
        <v>212</v>
      </c>
      <c r="H6" s="207" t="s">
        <v>215</v>
      </c>
      <c r="I6" s="207" t="s">
        <v>217</v>
      </c>
      <c r="J6" s="209" t="s">
        <v>285</v>
      </c>
      <c r="K6" s="198"/>
    </row>
    <row r="7" spans="1:11" ht="60">
      <c r="A7" s="210" t="s">
        <v>548</v>
      </c>
      <c r="B7" s="256" t="s">
        <v>549</v>
      </c>
      <c r="C7" s="256"/>
      <c r="D7" s="210" t="s">
        <v>4</v>
      </c>
      <c r="E7" s="210" t="s">
        <v>4</v>
      </c>
      <c r="F7" s="211" t="s">
        <v>550</v>
      </c>
      <c r="G7" s="212"/>
      <c r="H7" s="213">
        <f>H8+H102+H160+H190+H234+H267+H294+H317</f>
        <v>2678685.5999999996</v>
      </c>
      <c r="I7" s="213">
        <f>I8+I102+I160+I190+I234+I267+I294+I317</f>
        <v>2751630.8</v>
      </c>
      <c r="J7" s="213">
        <f>J8+J102+J190</f>
        <v>437453.4</v>
      </c>
      <c r="K7" s="198"/>
    </row>
    <row r="8" spans="1:11" ht="72" customHeight="1">
      <c r="A8" s="210" t="s">
        <v>551</v>
      </c>
      <c r="B8" s="256" t="s">
        <v>36</v>
      </c>
      <c r="C8" s="256"/>
      <c r="D8" s="210" t="s">
        <v>35</v>
      </c>
      <c r="E8" s="210" t="s">
        <v>35</v>
      </c>
      <c r="F8" s="211" t="s">
        <v>1175</v>
      </c>
      <c r="G8" s="212"/>
      <c r="H8" s="213">
        <f>H9+H62</f>
        <v>764868.5</v>
      </c>
      <c r="I8" s="213">
        <f>I9+I62</f>
        <v>736841.5</v>
      </c>
      <c r="J8" s="213">
        <f>J9</f>
        <v>28027</v>
      </c>
      <c r="K8" s="198"/>
    </row>
    <row r="9" spans="1:11" ht="62.25" customHeight="1">
      <c r="A9" s="210" t="s">
        <v>552</v>
      </c>
      <c r="B9" s="256" t="s">
        <v>36</v>
      </c>
      <c r="C9" s="256"/>
      <c r="D9" s="210" t="s">
        <v>36</v>
      </c>
      <c r="E9" s="210" t="s">
        <v>35</v>
      </c>
      <c r="F9" s="211" t="s">
        <v>553</v>
      </c>
      <c r="G9" s="212"/>
      <c r="H9" s="213">
        <f>I9+J9</f>
        <v>756068.5</v>
      </c>
      <c r="I9" s="213">
        <f>I10</f>
        <v>728041.5</v>
      </c>
      <c r="J9" s="213">
        <f>J10</f>
        <v>28027</v>
      </c>
      <c r="K9" s="198"/>
    </row>
    <row r="10" spans="1:11" ht="30">
      <c r="A10" s="210" t="s">
        <v>554</v>
      </c>
      <c r="B10" s="256" t="s">
        <v>36</v>
      </c>
      <c r="C10" s="256"/>
      <c r="D10" s="210" t="s">
        <v>36</v>
      </c>
      <c r="E10" s="210" t="s">
        <v>36</v>
      </c>
      <c r="F10" s="211" t="s">
        <v>555</v>
      </c>
      <c r="G10" s="212"/>
      <c r="H10" s="213">
        <f>H11+H12+H13+H14+H15+H16+H17+H18+H19+H20+H21+H22+H23+H24+H25+H26+H27+H28+H29+H30+H31+H32+H33+H34+H35+H36+H37+H38+H39++H40+H41+H42+H43+H44+H43+H44+H45+H45</f>
        <v>759641.5</v>
      </c>
      <c r="I10" s="213">
        <f>I11+I12+I13+I14+I15+I16+I17+I18+I19+I20+I21+I22+I23+I24+I25++I26+I27+I28+I29+I30+I31+I32+I33+I34+I35+I36+I37+I38+I39+I40+I41+I42+I43</f>
        <v>728041.5</v>
      </c>
      <c r="J10" s="213">
        <f>J44+J45+J46+J47</f>
        <v>28027</v>
      </c>
      <c r="K10" s="198"/>
    </row>
    <row r="11" spans="1:11" ht="30">
      <c r="A11" s="210"/>
      <c r="B11" s="256"/>
      <c r="C11" s="256"/>
      <c r="D11" s="210"/>
      <c r="E11" s="210"/>
      <c r="F11" s="211" t="s">
        <v>526</v>
      </c>
      <c r="G11" s="212" t="s">
        <v>51</v>
      </c>
      <c r="H11" s="213">
        <v>481465.5</v>
      </c>
      <c r="I11" s="213">
        <v>481465.5</v>
      </c>
      <c r="J11" s="213" t="s">
        <v>28</v>
      </c>
      <c r="K11" s="198"/>
    </row>
    <row r="12" spans="1:11" ht="30">
      <c r="A12" s="210"/>
      <c r="B12" s="256"/>
      <c r="C12" s="256"/>
      <c r="D12" s="210"/>
      <c r="E12" s="210"/>
      <c r="F12" s="211" t="s">
        <v>527</v>
      </c>
      <c r="G12" s="212" t="s">
        <v>52</v>
      </c>
      <c r="H12" s="213">
        <f t="shared" ref="H12:H43" si="0">I12</f>
        <v>36000</v>
      </c>
      <c r="I12" s="213">
        <v>36000</v>
      </c>
      <c r="J12" s="213" t="s">
        <v>28</v>
      </c>
      <c r="K12" s="198"/>
    </row>
    <row r="13" spans="1:11" ht="15" customHeight="1">
      <c r="A13" s="210"/>
      <c r="B13" s="256"/>
      <c r="C13" s="256"/>
      <c r="D13" s="210"/>
      <c r="E13" s="210"/>
      <c r="F13" s="211" t="s">
        <v>528</v>
      </c>
      <c r="G13" s="212" t="s">
        <v>55</v>
      </c>
      <c r="H13" s="213">
        <f t="shared" si="0"/>
        <v>0</v>
      </c>
      <c r="I13" s="213">
        <v>0</v>
      </c>
      <c r="J13" s="213" t="s">
        <v>28</v>
      </c>
      <c r="K13" s="198"/>
    </row>
    <row r="14" spans="1:11" ht="30">
      <c r="A14" s="210"/>
      <c r="B14" s="256"/>
      <c r="C14" s="256"/>
      <c r="D14" s="210"/>
      <c r="E14" s="210"/>
      <c r="F14" s="211" t="s">
        <v>529</v>
      </c>
      <c r="G14" s="212" t="s">
        <v>56</v>
      </c>
      <c r="H14" s="213">
        <f t="shared" si="0"/>
        <v>690</v>
      </c>
      <c r="I14" s="213">
        <v>690</v>
      </c>
      <c r="J14" s="213" t="s">
        <v>28</v>
      </c>
      <c r="K14" s="198"/>
    </row>
    <row r="15" spans="1:11" ht="15">
      <c r="A15" s="210"/>
      <c r="B15" s="256"/>
      <c r="C15" s="256"/>
      <c r="D15" s="210"/>
      <c r="E15" s="210"/>
      <c r="F15" s="211" t="s">
        <v>530</v>
      </c>
      <c r="G15" s="212" t="s">
        <v>57</v>
      </c>
      <c r="H15" s="213">
        <f t="shared" si="0"/>
        <v>5727</v>
      </c>
      <c r="I15" s="213">
        <v>5727</v>
      </c>
      <c r="J15" s="213" t="s">
        <v>28</v>
      </c>
      <c r="K15" s="198"/>
    </row>
    <row r="16" spans="1:11" ht="15">
      <c r="A16" s="210"/>
      <c r="B16" s="256"/>
      <c r="C16" s="256"/>
      <c r="D16" s="210"/>
      <c r="E16" s="210"/>
      <c r="F16" s="211" t="s">
        <v>531</v>
      </c>
      <c r="G16" s="212" t="s">
        <v>58</v>
      </c>
      <c r="H16" s="213">
        <f t="shared" si="0"/>
        <v>0</v>
      </c>
      <c r="I16" s="213">
        <v>0</v>
      </c>
      <c r="J16" s="213" t="s">
        <v>28</v>
      </c>
      <c r="K16" s="198"/>
    </row>
    <row r="17" spans="1:11" ht="15">
      <c r="A17" s="210"/>
      <c r="B17" s="256"/>
      <c r="C17" s="256"/>
      <c r="D17" s="210"/>
      <c r="E17" s="210"/>
      <c r="F17" s="211" t="s">
        <v>532</v>
      </c>
      <c r="G17" s="212" t="s">
        <v>59</v>
      </c>
      <c r="H17" s="213">
        <f t="shared" si="0"/>
        <v>6927.1</v>
      </c>
      <c r="I17" s="213">
        <v>6927.1</v>
      </c>
      <c r="J17" s="213" t="s">
        <v>28</v>
      </c>
      <c r="K17" s="198"/>
    </row>
    <row r="18" spans="1:11" ht="15">
      <c r="A18" s="210"/>
      <c r="B18" s="256"/>
      <c r="C18" s="256"/>
      <c r="D18" s="210"/>
      <c r="E18" s="210"/>
      <c r="F18" s="211" t="s">
        <v>533</v>
      </c>
      <c r="G18" s="212" t="s">
        <v>60</v>
      </c>
      <c r="H18" s="213">
        <f t="shared" si="0"/>
        <v>1495</v>
      </c>
      <c r="I18" s="213">
        <v>1495</v>
      </c>
      <c r="J18" s="213" t="s">
        <v>28</v>
      </c>
      <c r="K18" s="198"/>
    </row>
    <row r="19" spans="1:11" ht="18" customHeight="1">
      <c r="A19" s="210"/>
      <c r="B19" s="256"/>
      <c r="C19" s="256"/>
      <c r="D19" s="210"/>
      <c r="E19" s="210"/>
      <c r="F19" s="211" t="s">
        <v>534</v>
      </c>
      <c r="G19" s="212" t="s">
        <v>61</v>
      </c>
      <c r="H19" s="213">
        <f t="shared" si="0"/>
        <v>2447.8000000000002</v>
      </c>
      <c r="I19" s="213">
        <v>2447.8000000000002</v>
      </c>
      <c r="J19" s="213" t="s">
        <v>28</v>
      </c>
      <c r="K19" s="198"/>
    </row>
    <row r="20" spans="1:11" ht="15">
      <c r="A20" s="210"/>
      <c r="B20" s="256"/>
      <c r="C20" s="256"/>
      <c r="D20" s="210"/>
      <c r="E20" s="210"/>
      <c r="F20" s="211" t="s">
        <v>535</v>
      </c>
      <c r="G20" s="212" t="s">
        <v>536</v>
      </c>
      <c r="H20" s="213">
        <f t="shared" si="0"/>
        <v>1380</v>
      </c>
      <c r="I20" s="213">
        <v>1380</v>
      </c>
      <c r="J20" s="213" t="s">
        <v>28</v>
      </c>
      <c r="K20" s="198"/>
    </row>
    <row r="21" spans="1:11" ht="18.75" customHeight="1">
      <c r="A21" s="210"/>
      <c r="B21" s="256"/>
      <c r="C21" s="256"/>
      <c r="D21" s="210"/>
      <c r="E21" s="210"/>
      <c r="F21" s="211" t="s">
        <v>537</v>
      </c>
      <c r="G21" s="212" t="s">
        <v>63</v>
      </c>
      <c r="H21" s="213">
        <f t="shared" si="0"/>
        <v>1150</v>
      </c>
      <c r="I21" s="213">
        <v>1150</v>
      </c>
      <c r="J21" s="213" t="s">
        <v>28</v>
      </c>
      <c r="K21" s="198"/>
    </row>
    <row r="22" spans="1:11" ht="15">
      <c r="A22" s="210"/>
      <c r="B22" s="256"/>
      <c r="C22" s="256"/>
      <c r="D22" s="210"/>
      <c r="E22" s="210"/>
      <c r="F22" s="211" t="s">
        <v>538</v>
      </c>
      <c r="G22" s="212" t="s">
        <v>66</v>
      </c>
      <c r="H22" s="213">
        <f t="shared" si="0"/>
        <v>5290</v>
      </c>
      <c r="I22" s="213">
        <v>5290</v>
      </c>
      <c r="J22" s="213" t="s">
        <v>28</v>
      </c>
      <c r="K22" s="198"/>
    </row>
    <row r="23" spans="1:11" ht="15">
      <c r="A23" s="210"/>
      <c r="B23" s="256"/>
      <c r="C23" s="256"/>
      <c r="D23" s="210"/>
      <c r="E23" s="210"/>
      <c r="F23" s="211" t="s">
        <v>539</v>
      </c>
      <c r="G23" s="212">
        <v>4234</v>
      </c>
      <c r="H23" s="213">
        <f t="shared" si="0"/>
        <v>1965</v>
      </c>
      <c r="I23" s="213">
        <v>1965</v>
      </c>
      <c r="J23" s="213" t="s">
        <v>28</v>
      </c>
      <c r="K23" s="198"/>
    </row>
    <row r="24" spans="1:11" ht="15">
      <c r="A24" s="210"/>
      <c r="B24" s="256"/>
      <c r="C24" s="256"/>
      <c r="D24" s="210"/>
      <c r="E24" s="210"/>
      <c r="F24" s="214" t="s">
        <v>1178</v>
      </c>
      <c r="G24" s="212">
        <v>4235</v>
      </c>
      <c r="H24" s="213">
        <f t="shared" si="0"/>
        <v>1150</v>
      </c>
      <c r="I24" s="213">
        <v>1150</v>
      </c>
      <c r="J24" s="213" t="s">
        <v>28</v>
      </c>
      <c r="K24" s="198"/>
    </row>
    <row r="25" spans="1:11" ht="15">
      <c r="A25" s="210"/>
      <c r="B25" s="256"/>
      <c r="C25" s="256"/>
      <c r="D25" s="210"/>
      <c r="E25" s="210"/>
      <c r="F25" s="211" t="s">
        <v>540</v>
      </c>
      <c r="G25" s="212" t="s">
        <v>70</v>
      </c>
      <c r="H25" s="213">
        <f t="shared" si="0"/>
        <v>10548</v>
      </c>
      <c r="I25" s="213">
        <v>10548</v>
      </c>
      <c r="J25" s="213" t="s">
        <v>28</v>
      </c>
      <c r="K25" s="198"/>
    </row>
    <row r="26" spans="1:11" ht="15">
      <c r="A26" s="210"/>
      <c r="B26" s="256"/>
      <c r="C26" s="256"/>
      <c r="D26" s="210"/>
      <c r="E26" s="210"/>
      <c r="F26" s="211" t="s">
        <v>556</v>
      </c>
      <c r="G26" s="212" t="s">
        <v>71</v>
      </c>
      <c r="H26" s="213">
        <f t="shared" si="0"/>
        <v>17358.5</v>
      </c>
      <c r="I26" s="213">
        <v>17358.5</v>
      </c>
      <c r="J26" s="213" t="s">
        <v>28</v>
      </c>
      <c r="K26" s="198"/>
    </row>
    <row r="27" spans="1:11" ht="15">
      <c r="A27" s="210"/>
      <c r="B27" s="256"/>
      <c r="C27" s="256"/>
      <c r="D27" s="210"/>
      <c r="E27" s="210"/>
      <c r="F27" s="211" t="s">
        <v>557</v>
      </c>
      <c r="G27" s="212" t="s">
        <v>72</v>
      </c>
      <c r="H27" s="213">
        <f t="shared" si="0"/>
        <v>5750</v>
      </c>
      <c r="I27" s="213">
        <v>5750</v>
      </c>
      <c r="J27" s="213" t="s">
        <v>28</v>
      </c>
      <c r="K27" s="198"/>
    </row>
    <row r="28" spans="1:11" ht="30">
      <c r="A28" s="210"/>
      <c r="B28" s="256"/>
      <c r="C28" s="256"/>
      <c r="D28" s="210"/>
      <c r="E28" s="210"/>
      <c r="F28" s="211" t="s">
        <v>558</v>
      </c>
      <c r="G28" s="212" t="s">
        <v>73</v>
      </c>
      <c r="H28" s="213">
        <f t="shared" si="0"/>
        <v>0</v>
      </c>
      <c r="I28" s="213"/>
      <c r="J28" s="213" t="s">
        <v>28</v>
      </c>
      <c r="K28" s="198"/>
    </row>
    <row r="29" spans="1:11" ht="30">
      <c r="A29" s="210"/>
      <c r="B29" s="256"/>
      <c r="C29" s="256"/>
      <c r="D29" s="210"/>
      <c r="E29" s="210"/>
      <c r="F29" s="211" t="s">
        <v>559</v>
      </c>
      <c r="G29" s="212" t="s">
        <v>74</v>
      </c>
      <c r="H29" s="213">
        <f t="shared" si="0"/>
        <v>10507.9</v>
      </c>
      <c r="I29" s="213">
        <v>10507.9</v>
      </c>
      <c r="J29" s="213" t="s">
        <v>28</v>
      </c>
      <c r="K29" s="198"/>
    </row>
    <row r="30" spans="1:11" ht="15">
      <c r="A30" s="210"/>
      <c r="B30" s="256"/>
      <c r="C30" s="256"/>
      <c r="D30" s="210"/>
      <c r="E30" s="210"/>
      <c r="F30" s="211" t="s">
        <v>560</v>
      </c>
      <c r="G30" s="212" t="s">
        <v>75</v>
      </c>
      <c r="H30" s="213">
        <f t="shared" si="0"/>
        <v>8625</v>
      </c>
      <c r="I30" s="213">
        <v>8625</v>
      </c>
      <c r="J30" s="213" t="s">
        <v>28</v>
      </c>
      <c r="K30" s="198"/>
    </row>
    <row r="31" spans="1:11" ht="15">
      <c r="A31" s="210"/>
      <c r="B31" s="256"/>
      <c r="C31" s="256"/>
      <c r="D31" s="210"/>
      <c r="E31" s="210"/>
      <c r="F31" s="211" t="s">
        <v>561</v>
      </c>
      <c r="G31" s="212" t="s">
        <v>76</v>
      </c>
      <c r="H31" s="213">
        <f t="shared" si="0"/>
        <v>2300</v>
      </c>
      <c r="I31" s="213">
        <v>2300</v>
      </c>
      <c r="J31" s="213" t="s">
        <v>28</v>
      </c>
      <c r="K31" s="198"/>
    </row>
    <row r="32" spans="1:11" ht="15">
      <c r="A32" s="210"/>
      <c r="B32" s="256"/>
      <c r="C32" s="256"/>
      <c r="D32" s="210"/>
      <c r="E32" s="210"/>
      <c r="F32" s="211" t="s">
        <v>562</v>
      </c>
      <c r="G32" s="212" t="s">
        <v>78</v>
      </c>
      <c r="H32" s="213">
        <f t="shared" si="0"/>
        <v>33997.199999999997</v>
      </c>
      <c r="I32" s="213">
        <v>33997.199999999997</v>
      </c>
      <c r="J32" s="213" t="s">
        <v>28</v>
      </c>
      <c r="K32" s="198"/>
    </row>
    <row r="33" spans="1:11" ht="15">
      <c r="A33" s="210"/>
      <c r="B33" s="256"/>
      <c r="C33" s="256"/>
      <c r="D33" s="210"/>
      <c r="E33" s="210"/>
      <c r="F33" s="211" t="s">
        <v>563</v>
      </c>
      <c r="G33" s="212" t="s">
        <v>80</v>
      </c>
      <c r="H33" s="213">
        <f t="shared" si="0"/>
        <v>460</v>
      </c>
      <c r="I33" s="213">
        <v>460</v>
      </c>
      <c r="J33" s="213" t="s">
        <v>28</v>
      </c>
      <c r="K33" s="198"/>
    </row>
    <row r="34" spans="1:11" ht="16.5" customHeight="1">
      <c r="A34" s="210"/>
      <c r="B34" s="256"/>
      <c r="C34" s="256"/>
      <c r="D34" s="210"/>
      <c r="E34" s="210"/>
      <c r="F34" s="211" t="s">
        <v>564</v>
      </c>
      <c r="G34" s="212" t="s">
        <v>81</v>
      </c>
      <c r="H34" s="213">
        <f t="shared" si="0"/>
        <v>8092.5</v>
      </c>
      <c r="I34" s="213">
        <v>8092.5</v>
      </c>
      <c r="J34" s="213" t="s">
        <v>28</v>
      </c>
      <c r="K34" s="198"/>
    </row>
    <row r="35" spans="1:11" ht="15">
      <c r="A35" s="210"/>
      <c r="B35" s="256"/>
      <c r="C35" s="256"/>
      <c r="D35" s="210"/>
      <c r="E35" s="210"/>
      <c r="F35" s="211" t="s">
        <v>565</v>
      </c>
      <c r="G35" s="212" t="s">
        <v>82</v>
      </c>
      <c r="H35" s="213">
        <f t="shared" si="0"/>
        <v>51750</v>
      </c>
      <c r="I35" s="213">
        <v>51750</v>
      </c>
      <c r="J35" s="213" t="s">
        <v>28</v>
      </c>
      <c r="K35" s="198"/>
    </row>
    <row r="36" spans="1:11" ht="30">
      <c r="A36" s="210"/>
      <c r="B36" s="256"/>
      <c r="C36" s="256"/>
      <c r="D36" s="210"/>
      <c r="E36" s="210"/>
      <c r="F36" s="211" t="s">
        <v>566</v>
      </c>
      <c r="G36" s="212" t="s">
        <v>90</v>
      </c>
      <c r="H36" s="213">
        <f t="shared" si="0"/>
        <v>0</v>
      </c>
      <c r="I36" s="213">
        <v>0</v>
      </c>
      <c r="J36" s="213" t="s">
        <v>28</v>
      </c>
      <c r="K36" s="198"/>
    </row>
    <row r="37" spans="1:11" ht="28.5" customHeight="1">
      <c r="A37" s="210"/>
      <c r="B37" s="256"/>
      <c r="C37" s="256"/>
      <c r="D37" s="210"/>
      <c r="E37" s="210"/>
      <c r="F37" s="211" t="s">
        <v>567</v>
      </c>
      <c r="G37" s="212" t="s">
        <v>103</v>
      </c>
      <c r="H37" s="213">
        <f t="shared" si="0"/>
        <v>4427.5</v>
      </c>
      <c r="I37" s="213">
        <v>4427.5</v>
      </c>
      <c r="J37" s="213" t="s">
        <v>28</v>
      </c>
      <c r="K37" s="198"/>
    </row>
    <row r="38" spans="1:11" ht="30">
      <c r="A38" s="210"/>
      <c r="B38" s="256"/>
      <c r="C38" s="256"/>
      <c r="D38" s="210"/>
      <c r="E38" s="210"/>
      <c r="F38" s="211" t="s">
        <v>568</v>
      </c>
      <c r="G38" s="212" t="s">
        <v>107</v>
      </c>
      <c r="H38" s="213">
        <f t="shared" si="0"/>
        <v>6900</v>
      </c>
      <c r="I38" s="213">
        <v>6900</v>
      </c>
      <c r="J38" s="213" t="s">
        <v>28</v>
      </c>
      <c r="K38" s="198"/>
    </row>
    <row r="39" spans="1:11" ht="15">
      <c r="A39" s="210"/>
      <c r="B39" s="256"/>
      <c r="C39" s="256"/>
      <c r="D39" s="210"/>
      <c r="E39" s="210"/>
      <c r="F39" s="211" t="s">
        <v>569</v>
      </c>
      <c r="G39" s="212" t="s">
        <v>518</v>
      </c>
      <c r="H39" s="213">
        <f t="shared" si="0"/>
        <v>9200</v>
      </c>
      <c r="I39" s="213">
        <v>9200</v>
      </c>
      <c r="J39" s="213" t="s">
        <v>28</v>
      </c>
      <c r="K39" s="198"/>
    </row>
    <row r="40" spans="1:11" ht="30">
      <c r="A40" s="210"/>
      <c r="B40" s="256"/>
      <c r="C40" s="256"/>
      <c r="D40" s="210"/>
      <c r="E40" s="210"/>
      <c r="F40" s="211" t="s">
        <v>570</v>
      </c>
      <c r="G40" s="212" t="s">
        <v>111</v>
      </c>
      <c r="H40" s="213">
        <f t="shared" si="0"/>
        <v>9607.1</v>
      </c>
      <c r="I40" s="213">
        <v>9607.1</v>
      </c>
      <c r="J40" s="213" t="s">
        <v>28</v>
      </c>
      <c r="K40" s="198"/>
    </row>
    <row r="41" spans="1:11" ht="15">
      <c r="A41" s="210"/>
      <c r="B41" s="256"/>
      <c r="C41" s="256"/>
      <c r="D41" s="210"/>
      <c r="E41" s="210"/>
      <c r="F41" s="211" t="s">
        <v>571</v>
      </c>
      <c r="G41" s="212" t="s">
        <v>113</v>
      </c>
      <c r="H41" s="213">
        <f t="shared" si="0"/>
        <v>1969.5</v>
      </c>
      <c r="I41" s="213">
        <v>1969.5</v>
      </c>
      <c r="J41" s="213" t="s">
        <v>28</v>
      </c>
      <c r="K41" s="198"/>
    </row>
    <row r="42" spans="1:11" ht="44.25" customHeight="1">
      <c r="A42" s="210"/>
      <c r="B42" s="256"/>
      <c r="C42" s="256"/>
      <c r="D42" s="210"/>
      <c r="E42" s="210"/>
      <c r="F42" s="211" t="s">
        <v>572</v>
      </c>
      <c r="G42" s="212" t="s">
        <v>118</v>
      </c>
      <c r="H42" s="213">
        <f t="shared" si="0"/>
        <v>860.9</v>
      </c>
      <c r="I42" s="213">
        <v>860.9</v>
      </c>
      <c r="J42" s="213" t="s">
        <v>28</v>
      </c>
      <c r="K42" s="198"/>
    </row>
    <row r="43" spans="1:11" ht="15" hidden="1">
      <c r="A43" s="210"/>
      <c r="B43" s="256"/>
      <c r="C43" s="256"/>
      <c r="D43" s="210"/>
      <c r="E43" s="210"/>
      <c r="F43" s="211" t="s">
        <v>573</v>
      </c>
      <c r="G43" s="212" t="s">
        <v>119</v>
      </c>
      <c r="H43" s="213">
        <f t="shared" si="0"/>
        <v>0</v>
      </c>
      <c r="I43" s="213">
        <v>0</v>
      </c>
      <c r="J43" s="213" t="s">
        <v>921</v>
      </c>
      <c r="K43" s="198"/>
    </row>
    <row r="44" spans="1:11" ht="30">
      <c r="A44" s="210"/>
      <c r="B44" s="256"/>
      <c r="C44" s="256"/>
      <c r="D44" s="210"/>
      <c r="E44" s="210"/>
      <c r="F44" s="211" t="s">
        <v>574</v>
      </c>
      <c r="G44" s="212" t="s">
        <v>123</v>
      </c>
      <c r="H44" s="213">
        <f>J44</f>
        <v>8100</v>
      </c>
      <c r="I44" s="213">
        <v>0</v>
      </c>
      <c r="J44" s="213">
        <v>8100</v>
      </c>
      <c r="K44" s="198"/>
    </row>
    <row r="45" spans="1:11" ht="15">
      <c r="A45" s="210"/>
      <c r="B45" s="256"/>
      <c r="C45" s="256"/>
      <c r="D45" s="210"/>
      <c r="E45" s="210"/>
      <c r="F45" s="211"/>
      <c r="G45" s="212">
        <v>5122</v>
      </c>
      <c r="H45" s="213">
        <f>J45</f>
        <v>7700</v>
      </c>
      <c r="I45" s="213">
        <v>0</v>
      </c>
      <c r="J45" s="213">
        <v>7700</v>
      </c>
      <c r="K45" s="198"/>
    </row>
    <row r="46" spans="1:11" ht="15">
      <c r="A46" s="210"/>
      <c r="B46" s="256"/>
      <c r="C46" s="256"/>
      <c r="D46" s="210"/>
      <c r="E46" s="210"/>
      <c r="F46" s="211" t="s">
        <v>576</v>
      </c>
      <c r="G46" s="212">
        <v>5129</v>
      </c>
      <c r="H46" s="213">
        <f>J46</f>
        <v>8427</v>
      </c>
      <c r="I46" s="213">
        <v>0</v>
      </c>
      <c r="J46" s="213">
        <v>8427</v>
      </c>
      <c r="K46" s="198"/>
    </row>
    <row r="47" spans="1:11" ht="15">
      <c r="A47" s="210"/>
      <c r="B47" s="210"/>
      <c r="C47" s="210"/>
      <c r="D47" s="210"/>
      <c r="E47" s="210"/>
      <c r="F47" s="211"/>
      <c r="G47" s="212">
        <v>5511</v>
      </c>
      <c r="H47" s="213">
        <f>J47</f>
        <v>3800</v>
      </c>
      <c r="I47" s="213"/>
      <c r="J47" s="213">
        <v>3800</v>
      </c>
      <c r="K47" s="198"/>
    </row>
    <row r="48" spans="1:11" ht="30" hidden="1">
      <c r="A48" s="210" t="s">
        <v>577</v>
      </c>
      <c r="B48" s="256" t="s">
        <v>36</v>
      </c>
      <c r="C48" s="256"/>
      <c r="D48" s="210" t="s">
        <v>36</v>
      </c>
      <c r="E48" s="210" t="s">
        <v>37</v>
      </c>
      <c r="F48" s="211" t="s">
        <v>578</v>
      </c>
      <c r="G48" s="212"/>
      <c r="H48" s="213">
        <v>0</v>
      </c>
      <c r="I48" s="213">
        <v>0</v>
      </c>
      <c r="J48" s="213">
        <v>0</v>
      </c>
      <c r="K48" s="198"/>
    </row>
    <row r="49" spans="1:11" ht="15" hidden="1">
      <c r="A49" s="210" t="s">
        <v>579</v>
      </c>
      <c r="B49" s="256" t="s">
        <v>36</v>
      </c>
      <c r="C49" s="256"/>
      <c r="D49" s="210" t="s">
        <v>36</v>
      </c>
      <c r="E49" s="210" t="s">
        <v>38</v>
      </c>
      <c r="F49" s="211" t="s">
        <v>580</v>
      </c>
      <c r="G49" s="212"/>
      <c r="H49" s="213">
        <v>0</v>
      </c>
      <c r="I49" s="213">
        <v>0</v>
      </c>
      <c r="J49" s="213">
        <v>0</v>
      </c>
      <c r="K49" s="198"/>
    </row>
    <row r="50" spans="1:11" ht="1.5" hidden="1" customHeight="1">
      <c r="A50" s="210" t="s">
        <v>581</v>
      </c>
      <c r="B50" s="256" t="s">
        <v>36</v>
      </c>
      <c r="C50" s="256"/>
      <c r="D50" s="210" t="s">
        <v>37</v>
      </c>
      <c r="E50" s="210" t="s">
        <v>35</v>
      </c>
      <c r="F50" s="211" t="s">
        <v>582</v>
      </c>
      <c r="G50" s="212"/>
      <c r="H50" s="213">
        <v>0</v>
      </c>
      <c r="I50" s="213">
        <v>0</v>
      </c>
      <c r="J50" s="213">
        <v>0</v>
      </c>
      <c r="K50" s="198"/>
    </row>
    <row r="51" spans="1:11" ht="15" hidden="1">
      <c r="A51" s="210" t="s">
        <v>583</v>
      </c>
      <c r="B51" s="256" t="s">
        <v>36</v>
      </c>
      <c r="C51" s="256"/>
      <c r="D51" s="210" t="s">
        <v>37</v>
      </c>
      <c r="E51" s="210" t="s">
        <v>36</v>
      </c>
      <c r="F51" s="211" t="s">
        <v>202</v>
      </c>
      <c r="G51" s="212"/>
      <c r="H51" s="213">
        <v>0</v>
      </c>
      <c r="I51" s="213">
        <v>0</v>
      </c>
      <c r="J51" s="213">
        <v>0</v>
      </c>
      <c r="K51" s="198"/>
    </row>
    <row r="52" spans="1:11" ht="30" hidden="1">
      <c r="A52" s="210" t="s">
        <v>584</v>
      </c>
      <c r="B52" s="256" t="s">
        <v>36</v>
      </c>
      <c r="C52" s="256"/>
      <c r="D52" s="210" t="s">
        <v>37</v>
      </c>
      <c r="E52" s="210" t="s">
        <v>37</v>
      </c>
      <c r="F52" s="211" t="s">
        <v>585</v>
      </c>
      <c r="G52" s="212"/>
      <c r="H52" s="213">
        <v>0</v>
      </c>
      <c r="I52" s="213">
        <v>0</v>
      </c>
      <c r="J52" s="213">
        <v>0</v>
      </c>
      <c r="K52" s="198"/>
    </row>
    <row r="53" spans="1:11" ht="15" hidden="1">
      <c r="A53" s="210" t="s">
        <v>586</v>
      </c>
      <c r="B53" s="256" t="s">
        <v>36</v>
      </c>
      <c r="C53" s="256"/>
      <c r="D53" s="210" t="s">
        <v>38</v>
      </c>
      <c r="E53" s="210" t="s">
        <v>35</v>
      </c>
      <c r="F53" s="211" t="s">
        <v>587</v>
      </c>
      <c r="G53" s="212"/>
      <c r="H53" s="213">
        <v>0</v>
      </c>
      <c r="I53" s="213">
        <v>0</v>
      </c>
      <c r="J53" s="213">
        <v>0</v>
      </c>
      <c r="K53" s="198"/>
    </row>
    <row r="54" spans="1:11" ht="30" hidden="1">
      <c r="A54" s="210" t="s">
        <v>588</v>
      </c>
      <c r="B54" s="256" t="s">
        <v>36</v>
      </c>
      <c r="C54" s="256"/>
      <c r="D54" s="210" t="s">
        <v>38</v>
      </c>
      <c r="E54" s="210" t="s">
        <v>36</v>
      </c>
      <c r="F54" s="211" t="s">
        <v>589</v>
      </c>
      <c r="G54" s="212"/>
      <c r="H54" s="213">
        <v>0</v>
      </c>
      <c r="I54" s="213">
        <v>0</v>
      </c>
      <c r="J54" s="213">
        <v>0</v>
      </c>
      <c r="K54" s="198"/>
    </row>
    <row r="55" spans="1:11" ht="30" hidden="1">
      <c r="A55" s="210" t="s">
        <v>590</v>
      </c>
      <c r="B55" s="256" t="s">
        <v>36</v>
      </c>
      <c r="C55" s="256"/>
      <c r="D55" s="210" t="s">
        <v>38</v>
      </c>
      <c r="E55" s="210" t="s">
        <v>37</v>
      </c>
      <c r="F55" s="211" t="s">
        <v>591</v>
      </c>
      <c r="G55" s="212"/>
      <c r="H55" s="213">
        <v>0</v>
      </c>
      <c r="I55" s="213">
        <v>0</v>
      </c>
      <c r="J55" s="213">
        <v>0</v>
      </c>
      <c r="K55" s="198"/>
    </row>
    <row r="56" spans="1:11" ht="15" hidden="1">
      <c r="A56" s="210" t="s">
        <v>592</v>
      </c>
      <c r="B56" s="256" t="s">
        <v>36</v>
      </c>
      <c r="C56" s="256"/>
      <c r="D56" s="210" t="s">
        <v>38</v>
      </c>
      <c r="E56" s="210" t="s">
        <v>38</v>
      </c>
      <c r="F56" s="211" t="s">
        <v>593</v>
      </c>
      <c r="G56" s="212"/>
      <c r="H56" s="213">
        <v>0</v>
      </c>
      <c r="I56" s="213">
        <v>0</v>
      </c>
      <c r="J56" s="213">
        <v>0</v>
      </c>
      <c r="K56" s="198"/>
    </row>
    <row r="57" spans="1:11" ht="30" hidden="1">
      <c r="A57" s="210" t="s">
        <v>594</v>
      </c>
      <c r="B57" s="256" t="s">
        <v>36</v>
      </c>
      <c r="C57" s="256"/>
      <c r="D57" s="210" t="s">
        <v>194</v>
      </c>
      <c r="E57" s="210" t="s">
        <v>35</v>
      </c>
      <c r="F57" s="211" t="s">
        <v>595</v>
      </c>
      <c r="G57" s="212"/>
      <c r="H57" s="213">
        <v>0</v>
      </c>
      <c r="I57" s="213">
        <v>0</v>
      </c>
      <c r="J57" s="213">
        <v>0</v>
      </c>
      <c r="K57" s="198"/>
    </row>
    <row r="58" spans="1:11" ht="30" hidden="1">
      <c r="A58" s="210" t="s">
        <v>596</v>
      </c>
      <c r="B58" s="256" t="s">
        <v>36</v>
      </c>
      <c r="C58" s="256"/>
      <c r="D58" s="210" t="s">
        <v>194</v>
      </c>
      <c r="E58" s="210" t="s">
        <v>36</v>
      </c>
      <c r="F58" s="211" t="s">
        <v>208</v>
      </c>
      <c r="G58" s="212"/>
      <c r="H58" s="213">
        <v>0</v>
      </c>
      <c r="I58" s="213">
        <v>0</v>
      </c>
      <c r="J58" s="213">
        <v>0</v>
      </c>
      <c r="K58" s="198"/>
    </row>
    <row r="59" spans="1:11" ht="45" hidden="1">
      <c r="A59" s="210" t="s">
        <v>597</v>
      </c>
      <c r="B59" s="256" t="s">
        <v>36</v>
      </c>
      <c r="C59" s="256"/>
      <c r="D59" s="210" t="s">
        <v>195</v>
      </c>
      <c r="E59" s="210" t="s">
        <v>35</v>
      </c>
      <c r="F59" s="211" t="s">
        <v>598</v>
      </c>
      <c r="G59" s="212"/>
      <c r="H59" s="213">
        <v>0</v>
      </c>
      <c r="I59" s="213">
        <v>0</v>
      </c>
      <c r="J59" s="213">
        <v>0</v>
      </c>
      <c r="K59" s="198"/>
    </row>
    <row r="60" spans="1:11" ht="45" hidden="1">
      <c r="A60" s="210" t="s">
        <v>599</v>
      </c>
      <c r="B60" s="256" t="s">
        <v>36</v>
      </c>
      <c r="C60" s="256"/>
      <c r="D60" s="210" t="s">
        <v>195</v>
      </c>
      <c r="E60" s="210" t="s">
        <v>36</v>
      </c>
      <c r="F60" s="211" t="s">
        <v>600</v>
      </c>
      <c r="G60" s="212"/>
      <c r="H60" s="213">
        <v>0</v>
      </c>
      <c r="I60" s="213">
        <v>0</v>
      </c>
      <c r="J60" s="213">
        <v>0</v>
      </c>
      <c r="K60" s="198"/>
    </row>
    <row r="61" spans="1:11" ht="30" hidden="1">
      <c r="A61" s="210" t="s">
        <v>601</v>
      </c>
      <c r="B61" s="256" t="s">
        <v>36</v>
      </c>
      <c r="C61" s="256"/>
      <c r="D61" s="210" t="s">
        <v>212</v>
      </c>
      <c r="E61" s="210" t="s">
        <v>35</v>
      </c>
      <c r="F61" s="211" t="s">
        <v>602</v>
      </c>
      <c r="G61" s="212"/>
      <c r="H61" s="213">
        <v>0</v>
      </c>
      <c r="I61" s="213">
        <v>0</v>
      </c>
      <c r="J61" s="213">
        <v>0</v>
      </c>
      <c r="K61" s="198"/>
    </row>
    <row r="62" spans="1:11" ht="45">
      <c r="A62" s="210" t="s">
        <v>603</v>
      </c>
      <c r="B62" s="258" t="s">
        <v>36</v>
      </c>
      <c r="C62" s="258"/>
      <c r="D62" s="215" t="s">
        <v>212</v>
      </c>
      <c r="E62" s="215" t="s">
        <v>36</v>
      </c>
      <c r="F62" s="216" t="s">
        <v>213</v>
      </c>
      <c r="G62" s="217"/>
      <c r="H62" s="218">
        <f>I62</f>
        <v>8800</v>
      </c>
      <c r="I62" s="218">
        <f>I63+I64</f>
        <v>8800</v>
      </c>
      <c r="J62" s="218">
        <v>0</v>
      </c>
      <c r="K62" s="198"/>
    </row>
    <row r="63" spans="1:11" ht="15">
      <c r="A63" s="210"/>
      <c r="B63" s="256"/>
      <c r="C63" s="256"/>
      <c r="D63" s="210"/>
      <c r="E63" s="210"/>
      <c r="F63" s="211" t="s">
        <v>557</v>
      </c>
      <c r="G63" s="212" t="s">
        <v>72</v>
      </c>
      <c r="H63" s="213">
        <v>0</v>
      </c>
      <c r="I63" s="213">
        <v>0</v>
      </c>
      <c r="J63" s="213">
        <v>0</v>
      </c>
      <c r="K63" s="198"/>
    </row>
    <row r="64" spans="1:11" ht="15">
      <c r="A64" s="210"/>
      <c r="B64" s="256"/>
      <c r="C64" s="256"/>
      <c r="D64" s="210"/>
      <c r="E64" s="210"/>
      <c r="F64" s="211" t="s">
        <v>571</v>
      </c>
      <c r="G64" s="212" t="s">
        <v>113</v>
      </c>
      <c r="H64" s="213">
        <v>8800</v>
      </c>
      <c r="I64" s="213">
        <v>8800</v>
      </c>
      <c r="J64" s="213">
        <v>0</v>
      </c>
      <c r="K64" s="198"/>
    </row>
    <row r="65" spans="1:11" ht="0.75" customHeight="1">
      <c r="A65" s="210" t="s">
        <v>604</v>
      </c>
      <c r="B65" s="256" t="s">
        <v>36</v>
      </c>
      <c r="C65" s="256"/>
      <c r="D65" s="210" t="s">
        <v>215</v>
      </c>
      <c r="E65" s="210" t="s">
        <v>35</v>
      </c>
      <c r="F65" s="211" t="s">
        <v>605</v>
      </c>
      <c r="G65" s="212"/>
      <c r="H65" s="213">
        <v>0</v>
      </c>
      <c r="I65" s="213">
        <v>0</v>
      </c>
      <c r="J65" s="213">
        <v>0</v>
      </c>
      <c r="K65" s="198"/>
    </row>
    <row r="66" spans="1:11" ht="15" hidden="1">
      <c r="A66" s="210" t="s">
        <v>606</v>
      </c>
      <c r="B66" s="256" t="s">
        <v>36</v>
      </c>
      <c r="C66" s="256"/>
      <c r="D66" s="210" t="s">
        <v>215</v>
      </c>
      <c r="E66" s="210" t="s">
        <v>36</v>
      </c>
      <c r="F66" s="211" t="s">
        <v>607</v>
      </c>
      <c r="G66" s="212"/>
      <c r="H66" s="213">
        <v>0</v>
      </c>
      <c r="I66" s="213">
        <v>0</v>
      </c>
      <c r="J66" s="213">
        <v>0</v>
      </c>
      <c r="K66" s="198"/>
    </row>
    <row r="67" spans="1:11" ht="45" hidden="1">
      <c r="A67" s="210" t="s">
        <v>608</v>
      </c>
      <c r="B67" s="256" t="s">
        <v>36</v>
      </c>
      <c r="C67" s="256"/>
      <c r="D67" s="210" t="s">
        <v>217</v>
      </c>
      <c r="E67" s="210" t="s">
        <v>35</v>
      </c>
      <c r="F67" s="211" t="s">
        <v>609</v>
      </c>
      <c r="G67" s="212"/>
      <c r="H67" s="213">
        <v>0</v>
      </c>
      <c r="I67" s="213">
        <v>0</v>
      </c>
      <c r="J67" s="213">
        <v>0</v>
      </c>
      <c r="K67" s="198"/>
    </row>
    <row r="68" spans="1:11" ht="45" hidden="1">
      <c r="A68" s="210" t="s">
        <v>610</v>
      </c>
      <c r="B68" s="256" t="s">
        <v>36</v>
      </c>
      <c r="C68" s="256"/>
      <c r="D68" s="210" t="s">
        <v>217</v>
      </c>
      <c r="E68" s="210" t="s">
        <v>36</v>
      </c>
      <c r="F68" s="211" t="s">
        <v>609</v>
      </c>
      <c r="G68" s="212"/>
      <c r="H68" s="213">
        <v>0</v>
      </c>
      <c r="I68" s="213">
        <v>0</v>
      </c>
      <c r="J68" s="213">
        <v>0</v>
      </c>
      <c r="K68" s="198"/>
    </row>
    <row r="69" spans="1:11" ht="15" hidden="1">
      <c r="A69" s="210" t="s">
        <v>611</v>
      </c>
      <c r="B69" s="256" t="s">
        <v>36</v>
      </c>
      <c r="C69" s="256"/>
      <c r="D69" s="210" t="s">
        <v>217</v>
      </c>
      <c r="E69" s="210" t="s">
        <v>36</v>
      </c>
      <c r="F69" s="211" t="s">
        <v>612</v>
      </c>
      <c r="G69" s="212"/>
      <c r="H69" s="213">
        <v>0</v>
      </c>
      <c r="I69" s="213">
        <v>0</v>
      </c>
      <c r="J69" s="213">
        <v>0</v>
      </c>
      <c r="K69" s="198"/>
    </row>
    <row r="70" spans="1:11" ht="30" hidden="1">
      <c r="A70" s="210" t="s">
        <v>613</v>
      </c>
      <c r="B70" s="256" t="s">
        <v>36</v>
      </c>
      <c r="C70" s="256"/>
      <c r="D70" s="210" t="s">
        <v>217</v>
      </c>
      <c r="E70" s="210" t="s">
        <v>36</v>
      </c>
      <c r="F70" s="211" t="s">
        <v>614</v>
      </c>
      <c r="G70" s="212"/>
      <c r="H70" s="213">
        <v>0</v>
      </c>
      <c r="I70" s="213">
        <v>0</v>
      </c>
      <c r="J70" s="213">
        <v>0</v>
      </c>
      <c r="K70" s="198"/>
    </row>
    <row r="71" spans="1:11" ht="30" hidden="1">
      <c r="A71" s="210" t="s">
        <v>615</v>
      </c>
      <c r="B71" s="256" t="s">
        <v>36</v>
      </c>
      <c r="C71" s="256"/>
      <c r="D71" s="210" t="s">
        <v>217</v>
      </c>
      <c r="E71" s="210" t="s">
        <v>36</v>
      </c>
      <c r="F71" s="211" t="s">
        <v>221</v>
      </c>
      <c r="G71" s="212"/>
      <c r="H71" s="213">
        <v>0</v>
      </c>
      <c r="I71" s="213">
        <v>0</v>
      </c>
      <c r="J71" s="213">
        <v>0</v>
      </c>
      <c r="K71" s="198"/>
    </row>
    <row r="72" spans="1:11" ht="15" hidden="1">
      <c r="A72" s="210" t="s">
        <v>616</v>
      </c>
      <c r="B72" s="256" t="s">
        <v>36</v>
      </c>
      <c r="C72" s="256"/>
      <c r="D72" s="210" t="s">
        <v>217</v>
      </c>
      <c r="E72" s="210" t="s">
        <v>36</v>
      </c>
      <c r="F72" s="211"/>
      <c r="G72" s="212"/>
      <c r="H72" s="213">
        <v>0</v>
      </c>
      <c r="I72" s="213">
        <v>0</v>
      </c>
      <c r="J72" s="213">
        <v>0</v>
      </c>
      <c r="K72" s="198"/>
    </row>
    <row r="73" spans="1:11" ht="44.25" customHeight="1">
      <c r="A73" s="210" t="s">
        <v>617</v>
      </c>
      <c r="B73" s="256" t="s">
        <v>37</v>
      </c>
      <c r="C73" s="256"/>
      <c r="D73" s="210" t="s">
        <v>35</v>
      </c>
      <c r="E73" s="210" t="s">
        <v>35</v>
      </c>
      <c r="F73" s="211" t="s">
        <v>618</v>
      </c>
      <c r="G73" s="212"/>
      <c r="H73" s="213">
        <v>0</v>
      </c>
      <c r="I73" s="213">
        <v>0</v>
      </c>
      <c r="J73" s="213">
        <v>0</v>
      </c>
      <c r="K73" s="198"/>
    </row>
    <row r="74" spans="1:11" ht="15" hidden="1">
      <c r="A74" s="210" t="s">
        <v>619</v>
      </c>
      <c r="B74" s="256" t="s">
        <v>37</v>
      </c>
      <c r="C74" s="256"/>
      <c r="D74" s="210" t="s">
        <v>36</v>
      </c>
      <c r="E74" s="210" t="s">
        <v>35</v>
      </c>
      <c r="F74" s="211" t="s">
        <v>620</v>
      </c>
      <c r="G74" s="212"/>
      <c r="H74" s="213">
        <v>0</v>
      </c>
      <c r="I74" s="213">
        <v>0</v>
      </c>
      <c r="J74" s="213">
        <v>0</v>
      </c>
      <c r="K74" s="198"/>
    </row>
    <row r="75" spans="1:11" ht="15" hidden="1">
      <c r="A75" s="210" t="s">
        <v>621</v>
      </c>
      <c r="B75" s="256" t="s">
        <v>37</v>
      </c>
      <c r="C75" s="256"/>
      <c r="D75" s="210" t="s">
        <v>36</v>
      </c>
      <c r="E75" s="210" t="s">
        <v>36</v>
      </c>
      <c r="F75" s="211" t="s">
        <v>222</v>
      </c>
      <c r="G75" s="212"/>
      <c r="H75" s="213">
        <v>0</v>
      </c>
      <c r="I75" s="213">
        <v>0</v>
      </c>
      <c r="J75" s="213">
        <v>0</v>
      </c>
      <c r="K75" s="198"/>
    </row>
    <row r="76" spans="1:11" ht="15" hidden="1">
      <c r="A76" s="210" t="s">
        <v>622</v>
      </c>
      <c r="B76" s="256" t="s">
        <v>37</v>
      </c>
      <c r="C76" s="256"/>
      <c r="D76" s="210" t="s">
        <v>37</v>
      </c>
      <c r="E76" s="210" t="s">
        <v>35</v>
      </c>
      <c r="F76" s="211" t="s">
        <v>623</v>
      </c>
      <c r="G76" s="212"/>
      <c r="H76" s="213">
        <v>0</v>
      </c>
      <c r="I76" s="213">
        <v>0</v>
      </c>
      <c r="J76" s="213">
        <v>0</v>
      </c>
      <c r="K76" s="198"/>
    </row>
    <row r="77" spans="1:11" ht="15" hidden="1">
      <c r="A77" s="210" t="s">
        <v>624</v>
      </c>
      <c r="B77" s="256" t="s">
        <v>37</v>
      </c>
      <c r="C77" s="256"/>
      <c r="D77" s="210" t="s">
        <v>37</v>
      </c>
      <c r="E77" s="210" t="s">
        <v>36</v>
      </c>
      <c r="F77" s="211" t="s">
        <v>224</v>
      </c>
      <c r="G77" s="212"/>
      <c r="H77" s="213">
        <v>0</v>
      </c>
      <c r="I77" s="213">
        <v>0</v>
      </c>
      <c r="J77" s="213">
        <v>0</v>
      </c>
      <c r="K77" s="198"/>
    </row>
    <row r="78" spans="1:11" ht="15" hidden="1">
      <c r="A78" s="210" t="s">
        <v>625</v>
      </c>
      <c r="B78" s="256" t="s">
        <v>37</v>
      </c>
      <c r="C78" s="256"/>
      <c r="D78" s="210" t="s">
        <v>38</v>
      </c>
      <c r="E78" s="210" t="s">
        <v>35</v>
      </c>
      <c r="F78" s="211" t="s">
        <v>626</v>
      </c>
      <c r="G78" s="212"/>
      <c r="H78" s="213">
        <v>0</v>
      </c>
      <c r="I78" s="213">
        <v>0</v>
      </c>
      <c r="J78" s="213">
        <v>0</v>
      </c>
      <c r="K78" s="198"/>
    </row>
    <row r="79" spans="1:11" ht="15" hidden="1">
      <c r="A79" s="210" t="s">
        <v>627</v>
      </c>
      <c r="B79" s="256" t="s">
        <v>37</v>
      </c>
      <c r="C79" s="256"/>
      <c r="D79" s="210" t="s">
        <v>38</v>
      </c>
      <c r="E79" s="210" t="s">
        <v>36</v>
      </c>
      <c r="F79" s="211" t="s">
        <v>226</v>
      </c>
      <c r="G79" s="212"/>
      <c r="H79" s="213">
        <v>0</v>
      </c>
      <c r="I79" s="213">
        <v>0</v>
      </c>
      <c r="J79" s="213">
        <v>0</v>
      </c>
      <c r="K79" s="198"/>
    </row>
    <row r="80" spans="1:11" ht="45" hidden="1">
      <c r="A80" s="210" t="s">
        <v>628</v>
      </c>
      <c r="B80" s="256" t="s">
        <v>37</v>
      </c>
      <c r="C80" s="256"/>
      <c r="D80" s="210" t="s">
        <v>194</v>
      </c>
      <c r="E80" s="210" t="s">
        <v>35</v>
      </c>
      <c r="F80" s="211" t="s">
        <v>629</v>
      </c>
      <c r="G80" s="212"/>
      <c r="H80" s="213">
        <v>0</v>
      </c>
      <c r="I80" s="213">
        <v>0</v>
      </c>
      <c r="J80" s="213">
        <v>0</v>
      </c>
      <c r="K80" s="198"/>
    </row>
    <row r="81" spans="1:11" ht="45" hidden="1">
      <c r="A81" s="210" t="s">
        <v>630</v>
      </c>
      <c r="B81" s="256" t="s">
        <v>37</v>
      </c>
      <c r="C81" s="256"/>
      <c r="D81" s="210" t="s">
        <v>194</v>
      </c>
      <c r="E81" s="210" t="s">
        <v>36</v>
      </c>
      <c r="F81" s="211" t="s">
        <v>629</v>
      </c>
      <c r="G81" s="212"/>
      <c r="H81" s="213">
        <v>0</v>
      </c>
      <c r="I81" s="213">
        <v>0</v>
      </c>
      <c r="J81" s="213">
        <v>0</v>
      </c>
      <c r="K81" s="198"/>
    </row>
    <row r="82" spans="1:11" ht="30" hidden="1">
      <c r="A82" s="210" t="s">
        <v>631</v>
      </c>
      <c r="B82" s="256" t="s">
        <v>37</v>
      </c>
      <c r="C82" s="256"/>
      <c r="D82" s="210" t="s">
        <v>195</v>
      </c>
      <c r="E82" s="210" t="s">
        <v>35</v>
      </c>
      <c r="F82" s="211" t="s">
        <v>632</v>
      </c>
      <c r="G82" s="212"/>
      <c r="H82" s="213">
        <v>0</v>
      </c>
      <c r="I82" s="213">
        <v>0</v>
      </c>
      <c r="J82" s="213">
        <v>0</v>
      </c>
      <c r="K82" s="198"/>
    </row>
    <row r="83" spans="1:11" ht="15" hidden="1">
      <c r="A83" s="210" t="s">
        <v>633</v>
      </c>
      <c r="B83" s="256" t="s">
        <v>37</v>
      </c>
      <c r="C83" s="256"/>
      <c r="D83" s="210" t="s">
        <v>195</v>
      </c>
      <c r="E83" s="210" t="s">
        <v>36</v>
      </c>
      <c r="F83" s="211" t="s">
        <v>229</v>
      </c>
      <c r="G83" s="212"/>
      <c r="H83" s="213">
        <v>0</v>
      </c>
      <c r="I83" s="213">
        <v>0</v>
      </c>
      <c r="J83" s="213">
        <v>0</v>
      </c>
      <c r="K83" s="198"/>
    </row>
    <row r="84" spans="1:11" ht="60.75" customHeight="1">
      <c r="A84" s="210" t="s">
        <v>634</v>
      </c>
      <c r="B84" s="256" t="s">
        <v>38</v>
      </c>
      <c r="C84" s="256"/>
      <c r="D84" s="210" t="s">
        <v>35</v>
      </c>
      <c r="E84" s="210" t="s">
        <v>35</v>
      </c>
      <c r="F84" s="211" t="s">
        <v>635</v>
      </c>
      <c r="G84" s="212"/>
      <c r="H84" s="213">
        <v>0</v>
      </c>
      <c r="I84" s="213">
        <v>0</v>
      </c>
      <c r="J84" s="213">
        <v>0</v>
      </c>
      <c r="K84" s="198"/>
    </row>
    <row r="85" spans="1:11" ht="30" hidden="1">
      <c r="A85" s="210" t="s">
        <v>636</v>
      </c>
      <c r="B85" s="256" t="s">
        <v>38</v>
      </c>
      <c r="C85" s="256"/>
      <c r="D85" s="210" t="s">
        <v>36</v>
      </c>
      <c r="E85" s="210" t="s">
        <v>35</v>
      </c>
      <c r="F85" s="211" t="s">
        <v>637</v>
      </c>
      <c r="G85" s="212"/>
      <c r="H85" s="213">
        <v>0</v>
      </c>
      <c r="I85" s="213">
        <v>0</v>
      </c>
      <c r="J85" s="213">
        <v>0</v>
      </c>
      <c r="K85" s="198"/>
    </row>
    <row r="86" spans="1:11" ht="15" hidden="1">
      <c r="A86" s="210" t="s">
        <v>638</v>
      </c>
      <c r="B86" s="256" t="s">
        <v>38</v>
      </c>
      <c r="C86" s="256"/>
      <c r="D86" s="210" t="s">
        <v>36</v>
      </c>
      <c r="E86" s="210" t="s">
        <v>36</v>
      </c>
      <c r="F86" s="211" t="s">
        <v>231</v>
      </c>
      <c r="G86" s="212"/>
      <c r="H86" s="213">
        <v>0</v>
      </c>
      <c r="I86" s="213">
        <v>0</v>
      </c>
      <c r="J86" s="213">
        <v>0</v>
      </c>
      <c r="K86" s="198"/>
    </row>
    <row r="87" spans="1:11" ht="15" hidden="1">
      <c r="A87" s="210" t="s">
        <v>639</v>
      </c>
      <c r="B87" s="256" t="s">
        <v>38</v>
      </c>
      <c r="C87" s="256"/>
      <c r="D87" s="210" t="s">
        <v>36</v>
      </c>
      <c r="E87" s="210" t="s">
        <v>37</v>
      </c>
      <c r="F87" s="211" t="s">
        <v>232</v>
      </c>
      <c r="G87" s="212"/>
      <c r="H87" s="213">
        <v>0</v>
      </c>
      <c r="I87" s="213">
        <v>0</v>
      </c>
      <c r="J87" s="213">
        <v>0</v>
      </c>
      <c r="K87" s="198"/>
    </row>
    <row r="88" spans="1:11" ht="15" hidden="1">
      <c r="A88" s="210" t="s">
        <v>640</v>
      </c>
      <c r="B88" s="256" t="s">
        <v>38</v>
      </c>
      <c r="C88" s="256"/>
      <c r="D88" s="210" t="s">
        <v>36</v>
      </c>
      <c r="E88" s="210" t="s">
        <v>38</v>
      </c>
      <c r="F88" s="211" t="s">
        <v>233</v>
      </c>
      <c r="G88" s="212"/>
      <c r="H88" s="213">
        <v>0</v>
      </c>
      <c r="I88" s="213">
        <v>0</v>
      </c>
      <c r="J88" s="213">
        <v>0</v>
      </c>
      <c r="K88" s="198"/>
    </row>
    <row r="89" spans="1:11" ht="15" hidden="1">
      <c r="A89" s="210" t="s">
        <v>641</v>
      </c>
      <c r="B89" s="256" t="s">
        <v>38</v>
      </c>
      <c r="C89" s="256"/>
      <c r="D89" s="210" t="s">
        <v>37</v>
      </c>
      <c r="E89" s="210" t="s">
        <v>35</v>
      </c>
      <c r="F89" s="211" t="s">
        <v>642</v>
      </c>
      <c r="G89" s="212"/>
      <c r="H89" s="213">
        <v>0</v>
      </c>
      <c r="I89" s="213">
        <v>0</v>
      </c>
      <c r="J89" s="213">
        <v>0</v>
      </c>
      <c r="K89" s="198"/>
    </row>
    <row r="90" spans="1:11" ht="15" hidden="1">
      <c r="A90" s="210" t="s">
        <v>643</v>
      </c>
      <c r="B90" s="256" t="s">
        <v>38</v>
      </c>
      <c r="C90" s="256"/>
      <c r="D90" s="210" t="s">
        <v>37</v>
      </c>
      <c r="E90" s="210" t="s">
        <v>36</v>
      </c>
      <c r="F90" s="211" t="s">
        <v>234</v>
      </c>
      <c r="G90" s="212"/>
      <c r="H90" s="213">
        <v>0</v>
      </c>
      <c r="I90" s="213">
        <v>0</v>
      </c>
      <c r="J90" s="213">
        <v>0</v>
      </c>
      <c r="K90" s="198"/>
    </row>
    <row r="91" spans="1:11" ht="30" hidden="1">
      <c r="A91" s="210" t="s">
        <v>644</v>
      </c>
      <c r="B91" s="256" t="s">
        <v>38</v>
      </c>
      <c r="C91" s="256"/>
      <c r="D91" s="210" t="s">
        <v>38</v>
      </c>
      <c r="E91" s="210" t="s">
        <v>35</v>
      </c>
      <c r="F91" s="211" t="s">
        <v>645</v>
      </c>
      <c r="G91" s="212"/>
      <c r="H91" s="213">
        <v>0</v>
      </c>
      <c r="I91" s="213">
        <v>0</v>
      </c>
      <c r="J91" s="213">
        <v>0</v>
      </c>
      <c r="K91" s="198"/>
    </row>
    <row r="92" spans="1:11" ht="15" hidden="1">
      <c r="A92" s="210" t="s">
        <v>646</v>
      </c>
      <c r="B92" s="256" t="s">
        <v>38</v>
      </c>
      <c r="C92" s="256"/>
      <c r="D92" s="210" t="s">
        <v>38</v>
      </c>
      <c r="E92" s="210" t="s">
        <v>36</v>
      </c>
      <c r="F92" s="211" t="s">
        <v>647</v>
      </c>
      <c r="G92" s="212"/>
      <c r="H92" s="213">
        <v>0</v>
      </c>
      <c r="I92" s="213">
        <v>0</v>
      </c>
      <c r="J92" s="213">
        <v>0</v>
      </c>
      <c r="K92" s="198"/>
    </row>
    <row r="93" spans="1:11" ht="15" hidden="1">
      <c r="A93" s="210" t="s">
        <v>648</v>
      </c>
      <c r="B93" s="256" t="s">
        <v>38</v>
      </c>
      <c r="C93" s="256"/>
      <c r="D93" s="210" t="s">
        <v>38</v>
      </c>
      <c r="E93" s="210" t="s">
        <v>37</v>
      </c>
      <c r="F93" s="211" t="s">
        <v>238</v>
      </c>
      <c r="G93" s="212"/>
      <c r="H93" s="213">
        <v>0</v>
      </c>
      <c r="I93" s="213">
        <v>0</v>
      </c>
      <c r="J93" s="213">
        <v>0</v>
      </c>
      <c r="K93" s="198"/>
    </row>
    <row r="94" spans="1:11" ht="15" hidden="1">
      <c r="A94" s="210" t="s">
        <v>649</v>
      </c>
      <c r="B94" s="256" t="s">
        <v>38</v>
      </c>
      <c r="C94" s="256"/>
      <c r="D94" s="210" t="s">
        <v>194</v>
      </c>
      <c r="E94" s="210" t="s">
        <v>35</v>
      </c>
      <c r="F94" s="211" t="s">
        <v>650</v>
      </c>
      <c r="G94" s="212"/>
      <c r="H94" s="213">
        <v>0</v>
      </c>
      <c r="I94" s="213">
        <v>0</v>
      </c>
      <c r="J94" s="213">
        <v>0</v>
      </c>
      <c r="K94" s="198"/>
    </row>
    <row r="95" spans="1:11" ht="15" hidden="1">
      <c r="A95" s="210" t="s">
        <v>651</v>
      </c>
      <c r="B95" s="256" t="s">
        <v>38</v>
      </c>
      <c r="C95" s="256"/>
      <c r="D95" s="210" t="s">
        <v>194</v>
      </c>
      <c r="E95" s="210" t="s">
        <v>36</v>
      </c>
      <c r="F95" s="211" t="s">
        <v>239</v>
      </c>
      <c r="G95" s="212"/>
      <c r="H95" s="213">
        <v>0</v>
      </c>
      <c r="I95" s="213">
        <v>0</v>
      </c>
      <c r="J95" s="213">
        <v>0</v>
      </c>
      <c r="K95" s="198"/>
    </row>
    <row r="96" spans="1:11" ht="15" hidden="1">
      <c r="A96" s="210" t="s">
        <v>652</v>
      </c>
      <c r="B96" s="256" t="s">
        <v>38</v>
      </c>
      <c r="C96" s="256"/>
      <c r="D96" s="210" t="s">
        <v>195</v>
      </c>
      <c r="E96" s="210" t="s">
        <v>35</v>
      </c>
      <c r="F96" s="211" t="s">
        <v>653</v>
      </c>
      <c r="G96" s="212"/>
      <c r="H96" s="213">
        <v>0</v>
      </c>
      <c r="I96" s="213">
        <v>0</v>
      </c>
      <c r="J96" s="213">
        <v>0</v>
      </c>
      <c r="K96" s="198"/>
    </row>
    <row r="97" spans="1:11" ht="15" hidden="1">
      <c r="A97" s="210" t="s">
        <v>654</v>
      </c>
      <c r="B97" s="256" t="s">
        <v>38</v>
      </c>
      <c r="C97" s="256"/>
      <c r="D97" s="210" t="s">
        <v>195</v>
      </c>
      <c r="E97" s="210" t="s">
        <v>36</v>
      </c>
      <c r="F97" s="211" t="s">
        <v>240</v>
      </c>
      <c r="G97" s="212"/>
      <c r="H97" s="213">
        <v>0</v>
      </c>
      <c r="I97" s="213">
        <v>0</v>
      </c>
      <c r="J97" s="213">
        <v>0</v>
      </c>
      <c r="K97" s="198"/>
    </row>
    <row r="98" spans="1:11" ht="45" hidden="1">
      <c r="A98" s="210" t="s">
        <v>655</v>
      </c>
      <c r="B98" s="256" t="s">
        <v>38</v>
      </c>
      <c r="C98" s="256"/>
      <c r="D98" s="210" t="s">
        <v>212</v>
      </c>
      <c r="E98" s="210" t="s">
        <v>35</v>
      </c>
      <c r="F98" s="211" t="s">
        <v>656</v>
      </c>
      <c r="G98" s="212"/>
      <c r="H98" s="213">
        <v>0</v>
      </c>
      <c r="I98" s="213">
        <v>0</v>
      </c>
      <c r="J98" s="213">
        <v>0</v>
      </c>
      <c r="K98" s="198"/>
    </row>
    <row r="99" spans="1:11" ht="45" hidden="1">
      <c r="A99" s="210" t="s">
        <v>657</v>
      </c>
      <c r="B99" s="256" t="s">
        <v>38</v>
      </c>
      <c r="C99" s="256"/>
      <c r="D99" s="210" t="s">
        <v>212</v>
      </c>
      <c r="E99" s="210" t="s">
        <v>36</v>
      </c>
      <c r="F99" s="211" t="s">
        <v>658</v>
      </c>
      <c r="G99" s="212"/>
      <c r="H99" s="213">
        <v>0</v>
      </c>
      <c r="I99" s="213">
        <v>0</v>
      </c>
      <c r="J99" s="213">
        <v>0</v>
      </c>
      <c r="K99" s="198"/>
    </row>
    <row r="100" spans="1:11" ht="30" hidden="1">
      <c r="A100" s="210" t="s">
        <v>659</v>
      </c>
      <c r="B100" s="256" t="s">
        <v>38</v>
      </c>
      <c r="C100" s="256"/>
      <c r="D100" s="210" t="s">
        <v>215</v>
      </c>
      <c r="E100" s="210" t="s">
        <v>35</v>
      </c>
      <c r="F100" s="211" t="s">
        <v>660</v>
      </c>
      <c r="G100" s="212"/>
      <c r="H100" s="213">
        <v>0</v>
      </c>
      <c r="I100" s="213">
        <v>0</v>
      </c>
      <c r="J100" s="213">
        <v>0</v>
      </c>
      <c r="K100" s="198"/>
    </row>
    <row r="101" spans="1:11" ht="30" hidden="1">
      <c r="A101" s="210" t="s">
        <v>661</v>
      </c>
      <c r="B101" s="256" t="s">
        <v>38</v>
      </c>
      <c r="C101" s="256"/>
      <c r="D101" s="210" t="s">
        <v>215</v>
      </c>
      <c r="E101" s="210" t="s">
        <v>36</v>
      </c>
      <c r="F101" s="211" t="s">
        <v>244</v>
      </c>
      <c r="G101" s="212"/>
      <c r="H101" s="213">
        <v>0</v>
      </c>
      <c r="I101" s="213">
        <v>0</v>
      </c>
      <c r="J101" s="213">
        <v>0</v>
      </c>
      <c r="K101" s="198"/>
    </row>
    <row r="102" spans="1:11" ht="76.5" customHeight="1">
      <c r="A102" s="210" t="s">
        <v>662</v>
      </c>
      <c r="B102" s="258" t="s">
        <v>194</v>
      </c>
      <c r="C102" s="258"/>
      <c r="D102" s="215" t="s">
        <v>35</v>
      </c>
      <c r="E102" s="215" t="s">
        <v>35</v>
      </c>
      <c r="F102" s="216" t="s">
        <v>663</v>
      </c>
      <c r="G102" s="217"/>
      <c r="H102" s="218">
        <f>H112+H130+H158</f>
        <v>320393.40000000002</v>
      </c>
      <c r="I102" s="218">
        <f>I130+I112</f>
        <v>105644.7</v>
      </c>
      <c r="J102" s="218">
        <f>J121+J130+J158</f>
        <v>337387.30000000005</v>
      </c>
      <c r="K102" s="198"/>
    </row>
    <row r="103" spans="1:11" ht="30" hidden="1">
      <c r="A103" s="210" t="s">
        <v>664</v>
      </c>
      <c r="B103" s="256" t="s">
        <v>194</v>
      </c>
      <c r="C103" s="256"/>
      <c r="D103" s="210" t="s">
        <v>36</v>
      </c>
      <c r="E103" s="210" t="s">
        <v>35</v>
      </c>
      <c r="F103" s="211" t="s">
        <v>665</v>
      </c>
      <c r="G103" s="212"/>
      <c r="H103" s="213">
        <v>0</v>
      </c>
      <c r="I103" s="213">
        <v>0</v>
      </c>
      <c r="J103" s="213">
        <v>0</v>
      </c>
      <c r="K103" s="198"/>
    </row>
    <row r="104" spans="1:11" ht="30" hidden="1">
      <c r="A104" s="210" t="s">
        <v>666</v>
      </c>
      <c r="B104" s="256" t="s">
        <v>194</v>
      </c>
      <c r="C104" s="256"/>
      <c r="D104" s="210" t="s">
        <v>36</v>
      </c>
      <c r="E104" s="210" t="s">
        <v>36</v>
      </c>
      <c r="F104" s="211" t="s">
        <v>667</v>
      </c>
      <c r="G104" s="212"/>
      <c r="H104" s="213">
        <v>0</v>
      </c>
      <c r="I104" s="213">
        <v>0</v>
      </c>
      <c r="J104" s="213">
        <v>0</v>
      </c>
      <c r="K104" s="198"/>
    </row>
    <row r="105" spans="1:11" ht="30" hidden="1">
      <c r="A105" s="210" t="s">
        <v>668</v>
      </c>
      <c r="B105" s="256" t="s">
        <v>194</v>
      </c>
      <c r="C105" s="256"/>
      <c r="D105" s="210" t="s">
        <v>36</v>
      </c>
      <c r="E105" s="210" t="s">
        <v>37</v>
      </c>
      <c r="F105" s="211" t="s">
        <v>669</v>
      </c>
      <c r="G105" s="212"/>
      <c r="H105" s="213">
        <v>0</v>
      </c>
      <c r="I105" s="213">
        <v>0</v>
      </c>
      <c r="J105" s="213">
        <v>0</v>
      </c>
      <c r="K105" s="198"/>
    </row>
    <row r="106" spans="1:11" ht="45" hidden="1">
      <c r="A106" s="210" t="s">
        <v>670</v>
      </c>
      <c r="B106" s="256" t="s">
        <v>194</v>
      </c>
      <c r="C106" s="256"/>
      <c r="D106" s="210" t="s">
        <v>37</v>
      </c>
      <c r="E106" s="210" t="s">
        <v>35</v>
      </c>
      <c r="F106" s="211" t="s">
        <v>671</v>
      </c>
      <c r="G106" s="212"/>
      <c r="H106" s="213">
        <v>0</v>
      </c>
      <c r="I106" s="213">
        <v>0</v>
      </c>
      <c r="J106" s="213">
        <v>0</v>
      </c>
      <c r="K106" s="198"/>
    </row>
    <row r="107" spans="1:11" ht="15" hidden="1">
      <c r="A107" s="210" t="s">
        <v>672</v>
      </c>
      <c r="B107" s="256" t="s">
        <v>194</v>
      </c>
      <c r="C107" s="256"/>
      <c r="D107" s="210" t="s">
        <v>37</v>
      </c>
      <c r="E107" s="210" t="s">
        <v>36</v>
      </c>
      <c r="F107" s="211" t="s">
        <v>673</v>
      </c>
      <c r="G107" s="212"/>
      <c r="H107" s="213">
        <v>0</v>
      </c>
      <c r="I107" s="213">
        <v>0</v>
      </c>
      <c r="J107" s="213">
        <v>0</v>
      </c>
      <c r="K107" s="198"/>
    </row>
    <row r="108" spans="1:11" ht="30" hidden="1">
      <c r="A108" s="210"/>
      <c r="B108" s="256"/>
      <c r="C108" s="256"/>
      <c r="D108" s="210"/>
      <c r="E108" s="210"/>
      <c r="F108" s="211" t="s">
        <v>526</v>
      </c>
      <c r="G108" s="212"/>
      <c r="H108" s="213">
        <v>0</v>
      </c>
      <c r="I108" s="213">
        <v>0</v>
      </c>
      <c r="J108" s="213">
        <v>0</v>
      </c>
      <c r="K108" s="198"/>
    </row>
    <row r="109" spans="1:11" ht="15" hidden="1">
      <c r="A109" s="210"/>
      <c r="B109" s="256"/>
      <c r="C109" s="256"/>
      <c r="D109" s="210"/>
      <c r="E109" s="210"/>
      <c r="F109" s="211" t="s">
        <v>528</v>
      </c>
      <c r="G109" s="212"/>
      <c r="H109" s="213">
        <v>0</v>
      </c>
      <c r="I109" s="213">
        <v>0</v>
      </c>
      <c r="J109" s="213">
        <v>0</v>
      </c>
      <c r="K109" s="198"/>
    </row>
    <row r="110" spans="1:11" ht="15" hidden="1">
      <c r="A110" s="210" t="s">
        <v>674</v>
      </c>
      <c r="B110" s="256" t="s">
        <v>194</v>
      </c>
      <c r="C110" s="256"/>
      <c r="D110" s="210" t="s">
        <v>37</v>
      </c>
      <c r="E110" s="210" t="s">
        <v>37</v>
      </c>
      <c r="F110" s="211" t="s">
        <v>675</v>
      </c>
      <c r="G110" s="212"/>
      <c r="H110" s="213">
        <v>0</v>
      </c>
      <c r="I110" s="213">
        <v>0</v>
      </c>
      <c r="J110" s="213">
        <v>0</v>
      </c>
      <c r="K110" s="198"/>
    </row>
    <row r="111" spans="1:11" ht="15" hidden="1">
      <c r="A111" s="210" t="s">
        <v>676</v>
      </c>
      <c r="B111" s="256" t="s">
        <v>194</v>
      </c>
      <c r="C111" s="256"/>
      <c r="D111" s="210" t="s">
        <v>37</v>
      </c>
      <c r="E111" s="210" t="s">
        <v>38</v>
      </c>
      <c r="F111" s="211" t="s">
        <v>251</v>
      </c>
      <c r="G111" s="212"/>
      <c r="H111" s="213">
        <v>0</v>
      </c>
      <c r="I111" s="213">
        <v>0</v>
      </c>
      <c r="J111" s="213">
        <v>0</v>
      </c>
      <c r="K111" s="198"/>
    </row>
    <row r="112" spans="1:11" s="199" customFormat="1" ht="15">
      <c r="A112" s="215" t="s">
        <v>677</v>
      </c>
      <c r="B112" s="258" t="s">
        <v>194</v>
      </c>
      <c r="C112" s="258"/>
      <c r="D112" s="215" t="s">
        <v>37</v>
      </c>
      <c r="E112" s="215" t="s">
        <v>194</v>
      </c>
      <c r="F112" s="216" t="s">
        <v>252</v>
      </c>
      <c r="G112" s="217"/>
      <c r="H112" s="218">
        <f>H113+H114+H115</f>
        <v>42016.2</v>
      </c>
      <c r="I112" s="218">
        <f>I113+I114+I115</f>
        <v>42016.2</v>
      </c>
      <c r="J112" s="218"/>
      <c r="K112" s="200"/>
    </row>
    <row r="113" spans="1:11" ht="30">
      <c r="A113" s="210"/>
      <c r="B113" s="210"/>
      <c r="C113" s="210"/>
      <c r="D113" s="210"/>
      <c r="E113" s="210"/>
      <c r="F113" s="211" t="s">
        <v>1168</v>
      </c>
      <c r="G113" s="212">
        <v>4251</v>
      </c>
      <c r="H113" s="213">
        <f>I113</f>
        <v>20000</v>
      </c>
      <c r="I113" s="213">
        <v>20000</v>
      </c>
      <c r="J113" s="213"/>
      <c r="K113" s="198"/>
    </row>
    <row r="114" spans="1:11" ht="15">
      <c r="A114" s="210"/>
      <c r="B114" s="210"/>
      <c r="C114" s="210"/>
      <c r="D114" s="210"/>
      <c r="E114" s="210"/>
      <c r="F114" s="211"/>
      <c r="G114" s="212">
        <v>4269</v>
      </c>
      <c r="H114" s="213">
        <f>I114</f>
        <v>17000</v>
      </c>
      <c r="I114" s="213">
        <v>17000</v>
      </c>
      <c r="J114" s="213"/>
      <c r="K114" s="198"/>
    </row>
    <row r="115" spans="1:11" ht="15">
      <c r="A115" s="210"/>
      <c r="B115" s="210"/>
      <c r="C115" s="210"/>
      <c r="D115" s="210"/>
      <c r="E115" s="210"/>
      <c r="F115" s="211" t="s">
        <v>557</v>
      </c>
      <c r="G115" s="212" t="s">
        <v>72</v>
      </c>
      <c r="H115" s="213">
        <f>I115</f>
        <v>5016.2</v>
      </c>
      <c r="I115" s="213">
        <v>5016.2</v>
      </c>
      <c r="J115" s="213"/>
      <c r="K115" s="198"/>
    </row>
    <row r="116" spans="1:11" ht="15" hidden="1">
      <c r="A116" s="210" t="s">
        <v>678</v>
      </c>
      <c r="B116" s="256" t="s">
        <v>194</v>
      </c>
      <c r="C116" s="256"/>
      <c r="D116" s="210" t="s">
        <v>38</v>
      </c>
      <c r="E116" s="210" t="s">
        <v>35</v>
      </c>
      <c r="F116" s="211" t="s">
        <v>679</v>
      </c>
      <c r="G116" s="212"/>
      <c r="H116" s="213">
        <v>0</v>
      </c>
      <c r="I116" s="213">
        <v>0</v>
      </c>
      <c r="J116" s="213">
        <v>0</v>
      </c>
      <c r="K116" s="198"/>
    </row>
    <row r="117" spans="1:11" ht="15" hidden="1">
      <c r="A117" s="210" t="s">
        <v>680</v>
      </c>
      <c r="B117" s="256" t="s">
        <v>194</v>
      </c>
      <c r="C117" s="256"/>
      <c r="D117" s="210" t="s">
        <v>38</v>
      </c>
      <c r="E117" s="210" t="s">
        <v>36</v>
      </c>
      <c r="F117" s="211" t="s">
        <v>681</v>
      </c>
      <c r="G117" s="212"/>
      <c r="H117" s="213">
        <v>0</v>
      </c>
      <c r="I117" s="213">
        <v>0</v>
      </c>
      <c r="J117" s="213">
        <v>0</v>
      </c>
      <c r="K117" s="198"/>
    </row>
    <row r="118" spans="1:11" ht="15" hidden="1">
      <c r="A118" s="210" t="s">
        <v>682</v>
      </c>
      <c r="B118" s="256" t="s">
        <v>194</v>
      </c>
      <c r="C118" s="256"/>
      <c r="D118" s="210" t="s">
        <v>38</v>
      </c>
      <c r="E118" s="210" t="s">
        <v>37</v>
      </c>
      <c r="F118" s="211" t="s">
        <v>683</v>
      </c>
      <c r="G118" s="212"/>
      <c r="H118" s="213">
        <v>0</v>
      </c>
      <c r="I118" s="213">
        <v>0</v>
      </c>
      <c r="J118" s="213">
        <v>0</v>
      </c>
      <c r="K118" s="198"/>
    </row>
    <row r="119" spans="1:11" ht="15" hidden="1">
      <c r="A119" s="210" t="s">
        <v>684</v>
      </c>
      <c r="B119" s="256" t="s">
        <v>194</v>
      </c>
      <c r="C119" s="256"/>
      <c r="D119" s="210" t="s">
        <v>38</v>
      </c>
      <c r="E119" s="210" t="s">
        <v>38</v>
      </c>
      <c r="F119" s="211" t="s">
        <v>256</v>
      </c>
      <c r="G119" s="212"/>
      <c r="H119" s="213">
        <v>0</v>
      </c>
      <c r="I119" s="213">
        <v>0</v>
      </c>
      <c r="J119" s="213">
        <v>0</v>
      </c>
      <c r="K119" s="198"/>
    </row>
    <row r="120" spans="1:11" ht="15" hidden="1">
      <c r="A120" s="210" t="s">
        <v>685</v>
      </c>
      <c r="B120" s="256" t="s">
        <v>194</v>
      </c>
      <c r="C120" s="256"/>
      <c r="D120" s="210" t="s">
        <v>38</v>
      </c>
      <c r="E120" s="210" t="s">
        <v>194</v>
      </c>
      <c r="F120" s="211" t="s">
        <v>257</v>
      </c>
      <c r="G120" s="212"/>
      <c r="H120" s="213">
        <v>0</v>
      </c>
      <c r="I120" s="213">
        <v>0</v>
      </c>
      <c r="J120" s="213">
        <v>0</v>
      </c>
      <c r="K120" s="198"/>
    </row>
    <row r="121" spans="1:11" ht="15">
      <c r="A121" s="210" t="s">
        <v>686</v>
      </c>
      <c r="B121" s="256" t="s">
        <v>194</v>
      </c>
      <c r="C121" s="256"/>
      <c r="D121" s="210" t="s">
        <v>38</v>
      </c>
      <c r="E121" s="210" t="s">
        <v>195</v>
      </c>
      <c r="F121" s="211" t="s">
        <v>687</v>
      </c>
      <c r="G121" s="212"/>
      <c r="H121" s="213">
        <f>H122+H123+H124</f>
        <v>122638.6</v>
      </c>
      <c r="I121" s="213">
        <v>0</v>
      </c>
      <c r="J121" s="213">
        <f>J122+J123+J124</f>
        <v>122638.6</v>
      </c>
      <c r="K121" s="198"/>
    </row>
    <row r="122" spans="1:11" ht="15">
      <c r="A122" s="210"/>
      <c r="B122" s="210"/>
      <c r="C122" s="210"/>
      <c r="D122" s="210"/>
      <c r="E122" s="210"/>
      <c r="F122" s="211" t="s">
        <v>699</v>
      </c>
      <c r="G122" s="212" t="s">
        <v>122</v>
      </c>
      <c r="H122" s="213">
        <v>112933.6</v>
      </c>
      <c r="I122" s="213">
        <v>0</v>
      </c>
      <c r="J122" s="213">
        <v>112933.6</v>
      </c>
      <c r="K122" s="198"/>
    </row>
    <row r="123" spans="1:11" ht="15">
      <c r="A123" s="210"/>
      <c r="B123" s="210"/>
      <c r="C123" s="210"/>
      <c r="D123" s="210"/>
      <c r="E123" s="210"/>
      <c r="F123" s="211"/>
      <c r="G123" s="212">
        <v>5134</v>
      </c>
      <c r="H123" s="213">
        <v>6505</v>
      </c>
      <c r="I123" s="213">
        <v>0</v>
      </c>
      <c r="J123" s="213">
        <v>6505</v>
      </c>
      <c r="K123" s="198"/>
    </row>
    <row r="124" spans="1:11" ht="15">
      <c r="A124" s="210"/>
      <c r="B124" s="210"/>
      <c r="C124" s="210"/>
      <c r="D124" s="210"/>
      <c r="E124" s="210"/>
      <c r="F124" s="211"/>
      <c r="G124" s="212">
        <v>5511</v>
      </c>
      <c r="H124" s="213">
        <v>3200</v>
      </c>
      <c r="I124" s="213">
        <v>0</v>
      </c>
      <c r="J124" s="213">
        <v>3200</v>
      </c>
      <c r="K124" s="198"/>
    </row>
    <row r="125" spans="1:11" ht="15" hidden="1">
      <c r="A125" s="210" t="s">
        <v>688</v>
      </c>
      <c r="B125" s="256" t="s">
        <v>194</v>
      </c>
      <c r="C125" s="256"/>
      <c r="D125" s="210" t="s">
        <v>38</v>
      </c>
      <c r="E125" s="210" t="s">
        <v>212</v>
      </c>
      <c r="F125" s="211" t="s">
        <v>259</v>
      </c>
      <c r="G125" s="212"/>
      <c r="H125" s="213">
        <v>0</v>
      </c>
      <c r="I125" s="213">
        <v>0</v>
      </c>
      <c r="J125" s="213">
        <v>0</v>
      </c>
      <c r="K125" s="198"/>
    </row>
    <row r="126" spans="1:11" ht="30" hidden="1">
      <c r="A126" s="210" t="s">
        <v>689</v>
      </c>
      <c r="B126" s="256" t="s">
        <v>194</v>
      </c>
      <c r="C126" s="256"/>
      <c r="D126" s="210" t="s">
        <v>194</v>
      </c>
      <c r="E126" s="210" t="s">
        <v>35</v>
      </c>
      <c r="F126" s="211" t="s">
        <v>690</v>
      </c>
      <c r="G126" s="212"/>
      <c r="H126" s="213">
        <v>0</v>
      </c>
      <c r="I126" s="213">
        <v>0</v>
      </c>
      <c r="J126" s="213">
        <v>0</v>
      </c>
      <c r="K126" s="198"/>
    </row>
    <row r="127" spans="1:11" ht="30" hidden="1">
      <c r="A127" s="210" t="s">
        <v>691</v>
      </c>
      <c r="B127" s="256" t="s">
        <v>194</v>
      </c>
      <c r="C127" s="256"/>
      <c r="D127" s="210" t="s">
        <v>194</v>
      </c>
      <c r="E127" s="210" t="s">
        <v>36</v>
      </c>
      <c r="F127" s="211" t="s">
        <v>261</v>
      </c>
      <c r="G127" s="212"/>
      <c r="H127" s="213">
        <v>0</v>
      </c>
      <c r="I127" s="213">
        <v>0</v>
      </c>
      <c r="J127" s="213">
        <v>0</v>
      </c>
      <c r="K127" s="198"/>
    </row>
    <row r="128" spans="1:11" ht="15" hidden="1">
      <c r="A128" s="210" t="s">
        <v>692</v>
      </c>
      <c r="B128" s="256" t="s">
        <v>194</v>
      </c>
      <c r="C128" s="256"/>
      <c r="D128" s="210" t="s">
        <v>194</v>
      </c>
      <c r="E128" s="210" t="s">
        <v>37</v>
      </c>
      <c r="F128" s="211" t="s">
        <v>693</v>
      </c>
      <c r="G128" s="212"/>
      <c r="H128" s="213">
        <v>0</v>
      </c>
      <c r="I128" s="213">
        <v>0</v>
      </c>
      <c r="J128" s="213">
        <v>0</v>
      </c>
      <c r="K128" s="198"/>
    </row>
    <row r="129" spans="1:11" ht="15" hidden="1">
      <c r="A129" s="210" t="s">
        <v>694</v>
      </c>
      <c r="B129" s="256" t="s">
        <v>194</v>
      </c>
      <c r="C129" s="256"/>
      <c r="D129" s="210" t="s">
        <v>194</v>
      </c>
      <c r="E129" s="210" t="s">
        <v>38</v>
      </c>
      <c r="F129" s="211" t="s">
        <v>695</v>
      </c>
      <c r="G129" s="212"/>
      <c r="H129" s="213">
        <v>0</v>
      </c>
      <c r="I129" s="213">
        <v>0</v>
      </c>
      <c r="J129" s="213">
        <v>0</v>
      </c>
      <c r="K129" s="198"/>
    </row>
    <row r="130" spans="1:11" ht="15">
      <c r="A130" s="210" t="s">
        <v>696</v>
      </c>
      <c r="B130" s="258" t="s">
        <v>194</v>
      </c>
      <c r="C130" s="258"/>
      <c r="D130" s="215" t="s">
        <v>195</v>
      </c>
      <c r="E130" s="215" t="s">
        <v>35</v>
      </c>
      <c r="F130" s="216" t="s">
        <v>697</v>
      </c>
      <c r="G130" s="217"/>
      <c r="H130" s="218">
        <f>I130+J130</f>
        <v>438377.2</v>
      </c>
      <c r="I130" s="218">
        <f>I131</f>
        <v>63628.5</v>
      </c>
      <c r="J130" s="218">
        <f>J131</f>
        <v>374748.7</v>
      </c>
      <c r="K130" s="198"/>
    </row>
    <row r="131" spans="1:11" ht="15">
      <c r="A131" s="210" t="s">
        <v>698</v>
      </c>
      <c r="B131" s="258" t="s">
        <v>194</v>
      </c>
      <c r="C131" s="258"/>
      <c r="D131" s="215" t="s">
        <v>195</v>
      </c>
      <c r="E131" s="215" t="s">
        <v>36</v>
      </c>
      <c r="F131" s="216" t="s">
        <v>920</v>
      </c>
      <c r="G131" s="212"/>
      <c r="H131" s="213">
        <f>I131+J131</f>
        <v>438377.2</v>
      </c>
      <c r="I131" s="213">
        <f>I132</f>
        <v>63628.5</v>
      </c>
      <c r="J131" s="213">
        <f>J133+J134+J135+J136+J138</f>
        <v>374748.7</v>
      </c>
      <c r="K131" s="198"/>
    </row>
    <row r="132" spans="1:11" ht="30">
      <c r="A132" s="210"/>
      <c r="B132" s="256"/>
      <c r="C132" s="256"/>
      <c r="D132" s="210"/>
      <c r="E132" s="210"/>
      <c r="F132" s="211" t="s">
        <v>558</v>
      </c>
      <c r="G132" s="212" t="s">
        <v>73</v>
      </c>
      <c r="H132" s="213">
        <f>I132</f>
        <v>63628.5</v>
      </c>
      <c r="I132" s="213">
        <v>63628.5</v>
      </c>
      <c r="J132" s="213" t="s">
        <v>28</v>
      </c>
      <c r="K132" s="198"/>
    </row>
    <row r="133" spans="1:11" ht="15">
      <c r="A133" s="210"/>
      <c r="B133" s="256"/>
      <c r="C133" s="256"/>
      <c r="D133" s="210"/>
      <c r="E133" s="210"/>
      <c r="F133" s="211" t="s">
        <v>699</v>
      </c>
      <c r="G133" s="212" t="s">
        <v>122</v>
      </c>
      <c r="H133" s="213">
        <f>J133</f>
        <v>0</v>
      </c>
      <c r="I133" s="213" t="s">
        <v>28</v>
      </c>
      <c r="J133" s="213"/>
      <c r="K133" s="198"/>
    </row>
    <row r="134" spans="1:11" ht="30">
      <c r="A134" s="210"/>
      <c r="B134" s="256"/>
      <c r="C134" s="256"/>
      <c r="D134" s="210"/>
      <c r="E134" s="210"/>
      <c r="F134" s="211" t="s">
        <v>574</v>
      </c>
      <c r="G134" s="212" t="s">
        <v>123</v>
      </c>
      <c r="H134" s="213"/>
      <c r="I134" s="213" t="s">
        <v>28</v>
      </c>
      <c r="J134" s="219">
        <v>367924.7</v>
      </c>
      <c r="K134" s="198"/>
    </row>
    <row r="135" spans="1:11" ht="15" hidden="1">
      <c r="A135" s="210"/>
      <c r="B135" s="256"/>
      <c r="C135" s="256"/>
      <c r="D135" s="210"/>
      <c r="E135" s="210"/>
      <c r="F135" s="211" t="s">
        <v>576</v>
      </c>
      <c r="G135" s="212" t="s">
        <v>125</v>
      </c>
      <c r="H135" s="213">
        <v>0</v>
      </c>
      <c r="I135" s="213">
        <v>0</v>
      </c>
      <c r="J135" s="213">
        <v>0</v>
      </c>
      <c r="K135" s="198"/>
    </row>
    <row r="136" spans="1:11" ht="15" hidden="1">
      <c r="A136" s="210"/>
      <c r="B136" s="256"/>
      <c r="C136" s="256"/>
      <c r="D136" s="210"/>
      <c r="E136" s="210"/>
      <c r="F136" s="211" t="s">
        <v>700</v>
      </c>
      <c r="G136" s="212" t="s">
        <v>126</v>
      </c>
      <c r="H136" s="213">
        <v>0</v>
      </c>
      <c r="I136" s="213">
        <v>0</v>
      </c>
      <c r="J136" s="213">
        <v>0</v>
      </c>
      <c r="K136" s="198"/>
    </row>
    <row r="137" spans="1:11" ht="15" hidden="1">
      <c r="A137" s="210"/>
      <c r="B137" s="256"/>
      <c r="C137" s="256"/>
      <c r="D137" s="210"/>
      <c r="E137" s="210"/>
      <c r="F137" s="211" t="s">
        <v>701</v>
      </c>
      <c r="G137" s="212" t="s">
        <v>129</v>
      </c>
      <c r="H137" s="213">
        <v>0</v>
      </c>
      <c r="I137" s="213">
        <v>0</v>
      </c>
      <c r="J137" s="213">
        <v>0</v>
      </c>
      <c r="K137" s="198"/>
    </row>
    <row r="138" spans="1:11" ht="15">
      <c r="A138" s="210"/>
      <c r="B138" s="256"/>
      <c r="C138" s="256"/>
      <c r="D138" s="210"/>
      <c r="E138" s="210"/>
      <c r="F138" s="211" t="s">
        <v>702</v>
      </c>
      <c r="G138" s="212" t="s">
        <v>130</v>
      </c>
      <c r="H138" s="213">
        <f>J138</f>
        <v>6824</v>
      </c>
      <c r="I138" s="213">
        <v>0</v>
      </c>
      <c r="J138" s="213">
        <v>6824</v>
      </c>
      <c r="K138" s="198"/>
    </row>
    <row r="139" spans="1:11" ht="15" hidden="1">
      <c r="A139" s="210" t="s">
        <v>703</v>
      </c>
      <c r="B139" s="256" t="s">
        <v>194</v>
      </c>
      <c r="C139" s="256"/>
      <c r="D139" s="210" t="s">
        <v>195</v>
      </c>
      <c r="E139" s="210" t="s">
        <v>37</v>
      </c>
      <c r="F139" s="211" t="s">
        <v>704</v>
      </c>
      <c r="G139" s="212"/>
      <c r="H139" s="213">
        <v>0</v>
      </c>
      <c r="I139" s="213">
        <v>0</v>
      </c>
      <c r="J139" s="213">
        <v>0</v>
      </c>
      <c r="K139" s="198"/>
    </row>
    <row r="140" spans="1:11" ht="15" hidden="1">
      <c r="A140" s="210" t="s">
        <v>705</v>
      </c>
      <c r="B140" s="256" t="s">
        <v>194</v>
      </c>
      <c r="C140" s="256"/>
      <c r="D140" s="210" t="s">
        <v>195</v>
      </c>
      <c r="E140" s="210" t="s">
        <v>38</v>
      </c>
      <c r="F140" s="211" t="s">
        <v>706</v>
      </c>
      <c r="G140" s="212"/>
      <c r="H140" s="213">
        <v>0</v>
      </c>
      <c r="I140" s="213">
        <v>0</v>
      </c>
      <c r="J140" s="213">
        <v>0</v>
      </c>
      <c r="K140" s="198"/>
    </row>
    <row r="141" spans="1:11" ht="15" hidden="1">
      <c r="A141" s="210" t="s">
        <v>707</v>
      </c>
      <c r="B141" s="256" t="s">
        <v>194</v>
      </c>
      <c r="C141" s="256"/>
      <c r="D141" s="210" t="s">
        <v>195</v>
      </c>
      <c r="E141" s="210" t="s">
        <v>194</v>
      </c>
      <c r="F141" s="211" t="s">
        <v>708</v>
      </c>
      <c r="G141" s="212"/>
      <c r="H141" s="213">
        <v>0</v>
      </c>
      <c r="I141" s="213">
        <v>0</v>
      </c>
      <c r="J141" s="213">
        <v>0</v>
      </c>
      <c r="K141" s="198"/>
    </row>
    <row r="142" spans="1:11" ht="15" hidden="1">
      <c r="A142" s="210" t="s">
        <v>709</v>
      </c>
      <c r="B142" s="256" t="s">
        <v>194</v>
      </c>
      <c r="C142" s="256"/>
      <c r="D142" s="210" t="s">
        <v>195</v>
      </c>
      <c r="E142" s="210" t="s">
        <v>195</v>
      </c>
      <c r="F142" s="211" t="s">
        <v>710</v>
      </c>
      <c r="G142" s="212"/>
      <c r="H142" s="213">
        <v>0</v>
      </c>
      <c r="I142" s="213">
        <v>0</v>
      </c>
      <c r="J142" s="213">
        <v>0</v>
      </c>
      <c r="K142" s="198"/>
    </row>
    <row r="143" spans="1:11" ht="15" hidden="1">
      <c r="A143" s="210" t="s">
        <v>711</v>
      </c>
      <c r="B143" s="256" t="s">
        <v>194</v>
      </c>
      <c r="C143" s="256"/>
      <c r="D143" s="210" t="s">
        <v>212</v>
      </c>
      <c r="E143" s="210" t="s">
        <v>35</v>
      </c>
      <c r="F143" s="211" t="s">
        <v>712</v>
      </c>
      <c r="G143" s="212"/>
      <c r="H143" s="213">
        <v>0</v>
      </c>
      <c r="I143" s="213">
        <v>0</v>
      </c>
      <c r="J143" s="213">
        <v>0</v>
      </c>
      <c r="K143" s="198"/>
    </row>
    <row r="144" spans="1:11" ht="15" hidden="1">
      <c r="A144" s="210" t="s">
        <v>713</v>
      </c>
      <c r="B144" s="256" t="s">
        <v>194</v>
      </c>
      <c r="C144" s="256"/>
      <c r="D144" s="210" t="s">
        <v>212</v>
      </c>
      <c r="E144" s="210" t="s">
        <v>36</v>
      </c>
      <c r="F144" s="211" t="s">
        <v>270</v>
      </c>
      <c r="G144" s="212"/>
      <c r="H144" s="213">
        <v>0</v>
      </c>
      <c r="I144" s="213">
        <v>0</v>
      </c>
      <c r="J144" s="213">
        <v>0</v>
      </c>
      <c r="K144" s="198"/>
    </row>
    <row r="145" spans="1:11" ht="15" hidden="1">
      <c r="A145" s="210" t="s">
        <v>714</v>
      </c>
      <c r="B145" s="256" t="s">
        <v>194</v>
      </c>
      <c r="C145" s="256"/>
      <c r="D145" s="210" t="s">
        <v>215</v>
      </c>
      <c r="E145" s="210" t="s">
        <v>35</v>
      </c>
      <c r="F145" s="211" t="s">
        <v>715</v>
      </c>
      <c r="G145" s="212"/>
      <c r="H145" s="213">
        <v>0</v>
      </c>
      <c r="I145" s="213">
        <v>0</v>
      </c>
      <c r="J145" s="213">
        <v>0</v>
      </c>
      <c r="K145" s="198"/>
    </row>
    <row r="146" spans="1:11" ht="30" hidden="1">
      <c r="A146" s="210" t="s">
        <v>716</v>
      </c>
      <c r="B146" s="256" t="s">
        <v>194</v>
      </c>
      <c r="C146" s="256"/>
      <c r="D146" s="210" t="s">
        <v>215</v>
      </c>
      <c r="E146" s="210" t="s">
        <v>36</v>
      </c>
      <c r="F146" s="211" t="s">
        <v>717</v>
      </c>
      <c r="G146" s="212"/>
      <c r="H146" s="213">
        <v>0</v>
      </c>
      <c r="I146" s="213">
        <v>0</v>
      </c>
      <c r="J146" s="213">
        <v>0</v>
      </c>
      <c r="K146" s="198"/>
    </row>
    <row r="147" spans="1:11" ht="30" hidden="1">
      <c r="A147" s="210" t="s">
        <v>718</v>
      </c>
      <c r="B147" s="256" t="s">
        <v>194</v>
      </c>
      <c r="C147" s="256"/>
      <c r="D147" s="210" t="s">
        <v>215</v>
      </c>
      <c r="E147" s="210" t="s">
        <v>37</v>
      </c>
      <c r="F147" s="211" t="s">
        <v>274</v>
      </c>
      <c r="G147" s="212"/>
      <c r="H147" s="213">
        <v>0</v>
      </c>
      <c r="I147" s="213">
        <v>0</v>
      </c>
      <c r="J147" s="213">
        <v>0</v>
      </c>
      <c r="K147" s="198"/>
    </row>
    <row r="148" spans="1:11" ht="15" hidden="1">
      <c r="A148" s="210" t="s">
        <v>719</v>
      </c>
      <c r="B148" s="256" t="s">
        <v>194</v>
      </c>
      <c r="C148" s="256"/>
      <c r="D148" s="210" t="s">
        <v>215</v>
      </c>
      <c r="E148" s="210" t="s">
        <v>38</v>
      </c>
      <c r="F148" s="211" t="s">
        <v>720</v>
      </c>
      <c r="G148" s="212"/>
      <c r="H148" s="213">
        <v>0</v>
      </c>
      <c r="I148" s="213">
        <v>0</v>
      </c>
      <c r="J148" s="213">
        <v>0</v>
      </c>
      <c r="K148" s="198"/>
    </row>
    <row r="149" spans="1:11" ht="15" hidden="1">
      <c r="A149" s="210" t="s">
        <v>721</v>
      </c>
      <c r="B149" s="256" t="s">
        <v>194</v>
      </c>
      <c r="C149" s="256"/>
      <c r="D149" s="210" t="s">
        <v>215</v>
      </c>
      <c r="E149" s="210" t="s">
        <v>194</v>
      </c>
      <c r="F149" s="211" t="s">
        <v>722</v>
      </c>
      <c r="G149" s="212"/>
      <c r="H149" s="213">
        <v>0</v>
      </c>
      <c r="I149" s="213">
        <v>0</v>
      </c>
      <c r="J149" s="213">
        <v>0</v>
      </c>
      <c r="K149" s="198"/>
    </row>
    <row r="150" spans="1:11" ht="45" hidden="1">
      <c r="A150" s="210" t="s">
        <v>723</v>
      </c>
      <c r="B150" s="256" t="s">
        <v>194</v>
      </c>
      <c r="C150" s="256"/>
      <c r="D150" s="210" t="s">
        <v>217</v>
      </c>
      <c r="E150" s="210" t="s">
        <v>35</v>
      </c>
      <c r="F150" s="211" t="s">
        <v>724</v>
      </c>
      <c r="G150" s="212"/>
      <c r="H150" s="213">
        <v>0</v>
      </c>
      <c r="I150" s="213">
        <v>0</v>
      </c>
      <c r="J150" s="213">
        <v>0</v>
      </c>
      <c r="K150" s="198"/>
    </row>
    <row r="151" spans="1:11" ht="28.5" hidden="1" customHeight="1">
      <c r="A151" s="210" t="s">
        <v>725</v>
      </c>
      <c r="B151" s="256" t="s">
        <v>194</v>
      </c>
      <c r="C151" s="256"/>
      <c r="D151" s="210" t="s">
        <v>217</v>
      </c>
      <c r="E151" s="210" t="s">
        <v>36</v>
      </c>
      <c r="F151" s="211" t="s">
        <v>278</v>
      </c>
      <c r="G151" s="212"/>
      <c r="H151" s="213">
        <v>0</v>
      </c>
      <c r="I151" s="213">
        <v>0</v>
      </c>
      <c r="J151" s="213">
        <v>0</v>
      </c>
      <c r="K151" s="198"/>
    </row>
    <row r="152" spans="1:11" ht="60" hidden="1">
      <c r="A152" s="210" t="s">
        <v>726</v>
      </c>
      <c r="B152" s="256" t="s">
        <v>194</v>
      </c>
      <c r="C152" s="256"/>
      <c r="D152" s="210" t="s">
        <v>217</v>
      </c>
      <c r="E152" s="210" t="s">
        <v>37</v>
      </c>
      <c r="F152" s="211" t="s">
        <v>279</v>
      </c>
      <c r="G152" s="212"/>
      <c r="H152" s="213">
        <v>0</v>
      </c>
      <c r="I152" s="213">
        <v>0</v>
      </c>
      <c r="J152" s="213">
        <v>0</v>
      </c>
      <c r="K152" s="198"/>
    </row>
    <row r="153" spans="1:11" ht="45" hidden="1">
      <c r="A153" s="210" t="s">
        <v>727</v>
      </c>
      <c r="B153" s="256" t="s">
        <v>194</v>
      </c>
      <c r="C153" s="256"/>
      <c r="D153" s="210" t="s">
        <v>217</v>
      </c>
      <c r="E153" s="210" t="s">
        <v>38</v>
      </c>
      <c r="F153" s="211" t="s">
        <v>280</v>
      </c>
      <c r="G153" s="212"/>
      <c r="H153" s="213">
        <v>0</v>
      </c>
      <c r="I153" s="213">
        <v>0</v>
      </c>
      <c r="J153" s="213">
        <v>0</v>
      </c>
      <c r="K153" s="198"/>
    </row>
    <row r="154" spans="1:11" ht="45" hidden="1">
      <c r="A154" s="210" t="s">
        <v>728</v>
      </c>
      <c r="B154" s="256" t="s">
        <v>194</v>
      </c>
      <c r="C154" s="256"/>
      <c r="D154" s="210" t="s">
        <v>217</v>
      </c>
      <c r="E154" s="210" t="s">
        <v>194</v>
      </c>
      <c r="F154" s="211" t="s">
        <v>729</v>
      </c>
      <c r="G154" s="212"/>
      <c r="H154" s="213">
        <v>0</v>
      </c>
      <c r="I154" s="213">
        <v>0</v>
      </c>
      <c r="J154" s="213">
        <v>0</v>
      </c>
      <c r="K154" s="198"/>
    </row>
    <row r="155" spans="1:11" ht="30" hidden="1">
      <c r="A155" s="210" t="s">
        <v>730</v>
      </c>
      <c r="B155" s="256" t="s">
        <v>194</v>
      </c>
      <c r="C155" s="256"/>
      <c r="D155" s="210" t="s">
        <v>217</v>
      </c>
      <c r="E155" s="210" t="s">
        <v>195</v>
      </c>
      <c r="F155" s="211" t="s">
        <v>282</v>
      </c>
      <c r="G155" s="212"/>
      <c r="H155" s="213">
        <v>0</v>
      </c>
      <c r="I155" s="213">
        <v>0</v>
      </c>
      <c r="J155" s="213">
        <v>0</v>
      </c>
      <c r="K155" s="198"/>
    </row>
    <row r="156" spans="1:11" ht="30" hidden="1">
      <c r="A156" s="210" t="s">
        <v>731</v>
      </c>
      <c r="B156" s="256" t="s">
        <v>194</v>
      </c>
      <c r="C156" s="256"/>
      <c r="D156" s="210" t="s">
        <v>217</v>
      </c>
      <c r="E156" s="210" t="s">
        <v>212</v>
      </c>
      <c r="F156" s="211" t="s">
        <v>283</v>
      </c>
      <c r="G156" s="212"/>
      <c r="H156" s="213">
        <v>0</v>
      </c>
      <c r="I156" s="213">
        <v>0</v>
      </c>
      <c r="J156" s="213">
        <v>0</v>
      </c>
      <c r="K156" s="198"/>
    </row>
    <row r="157" spans="1:11" ht="30" hidden="1">
      <c r="A157" s="210" t="s">
        <v>732</v>
      </c>
      <c r="B157" s="256" t="s">
        <v>194</v>
      </c>
      <c r="C157" s="256"/>
      <c r="D157" s="210" t="s">
        <v>217</v>
      </c>
      <c r="E157" s="210" t="s">
        <v>215</v>
      </c>
      <c r="F157" s="211" t="s">
        <v>284</v>
      </c>
      <c r="G157" s="212"/>
      <c r="H157" s="213">
        <v>0</v>
      </c>
      <c r="I157" s="213">
        <v>0</v>
      </c>
      <c r="J157" s="213">
        <v>0</v>
      </c>
      <c r="K157" s="198"/>
    </row>
    <row r="158" spans="1:11" ht="30">
      <c r="A158" s="210" t="s">
        <v>733</v>
      </c>
      <c r="B158" s="258" t="s">
        <v>194</v>
      </c>
      <c r="C158" s="258"/>
      <c r="D158" s="215" t="s">
        <v>285</v>
      </c>
      <c r="E158" s="215" t="s">
        <v>35</v>
      </c>
      <c r="F158" s="216" t="s">
        <v>734</v>
      </c>
      <c r="G158" s="217"/>
      <c r="H158" s="218">
        <f>J158</f>
        <v>-160000</v>
      </c>
      <c r="I158" s="218">
        <v>0</v>
      </c>
      <c r="J158" s="218">
        <f>J159</f>
        <v>-160000</v>
      </c>
      <c r="K158" s="198"/>
    </row>
    <row r="159" spans="1:11" ht="30">
      <c r="A159" s="210" t="s">
        <v>735</v>
      </c>
      <c r="B159" s="256" t="s">
        <v>194</v>
      </c>
      <c r="C159" s="256"/>
      <c r="D159" s="210" t="s">
        <v>285</v>
      </c>
      <c r="E159" s="210" t="s">
        <v>36</v>
      </c>
      <c r="F159" s="211" t="s">
        <v>286</v>
      </c>
      <c r="G159" s="212"/>
      <c r="H159" s="213">
        <f>J159</f>
        <v>-160000</v>
      </c>
      <c r="I159" s="213">
        <v>0</v>
      </c>
      <c r="J159" s="213">
        <v>-160000</v>
      </c>
      <c r="K159" s="198"/>
    </row>
    <row r="160" spans="1:11" ht="54.75" customHeight="1">
      <c r="A160" s="210" t="s">
        <v>736</v>
      </c>
      <c r="B160" s="258" t="s">
        <v>195</v>
      </c>
      <c r="C160" s="258"/>
      <c r="D160" s="215" t="s">
        <v>35</v>
      </c>
      <c r="E160" s="215" t="s">
        <v>35</v>
      </c>
      <c r="F160" s="216" t="s">
        <v>1179</v>
      </c>
      <c r="G160" s="217"/>
      <c r="H160" s="218">
        <f>H161</f>
        <v>465333</v>
      </c>
      <c r="I160" s="218">
        <f>I161</f>
        <v>465333</v>
      </c>
      <c r="J160" s="218">
        <v>0</v>
      </c>
      <c r="K160" s="198"/>
    </row>
    <row r="161" spans="1:11" ht="15">
      <c r="A161" s="210" t="s">
        <v>737</v>
      </c>
      <c r="B161" s="256" t="s">
        <v>195</v>
      </c>
      <c r="C161" s="256"/>
      <c r="D161" s="210" t="s">
        <v>36</v>
      </c>
      <c r="E161" s="210" t="s">
        <v>35</v>
      </c>
      <c r="F161" s="211" t="s">
        <v>738</v>
      </c>
      <c r="G161" s="212"/>
      <c r="H161" s="213">
        <f>H162</f>
        <v>465333</v>
      </c>
      <c r="I161" s="213">
        <f>I162</f>
        <v>465333</v>
      </c>
      <c r="J161" s="213">
        <v>0</v>
      </c>
      <c r="K161" s="198"/>
    </row>
    <row r="162" spans="1:11" ht="15">
      <c r="A162" s="210" t="s">
        <v>739</v>
      </c>
      <c r="B162" s="256" t="s">
        <v>195</v>
      </c>
      <c r="C162" s="256"/>
      <c r="D162" s="210" t="s">
        <v>36</v>
      </c>
      <c r="E162" s="210" t="s">
        <v>36</v>
      </c>
      <c r="F162" s="211" t="s">
        <v>287</v>
      </c>
      <c r="G162" s="212"/>
      <c r="H162" s="213">
        <f>I162+J162</f>
        <v>465333</v>
      </c>
      <c r="I162" s="213">
        <f>I163+I164+I165+I166+I167+I168+I169+I170+I171+I172+I173+I174+I175+I176+I177+I178</f>
        <v>465333</v>
      </c>
      <c r="J162" s="213">
        <v>0</v>
      </c>
      <c r="K162" s="198"/>
    </row>
    <row r="163" spans="1:11" ht="30">
      <c r="A163" s="210"/>
      <c r="B163" s="256"/>
      <c r="C163" s="256"/>
      <c r="D163" s="210"/>
      <c r="E163" s="210"/>
      <c r="F163" s="211" t="s">
        <v>526</v>
      </c>
      <c r="G163" s="212" t="s">
        <v>51</v>
      </c>
      <c r="H163" s="213">
        <f t="shared" ref="H163:H178" si="1">I163</f>
        <v>346288.6</v>
      </c>
      <c r="I163" s="213">
        <v>346288.6</v>
      </c>
      <c r="J163" s="213">
        <v>0</v>
      </c>
      <c r="K163" s="198"/>
    </row>
    <row r="164" spans="1:11" ht="28.5" customHeight="1">
      <c r="A164" s="210"/>
      <c r="B164" s="256"/>
      <c r="C164" s="256"/>
      <c r="D164" s="210"/>
      <c r="E164" s="210"/>
      <c r="F164" s="211" t="s">
        <v>527</v>
      </c>
      <c r="G164" s="212" t="s">
        <v>52</v>
      </c>
      <c r="H164" s="213">
        <f t="shared" si="1"/>
        <v>25000</v>
      </c>
      <c r="I164" s="213">
        <v>25000</v>
      </c>
      <c r="J164" s="213">
        <v>0</v>
      </c>
      <c r="K164" s="198"/>
    </row>
    <row r="165" spans="1:11" ht="15" hidden="1">
      <c r="A165" s="210"/>
      <c r="B165" s="256"/>
      <c r="C165" s="256"/>
      <c r="D165" s="210"/>
      <c r="E165" s="210"/>
      <c r="F165" s="211" t="s">
        <v>528</v>
      </c>
      <c r="G165" s="212" t="s">
        <v>55</v>
      </c>
      <c r="H165" s="213">
        <f t="shared" si="1"/>
        <v>0</v>
      </c>
      <c r="I165" s="213">
        <v>0</v>
      </c>
      <c r="J165" s="213">
        <v>0</v>
      </c>
      <c r="K165" s="198"/>
    </row>
    <row r="166" spans="1:11" ht="15" hidden="1">
      <c r="A166" s="210"/>
      <c r="B166" s="256"/>
      <c r="C166" s="256"/>
      <c r="D166" s="210"/>
      <c r="E166" s="210"/>
      <c r="F166" s="211" t="s">
        <v>532</v>
      </c>
      <c r="G166" s="212" t="s">
        <v>59</v>
      </c>
      <c r="H166" s="213">
        <f t="shared" si="1"/>
        <v>0</v>
      </c>
      <c r="I166" s="213">
        <v>0</v>
      </c>
      <c r="J166" s="213">
        <v>0</v>
      </c>
      <c r="K166" s="198"/>
    </row>
    <row r="167" spans="1:11" ht="15">
      <c r="A167" s="210"/>
      <c r="B167" s="256"/>
      <c r="C167" s="256"/>
      <c r="D167" s="210"/>
      <c r="E167" s="210"/>
      <c r="F167" s="211" t="s">
        <v>533</v>
      </c>
      <c r="G167" s="212" t="s">
        <v>60</v>
      </c>
      <c r="H167" s="213">
        <f t="shared" si="1"/>
        <v>550</v>
      </c>
      <c r="I167" s="213">
        <v>550</v>
      </c>
      <c r="J167" s="213">
        <v>0</v>
      </c>
      <c r="K167" s="198"/>
    </row>
    <row r="168" spans="1:11" ht="15">
      <c r="A168" s="210"/>
      <c r="B168" s="256"/>
      <c r="C168" s="256"/>
      <c r="D168" s="210"/>
      <c r="E168" s="210"/>
      <c r="F168" s="211" t="s">
        <v>534</v>
      </c>
      <c r="G168" s="212" t="s">
        <v>61</v>
      </c>
      <c r="H168" s="213">
        <f t="shared" si="1"/>
        <v>7150</v>
      </c>
      <c r="I168" s="213">
        <v>7150</v>
      </c>
      <c r="J168" s="213">
        <v>0</v>
      </c>
      <c r="K168" s="198"/>
    </row>
    <row r="169" spans="1:11" ht="14.25" customHeight="1">
      <c r="A169" s="210"/>
      <c r="B169" s="256"/>
      <c r="C169" s="256"/>
      <c r="D169" s="210"/>
      <c r="E169" s="210"/>
      <c r="F169" s="211" t="s">
        <v>535</v>
      </c>
      <c r="G169" s="212" t="s">
        <v>536</v>
      </c>
      <c r="H169" s="213">
        <f t="shared" si="1"/>
        <v>55</v>
      </c>
      <c r="I169" s="213">
        <v>55</v>
      </c>
      <c r="J169" s="213">
        <v>0</v>
      </c>
      <c r="K169" s="198"/>
    </row>
    <row r="170" spans="1:11" ht="30" hidden="1">
      <c r="A170" s="210"/>
      <c r="B170" s="256"/>
      <c r="C170" s="256"/>
      <c r="D170" s="210"/>
      <c r="E170" s="210"/>
      <c r="F170" s="211" t="s">
        <v>537</v>
      </c>
      <c r="G170" s="212" t="s">
        <v>63</v>
      </c>
      <c r="H170" s="213">
        <f t="shared" si="1"/>
        <v>0</v>
      </c>
      <c r="I170" s="213">
        <v>0</v>
      </c>
      <c r="J170" s="213">
        <v>0</v>
      </c>
      <c r="K170" s="198"/>
    </row>
    <row r="171" spans="1:11" ht="15" hidden="1">
      <c r="A171" s="210"/>
      <c r="B171" s="256"/>
      <c r="C171" s="256"/>
      <c r="D171" s="210"/>
      <c r="E171" s="210"/>
      <c r="F171" s="211" t="s">
        <v>539</v>
      </c>
      <c r="G171" s="212" t="s">
        <v>68</v>
      </c>
      <c r="H171" s="213">
        <f t="shared" si="1"/>
        <v>0</v>
      </c>
      <c r="I171" s="213">
        <v>0</v>
      </c>
      <c r="J171" s="213">
        <v>0</v>
      </c>
      <c r="K171" s="198"/>
    </row>
    <row r="172" spans="1:11" ht="17.25" customHeight="1">
      <c r="A172" s="210"/>
      <c r="B172" s="256"/>
      <c r="C172" s="256"/>
      <c r="D172" s="210"/>
      <c r="E172" s="210"/>
      <c r="F172" s="211" t="s">
        <v>556</v>
      </c>
      <c r="G172" s="212" t="s">
        <v>71</v>
      </c>
      <c r="H172" s="213">
        <f t="shared" si="1"/>
        <v>27500</v>
      </c>
      <c r="I172" s="213">
        <v>27500</v>
      </c>
      <c r="J172" s="213">
        <v>0</v>
      </c>
      <c r="K172" s="198"/>
    </row>
    <row r="173" spans="1:11" ht="30">
      <c r="A173" s="210"/>
      <c r="B173" s="256"/>
      <c r="C173" s="256"/>
      <c r="D173" s="210"/>
      <c r="E173" s="210"/>
      <c r="F173" s="211" t="s">
        <v>559</v>
      </c>
      <c r="G173" s="212" t="s">
        <v>74</v>
      </c>
      <c r="H173" s="213">
        <f t="shared" si="1"/>
        <v>3300</v>
      </c>
      <c r="I173" s="213">
        <v>3300</v>
      </c>
      <c r="J173" s="213">
        <v>0</v>
      </c>
      <c r="K173" s="198"/>
    </row>
    <row r="174" spans="1:11" ht="15">
      <c r="A174" s="210"/>
      <c r="B174" s="256"/>
      <c r="C174" s="256"/>
      <c r="D174" s="210"/>
      <c r="E174" s="210"/>
      <c r="F174" s="211" t="s">
        <v>560</v>
      </c>
      <c r="G174" s="212" t="s">
        <v>75</v>
      </c>
      <c r="H174" s="213">
        <f t="shared" si="1"/>
        <v>330</v>
      </c>
      <c r="I174" s="213">
        <v>330</v>
      </c>
      <c r="J174" s="213">
        <v>0</v>
      </c>
      <c r="K174" s="198"/>
    </row>
    <row r="175" spans="1:11" ht="15">
      <c r="A175" s="210"/>
      <c r="B175" s="256"/>
      <c r="C175" s="256"/>
      <c r="D175" s="210"/>
      <c r="E175" s="210"/>
      <c r="F175" s="211" t="s">
        <v>561</v>
      </c>
      <c r="G175" s="212" t="s">
        <v>76</v>
      </c>
      <c r="H175" s="213">
        <f t="shared" si="1"/>
        <v>2420</v>
      </c>
      <c r="I175" s="213">
        <v>2420</v>
      </c>
      <c r="J175" s="213">
        <v>0</v>
      </c>
      <c r="K175" s="198"/>
    </row>
    <row r="176" spans="1:11" ht="15">
      <c r="A176" s="210"/>
      <c r="B176" s="256"/>
      <c r="C176" s="256"/>
      <c r="D176" s="210"/>
      <c r="E176" s="210"/>
      <c r="F176" s="211" t="s">
        <v>562</v>
      </c>
      <c r="G176" s="212" t="s">
        <v>78</v>
      </c>
      <c r="H176" s="213">
        <f t="shared" si="1"/>
        <v>40722.400000000001</v>
      </c>
      <c r="I176" s="213">
        <v>40722.400000000001</v>
      </c>
      <c r="J176" s="213">
        <v>0</v>
      </c>
      <c r="K176" s="198"/>
    </row>
    <row r="177" spans="1:11" ht="15">
      <c r="A177" s="210"/>
      <c r="B177" s="256"/>
      <c r="C177" s="256"/>
      <c r="D177" s="210"/>
      <c r="E177" s="210"/>
      <c r="F177" s="211" t="s">
        <v>565</v>
      </c>
      <c r="G177" s="212" t="s">
        <v>82</v>
      </c>
      <c r="H177" s="213">
        <f t="shared" si="1"/>
        <v>10560</v>
      </c>
      <c r="I177" s="213">
        <v>10560</v>
      </c>
      <c r="J177" s="213">
        <v>0</v>
      </c>
      <c r="K177" s="198"/>
    </row>
    <row r="178" spans="1:11" ht="14.25" customHeight="1">
      <c r="A178" s="210"/>
      <c r="B178" s="256"/>
      <c r="C178" s="256"/>
      <c r="D178" s="210"/>
      <c r="E178" s="210"/>
      <c r="F178" s="211" t="s">
        <v>571</v>
      </c>
      <c r="G178" s="212" t="s">
        <v>113</v>
      </c>
      <c r="H178" s="213">
        <f t="shared" si="1"/>
        <v>1457</v>
      </c>
      <c r="I178" s="213">
        <v>1457</v>
      </c>
      <c r="J178" s="213">
        <v>0</v>
      </c>
      <c r="K178" s="198"/>
    </row>
    <row r="179" spans="1:11" ht="15" hidden="1">
      <c r="A179" s="210"/>
      <c r="B179" s="256"/>
      <c r="C179" s="256"/>
      <c r="D179" s="210"/>
      <c r="E179" s="210"/>
      <c r="F179" s="211" t="s">
        <v>575</v>
      </c>
      <c r="G179" s="212" t="s">
        <v>124</v>
      </c>
      <c r="H179" s="213">
        <v>0</v>
      </c>
      <c r="I179" s="213">
        <v>0</v>
      </c>
      <c r="J179" s="213">
        <v>0</v>
      </c>
      <c r="K179" s="198"/>
    </row>
    <row r="180" spans="1:11" ht="15" hidden="1">
      <c r="A180" s="210" t="s">
        <v>740</v>
      </c>
      <c r="B180" s="256" t="s">
        <v>195</v>
      </c>
      <c r="C180" s="256"/>
      <c r="D180" s="210" t="s">
        <v>37</v>
      </c>
      <c r="E180" s="210" t="s">
        <v>35</v>
      </c>
      <c r="F180" s="211" t="s">
        <v>741</v>
      </c>
      <c r="G180" s="212"/>
      <c r="H180" s="213">
        <v>0</v>
      </c>
      <c r="I180" s="213">
        <v>0</v>
      </c>
      <c r="J180" s="213">
        <v>0</v>
      </c>
      <c r="K180" s="198"/>
    </row>
    <row r="181" spans="1:11" ht="15" hidden="1">
      <c r="A181" s="210" t="s">
        <v>742</v>
      </c>
      <c r="B181" s="256" t="s">
        <v>195</v>
      </c>
      <c r="C181" s="256"/>
      <c r="D181" s="210" t="s">
        <v>37</v>
      </c>
      <c r="E181" s="210" t="s">
        <v>36</v>
      </c>
      <c r="F181" s="211" t="s">
        <v>288</v>
      </c>
      <c r="G181" s="212"/>
      <c r="H181" s="213">
        <v>0</v>
      </c>
      <c r="I181" s="213">
        <v>0</v>
      </c>
      <c r="J181" s="213">
        <v>0</v>
      </c>
      <c r="K181" s="198"/>
    </row>
    <row r="182" spans="1:11" ht="9" hidden="1" customHeight="1">
      <c r="A182" s="210" t="s">
        <v>743</v>
      </c>
      <c r="B182" s="256" t="s">
        <v>195</v>
      </c>
      <c r="C182" s="256"/>
      <c r="D182" s="210" t="s">
        <v>38</v>
      </c>
      <c r="E182" s="210" t="s">
        <v>35</v>
      </c>
      <c r="F182" s="211" t="s">
        <v>744</v>
      </c>
      <c r="G182" s="212"/>
      <c r="H182" s="213">
        <v>0</v>
      </c>
      <c r="I182" s="213">
        <v>0</v>
      </c>
      <c r="J182" s="213">
        <v>0</v>
      </c>
      <c r="K182" s="198"/>
    </row>
    <row r="183" spans="1:11" ht="15" hidden="1">
      <c r="A183" s="210" t="s">
        <v>745</v>
      </c>
      <c r="B183" s="256" t="s">
        <v>195</v>
      </c>
      <c r="C183" s="256"/>
      <c r="D183" s="210" t="s">
        <v>38</v>
      </c>
      <c r="E183" s="210" t="s">
        <v>36</v>
      </c>
      <c r="F183" s="211" t="s">
        <v>290</v>
      </c>
      <c r="G183" s="212"/>
      <c r="H183" s="213">
        <v>0</v>
      </c>
      <c r="I183" s="213">
        <v>0</v>
      </c>
      <c r="J183" s="213">
        <v>0</v>
      </c>
      <c r="K183" s="198"/>
    </row>
    <row r="184" spans="1:11" ht="30" hidden="1">
      <c r="A184" s="210" t="s">
        <v>746</v>
      </c>
      <c r="B184" s="256" t="s">
        <v>195</v>
      </c>
      <c r="C184" s="256"/>
      <c r="D184" s="210" t="s">
        <v>194</v>
      </c>
      <c r="E184" s="210" t="s">
        <v>35</v>
      </c>
      <c r="F184" s="211" t="s">
        <v>747</v>
      </c>
      <c r="G184" s="212"/>
      <c r="H184" s="213">
        <v>0</v>
      </c>
      <c r="I184" s="213">
        <v>0</v>
      </c>
      <c r="J184" s="213">
        <v>0</v>
      </c>
      <c r="K184" s="198"/>
    </row>
    <row r="185" spans="1:11" ht="30" hidden="1">
      <c r="A185" s="210" t="s">
        <v>748</v>
      </c>
      <c r="B185" s="256" t="s">
        <v>195</v>
      </c>
      <c r="C185" s="256"/>
      <c r="D185" s="210" t="s">
        <v>194</v>
      </c>
      <c r="E185" s="210" t="s">
        <v>36</v>
      </c>
      <c r="F185" s="211" t="s">
        <v>749</v>
      </c>
      <c r="G185" s="212"/>
      <c r="H185" s="213">
        <v>0</v>
      </c>
      <c r="I185" s="213">
        <v>0</v>
      </c>
      <c r="J185" s="213">
        <v>0</v>
      </c>
      <c r="K185" s="198"/>
    </row>
    <row r="186" spans="1:11" ht="45" hidden="1">
      <c r="A186" s="210" t="s">
        <v>750</v>
      </c>
      <c r="B186" s="256" t="s">
        <v>195</v>
      </c>
      <c r="C186" s="256"/>
      <c r="D186" s="210" t="s">
        <v>195</v>
      </c>
      <c r="E186" s="210" t="s">
        <v>35</v>
      </c>
      <c r="F186" s="211" t="s">
        <v>751</v>
      </c>
      <c r="G186" s="212"/>
      <c r="H186" s="213">
        <v>0</v>
      </c>
      <c r="I186" s="213">
        <v>0</v>
      </c>
      <c r="J186" s="213">
        <v>0</v>
      </c>
      <c r="K186" s="198"/>
    </row>
    <row r="187" spans="1:11" ht="45" hidden="1">
      <c r="A187" s="210" t="s">
        <v>752</v>
      </c>
      <c r="B187" s="256" t="s">
        <v>195</v>
      </c>
      <c r="C187" s="256"/>
      <c r="D187" s="210" t="s">
        <v>195</v>
      </c>
      <c r="E187" s="210" t="s">
        <v>36</v>
      </c>
      <c r="F187" s="211" t="s">
        <v>292</v>
      </c>
      <c r="G187" s="212"/>
      <c r="H187" s="213">
        <v>0</v>
      </c>
      <c r="I187" s="213">
        <v>0</v>
      </c>
      <c r="J187" s="213">
        <v>0</v>
      </c>
      <c r="K187" s="198"/>
    </row>
    <row r="188" spans="1:11" ht="30" hidden="1">
      <c r="A188" s="210" t="s">
        <v>753</v>
      </c>
      <c r="B188" s="256" t="s">
        <v>195</v>
      </c>
      <c r="C188" s="256"/>
      <c r="D188" s="210" t="s">
        <v>212</v>
      </c>
      <c r="E188" s="210" t="s">
        <v>35</v>
      </c>
      <c r="F188" s="211" t="s">
        <v>754</v>
      </c>
      <c r="G188" s="212"/>
      <c r="H188" s="213">
        <v>0</v>
      </c>
      <c r="I188" s="213">
        <v>0</v>
      </c>
      <c r="J188" s="213">
        <v>0</v>
      </c>
      <c r="K188" s="198"/>
    </row>
    <row r="189" spans="1:11" ht="30" hidden="1">
      <c r="A189" s="210" t="s">
        <v>755</v>
      </c>
      <c r="B189" s="256" t="s">
        <v>195</v>
      </c>
      <c r="C189" s="256"/>
      <c r="D189" s="210" t="s">
        <v>212</v>
      </c>
      <c r="E189" s="210" t="s">
        <v>36</v>
      </c>
      <c r="F189" s="211" t="s">
        <v>293</v>
      </c>
      <c r="G189" s="212"/>
      <c r="H189" s="213">
        <v>0</v>
      </c>
      <c r="I189" s="213">
        <v>0</v>
      </c>
      <c r="J189" s="213">
        <v>0</v>
      </c>
      <c r="K189" s="198"/>
    </row>
    <row r="190" spans="1:11" ht="75.75" customHeight="1">
      <c r="A190" s="210" t="s">
        <v>756</v>
      </c>
      <c r="B190" s="258" t="s">
        <v>212</v>
      </c>
      <c r="C190" s="258"/>
      <c r="D190" s="215" t="s">
        <v>35</v>
      </c>
      <c r="E190" s="215" t="s">
        <v>35</v>
      </c>
      <c r="F190" s="216" t="s">
        <v>1176</v>
      </c>
      <c r="G190" s="217"/>
      <c r="H190" s="218">
        <f>I190+J190</f>
        <v>176966.7</v>
      </c>
      <c r="I190" s="218">
        <f>I196+I200+I207</f>
        <v>104927.6</v>
      </c>
      <c r="J190" s="218">
        <f>J207</f>
        <v>72039.100000000006</v>
      </c>
      <c r="K190" s="198"/>
    </row>
    <row r="191" spans="1:11" ht="16.5" hidden="1" customHeight="1">
      <c r="A191" s="210" t="s">
        <v>757</v>
      </c>
      <c r="B191" s="256" t="s">
        <v>212</v>
      </c>
      <c r="C191" s="256"/>
      <c r="D191" s="210" t="s">
        <v>36</v>
      </c>
      <c r="E191" s="210" t="s">
        <v>35</v>
      </c>
      <c r="F191" s="211" t="s">
        <v>758</v>
      </c>
      <c r="G191" s="212"/>
      <c r="H191" s="213">
        <v>0</v>
      </c>
      <c r="I191" s="213">
        <v>0</v>
      </c>
      <c r="J191" s="213">
        <v>0</v>
      </c>
      <c r="K191" s="198"/>
    </row>
    <row r="192" spans="1:11" ht="15" hidden="1">
      <c r="A192" s="210" t="s">
        <v>759</v>
      </c>
      <c r="B192" s="256" t="s">
        <v>212</v>
      </c>
      <c r="C192" s="256"/>
      <c r="D192" s="210" t="s">
        <v>36</v>
      </c>
      <c r="E192" s="210" t="s">
        <v>36</v>
      </c>
      <c r="F192" s="211" t="s">
        <v>294</v>
      </c>
      <c r="G192" s="212"/>
      <c r="H192" s="213">
        <v>0</v>
      </c>
      <c r="I192" s="213">
        <v>0</v>
      </c>
      <c r="J192" s="213">
        <v>0</v>
      </c>
      <c r="K192" s="198"/>
    </row>
    <row r="193" spans="1:11" ht="15" hidden="1">
      <c r="A193" s="210" t="s">
        <v>760</v>
      </c>
      <c r="B193" s="256" t="s">
        <v>212</v>
      </c>
      <c r="C193" s="256"/>
      <c r="D193" s="210" t="s">
        <v>37</v>
      </c>
      <c r="E193" s="210" t="s">
        <v>35</v>
      </c>
      <c r="F193" s="211" t="s">
        <v>761</v>
      </c>
      <c r="G193" s="212"/>
      <c r="H193" s="213">
        <v>0</v>
      </c>
      <c r="I193" s="213">
        <v>0</v>
      </c>
      <c r="J193" s="213">
        <v>0</v>
      </c>
      <c r="K193" s="198"/>
    </row>
    <row r="194" spans="1:11" ht="15" hidden="1">
      <c r="A194" s="210" t="s">
        <v>762</v>
      </c>
      <c r="B194" s="256" t="s">
        <v>212</v>
      </c>
      <c r="C194" s="256"/>
      <c r="D194" s="210" t="s">
        <v>37</v>
      </c>
      <c r="E194" s="210" t="s">
        <v>36</v>
      </c>
      <c r="F194" s="211" t="s">
        <v>296</v>
      </c>
      <c r="G194" s="212"/>
      <c r="H194" s="213">
        <v>0</v>
      </c>
      <c r="I194" s="213">
        <v>0</v>
      </c>
      <c r="J194" s="213">
        <v>0</v>
      </c>
      <c r="K194" s="198"/>
    </row>
    <row r="195" spans="1:11" ht="15" hidden="1">
      <c r="A195" s="210"/>
      <c r="B195" s="256"/>
      <c r="C195" s="256"/>
      <c r="D195" s="210"/>
      <c r="E195" s="210"/>
      <c r="F195" s="211" t="s">
        <v>699</v>
      </c>
      <c r="G195" s="212" t="s">
        <v>122</v>
      </c>
      <c r="H195" s="213">
        <v>0</v>
      </c>
      <c r="I195" s="213">
        <v>0</v>
      </c>
      <c r="J195" s="213">
        <v>0</v>
      </c>
      <c r="K195" s="198"/>
    </row>
    <row r="196" spans="1:11" ht="15">
      <c r="A196" s="210" t="s">
        <v>763</v>
      </c>
      <c r="B196" s="258" t="s">
        <v>212</v>
      </c>
      <c r="C196" s="258"/>
      <c r="D196" s="215" t="s">
        <v>38</v>
      </c>
      <c r="E196" s="215" t="s">
        <v>35</v>
      </c>
      <c r="F196" s="216" t="s">
        <v>764</v>
      </c>
      <c r="G196" s="217"/>
      <c r="H196" s="218">
        <f>I196+J196</f>
        <v>4400</v>
      </c>
      <c r="I196" s="218">
        <f>I197</f>
        <v>4400</v>
      </c>
      <c r="J196" s="218">
        <v>0</v>
      </c>
      <c r="K196" s="198"/>
    </row>
    <row r="197" spans="1:11" ht="15">
      <c r="A197" s="210" t="s">
        <v>765</v>
      </c>
      <c r="B197" s="256" t="s">
        <v>212</v>
      </c>
      <c r="C197" s="256"/>
      <c r="D197" s="210" t="s">
        <v>38</v>
      </c>
      <c r="E197" s="210" t="s">
        <v>36</v>
      </c>
      <c r="F197" s="211" t="s">
        <v>297</v>
      </c>
      <c r="G197" s="212"/>
      <c r="H197" s="213">
        <v>4400</v>
      </c>
      <c r="I197" s="213">
        <v>4400</v>
      </c>
      <c r="J197" s="213">
        <v>0</v>
      </c>
      <c r="K197" s="198"/>
    </row>
    <row r="198" spans="1:11" ht="15">
      <c r="A198" s="210"/>
      <c r="B198" s="256"/>
      <c r="C198" s="256"/>
      <c r="D198" s="210"/>
      <c r="E198" s="210"/>
      <c r="F198" s="211" t="s">
        <v>531</v>
      </c>
      <c r="G198" s="212" t="s">
        <v>58</v>
      </c>
      <c r="H198" s="213">
        <v>4400</v>
      </c>
      <c r="I198" s="213">
        <v>4400</v>
      </c>
      <c r="J198" s="213" t="s">
        <v>4</v>
      </c>
      <c r="K198" s="198"/>
    </row>
    <row r="199" spans="1:11" ht="30" hidden="1">
      <c r="A199" s="210"/>
      <c r="B199" s="256"/>
      <c r="C199" s="256"/>
      <c r="D199" s="210"/>
      <c r="E199" s="210"/>
      <c r="F199" s="211" t="s">
        <v>566</v>
      </c>
      <c r="G199" s="212" t="s">
        <v>90</v>
      </c>
      <c r="H199" s="213"/>
      <c r="I199" s="213"/>
      <c r="J199" s="213">
        <v>0</v>
      </c>
      <c r="K199" s="198"/>
    </row>
    <row r="200" spans="1:11" ht="15">
      <c r="A200" s="210" t="s">
        <v>766</v>
      </c>
      <c r="B200" s="258" t="s">
        <v>212</v>
      </c>
      <c r="C200" s="258"/>
      <c r="D200" s="215" t="s">
        <v>194</v>
      </c>
      <c r="E200" s="215" t="s">
        <v>35</v>
      </c>
      <c r="F200" s="216" t="s">
        <v>767</v>
      </c>
      <c r="G200" s="217"/>
      <c r="H200" s="218">
        <f>I200</f>
        <v>96000</v>
      </c>
      <c r="I200" s="218">
        <f>I201</f>
        <v>96000</v>
      </c>
      <c r="J200" s="218">
        <v>0</v>
      </c>
      <c r="K200" s="198"/>
    </row>
    <row r="201" spans="1:11" ht="15">
      <c r="A201" s="210" t="s">
        <v>768</v>
      </c>
      <c r="B201" s="256" t="s">
        <v>212</v>
      </c>
      <c r="C201" s="256"/>
      <c r="D201" s="210" t="s">
        <v>194</v>
      </c>
      <c r="E201" s="210" t="s">
        <v>36</v>
      </c>
      <c r="F201" s="211" t="s">
        <v>299</v>
      </c>
      <c r="G201" s="212"/>
      <c r="H201" s="213">
        <f>I201</f>
        <v>96000</v>
      </c>
      <c r="I201" s="213">
        <f>I202</f>
        <v>96000</v>
      </c>
      <c r="J201" s="213">
        <v>0</v>
      </c>
      <c r="K201" s="198"/>
    </row>
    <row r="202" spans="1:11" ht="15">
      <c r="A202" s="210"/>
      <c r="B202" s="256"/>
      <c r="C202" s="256"/>
      <c r="D202" s="210"/>
      <c r="E202" s="210"/>
      <c r="F202" s="211" t="s">
        <v>530</v>
      </c>
      <c r="G202" s="212" t="s">
        <v>57</v>
      </c>
      <c r="H202" s="213">
        <f>I202</f>
        <v>96000</v>
      </c>
      <c r="I202" s="213">
        <v>96000</v>
      </c>
      <c r="J202" s="213">
        <v>0</v>
      </c>
      <c r="K202" s="198"/>
    </row>
    <row r="203" spans="1:11" ht="30">
      <c r="A203" s="210"/>
      <c r="B203" s="256"/>
      <c r="C203" s="256"/>
      <c r="D203" s="210"/>
      <c r="E203" s="210"/>
      <c r="F203" s="211" t="s">
        <v>574</v>
      </c>
      <c r="G203" s="212" t="s">
        <v>123</v>
      </c>
      <c r="H203" s="213">
        <v>0</v>
      </c>
      <c r="I203" s="213">
        <v>0</v>
      </c>
      <c r="J203" s="213">
        <v>0</v>
      </c>
      <c r="K203" s="198"/>
    </row>
    <row r="204" spans="1:11" ht="0.75" customHeight="1">
      <c r="A204" s="210" t="s">
        <v>769</v>
      </c>
      <c r="B204" s="258" t="s">
        <v>212</v>
      </c>
      <c r="C204" s="258"/>
      <c r="D204" s="215" t="s">
        <v>195</v>
      </c>
      <c r="E204" s="215" t="s">
        <v>35</v>
      </c>
      <c r="F204" s="216" t="s">
        <v>770</v>
      </c>
      <c r="G204" s="217"/>
      <c r="H204" s="218">
        <v>0</v>
      </c>
      <c r="I204" s="218">
        <v>0</v>
      </c>
      <c r="J204" s="218">
        <v>0</v>
      </c>
      <c r="K204" s="198"/>
    </row>
    <row r="205" spans="1:11" ht="45" hidden="1">
      <c r="A205" s="210" t="s">
        <v>771</v>
      </c>
      <c r="B205" s="256" t="s">
        <v>212</v>
      </c>
      <c r="C205" s="256"/>
      <c r="D205" s="210" t="s">
        <v>195</v>
      </c>
      <c r="E205" s="210" t="s">
        <v>36</v>
      </c>
      <c r="F205" s="211" t="s">
        <v>772</v>
      </c>
      <c r="G205" s="212"/>
      <c r="H205" s="213">
        <v>0</v>
      </c>
      <c r="I205" s="213">
        <v>0</v>
      </c>
      <c r="J205" s="213">
        <v>0</v>
      </c>
      <c r="K205" s="198"/>
    </row>
    <row r="206" spans="1:11" ht="45" hidden="1">
      <c r="A206" s="210" t="s">
        <v>773</v>
      </c>
      <c r="B206" s="256" t="s">
        <v>212</v>
      </c>
      <c r="C206" s="256"/>
      <c r="D206" s="210" t="s">
        <v>212</v>
      </c>
      <c r="E206" s="210" t="s">
        <v>35</v>
      </c>
      <c r="F206" s="211" t="s">
        <v>774</v>
      </c>
      <c r="G206" s="212"/>
      <c r="H206" s="213">
        <v>0</v>
      </c>
      <c r="I206" s="213">
        <v>0</v>
      </c>
      <c r="J206" s="213">
        <v>0</v>
      </c>
      <c r="K206" s="198"/>
    </row>
    <row r="207" spans="1:11" ht="45">
      <c r="A207" s="210" t="s">
        <v>775</v>
      </c>
      <c r="B207" s="258" t="s">
        <v>212</v>
      </c>
      <c r="C207" s="258"/>
      <c r="D207" s="215" t="s">
        <v>212</v>
      </c>
      <c r="E207" s="215" t="s">
        <v>36</v>
      </c>
      <c r="F207" s="216" t="s">
        <v>302</v>
      </c>
      <c r="G207" s="217"/>
      <c r="H207" s="218">
        <f>I207+J207</f>
        <v>76566.700000000012</v>
      </c>
      <c r="I207" s="218">
        <f>I208</f>
        <v>4527.6000000000004</v>
      </c>
      <c r="J207" s="218">
        <f>J210</f>
        <v>72039.100000000006</v>
      </c>
      <c r="K207" s="198"/>
    </row>
    <row r="208" spans="1:11" ht="29.25" customHeight="1">
      <c r="A208" s="210"/>
      <c r="B208" s="256"/>
      <c r="C208" s="256"/>
      <c r="D208" s="210"/>
      <c r="E208" s="210"/>
      <c r="F208" s="211" t="s">
        <v>558</v>
      </c>
      <c r="G208" s="212" t="s">
        <v>73</v>
      </c>
      <c r="H208" s="213">
        <f>I208</f>
        <v>4527.6000000000004</v>
      </c>
      <c r="I208" s="213">
        <v>4527.6000000000004</v>
      </c>
      <c r="J208" s="213" t="s">
        <v>28</v>
      </c>
      <c r="K208" s="198"/>
    </row>
    <row r="209" spans="1:11" ht="45" hidden="1">
      <c r="A209" s="210"/>
      <c r="B209" s="256"/>
      <c r="C209" s="256"/>
      <c r="D209" s="210"/>
      <c r="E209" s="210"/>
      <c r="F209" s="211" t="s">
        <v>776</v>
      </c>
      <c r="G209" s="212" t="s">
        <v>99</v>
      </c>
      <c r="H209" s="213">
        <v>0</v>
      </c>
      <c r="I209" s="213">
        <v>0</v>
      </c>
      <c r="J209" s="213" t="s">
        <v>28</v>
      </c>
      <c r="K209" s="198"/>
    </row>
    <row r="210" spans="1:11" ht="30">
      <c r="A210" s="210"/>
      <c r="B210" s="256"/>
      <c r="C210" s="256"/>
      <c r="D210" s="210"/>
      <c r="E210" s="210"/>
      <c r="F210" s="211" t="s">
        <v>574</v>
      </c>
      <c r="G210" s="212" t="s">
        <v>123</v>
      </c>
      <c r="H210" s="213">
        <f>J210</f>
        <v>72039.100000000006</v>
      </c>
      <c r="I210" s="213" t="s">
        <v>28</v>
      </c>
      <c r="J210" s="213">
        <v>72039.100000000006</v>
      </c>
      <c r="K210" s="198"/>
    </row>
    <row r="211" spans="1:11" ht="15" hidden="1">
      <c r="A211" s="210"/>
      <c r="B211" s="256"/>
      <c r="C211" s="256"/>
      <c r="D211" s="210"/>
      <c r="E211" s="210"/>
      <c r="F211" s="211" t="s">
        <v>700</v>
      </c>
      <c r="G211" s="212" t="s">
        <v>126</v>
      </c>
      <c r="H211" s="213">
        <v>0</v>
      </c>
      <c r="I211" s="213">
        <v>0</v>
      </c>
      <c r="J211" s="213">
        <v>0</v>
      </c>
      <c r="K211" s="198"/>
    </row>
    <row r="212" spans="1:11" ht="45" hidden="1">
      <c r="A212" s="210" t="s">
        <v>777</v>
      </c>
      <c r="B212" s="256" t="s">
        <v>215</v>
      </c>
      <c r="C212" s="256"/>
      <c r="D212" s="210" t="s">
        <v>35</v>
      </c>
      <c r="E212" s="210" t="s">
        <v>35</v>
      </c>
      <c r="F212" s="211" t="s">
        <v>778</v>
      </c>
      <c r="G212" s="212"/>
      <c r="H212" s="213">
        <v>0</v>
      </c>
      <c r="I212" s="213">
        <v>0</v>
      </c>
      <c r="J212" s="213">
        <v>0</v>
      </c>
      <c r="K212" s="198"/>
    </row>
    <row r="213" spans="1:11" ht="30" hidden="1">
      <c r="A213" s="210" t="s">
        <v>779</v>
      </c>
      <c r="B213" s="256" t="s">
        <v>215</v>
      </c>
      <c r="C213" s="256"/>
      <c r="D213" s="210" t="s">
        <v>36</v>
      </c>
      <c r="E213" s="210" t="s">
        <v>35</v>
      </c>
      <c r="F213" s="211" t="s">
        <v>780</v>
      </c>
      <c r="G213" s="212"/>
      <c r="H213" s="213">
        <v>0</v>
      </c>
      <c r="I213" s="213">
        <v>0</v>
      </c>
      <c r="J213" s="213">
        <v>0</v>
      </c>
      <c r="K213" s="198"/>
    </row>
    <row r="214" spans="1:11" ht="15" hidden="1">
      <c r="A214" s="210" t="s">
        <v>781</v>
      </c>
      <c r="B214" s="256" t="s">
        <v>215</v>
      </c>
      <c r="C214" s="256"/>
      <c r="D214" s="210" t="s">
        <v>36</v>
      </c>
      <c r="E214" s="210" t="s">
        <v>36</v>
      </c>
      <c r="F214" s="211" t="s">
        <v>304</v>
      </c>
      <c r="G214" s="212"/>
      <c r="H214" s="213">
        <v>0</v>
      </c>
      <c r="I214" s="213">
        <v>0</v>
      </c>
      <c r="J214" s="213">
        <v>0</v>
      </c>
      <c r="K214" s="198"/>
    </row>
    <row r="215" spans="1:11" ht="15" hidden="1">
      <c r="A215" s="210" t="s">
        <v>782</v>
      </c>
      <c r="B215" s="256" t="s">
        <v>215</v>
      </c>
      <c r="C215" s="256"/>
      <c r="D215" s="210" t="s">
        <v>36</v>
      </c>
      <c r="E215" s="210" t="s">
        <v>37</v>
      </c>
      <c r="F215" s="211" t="s">
        <v>305</v>
      </c>
      <c r="G215" s="212"/>
      <c r="H215" s="213">
        <v>0</v>
      </c>
      <c r="I215" s="213">
        <v>0</v>
      </c>
      <c r="J215" s="213">
        <v>0</v>
      </c>
      <c r="K215" s="198"/>
    </row>
    <row r="216" spans="1:11" ht="15" hidden="1">
      <c r="A216" s="210" t="s">
        <v>783</v>
      </c>
      <c r="B216" s="256" t="s">
        <v>215</v>
      </c>
      <c r="C216" s="256"/>
      <c r="D216" s="210" t="s">
        <v>36</v>
      </c>
      <c r="E216" s="210" t="s">
        <v>38</v>
      </c>
      <c r="F216" s="211" t="s">
        <v>306</v>
      </c>
      <c r="G216" s="212"/>
      <c r="H216" s="213">
        <v>0</v>
      </c>
      <c r="I216" s="213">
        <v>0</v>
      </c>
      <c r="J216" s="213">
        <v>0</v>
      </c>
      <c r="K216" s="198"/>
    </row>
    <row r="217" spans="1:11" ht="30" hidden="1">
      <c r="A217" s="210" t="s">
        <v>784</v>
      </c>
      <c r="B217" s="256" t="s">
        <v>215</v>
      </c>
      <c r="C217" s="256"/>
      <c r="D217" s="210" t="s">
        <v>37</v>
      </c>
      <c r="E217" s="210" t="s">
        <v>35</v>
      </c>
      <c r="F217" s="211" t="s">
        <v>785</v>
      </c>
      <c r="G217" s="212"/>
      <c r="H217" s="213">
        <v>0</v>
      </c>
      <c r="I217" s="213">
        <v>0</v>
      </c>
      <c r="J217" s="213">
        <v>0</v>
      </c>
      <c r="K217" s="198"/>
    </row>
    <row r="218" spans="1:11" ht="15" hidden="1">
      <c r="A218" s="210" t="s">
        <v>786</v>
      </c>
      <c r="B218" s="256" t="s">
        <v>215</v>
      </c>
      <c r="C218" s="256"/>
      <c r="D218" s="210" t="s">
        <v>37</v>
      </c>
      <c r="E218" s="210" t="s">
        <v>36</v>
      </c>
      <c r="F218" s="211" t="s">
        <v>308</v>
      </c>
      <c r="G218" s="212"/>
      <c r="H218" s="213">
        <v>0</v>
      </c>
      <c r="I218" s="213">
        <v>0</v>
      </c>
      <c r="J218" s="213">
        <v>0</v>
      </c>
      <c r="K218" s="198"/>
    </row>
    <row r="219" spans="1:11" ht="15" hidden="1">
      <c r="A219" s="210" t="s">
        <v>787</v>
      </c>
      <c r="B219" s="256" t="s">
        <v>215</v>
      </c>
      <c r="C219" s="256"/>
      <c r="D219" s="210" t="s">
        <v>37</v>
      </c>
      <c r="E219" s="210" t="s">
        <v>37</v>
      </c>
      <c r="F219" s="211" t="s">
        <v>309</v>
      </c>
      <c r="G219" s="212"/>
      <c r="H219" s="213">
        <v>0</v>
      </c>
      <c r="I219" s="213">
        <v>0</v>
      </c>
      <c r="J219" s="213">
        <v>0</v>
      </c>
      <c r="K219" s="198"/>
    </row>
    <row r="220" spans="1:11" ht="15" hidden="1">
      <c r="A220" s="210" t="s">
        <v>788</v>
      </c>
      <c r="B220" s="256" t="s">
        <v>215</v>
      </c>
      <c r="C220" s="256"/>
      <c r="D220" s="210" t="s">
        <v>37</v>
      </c>
      <c r="E220" s="210" t="s">
        <v>38</v>
      </c>
      <c r="F220" s="211" t="s">
        <v>789</v>
      </c>
      <c r="G220" s="212"/>
      <c r="H220" s="213">
        <v>0</v>
      </c>
      <c r="I220" s="213">
        <v>0</v>
      </c>
      <c r="J220" s="213">
        <v>0</v>
      </c>
      <c r="K220" s="198"/>
    </row>
    <row r="221" spans="1:11" ht="15" hidden="1">
      <c r="A221" s="210" t="s">
        <v>790</v>
      </c>
      <c r="B221" s="256" t="s">
        <v>215</v>
      </c>
      <c r="C221" s="256"/>
      <c r="D221" s="210" t="s">
        <v>37</v>
      </c>
      <c r="E221" s="210" t="s">
        <v>194</v>
      </c>
      <c r="F221" s="211" t="s">
        <v>311</v>
      </c>
      <c r="G221" s="212"/>
      <c r="H221" s="213">
        <v>0</v>
      </c>
      <c r="I221" s="213">
        <v>0</v>
      </c>
      <c r="J221" s="213">
        <v>0</v>
      </c>
      <c r="K221" s="198"/>
    </row>
    <row r="222" spans="1:11" ht="15" hidden="1">
      <c r="A222" s="210" t="s">
        <v>791</v>
      </c>
      <c r="B222" s="256" t="s">
        <v>215</v>
      </c>
      <c r="C222" s="256"/>
      <c r="D222" s="210" t="s">
        <v>38</v>
      </c>
      <c r="E222" s="210" t="s">
        <v>35</v>
      </c>
      <c r="F222" s="211" t="s">
        <v>792</v>
      </c>
      <c r="G222" s="212"/>
      <c r="H222" s="213">
        <v>0</v>
      </c>
      <c r="I222" s="213">
        <v>0</v>
      </c>
      <c r="J222" s="213">
        <v>0</v>
      </c>
      <c r="K222" s="198"/>
    </row>
    <row r="223" spans="1:11" ht="0.75" hidden="1" customHeight="1">
      <c r="A223" s="210" t="s">
        <v>793</v>
      </c>
      <c r="B223" s="256" t="s">
        <v>215</v>
      </c>
      <c r="C223" s="256"/>
      <c r="D223" s="210" t="s">
        <v>38</v>
      </c>
      <c r="E223" s="210" t="s">
        <v>36</v>
      </c>
      <c r="F223" s="211" t="s">
        <v>794</v>
      </c>
      <c r="G223" s="212"/>
      <c r="H223" s="213">
        <v>0</v>
      </c>
      <c r="I223" s="213">
        <v>0</v>
      </c>
      <c r="J223" s="213">
        <v>0</v>
      </c>
      <c r="K223" s="198"/>
    </row>
    <row r="224" spans="1:11" ht="30" hidden="1">
      <c r="A224" s="210" t="s">
        <v>795</v>
      </c>
      <c r="B224" s="256" t="s">
        <v>215</v>
      </c>
      <c r="C224" s="256"/>
      <c r="D224" s="210" t="s">
        <v>38</v>
      </c>
      <c r="E224" s="210" t="s">
        <v>37</v>
      </c>
      <c r="F224" s="211" t="s">
        <v>314</v>
      </c>
      <c r="G224" s="212"/>
      <c r="H224" s="213">
        <v>0</v>
      </c>
      <c r="I224" s="213">
        <v>0</v>
      </c>
      <c r="J224" s="213">
        <v>0</v>
      </c>
      <c r="K224" s="198"/>
    </row>
    <row r="225" spans="1:11" ht="30" hidden="1">
      <c r="A225" s="210" t="s">
        <v>796</v>
      </c>
      <c r="B225" s="256" t="s">
        <v>215</v>
      </c>
      <c r="C225" s="256"/>
      <c r="D225" s="210" t="s">
        <v>38</v>
      </c>
      <c r="E225" s="210" t="s">
        <v>38</v>
      </c>
      <c r="F225" s="211" t="s">
        <v>797</v>
      </c>
      <c r="G225" s="212"/>
      <c r="H225" s="213">
        <v>0</v>
      </c>
      <c r="I225" s="213">
        <v>0</v>
      </c>
      <c r="J225" s="213">
        <v>0</v>
      </c>
      <c r="K225" s="198"/>
    </row>
    <row r="226" spans="1:11" ht="30" hidden="1">
      <c r="A226" s="210" t="s">
        <v>798</v>
      </c>
      <c r="B226" s="256" t="s">
        <v>215</v>
      </c>
      <c r="C226" s="256"/>
      <c r="D226" s="210" t="s">
        <v>38</v>
      </c>
      <c r="E226" s="210" t="s">
        <v>194</v>
      </c>
      <c r="F226" s="211" t="s">
        <v>316</v>
      </c>
      <c r="G226" s="212"/>
      <c r="H226" s="213">
        <v>0</v>
      </c>
      <c r="I226" s="213">
        <v>0</v>
      </c>
      <c r="J226" s="213">
        <v>0</v>
      </c>
      <c r="K226" s="198"/>
    </row>
    <row r="227" spans="1:11" ht="30" hidden="1">
      <c r="A227" s="210" t="s">
        <v>799</v>
      </c>
      <c r="B227" s="256" t="s">
        <v>215</v>
      </c>
      <c r="C227" s="256"/>
      <c r="D227" s="210" t="s">
        <v>194</v>
      </c>
      <c r="E227" s="210" t="s">
        <v>35</v>
      </c>
      <c r="F227" s="211" t="s">
        <v>800</v>
      </c>
      <c r="G227" s="212"/>
      <c r="H227" s="213">
        <v>0</v>
      </c>
      <c r="I227" s="213">
        <v>0</v>
      </c>
      <c r="J227" s="213">
        <v>0</v>
      </c>
      <c r="K227" s="198"/>
    </row>
    <row r="228" spans="1:11" ht="15" hidden="1">
      <c r="A228" s="210" t="s">
        <v>801</v>
      </c>
      <c r="B228" s="256" t="s">
        <v>215</v>
      </c>
      <c r="C228" s="256"/>
      <c r="D228" s="210" t="s">
        <v>194</v>
      </c>
      <c r="E228" s="210" t="s">
        <v>36</v>
      </c>
      <c r="F228" s="211" t="s">
        <v>317</v>
      </c>
      <c r="G228" s="212"/>
      <c r="H228" s="213">
        <v>0</v>
      </c>
      <c r="I228" s="213">
        <v>0</v>
      </c>
      <c r="J228" s="213">
        <v>0</v>
      </c>
      <c r="K228" s="198"/>
    </row>
    <row r="229" spans="1:11" ht="30" hidden="1">
      <c r="A229" s="210" t="s">
        <v>802</v>
      </c>
      <c r="B229" s="256" t="s">
        <v>215</v>
      </c>
      <c r="C229" s="256"/>
      <c r="D229" s="210" t="s">
        <v>195</v>
      </c>
      <c r="E229" s="210" t="s">
        <v>35</v>
      </c>
      <c r="F229" s="211" t="s">
        <v>803</v>
      </c>
      <c r="G229" s="212"/>
      <c r="H229" s="213">
        <v>0</v>
      </c>
      <c r="I229" s="213">
        <v>0</v>
      </c>
      <c r="J229" s="213">
        <v>0</v>
      </c>
      <c r="K229" s="198"/>
    </row>
    <row r="230" spans="1:11" ht="30" hidden="1">
      <c r="A230" s="210" t="s">
        <v>804</v>
      </c>
      <c r="B230" s="256" t="s">
        <v>215</v>
      </c>
      <c r="C230" s="256"/>
      <c r="D230" s="210" t="s">
        <v>195</v>
      </c>
      <c r="E230" s="210" t="s">
        <v>36</v>
      </c>
      <c r="F230" s="211" t="s">
        <v>805</v>
      </c>
      <c r="G230" s="212"/>
      <c r="H230" s="213">
        <v>0</v>
      </c>
      <c r="I230" s="213">
        <v>0</v>
      </c>
      <c r="J230" s="213">
        <v>0</v>
      </c>
      <c r="K230" s="198"/>
    </row>
    <row r="231" spans="1:11" ht="30" hidden="1">
      <c r="A231" s="210" t="s">
        <v>806</v>
      </c>
      <c r="B231" s="256" t="s">
        <v>215</v>
      </c>
      <c r="C231" s="256"/>
      <c r="D231" s="210" t="s">
        <v>212</v>
      </c>
      <c r="E231" s="210" t="s">
        <v>35</v>
      </c>
      <c r="F231" s="211" t="s">
        <v>807</v>
      </c>
      <c r="G231" s="212"/>
      <c r="H231" s="213">
        <v>0</v>
      </c>
      <c r="I231" s="213">
        <v>0</v>
      </c>
      <c r="J231" s="213">
        <v>0</v>
      </c>
      <c r="K231" s="198"/>
    </row>
    <row r="232" spans="1:11" ht="30" hidden="1">
      <c r="A232" s="210" t="s">
        <v>808</v>
      </c>
      <c r="B232" s="256" t="s">
        <v>215</v>
      </c>
      <c r="C232" s="256"/>
      <c r="D232" s="210" t="s">
        <v>212</v>
      </c>
      <c r="E232" s="210" t="s">
        <v>36</v>
      </c>
      <c r="F232" s="211" t="s">
        <v>320</v>
      </c>
      <c r="G232" s="212"/>
      <c r="H232" s="213">
        <v>0</v>
      </c>
      <c r="I232" s="213">
        <v>0</v>
      </c>
      <c r="J232" s="213">
        <v>0</v>
      </c>
      <c r="K232" s="198"/>
    </row>
    <row r="233" spans="1:11" ht="15" hidden="1">
      <c r="A233" s="210" t="s">
        <v>809</v>
      </c>
      <c r="B233" s="256" t="s">
        <v>215</v>
      </c>
      <c r="C233" s="256"/>
      <c r="D233" s="210" t="s">
        <v>212</v>
      </c>
      <c r="E233" s="210" t="s">
        <v>37</v>
      </c>
      <c r="F233" s="211" t="s">
        <v>319</v>
      </c>
      <c r="G233" s="212"/>
      <c r="H233" s="213">
        <v>0</v>
      </c>
      <c r="I233" s="213">
        <v>0</v>
      </c>
      <c r="J233" s="213">
        <v>0</v>
      </c>
      <c r="K233" s="198"/>
    </row>
    <row r="234" spans="1:11" ht="48.75" customHeight="1">
      <c r="A234" s="215" t="s">
        <v>810</v>
      </c>
      <c r="B234" s="258" t="s">
        <v>217</v>
      </c>
      <c r="C234" s="258"/>
      <c r="D234" s="215" t="s">
        <v>35</v>
      </c>
      <c r="E234" s="215" t="s">
        <v>35</v>
      </c>
      <c r="F234" s="216" t="s">
        <v>811</v>
      </c>
      <c r="G234" s="217"/>
      <c r="H234" s="218">
        <f>I234</f>
        <v>155646.29999999999</v>
      </c>
      <c r="I234" s="218">
        <f>I237</f>
        <v>155646.29999999999</v>
      </c>
      <c r="J234" s="218">
        <v>0</v>
      </c>
      <c r="K234" s="198"/>
    </row>
    <row r="235" spans="1:11" ht="15" hidden="1">
      <c r="A235" s="210" t="s">
        <v>812</v>
      </c>
      <c r="B235" s="256" t="s">
        <v>217</v>
      </c>
      <c r="C235" s="256"/>
      <c r="D235" s="210" t="s">
        <v>36</v>
      </c>
      <c r="E235" s="210" t="s">
        <v>35</v>
      </c>
      <c r="F235" s="211" t="s">
        <v>813</v>
      </c>
      <c r="G235" s="212"/>
      <c r="H235" s="213">
        <v>0</v>
      </c>
      <c r="I235" s="213">
        <v>0</v>
      </c>
      <c r="J235" s="213">
        <v>0</v>
      </c>
      <c r="K235" s="198"/>
    </row>
    <row r="236" spans="1:11" ht="15" hidden="1">
      <c r="A236" s="210" t="s">
        <v>814</v>
      </c>
      <c r="B236" s="256" t="s">
        <v>217</v>
      </c>
      <c r="C236" s="256"/>
      <c r="D236" s="210" t="s">
        <v>36</v>
      </c>
      <c r="E236" s="210" t="s">
        <v>36</v>
      </c>
      <c r="F236" s="211" t="s">
        <v>322</v>
      </c>
      <c r="G236" s="212"/>
      <c r="H236" s="213">
        <v>0</v>
      </c>
      <c r="I236" s="213">
        <v>0</v>
      </c>
      <c r="J236" s="213">
        <v>0</v>
      </c>
      <c r="K236" s="198"/>
    </row>
    <row r="237" spans="1:11" ht="21" customHeight="1">
      <c r="A237" s="215" t="s">
        <v>815</v>
      </c>
      <c r="B237" s="258" t="s">
        <v>217</v>
      </c>
      <c r="C237" s="258"/>
      <c r="D237" s="215" t="s">
        <v>37</v>
      </c>
      <c r="E237" s="215" t="s">
        <v>35</v>
      </c>
      <c r="F237" s="216" t="s">
        <v>816</v>
      </c>
      <c r="G237" s="217"/>
      <c r="H237" s="218">
        <f>I237</f>
        <v>155646.29999999999</v>
      </c>
      <c r="I237" s="218">
        <f>I239+I243+I245</f>
        <v>155646.29999999999</v>
      </c>
      <c r="J237" s="218">
        <v>0</v>
      </c>
      <c r="K237" s="198"/>
    </row>
    <row r="238" spans="1:11" ht="15" hidden="1">
      <c r="A238" s="210" t="s">
        <v>817</v>
      </c>
      <c r="B238" s="256" t="s">
        <v>217</v>
      </c>
      <c r="C238" s="256"/>
      <c r="D238" s="210" t="s">
        <v>37</v>
      </c>
      <c r="E238" s="210" t="s">
        <v>36</v>
      </c>
      <c r="F238" s="211" t="s">
        <v>324</v>
      </c>
      <c r="G238" s="212"/>
      <c r="H238" s="213">
        <v>0</v>
      </c>
      <c r="I238" s="213">
        <v>0</v>
      </c>
      <c r="J238" s="213">
        <v>0</v>
      </c>
      <c r="K238" s="198"/>
    </row>
    <row r="239" spans="1:11" ht="15">
      <c r="A239" s="215" t="s">
        <v>818</v>
      </c>
      <c r="B239" s="258" t="s">
        <v>217</v>
      </c>
      <c r="C239" s="258"/>
      <c r="D239" s="215" t="s">
        <v>37</v>
      </c>
      <c r="E239" s="215" t="s">
        <v>37</v>
      </c>
      <c r="F239" s="216" t="s">
        <v>325</v>
      </c>
      <c r="G239" s="217"/>
      <c r="H239" s="218">
        <f>I239</f>
        <v>12900</v>
      </c>
      <c r="I239" s="218">
        <f>I240+I241</f>
        <v>12900</v>
      </c>
      <c r="J239" s="218">
        <v>0</v>
      </c>
      <c r="K239" s="198"/>
    </row>
    <row r="240" spans="1:11" ht="30" hidden="1">
      <c r="A240" s="210"/>
      <c r="B240" s="256"/>
      <c r="C240" s="256"/>
      <c r="D240" s="210"/>
      <c r="E240" s="210"/>
      <c r="F240" s="211" t="s">
        <v>566</v>
      </c>
      <c r="G240" s="212">
        <v>4111</v>
      </c>
      <c r="H240" s="213">
        <f>I240</f>
        <v>0</v>
      </c>
      <c r="I240" s="213">
        <v>0</v>
      </c>
      <c r="J240" s="213">
        <v>0</v>
      </c>
      <c r="K240" s="198"/>
    </row>
    <row r="241" spans="1:11" ht="31.5" customHeight="1">
      <c r="A241" s="210"/>
      <c r="B241" s="256"/>
      <c r="C241" s="256"/>
      <c r="D241" s="210"/>
      <c r="E241" s="210"/>
      <c r="F241" s="211" t="s">
        <v>566</v>
      </c>
      <c r="G241" s="212">
        <v>4511</v>
      </c>
      <c r="H241" s="213">
        <f>I241</f>
        <v>12900</v>
      </c>
      <c r="I241" s="213">
        <v>12900</v>
      </c>
      <c r="J241" s="213">
        <v>0</v>
      </c>
      <c r="K241" s="198"/>
    </row>
    <row r="242" spans="1:11" ht="30" hidden="1">
      <c r="A242" s="210"/>
      <c r="B242" s="256"/>
      <c r="C242" s="256"/>
      <c r="D242" s="210"/>
      <c r="E242" s="210"/>
      <c r="F242" s="211" t="s">
        <v>574</v>
      </c>
      <c r="G242" s="212" t="s">
        <v>123</v>
      </c>
      <c r="H242" s="213">
        <v>0</v>
      </c>
      <c r="I242" s="213">
        <v>0</v>
      </c>
      <c r="J242" s="213">
        <v>0</v>
      </c>
      <c r="K242" s="198"/>
    </row>
    <row r="243" spans="1:11" ht="30">
      <c r="A243" s="215" t="s">
        <v>820</v>
      </c>
      <c r="B243" s="258" t="s">
        <v>217</v>
      </c>
      <c r="C243" s="258"/>
      <c r="D243" s="215" t="s">
        <v>37</v>
      </c>
      <c r="E243" s="215" t="s">
        <v>38</v>
      </c>
      <c r="F243" s="216" t="s">
        <v>326</v>
      </c>
      <c r="G243" s="217"/>
      <c r="H243" s="218">
        <f>I243</f>
        <v>83046</v>
      </c>
      <c r="I243" s="218">
        <f>I244</f>
        <v>83046</v>
      </c>
      <c r="J243" s="218">
        <v>0</v>
      </c>
      <c r="K243" s="198"/>
    </row>
    <row r="244" spans="1:11" ht="30" customHeight="1">
      <c r="A244" s="215"/>
      <c r="B244" s="259"/>
      <c r="C244" s="259"/>
      <c r="D244" s="215"/>
      <c r="E244" s="215"/>
      <c r="F244" s="211" t="s">
        <v>566</v>
      </c>
      <c r="G244" s="212">
        <v>4511</v>
      </c>
      <c r="H244" s="213">
        <f>I244</f>
        <v>83046</v>
      </c>
      <c r="I244" s="213">
        <v>83046</v>
      </c>
      <c r="J244" s="218"/>
      <c r="K244" s="198"/>
    </row>
    <row r="245" spans="1:11" ht="21" customHeight="1">
      <c r="A245" s="215" t="s">
        <v>821</v>
      </c>
      <c r="B245" s="258" t="s">
        <v>217</v>
      </c>
      <c r="C245" s="258"/>
      <c r="D245" s="215" t="s">
        <v>37</v>
      </c>
      <c r="E245" s="215" t="s">
        <v>194</v>
      </c>
      <c r="F245" s="216" t="s">
        <v>327</v>
      </c>
      <c r="G245" s="217"/>
      <c r="H245" s="218">
        <f>I245+J245</f>
        <v>59700.3</v>
      </c>
      <c r="I245" s="218">
        <f>I246+I247</f>
        <v>59700.3</v>
      </c>
      <c r="J245" s="218">
        <v>0</v>
      </c>
      <c r="K245" s="198"/>
    </row>
    <row r="246" spans="1:11" ht="16.5" customHeight="1">
      <c r="A246" s="210"/>
      <c r="B246" s="256"/>
      <c r="C246" s="256"/>
      <c r="D246" s="210"/>
      <c r="E246" s="210"/>
      <c r="F246" s="211" t="s">
        <v>556</v>
      </c>
      <c r="G246" s="212" t="s">
        <v>71</v>
      </c>
      <c r="H246" s="213">
        <f>I246</f>
        <v>42200.3</v>
      </c>
      <c r="I246" s="213">
        <v>42200.3</v>
      </c>
      <c r="J246" s="213">
        <v>0</v>
      </c>
      <c r="K246" s="198"/>
    </row>
    <row r="247" spans="1:11" ht="45">
      <c r="A247" s="210"/>
      <c r="B247" s="256"/>
      <c r="C247" s="256"/>
      <c r="D247" s="210"/>
      <c r="E247" s="210"/>
      <c r="F247" s="211" t="s">
        <v>776</v>
      </c>
      <c r="G247" s="212" t="s">
        <v>99</v>
      </c>
      <c r="H247" s="213">
        <f>I247</f>
        <v>17500</v>
      </c>
      <c r="I247" s="213">
        <v>17500</v>
      </c>
      <c r="J247" s="213">
        <v>0</v>
      </c>
      <c r="K247" s="198"/>
    </row>
    <row r="248" spans="1:11" ht="42.75" hidden="1" customHeight="1">
      <c r="A248" s="210"/>
      <c r="B248" s="256"/>
      <c r="C248" s="256"/>
      <c r="D248" s="210"/>
      <c r="E248" s="210"/>
      <c r="F248" s="211" t="s">
        <v>822</v>
      </c>
      <c r="G248" s="212" t="s">
        <v>101</v>
      </c>
      <c r="H248" s="213">
        <v>0</v>
      </c>
      <c r="I248" s="213">
        <v>0</v>
      </c>
      <c r="J248" s="213">
        <v>0</v>
      </c>
      <c r="K248" s="198"/>
    </row>
    <row r="249" spans="1:11" ht="45" hidden="1">
      <c r="A249" s="210"/>
      <c r="B249" s="256"/>
      <c r="C249" s="256"/>
      <c r="D249" s="210"/>
      <c r="E249" s="210"/>
      <c r="F249" s="211" t="s">
        <v>823</v>
      </c>
      <c r="G249" s="212" t="s">
        <v>102</v>
      </c>
      <c r="H249" s="213">
        <v>0</v>
      </c>
      <c r="I249" s="213">
        <v>0</v>
      </c>
      <c r="J249" s="213">
        <v>0</v>
      </c>
      <c r="K249" s="198"/>
    </row>
    <row r="250" spans="1:11" ht="30" hidden="1">
      <c r="A250" s="210"/>
      <c r="B250" s="256"/>
      <c r="C250" s="256"/>
      <c r="D250" s="210"/>
      <c r="E250" s="210"/>
      <c r="F250" s="211" t="s">
        <v>568</v>
      </c>
      <c r="G250" s="212" t="s">
        <v>107</v>
      </c>
      <c r="H250" s="213">
        <v>0</v>
      </c>
      <c r="I250" s="213">
        <v>0</v>
      </c>
      <c r="J250" s="213">
        <v>0</v>
      </c>
      <c r="K250" s="198"/>
    </row>
    <row r="251" spans="1:11" ht="15" hidden="1">
      <c r="A251" s="210"/>
      <c r="B251" s="256"/>
      <c r="C251" s="256"/>
      <c r="D251" s="210"/>
      <c r="E251" s="210"/>
      <c r="F251" s="211" t="s">
        <v>576</v>
      </c>
      <c r="G251" s="212" t="s">
        <v>125</v>
      </c>
      <c r="H251" s="213">
        <v>0</v>
      </c>
      <c r="I251" s="213">
        <v>0</v>
      </c>
      <c r="J251" s="213">
        <v>0</v>
      </c>
      <c r="K251" s="198"/>
    </row>
    <row r="252" spans="1:11" ht="15" hidden="1">
      <c r="A252" s="210" t="s">
        <v>824</v>
      </c>
      <c r="B252" s="256" t="s">
        <v>217</v>
      </c>
      <c r="C252" s="256"/>
      <c r="D252" s="210" t="s">
        <v>37</v>
      </c>
      <c r="E252" s="210" t="s">
        <v>195</v>
      </c>
      <c r="F252" s="211" t="s">
        <v>328</v>
      </c>
      <c r="G252" s="212"/>
      <c r="H252" s="213">
        <v>0</v>
      </c>
      <c r="I252" s="213">
        <v>0</v>
      </c>
      <c r="J252" s="213">
        <v>0</v>
      </c>
      <c r="K252" s="198"/>
    </row>
    <row r="253" spans="1:11" ht="15" hidden="1">
      <c r="A253" s="210" t="s">
        <v>825</v>
      </c>
      <c r="B253" s="256" t="s">
        <v>217</v>
      </c>
      <c r="C253" s="256"/>
      <c r="D253" s="210" t="s">
        <v>37</v>
      </c>
      <c r="E253" s="210" t="s">
        <v>212</v>
      </c>
      <c r="F253" s="211" t="s">
        <v>329</v>
      </c>
      <c r="G253" s="212"/>
      <c r="H253" s="213">
        <v>0</v>
      </c>
      <c r="I253" s="213">
        <v>0</v>
      </c>
      <c r="J253" s="213">
        <v>0</v>
      </c>
      <c r="K253" s="198"/>
    </row>
    <row r="254" spans="1:11" ht="30" hidden="1">
      <c r="A254" s="210" t="s">
        <v>826</v>
      </c>
      <c r="B254" s="256" t="s">
        <v>217</v>
      </c>
      <c r="C254" s="256"/>
      <c r="D254" s="210" t="s">
        <v>37</v>
      </c>
      <c r="E254" s="210" t="s">
        <v>215</v>
      </c>
      <c r="F254" s="211" t="s">
        <v>827</v>
      </c>
      <c r="G254" s="212"/>
      <c r="H254" s="213">
        <v>0</v>
      </c>
      <c r="I254" s="213">
        <v>0</v>
      </c>
      <c r="J254" s="213">
        <v>0</v>
      </c>
      <c r="K254" s="198"/>
    </row>
    <row r="255" spans="1:11" ht="45" hidden="1">
      <c r="A255" s="210" t="s">
        <v>828</v>
      </c>
      <c r="B255" s="256" t="s">
        <v>217</v>
      </c>
      <c r="C255" s="256"/>
      <c r="D255" s="210" t="s">
        <v>38</v>
      </c>
      <c r="E255" s="210" t="s">
        <v>35</v>
      </c>
      <c r="F255" s="211" t="s">
        <v>829</v>
      </c>
      <c r="G255" s="212"/>
      <c r="H255" s="213">
        <v>0</v>
      </c>
      <c r="I255" s="213">
        <v>0</v>
      </c>
      <c r="J255" s="213">
        <v>0</v>
      </c>
      <c r="K255" s="198"/>
    </row>
    <row r="256" spans="1:11" ht="15" hidden="1">
      <c r="A256" s="210" t="s">
        <v>830</v>
      </c>
      <c r="B256" s="256" t="s">
        <v>217</v>
      </c>
      <c r="C256" s="256"/>
      <c r="D256" s="210" t="s">
        <v>38</v>
      </c>
      <c r="E256" s="210" t="s">
        <v>36</v>
      </c>
      <c r="F256" s="211" t="s">
        <v>332</v>
      </c>
      <c r="G256" s="212"/>
      <c r="H256" s="213">
        <v>0</v>
      </c>
      <c r="I256" s="213">
        <v>0</v>
      </c>
      <c r="J256" s="213">
        <v>0</v>
      </c>
      <c r="K256" s="198"/>
    </row>
    <row r="257" spans="1:11" ht="15" hidden="1">
      <c r="A257" s="210" t="s">
        <v>831</v>
      </c>
      <c r="B257" s="256" t="s">
        <v>217</v>
      </c>
      <c r="C257" s="256"/>
      <c r="D257" s="210" t="s">
        <v>38</v>
      </c>
      <c r="E257" s="210" t="s">
        <v>37</v>
      </c>
      <c r="F257" s="211" t="s">
        <v>333</v>
      </c>
      <c r="G257" s="212"/>
      <c r="H257" s="213">
        <v>0</v>
      </c>
      <c r="I257" s="213">
        <v>0</v>
      </c>
      <c r="J257" s="213">
        <v>0</v>
      </c>
      <c r="K257" s="198"/>
    </row>
    <row r="258" spans="1:11" ht="15" hidden="1">
      <c r="A258" s="210" t="s">
        <v>832</v>
      </c>
      <c r="B258" s="256" t="s">
        <v>217</v>
      </c>
      <c r="C258" s="256"/>
      <c r="D258" s="210" t="s">
        <v>38</v>
      </c>
      <c r="E258" s="210" t="s">
        <v>38</v>
      </c>
      <c r="F258" s="211" t="s">
        <v>334</v>
      </c>
      <c r="G258" s="212"/>
      <c r="H258" s="213">
        <v>0</v>
      </c>
      <c r="I258" s="213">
        <v>0</v>
      </c>
      <c r="J258" s="213">
        <v>0</v>
      </c>
      <c r="K258" s="198"/>
    </row>
    <row r="259" spans="1:11" ht="12.75" hidden="1" customHeight="1">
      <c r="A259" s="210" t="s">
        <v>833</v>
      </c>
      <c r="B259" s="256" t="s">
        <v>217</v>
      </c>
      <c r="C259" s="256"/>
      <c r="D259" s="210" t="s">
        <v>194</v>
      </c>
      <c r="E259" s="210" t="s">
        <v>35</v>
      </c>
      <c r="F259" s="211" t="s">
        <v>834</v>
      </c>
      <c r="G259" s="212"/>
      <c r="H259" s="213">
        <v>0</v>
      </c>
      <c r="I259" s="213">
        <v>0</v>
      </c>
      <c r="J259" s="213">
        <v>0</v>
      </c>
      <c r="K259" s="198"/>
    </row>
    <row r="260" spans="1:11" ht="15" hidden="1">
      <c r="A260" s="210" t="s">
        <v>835</v>
      </c>
      <c r="B260" s="256" t="s">
        <v>217</v>
      </c>
      <c r="C260" s="256"/>
      <c r="D260" s="210" t="s">
        <v>194</v>
      </c>
      <c r="E260" s="210" t="s">
        <v>36</v>
      </c>
      <c r="F260" s="211" t="s">
        <v>336</v>
      </c>
      <c r="G260" s="212"/>
      <c r="H260" s="213">
        <v>0</v>
      </c>
      <c r="I260" s="213">
        <v>0</v>
      </c>
      <c r="J260" s="213">
        <v>0</v>
      </c>
      <c r="K260" s="198"/>
    </row>
    <row r="261" spans="1:11" ht="45" hidden="1">
      <c r="A261" s="210" t="s">
        <v>836</v>
      </c>
      <c r="B261" s="256" t="s">
        <v>217</v>
      </c>
      <c r="C261" s="256"/>
      <c r="D261" s="210" t="s">
        <v>194</v>
      </c>
      <c r="E261" s="210" t="s">
        <v>37</v>
      </c>
      <c r="F261" s="211" t="s">
        <v>337</v>
      </c>
      <c r="G261" s="212"/>
      <c r="H261" s="213">
        <v>0</v>
      </c>
      <c r="I261" s="213">
        <v>0</v>
      </c>
      <c r="J261" s="213">
        <v>0</v>
      </c>
      <c r="K261" s="198"/>
    </row>
    <row r="262" spans="1:11" ht="30" hidden="1">
      <c r="A262" s="210" t="s">
        <v>837</v>
      </c>
      <c r="B262" s="256" t="s">
        <v>217</v>
      </c>
      <c r="C262" s="256"/>
      <c r="D262" s="210" t="s">
        <v>194</v>
      </c>
      <c r="E262" s="210" t="s">
        <v>38</v>
      </c>
      <c r="F262" s="211" t="s">
        <v>335</v>
      </c>
      <c r="G262" s="212"/>
      <c r="H262" s="213">
        <v>0</v>
      </c>
      <c r="I262" s="213">
        <v>0</v>
      </c>
      <c r="J262" s="213">
        <v>0</v>
      </c>
      <c r="K262" s="198"/>
    </row>
    <row r="263" spans="1:11" ht="45" hidden="1">
      <c r="A263" s="210" t="s">
        <v>838</v>
      </c>
      <c r="B263" s="256" t="s">
        <v>217</v>
      </c>
      <c r="C263" s="256"/>
      <c r="D263" s="210" t="s">
        <v>195</v>
      </c>
      <c r="E263" s="210" t="s">
        <v>35</v>
      </c>
      <c r="F263" s="211" t="s">
        <v>839</v>
      </c>
      <c r="G263" s="212"/>
      <c r="H263" s="213">
        <v>0</v>
      </c>
      <c r="I263" s="213">
        <v>0</v>
      </c>
      <c r="J263" s="213">
        <v>0</v>
      </c>
      <c r="K263" s="198"/>
    </row>
    <row r="264" spans="1:11" ht="45" hidden="1">
      <c r="A264" s="210" t="s">
        <v>840</v>
      </c>
      <c r="B264" s="256" t="s">
        <v>217</v>
      </c>
      <c r="C264" s="256"/>
      <c r="D264" s="210" t="s">
        <v>195</v>
      </c>
      <c r="E264" s="210" t="s">
        <v>36</v>
      </c>
      <c r="F264" s="211" t="s">
        <v>338</v>
      </c>
      <c r="G264" s="212"/>
      <c r="H264" s="213">
        <v>0</v>
      </c>
      <c r="I264" s="213">
        <v>0</v>
      </c>
      <c r="J264" s="213">
        <v>0</v>
      </c>
      <c r="K264" s="198"/>
    </row>
    <row r="265" spans="1:11" ht="30" hidden="1">
      <c r="A265" s="210" t="s">
        <v>841</v>
      </c>
      <c r="B265" s="256" t="s">
        <v>217</v>
      </c>
      <c r="C265" s="256"/>
      <c r="D265" s="210" t="s">
        <v>212</v>
      </c>
      <c r="E265" s="210" t="s">
        <v>35</v>
      </c>
      <c r="F265" s="211" t="s">
        <v>842</v>
      </c>
      <c r="G265" s="212"/>
      <c r="H265" s="213">
        <v>0</v>
      </c>
      <c r="I265" s="213">
        <v>0</v>
      </c>
      <c r="J265" s="213">
        <v>0</v>
      </c>
      <c r="K265" s="198"/>
    </row>
    <row r="266" spans="1:11" ht="30" hidden="1">
      <c r="A266" s="210" t="s">
        <v>843</v>
      </c>
      <c r="B266" s="256" t="s">
        <v>217</v>
      </c>
      <c r="C266" s="256"/>
      <c r="D266" s="210" t="s">
        <v>212</v>
      </c>
      <c r="E266" s="210" t="s">
        <v>36</v>
      </c>
      <c r="F266" s="211" t="s">
        <v>339</v>
      </c>
      <c r="G266" s="212"/>
      <c r="H266" s="213">
        <v>0</v>
      </c>
      <c r="I266" s="213">
        <v>0</v>
      </c>
      <c r="J266" s="213">
        <v>0</v>
      </c>
      <c r="K266" s="198"/>
    </row>
    <row r="267" spans="1:11" ht="46.5" customHeight="1">
      <c r="A267" s="215" t="s">
        <v>844</v>
      </c>
      <c r="B267" s="258" t="s">
        <v>285</v>
      </c>
      <c r="C267" s="258"/>
      <c r="D267" s="215" t="s">
        <v>35</v>
      </c>
      <c r="E267" s="215" t="s">
        <v>35</v>
      </c>
      <c r="F267" s="216" t="s">
        <v>845</v>
      </c>
      <c r="G267" s="217"/>
      <c r="H267" s="218">
        <f>H268+H282</f>
        <v>770537.7</v>
      </c>
      <c r="I267" s="218">
        <f>I268+I282</f>
        <v>770537.7</v>
      </c>
      <c r="J267" s="218">
        <v>0</v>
      </c>
      <c r="K267" s="198"/>
    </row>
    <row r="268" spans="1:11" ht="30">
      <c r="A268" s="215" t="s">
        <v>846</v>
      </c>
      <c r="B268" s="258" t="s">
        <v>285</v>
      </c>
      <c r="C268" s="258"/>
      <c r="D268" s="215" t="s">
        <v>36</v>
      </c>
      <c r="E268" s="215" t="s">
        <v>35</v>
      </c>
      <c r="F268" s="216" t="s">
        <v>847</v>
      </c>
      <c r="G268" s="217"/>
      <c r="H268" s="218">
        <f>I268</f>
        <v>500544.4</v>
      </c>
      <c r="I268" s="218">
        <f>I269</f>
        <v>500544.4</v>
      </c>
      <c r="J268" s="218">
        <v>0</v>
      </c>
      <c r="K268" s="198"/>
    </row>
    <row r="269" spans="1:11" ht="15">
      <c r="A269" s="215" t="s">
        <v>848</v>
      </c>
      <c r="B269" s="258" t="s">
        <v>285</v>
      </c>
      <c r="C269" s="258"/>
      <c r="D269" s="215" t="s">
        <v>36</v>
      </c>
      <c r="E269" s="215" t="s">
        <v>36</v>
      </c>
      <c r="F269" s="216" t="s">
        <v>849</v>
      </c>
      <c r="G269" s="217"/>
      <c r="H269" s="218">
        <f>I269</f>
        <v>500544.4</v>
      </c>
      <c r="I269" s="218">
        <f>I270+I271</f>
        <v>500544.4</v>
      </c>
      <c r="J269" s="218">
        <v>0</v>
      </c>
      <c r="K269" s="198"/>
    </row>
    <row r="270" spans="1:11" ht="30">
      <c r="A270" s="210"/>
      <c r="B270" s="256"/>
      <c r="C270" s="256"/>
      <c r="D270" s="210"/>
      <c r="E270" s="210"/>
      <c r="F270" s="211" t="s">
        <v>566</v>
      </c>
      <c r="G270" s="212" t="s">
        <v>90</v>
      </c>
      <c r="H270" s="213">
        <f>I270</f>
        <v>444800</v>
      </c>
      <c r="I270" s="213">
        <v>444800</v>
      </c>
      <c r="J270" s="213">
        <v>0</v>
      </c>
      <c r="K270" s="198"/>
    </row>
    <row r="271" spans="1:11" ht="45">
      <c r="A271" s="210"/>
      <c r="B271" s="256"/>
      <c r="C271" s="256"/>
      <c r="D271" s="210"/>
      <c r="E271" s="210"/>
      <c r="F271" s="211" t="s">
        <v>819</v>
      </c>
      <c r="G271" s="212">
        <v>4267</v>
      </c>
      <c r="H271" s="213">
        <f>I271</f>
        <v>55744.4</v>
      </c>
      <c r="I271" s="213">
        <v>55744.4</v>
      </c>
      <c r="J271" s="213">
        <v>0</v>
      </c>
      <c r="K271" s="198"/>
    </row>
    <row r="272" spans="1:11" ht="15" hidden="1">
      <c r="A272" s="210" t="s">
        <v>850</v>
      </c>
      <c r="B272" s="256" t="s">
        <v>285</v>
      </c>
      <c r="C272" s="256"/>
      <c r="D272" s="210" t="s">
        <v>36</v>
      </c>
      <c r="E272" s="210" t="s">
        <v>37</v>
      </c>
      <c r="F272" s="211" t="s">
        <v>851</v>
      </c>
      <c r="G272" s="212"/>
      <c r="H272" s="213">
        <v>0</v>
      </c>
      <c r="I272" s="213">
        <v>0</v>
      </c>
      <c r="J272" s="213">
        <v>0</v>
      </c>
      <c r="K272" s="198"/>
    </row>
    <row r="273" spans="1:11" ht="15" hidden="1">
      <c r="A273" s="210" t="s">
        <v>852</v>
      </c>
      <c r="B273" s="256" t="s">
        <v>285</v>
      </c>
      <c r="C273" s="256"/>
      <c r="D273" s="210" t="s">
        <v>37</v>
      </c>
      <c r="E273" s="210" t="s">
        <v>35</v>
      </c>
      <c r="F273" s="211" t="s">
        <v>853</v>
      </c>
      <c r="G273" s="212"/>
      <c r="H273" s="213">
        <v>0</v>
      </c>
      <c r="I273" s="213">
        <v>0</v>
      </c>
      <c r="J273" s="213">
        <v>0</v>
      </c>
      <c r="K273" s="198"/>
    </row>
    <row r="274" spans="1:11" ht="15" hidden="1">
      <c r="A274" s="210" t="s">
        <v>854</v>
      </c>
      <c r="B274" s="256" t="s">
        <v>285</v>
      </c>
      <c r="C274" s="256"/>
      <c r="D274" s="210" t="s">
        <v>37</v>
      </c>
      <c r="E274" s="210" t="s">
        <v>36</v>
      </c>
      <c r="F274" s="211" t="s">
        <v>344</v>
      </c>
      <c r="G274" s="212"/>
      <c r="H274" s="213">
        <v>0</v>
      </c>
      <c r="I274" s="213">
        <v>0</v>
      </c>
      <c r="J274" s="213">
        <v>0</v>
      </c>
      <c r="K274" s="198"/>
    </row>
    <row r="275" spans="1:11" ht="15" hidden="1">
      <c r="A275" s="210" t="s">
        <v>855</v>
      </c>
      <c r="B275" s="256" t="s">
        <v>285</v>
      </c>
      <c r="C275" s="256"/>
      <c r="D275" s="210" t="s">
        <v>37</v>
      </c>
      <c r="E275" s="210" t="s">
        <v>37</v>
      </c>
      <c r="F275" s="211" t="s">
        <v>345</v>
      </c>
      <c r="G275" s="212"/>
      <c r="H275" s="213">
        <v>0</v>
      </c>
      <c r="I275" s="213">
        <v>0</v>
      </c>
      <c r="J275" s="213">
        <v>0</v>
      </c>
      <c r="K275" s="198"/>
    </row>
    <row r="276" spans="1:11" ht="45" hidden="1">
      <c r="A276" s="210" t="s">
        <v>856</v>
      </c>
      <c r="B276" s="256" t="s">
        <v>285</v>
      </c>
      <c r="C276" s="256"/>
      <c r="D276" s="210" t="s">
        <v>38</v>
      </c>
      <c r="E276" s="210" t="s">
        <v>35</v>
      </c>
      <c r="F276" s="211" t="s">
        <v>857</v>
      </c>
      <c r="G276" s="212"/>
      <c r="H276" s="213">
        <v>0</v>
      </c>
      <c r="I276" s="213">
        <v>0</v>
      </c>
      <c r="J276" s="213">
        <v>0</v>
      </c>
      <c r="K276" s="198"/>
    </row>
    <row r="277" spans="1:11" ht="30" hidden="1">
      <c r="A277" s="210" t="s">
        <v>858</v>
      </c>
      <c r="B277" s="256" t="s">
        <v>285</v>
      </c>
      <c r="C277" s="256"/>
      <c r="D277" s="210" t="s">
        <v>38</v>
      </c>
      <c r="E277" s="210" t="s">
        <v>36</v>
      </c>
      <c r="F277" s="211" t="s">
        <v>347</v>
      </c>
      <c r="G277" s="212"/>
      <c r="H277" s="213">
        <v>0</v>
      </c>
      <c r="I277" s="213">
        <v>0</v>
      </c>
      <c r="J277" s="213">
        <v>0</v>
      </c>
      <c r="K277" s="198"/>
    </row>
    <row r="278" spans="1:11" ht="15" hidden="1">
      <c r="A278" s="210" t="s">
        <v>859</v>
      </c>
      <c r="B278" s="256" t="s">
        <v>285</v>
      </c>
      <c r="C278" s="256"/>
      <c r="D278" s="210" t="s">
        <v>38</v>
      </c>
      <c r="E278" s="210" t="s">
        <v>37</v>
      </c>
      <c r="F278" s="211" t="s">
        <v>348</v>
      </c>
      <c r="G278" s="212"/>
      <c r="H278" s="213">
        <v>0</v>
      </c>
      <c r="I278" s="213">
        <v>0</v>
      </c>
      <c r="J278" s="213">
        <v>0</v>
      </c>
      <c r="K278" s="198"/>
    </row>
    <row r="279" spans="1:11" ht="15" hidden="1">
      <c r="A279" s="210" t="s">
        <v>860</v>
      </c>
      <c r="B279" s="256" t="s">
        <v>285</v>
      </c>
      <c r="C279" s="256"/>
      <c r="D279" s="210" t="s">
        <v>194</v>
      </c>
      <c r="E279" s="210" t="s">
        <v>35</v>
      </c>
      <c r="F279" s="211" t="s">
        <v>861</v>
      </c>
      <c r="G279" s="212"/>
      <c r="H279" s="213">
        <v>0</v>
      </c>
      <c r="I279" s="213">
        <v>0</v>
      </c>
      <c r="J279" s="213">
        <v>0</v>
      </c>
      <c r="K279" s="198"/>
    </row>
    <row r="280" spans="1:11" ht="15" hidden="1">
      <c r="A280" s="210" t="s">
        <v>862</v>
      </c>
      <c r="B280" s="256" t="s">
        <v>285</v>
      </c>
      <c r="C280" s="256"/>
      <c r="D280" s="210" t="s">
        <v>194</v>
      </c>
      <c r="E280" s="210" t="s">
        <v>36</v>
      </c>
      <c r="F280" s="211" t="s">
        <v>350</v>
      </c>
      <c r="G280" s="212"/>
      <c r="H280" s="213">
        <v>0</v>
      </c>
      <c r="I280" s="213">
        <v>0</v>
      </c>
      <c r="J280" s="213">
        <v>0</v>
      </c>
      <c r="K280" s="198"/>
    </row>
    <row r="281" spans="1:11" ht="15" hidden="1">
      <c r="A281" s="210" t="s">
        <v>863</v>
      </c>
      <c r="B281" s="256" t="s">
        <v>285</v>
      </c>
      <c r="C281" s="256"/>
      <c r="D281" s="210" t="s">
        <v>194</v>
      </c>
      <c r="E281" s="210" t="s">
        <v>37</v>
      </c>
      <c r="F281" s="211" t="s">
        <v>351</v>
      </c>
      <c r="G281" s="212"/>
      <c r="H281" s="213">
        <v>0</v>
      </c>
      <c r="I281" s="213">
        <v>0</v>
      </c>
      <c r="J281" s="213">
        <v>0</v>
      </c>
      <c r="K281" s="198"/>
    </row>
    <row r="282" spans="1:11" ht="30">
      <c r="A282" s="215" t="s">
        <v>864</v>
      </c>
      <c r="B282" s="258" t="s">
        <v>285</v>
      </c>
      <c r="C282" s="258"/>
      <c r="D282" s="215" t="s">
        <v>195</v>
      </c>
      <c r="E282" s="215" t="s">
        <v>35</v>
      </c>
      <c r="F282" s="216" t="s">
        <v>865</v>
      </c>
      <c r="G282" s="217"/>
      <c r="H282" s="218">
        <f>I282</f>
        <v>269993.3</v>
      </c>
      <c r="I282" s="218">
        <f>I283</f>
        <v>269993.3</v>
      </c>
      <c r="J282" s="218">
        <v>0</v>
      </c>
      <c r="K282" s="198"/>
    </row>
    <row r="283" spans="1:11" ht="15">
      <c r="A283" s="215" t="s">
        <v>866</v>
      </c>
      <c r="B283" s="258" t="s">
        <v>285</v>
      </c>
      <c r="C283" s="258"/>
      <c r="D283" s="215" t="s">
        <v>195</v>
      </c>
      <c r="E283" s="215" t="s">
        <v>36</v>
      </c>
      <c r="F283" s="216" t="s">
        <v>353</v>
      </c>
      <c r="G283" s="217"/>
      <c r="H283" s="218">
        <f>I283</f>
        <v>269993.3</v>
      </c>
      <c r="I283" s="218">
        <f>I284</f>
        <v>269993.3</v>
      </c>
      <c r="J283" s="218">
        <v>0</v>
      </c>
      <c r="K283" s="198"/>
    </row>
    <row r="284" spans="1:11" ht="30">
      <c r="A284" s="210"/>
      <c r="B284" s="256"/>
      <c r="C284" s="256"/>
      <c r="D284" s="210"/>
      <c r="E284" s="210"/>
      <c r="F284" s="211" t="s">
        <v>566</v>
      </c>
      <c r="G284" s="212" t="s">
        <v>90</v>
      </c>
      <c r="H284" s="213">
        <f>I284</f>
        <v>269993.3</v>
      </c>
      <c r="I284" s="213">
        <v>269993.3</v>
      </c>
      <c r="J284" s="213">
        <v>0</v>
      </c>
      <c r="K284" s="198"/>
    </row>
    <row r="285" spans="1:11" ht="45" hidden="1">
      <c r="A285" s="210"/>
      <c r="B285" s="256"/>
      <c r="C285" s="256"/>
      <c r="D285" s="210"/>
      <c r="E285" s="210"/>
      <c r="F285" s="211" t="s">
        <v>819</v>
      </c>
      <c r="G285" s="212" t="s">
        <v>98</v>
      </c>
      <c r="H285" s="213">
        <v>0</v>
      </c>
      <c r="I285" s="213">
        <v>0</v>
      </c>
      <c r="J285" s="213">
        <v>0</v>
      </c>
      <c r="K285" s="198"/>
    </row>
    <row r="286" spans="1:11" ht="21" hidden="1" customHeight="1">
      <c r="A286" s="210"/>
      <c r="B286" s="256"/>
      <c r="C286" s="256"/>
      <c r="D286" s="210"/>
      <c r="E286" s="210"/>
      <c r="F286" s="211" t="s">
        <v>776</v>
      </c>
      <c r="G286" s="212" t="s">
        <v>99</v>
      </c>
      <c r="H286" s="213">
        <v>0</v>
      </c>
      <c r="I286" s="213">
        <v>0</v>
      </c>
      <c r="J286" s="213">
        <v>0</v>
      </c>
      <c r="K286" s="198"/>
    </row>
    <row r="287" spans="1:11" ht="15" hidden="1">
      <c r="A287" s="210" t="s">
        <v>867</v>
      </c>
      <c r="B287" s="256" t="s">
        <v>285</v>
      </c>
      <c r="C287" s="256"/>
      <c r="D287" s="210" t="s">
        <v>195</v>
      </c>
      <c r="E287" s="210" t="s">
        <v>37</v>
      </c>
      <c r="F287" s="211" t="s">
        <v>354</v>
      </c>
      <c r="G287" s="212"/>
      <c r="H287" s="213">
        <v>0</v>
      </c>
      <c r="I287" s="213">
        <v>0</v>
      </c>
      <c r="J287" s="213">
        <v>0</v>
      </c>
      <c r="K287" s="198"/>
    </row>
    <row r="288" spans="1:11" ht="30" hidden="1">
      <c r="A288" s="210" t="s">
        <v>868</v>
      </c>
      <c r="B288" s="256" t="s">
        <v>285</v>
      </c>
      <c r="C288" s="256"/>
      <c r="D288" s="210" t="s">
        <v>212</v>
      </c>
      <c r="E288" s="210" t="s">
        <v>35</v>
      </c>
      <c r="F288" s="211" t="s">
        <v>869</v>
      </c>
      <c r="G288" s="212"/>
      <c r="H288" s="213">
        <v>0</v>
      </c>
      <c r="I288" s="213">
        <v>0</v>
      </c>
      <c r="J288" s="213">
        <v>0</v>
      </c>
      <c r="K288" s="198"/>
    </row>
    <row r="289" spans="1:11" ht="30" hidden="1">
      <c r="A289" s="210" t="s">
        <v>870</v>
      </c>
      <c r="B289" s="256" t="s">
        <v>285</v>
      </c>
      <c r="C289" s="256"/>
      <c r="D289" s="210" t="s">
        <v>212</v>
      </c>
      <c r="E289" s="210" t="s">
        <v>36</v>
      </c>
      <c r="F289" s="211" t="s">
        <v>871</v>
      </c>
      <c r="G289" s="212"/>
      <c r="H289" s="213">
        <v>0</v>
      </c>
      <c r="I289" s="213">
        <v>0</v>
      </c>
      <c r="J289" s="213">
        <v>0</v>
      </c>
      <c r="K289" s="198"/>
    </row>
    <row r="290" spans="1:11" ht="30" hidden="1">
      <c r="A290" s="210" t="s">
        <v>872</v>
      </c>
      <c r="B290" s="256" t="s">
        <v>285</v>
      </c>
      <c r="C290" s="256"/>
      <c r="D290" s="210" t="s">
        <v>215</v>
      </c>
      <c r="E290" s="210" t="s">
        <v>35</v>
      </c>
      <c r="F290" s="211" t="s">
        <v>873</v>
      </c>
      <c r="G290" s="212"/>
      <c r="H290" s="213">
        <v>0</v>
      </c>
      <c r="I290" s="213">
        <v>0</v>
      </c>
      <c r="J290" s="213">
        <v>0</v>
      </c>
      <c r="K290" s="198"/>
    </row>
    <row r="291" spans="1:11" ht="30" hidden="1">
      <c r="A291" s="210" t="s">
        <v>874</v>
      </c>
      <c r="B291" s="256" t="s">
        <v>285</v>
      </c>
      <c r="C291" s="256"/>
      <c r="D291" s="210" t="s">
        <v>215</v>
      </c>
      <c r="E291" s="210" t="s">
        <v>36</v>
      </c>
      <c r="F291" s="211" t="s">
        <v>356</v>
      </c>
      <c r="G291" s="212"/>
      <c r="H291" s="213">
        <v>0</v>
      </c>
      <c r="I291" s="213">
        <v>0</v>
      </c>
      <c r="J291" s="213">
        <v>0</v>
      </c>
      <c r="K291" s="198"/>
    </row>
    <row r="292" spans="1:11" ht="15" hidden="1">
      <c r="A292" s="210" t="s">
        <v>875</v>
      </c>
      <c r="B292" s="256" t="s">
        <v>285</v>
      </c>
      <c r="C292" s="256"/>
      <c r="D292" s="210" t="s">
        <v>217</v>
      </c>
      <c r="E292" s="210" t="s">
        <v>35</v>
      </c>
      <c r="F292" s="211" t="s">
        <v>876</v>
      </c>
      <c r="G292" s="212"/>
      <c r="H292" s="213">
        <v>0</v>
      </c>
      <c r="I292" s="213">
        <v>0</v>
      </c>
      <c r="J292" s="213">
        <v>0</v>
      </c>
      <c r="K292" s="198"/>
    </row>
    <row r="293" spans="1:11" ht="15" hidden="1">
      <c r="A293" s="210" t="s">
        <v>877</v>
      </c>
      <c r="B293" s="256" t="s">
        <v>285</v>
      </c>
      <c r="C293" s="256"/>
      <c r="D293" s="210" t="s">
        <v>217</v>
      </c>
      <c r="E293" s="210" t="s">
        <v>36</v>
      </c>
      <c r="F293" s="211" t="s">
        <v>357</v>
      </c>
      <c r="G293" s="212"/>
      <c r="H293" s="213">
        <v>0</v>
      </c>
      <c r="I293" s="213">
        <v>0</v>
      </c>
      <c r="J293" s="213">
        <v>0</v>
      </c>
      <c r="K293" s="198"/>
    </row>
    <row r="294" spans="1:11" ht="54" customHeight="1">
      <c r="A294" s="215" t="s">
        <v>878</v>
      </c>
      <c r="B294" s="258" t="s">
        <v>47</v>
      </c>
      <c r="C294" s="258"/>
      <c r="D294" s="215" t="s">
        <v>35</v>
      </c>
      <c r="E294" s="215" t="s">
        <v>35</v>
      </c>
      <c r="F294" s="216" t="s">
        <v>1177</v>
      </c>
      <c r="G294" s="217"/>
      <c r="H294" s="218">
        <f>I294</f>
        <v>12700</v>
      </c>
      <c r="I294" s="218">
        <f>I309</f>
        <v>12700</v>
      </c>
      <c r="J294" s="218">
        <v>0</v>
      </c>
      <c r="K294" s="198"/>
    </row>
    <row r="295" spans="1:11" ht="30" hidden="1">
      <c r="A295" s="210" t="s">
        <v>879</v>
      </c>
      <c r="B295" s="256" t="s">
        <v>47</v>
      </c>
      <c r="C295" s="256"/>
      <c r="D295" s="210" t="s">
        <v>36</v>
      </c>
      <c r="E295" s="210" t="s">
        <v>35</v>
      </c>
      <c r="F295" s="211" t="s">
        <v>880</v>
      </c>
      <c r="G295" s="212"/>
      <c r="H295" s="213">
        <v>0</v>
      </c>
      <c r="I295" s="213">
        <v>0</v>
      </c>
      <c r="J295" s="213">
        <v>0</v>
      </c>
      <c r="K295" s="198"/>
    </row>
    <row r="296" spans="1:11" ht="15" hidden="1">
      <c r="A296" s="210" t="s">
        <v>881</v>
      </c>
      <c r="B296" s="256" t="s">
        <v>47</v>
      </c>
      <c r="C296" s="256"/>
      <c r="D296" s="210" t="s">
        <v>36</v>
      </c>
      <c r="E296" s="210" t="s">
        <v>36</v>
      </c>
      <c r="F296" s="211" t="s">
        <v>359</v>
      </c>
      <c r="G296" s="212"/>
      <c r="H296" s="213">
        <v>0</v>
      </c>
      <c r="I296" s="213">
        <v>0</v>
      </c>
      <c r="J296" s="213">
        <v>0</v>
      </c>
      <c r="K296" s="198"/>
    </row>
    <row r="297" spans="1:11" ht="15" hidden="1">
      <c r="A297" s="210" t="s">
        <v>882</v>
      </c>
      <c r="B297" s="256" t="s">
        <v>47</v>
      </c>
      <c r="C297" s="256"/>
      <c r="D297" s="210" t="s">
        <v>36</v>
      </c>
      <c r="E297" s="210" t="s">
        <v>37</v>
      </c>
      <c r="F297" s="211" t="s">
        <v>360</v>
      </c>
      <c r="G297" s="212"/>
      <c r="H297" s="213">
        <v>0</v>
      </c>
      <c r="I297" s="213">
        <v>0</v>
      </c>
      <c r="J297" s="213">
        <v>0</v>
      </c>
      <c r="K297" s="198"/>
    </row>
    <row r="298" spans="1:11" ht="15" hidden="1">
      <c r="A298" s="210" t="s">
        <v>883</v>
      </c>
      <c r="B298" s="256" t="s">
        <v>47</v>
      </c>
      <c r="C298" s="256"/>
      <c r="D298" s="210" t="s">
        <v>37</v>
      </c>
      <c r="E298" s="210" t="s">
        <v>35</v>
      </c>
      <c r="F298" s="211" t="s">
        <v>884</v>
      </c>
      <c r="G298" s="212"/>
      <c r="H298" s="213">
        <v>0</v>
      </c>
      <c r="I298" s="213">
        <v>0</v>
      </c>
      <c r="J298" s="213">
        <v>0</v>
      </c>
      <c r="K298" s="198"/>
    </row>
    <row r="299" spans="1:11" ht="15" hidden="1">
      <c r="A299" s="210" t="s">
        <v>885</v>
      </c>
      <c r="B299" s="256" t="s">
        <v>47</v>
      </c>
      <c r="C299" s="256"/>
      <c r="D299" s="210" t="s">
        <v>37</v>
      </c>
      <c r="E299" s="210" t="s">
        <v>36</v>
      </c>
      <c r="F299" s="211" t="s">
        <v>361</v>
      </c>
      <c r="G299" s="212"/>
      <c r="H299" s="213">
        <v>0</v>
      </c>
      <c r="I299" s="213">
        <v>0</v>
      </c>
      <c r="J299" s="213">
        <v>0</v>
      </c>
      <c r="K299" s="198"/>
    </row>
    <row r="300" spans="1:11" ht="15" hidden="1">
      <c r="A300" s="210" t="s">
        <v>886</v>
      </c>
      <c r="B300" s="256" t="s">
        <v>47</v>
      </c>
      <c r="C300" s="256"/>
      <c r="D300" s="210" t="s">
        <v>38</v>
      </c>
      <c r="E300" s="210" t="s">
        <v>35</v>
      </c>
      <c r="F300" s="211" t="s">
        <v>887</v>
      </c>
      <c r="G300" s="212"/>
      <c r="H300" s="213">
        <v>0</v>
      </c>
      <c r="I300" s="213">
        <v>0</v>
      </c>
      <c r="J300" s="213">
        <v>0</v>
      </c>
      <c r="K300" s="198"/>
    </row>
    <row r="301" spans="1:11" ht="15" hidden="1">
      <c r="A301" s="210" t="s">
        <v>888</v>
      </c>
      <c r="B301" s="256" t="s">
        <v>47</v>
      </c>
      <c r="C301" s="256"/>
      <c r="D301" s="210" t="s">
        <v>38</v>
      </c>
      <c r="E301" s="210" t="s">
        <v>36</v>
      </c>
      <c r="F301" s="211" t="s">
        <v>889</v>
      </c>
      <c r="G301" s="212"/>
      <c r="H301" s="213">
        <v>0</v>
      </c>
      <c r="I301" s="213">
        <v>0</v>
      </c>
      <c r="J301" s="213">
        <v>0</v>
      </c>
      <c r="K301" s="198"/>
    </row>
    <row r="302" spans="1:11" ht="15" hidden="1">
      <c r="A302" s="210"/>
      <c r="B302" s="256"/>
      <c r="C302" s="256"/>
      <c r="D302" s="210"/>
      <c r="E302" s="210"/>
      <c r="F302" s="211" t="s">
        <v>569</v>
      </c>
      <c r="G302" s="212" t="s">
        <v>518</v>
      </c>
      <c r="H302" s="213">
        <v>0</v>
      </c>
      <c r="I302" s="213">
        <v>0</v>
      </c>
      <c r="J302" s="213">
        <v>0</v>
      </c>
      <c r="K302" s="198"/>
    </row>
    <row r="303" spans="1:11" ht="15" hidden="1">
      <c r="A303" s="210" t="s">
        <v>890</v>
      </c>
      <c r="B303" s="256" t="s">
        <v>47</v>
      </c>
      <c r="C303" s="256"/>
      <c r="D303" s="210" t="s">
        <v>194</v>
      </c>
      <c r="E303" s="210" t="s">
        <v>35</v>
      </c>
      <c r="F303" s="211" t="s">
        <v>891</v>
      </c>
      <c r="G303" s="212"/>
      <c r="H303" s="213">
        <v>0</v>
      </c>
      <c r="I303" s="213">
        <v>0</v>
      </c>
      <c r="J303" s="213">
        <v>0</v>
      </c>
      <c r="K303" s="198"/>
    </row>
    <row r="304" spans="1:11" ht="15" hidden="1">
      <c r="A304" s="210" t="s">
        <v>892</v>
      </c>
      <c r="B304" s="256" t="s">
        <v>47</v>
      </c>
      <c r="C304" s="256"/>
      <c r="D304" s="210" t="s">
        <v>194</v>
      </c>
      <c r="E304" s="210" t="s">
        <v>36</v>
      </c>
      <c r="F304" s="211" t="s">
        <v>363</v>
      </c>
      <c r="G304" s="212"/>
      <c r="H304" s="213">
        <v>0</v>
      </c>
      <c r="I304" s="213">
        <v>0</v>
      </c>
      <c r="J304" s="213">
        <v>0</v>
      </c>
      <c r="K304" s="198"/>
    </row>
    <row r="305" spans="1:11" ht="15" hidden="1">
      <c r="A305" s="210" t="s">
        <v>893</v>
      </c>
      <c r="B305" s="256" t="s">
        <v>47</v>
      </c>
      <c r="C305" s="256"/>
      <c r="D305" s="210" t="s">
        <v>195</v>
      </c>
      <c r="E305" s="210" t="s">
        <v>35</v>
      </c>
      <c r="F305" s="211" t="s">
        <v>894</v>
      </c>
      <c r="G305" s="212"/>
      <c r="H305" s="213">
        <v>0</v>
      </c>
      <c r="I305" s="213">
        <v>0</v>
      </c>
      <c r="J305" s="213">
        <v>0</v>
      </c>
      <c r="K305" s="198"/>
    </row>
    <row r="306" spans="1:11" ht="15" hidden="1">
      <c r="A306" s="210" t="s">
        <v>895</v>
      </c>
      <c r="B306" s="256" t="s">
        <v>47</v>
      </c>
      <c r="C306" s="256"/>
      <c r="D306" s="210" t="s">
        <v>195</v>
      </c>
      <c r="E306" s="210" t="s">
        <v>36</v>
      </c>
      <c r="F306" s="211" t="s">
        <v>364</v>
      </c>
      <c r="G306" s="212"/>
      <c r="H306" s="213">
        <v>0</v>
      </c>
      <c r="I306" s="213">
        <v>0</v>
      </c>
      <c r="J306" s="213">
        <v>0</v>
      </c>
      <c r="K306" s="198"/>
    </row>
    <row r="307" spans="1:11" ht="15" hidden="1">
      <c r="A307" s="210" t="s">
        <v>896</v>
      </c>
      <c r="B307" s="256" t="s">
        <v>47</v>
      </c>
      <c r="C307" s="256"/>
      <c r="D307" s="210" t="s">
        <v>212</v>
      </c>
      <c r="E307" s="210" t="s">
        <v>35</v>
      </c>
      <c r="F307" s="211" t="s">
        <v>897</v>
      </c>
      <c r="G307" s="212"/>
      <c r="H307" s="213">
        <v>0</v>
      </c>
      <c r="I307" s="213">
        <v>0</v>
      </c>
      <c r="J307" s="213">
        <v>0</v>
      </c>
      <c r="K307" s="198"/>
    </row>
    <row r="308" spans="1:11" ht="15" hidden="1">
      <c r="A308" s="210" t="s">
        <v>898</v>
      </c>
      <c r="B308" s="256" t="s">
        <v>47</v>
      </c>
      <c r="C308" s="256"/>
      <c r="D308" s="210" t="s">
        <v>212</v>
      </c>
      <c r="E308" s="210" t="s">
        <v>36</v>
      </c>
      <c r="F308" s="211" t="s">
        <v>899</v>
      </c>
      <c r="G308" s="212"/>
      <c r="H308" s="213">
        <v>0</v>
      </c>
      <c r="I308" s="213">
        <v>0</v>
      </c>
      <c r="J308" s="213">
        <v>0</v>
      </c>
      <c r="K308" s="198"/>
    </row>
    <row r="309" spans="1:11" ht="30">
      <c r="A309" s="215" t="s">
        <v>900</v>
      </c>
      <c r="B309" s="258" t="s">
        <v>47</v>
      </c>
      <c r="C309" s="258"/>
      <c r="D309" s="215" t="s">
        <v>215</v>
      </c>
      <c r="E309" s="215" t="s">
        <v>35</v>
      </c>
      <c r="F309" s="216" t="s">
        <v>901</v>
      </c>
      <c r="G309" s="217"/>
      <c r="H309" s="218">
        <f>I309</f>
        <v>12700</v>
      </c>
      <c r="I309" s="218">
        <f>I310</f>
        <v>12700</v>
      </c>
      <c r="J309" s="218">
        <v>0</v>
      </c>
      <c r="K309" s="198"/>
    </row>
    <row r="310" spans="1:11" ht="34.5" customHeight="1">
      <c r="A310" s="215" t="s">
        <v>902</v>
      </c>
      <c r="B310" s="258" t="s">
        <v>47</v>
      </c>
      <c r="C310" s="258"/>
      <c r="D310" s="215" t="s">
        <v>215</v>
      </c>
      <c r="E310" s="215" t="s">
        <v>36</v>
      </c>
      <c r="F310" s="216" t="s">
        <v>903</v>
      </c>
      <c r="G310" s="217"/>
      <c r="H310" s="218">
        <f>I310</f>
        <v>12700</v>
      </c>
      <c r="I310" s="218">
        <f>I311</f>
        <v>12700</v>
      </c>
      <c r="J310" s="218">
        <v>0</v>
      </c>
      <c r="K310" s="198"/>
    </row>
    <row r="311" spans="1:11" ht="15">
      <c r="A311" s="210"/>
      <c r="B311" s="256"/>
      <c r="C311" s="256"/>
      <c r="D311" s="210"/>
      <c r="E311" s="210"/>
      <c r="F311" s="211" t="s">
        <v>569</v>
      </c>
      <c r="G311" s="212" t="s">
        <v>518</v>
      </c>
      <c r="H311" s="213">
        <v>19500</v>
      </c>
      <c r="I311" s="213">
        <v>12700</v>
      </c>
      <c r="J311" s="213">
        <v>0</v>
      </c>
      <c r="K311" s="198"/>
    </row>
    <row r="312" spans="1:11" ht="0.75" customHeight="1">
      <c r="A312" s="210" t="s">
        <v>904</v>
      </c>
      <c r="B312" s="256" t="s">
        <v>47</v>
      </c>
      <c r="C312" s="256"/>
      <c r="D312" s="210" t="s">
        <v>217</v>
      </c>
      <c r="E312" s="210" t="s">
        <v>35</v>
      </c>
      <c r="F312" s="211" t="s">
        <v>905</v>
      </c>
      <c r="G312" s="212"/>
      <c r="H312" s="213">
        <v>0</v>
      </c>
      <c r="I312" s="213">
        <v>0</v>
      </c>
      <c r="J312" s="213">
        <v>0</v>
      </c>
      <c r="K312" s="198"/>
    </row>
    <row r="313" spans="1:11" ht="45" hidden="1">
      <c r="A313" s="210" t="s">
        <v>906</v>
      </c>
      <c r="B313" s="256" t="s">
        <v>47</v>
      </c>
      <c r="C313" s="256"/>
      <c r="D313" s="210" t="s">
        <v>217</v>
      </c>
      <c r="E313" s="210" t="s">
        <v>36</v>
      </c>
      <c r="F313" s="211" t="s">
        <v>907</v>
      </c>
      <c r="G313" s="212"/>
      <c r="H313" s="213">
        <v>0</v>
      </c>
      <c r="I313" s="213">
        <v>0</v>
      </c>
      <c r="J313" s="213">
        <v>0</v>
      </c>
      <c r="K313" s="198"/>
    </row>
    <row r="314" spans="1:11" ht="30" hidden="1">
      <c r="A314" s="210" t="s">
        <v>908</v>
      </c>
      <c r="B314" s="256" t="s">
        <v>47</v>
      </c>
      <c r="C314" s="256"/>
      <c r="D314" s="210" t="s">
        <v>285</v>
      </c>
      <c r="E314" s="210" t="s">
        <v>35</v>
      </c>
      <c r="F314" s="211" t="s">
        <v>909</v>
      </c>
      <c r="G314" s="212"/>
      <c r="H314" s="213">
        <v>0</v>
      </c>
      <c r="I314" s="213">
        <v>0</v>
      </c>
      <c r="J314" s="213">
        <v>0</v>
      </c>
      <c r="K314" s="198"/>
    </row>
    <row r="315" spans="1:11" ht="30" hidden="1">
      <c r="A315" s="210" t="s">
        <v>910</v>
      </c>
      <c r="B315" s="256" t="s">
        <v>47</v>
      </c>
      <c r="C315" s="256"/>
      <c r="D315" s="210" t="s">
        <v>285</v>
      </c>
      <c r="E315" s="210" t="s">
        <v>36</v>
      </c>
      <c r="F315" s="211" t="s">
        <v>368</v>
      </c>
      <c r="G315" s="212"/>
      <c r="H315" s="213">
        <v>0</v>
      </c>
      <c r="I315" s="213">
        <v>0</v>
      </c>
      <c r="J315" s="213">
        <v>0</v>
      </c>
      <c r="K315" s="198"/>
    </row>
    <row r="316" spans="1:11" ht="45" hidden="1">
      <c r="A316" s="210" t="s">
        <v>911</v>
      </c>
      <c r="B316" s="256" t="s">
        <v>47</v>
      </c>
      <c r="C316" s="256"/>
      <c r="D316" s="210" t="s">
        <v>285</v>
      </c>
      <c r="E316" s="210" t="s">
        <v>37</v>
      </c>
      <c r="F316" s="211" t="s">
        <v>369</v>
      </c>
      <c r="G316" s="212"/>
      <c r="H316" s="213">
        <v>0</v>
      </c>
      <c r="I316" s="213">
        <v>0</v>
      </c>
      <c r="J316" s="213">
        <v>0</v>
      </c>
      <c r="K316" s="198"/>
    </row>
    <row r="317" spans="1:11" ht="44.25" customHeight="1">
      <c r="A317" s="215" t="s">
        <v>912</v>
      </c>
      <c r="B317" s="258" t="s">
        <v>48</v>
      </c>
      <c r="C317" s="258"/>
      <c r="D317" s="215" t="s">
        <v>35</v>
      </c>
      <c r="E317" s="215" t="s">
        <v>35</v>
      </c>
      <c r="F317" s="216" t="s">
        <v>913</v>
      </c>
      <c r="G317" s="217"/>
      <c r="H317" s="218">
        <f>I317-'hat1'!D108</f>
        <v>12240</v>
      </c>
      <c r="I317" s="218">
        <f>I319</f>
        <v>400000</v>
      </c>
      <c r="J317" s="218">
        <v>0</v>
      </c>
      <c r="K317" s="198"/>
    </row>
    <row r="318" spans="1:11" ht="30" hidden="1">
      <c r="A318" s="210" t="s">
        <v>914</v>
      </c>
      <c r="B318" s="256" t="s">
        <v>48</v>
      </c>
      <c r="C318" s="256"/>
      <c r="D318" s="210" t="s">
        <v>36</v>
      </c>
      <c r="E318" s="210" t="s">
        <v>35</v>
      </c>
      <c r="F318" s="211" t="s">
        <v>915</v>
      </c>
      <c r="G318" s="212"/>
      <c r="H318" s="213">
        <f>I318</f>
        <v>0</v>
      </c>
      <c r="I318" s="213">
        <v>0</v>
      </c>
      <c r="J318" s="213">
        <v>0</v>
      </c>
      <c r="K318" s="198"/>
    </row>
    <row r="319" spans="1:11" ht="15">
      <c r="A319" s="210" t="s">
        <v>916</v>
      </c>
      <c r="B319" s="256" t="s">
        <v>48</v>
      </c>
      <c r="C319" s="256"/>
      <c r="D319" s="210" t="s">
        <v>36</v>
      </c>
      <c r="E319" s="210" t="s">
        <v>37</v>
      </c>
      <c r="F319" s="211" t="s">
        <v>371</v>
      </c>
      <c r="G319" s="212"/>
      <c r="H319" s="213">
        <f>H320</f>
        <v>12240</v>
      </c>
      <c r="I319" s="213">
        <v>400000</v>
      </c>
      <c r="J319" s="213">
        <v>0</v>
      </c>
      <c r="K319" s="198"/>
    </row>
    <row r="320" spans="1:11" ht="15">
      <c r="A320" s="210"/>
      <c r="B320" s="256"/>
      <c r="C320" s="256"/>
      <c r="D320" s="210"/>
      <c r="E320" s="210"/>
      <c r="F320" s="211" t="s">
        <v>917</v>
      </c>
      <c r="G320" s="212" t="s">
        <v>120</v>
      </c>
      <c r="H320" s="213">
        <f>I320-'hat1'!D108</f>
        <v>12240</v>
      </c>
      <c r="I320" s="213">
        <v>400000</v>
      </c>
      <c r="J320" s="213">
        <v>0</v>
      </c>
      <c r="K320" s="198"/>
    </row>
    <row r="321" spans="3:11">
      <c r="K321" s="198"/>
    </row>
    <row r="322" spans="3:11">
      <c r="K322" s="198"/>
    </row>
    <row r="323" spans="3:11">
      <c r="C323" s="257"/>
      <c r="D323" s="257"/>
      <c r="E323" s="257"/>
      <c r="F323" s="257"/>
      <c r="G323" s="257"/>
      <c r="H323" s="257"/>
      <c r="I323" s="257"/>
      <c r="J323" s="257"/>
    </row>
  </sheetData>
  <mergeCells count="318">
    <mergeCell ref="B7:C7"/>
    <mergeCell ref="B12:C12"/>
    <mergeCell ref="B10:C10"/>
    <mergeCell ref="B11:C11"/>
    <mergeCell ref="B244:C244"/>
    <mergeCell ref="A2:J2"/>
    <mergeCell ref="A4:A5"/>
    <mergeCell ref="B4:C5"/>
    <mergeCell ref="D4:D5"/>
    <mergeCell ref="E4:E5"/>
    <mergeCell ref="F4:F5"/>
    <mergeCell ref="G4:G5"/>
    <mergeCell ref="H4:H5"/>
    <mergeCell ref="I4:J4"/>
    <mergeCell ref="B8:C8"/>
    <mergeCell ref="B9:C9"/>
    <mergeCell ref="B6:C6"/>
    <mergeCell ref="B22:C22"/>
    <mergeCell ref="B23:C23"/>
    <mergeCell ref="B20:C20"/>
    <mergeCell ref="B21:C21"/>
    <mergeCell ref="B18:C18"/>
    <mergeCell ref="B19:C19"/>
    <mergeCell ref="B16:C16"/>
    <mergeCell ref="B17:C17"/>
    <mergeCell ref="B14:C14"/>
    <mergeCell ref="B15:C15"/>
    <mergeCell ref="B32:C32"/>
    <mergeCell ref="B33:C33"/>
    <mergeCell ref="B30:C30"/>
    <mergeCell ref="B31:C31"/>
    <mergeCell ref="B28:C28"/>
    <mergeCell ref="B29:C29"/>
    <mergeCell ref="B26:C26"/>
    <mergeCell ref="B27:C27"/>
    <mergeCell ref="B24:C24"/>
    <mergeCell ref="B25:C25"/>
    <mergeCell ref="B42:C42"/>
    <mergeCell ref="B43:C43"/>
    <mergeCell ref="B40:C40"/>
    <mergeCell ref="B41:C41"/>
    <mergeCell ref="B38:C38"/>
    <mergeCell ref="B39:C39"/>
    <mergeCell ref="B36:C36"/>
    <mergeCell ref="B37:C37"/>
    <mergeCell ref="B34:C34"/>
    <mergeCell ref="B35:C35"/>
    <mergeCell ref="B53:C53"/>
    <mergeCell ref="B54:C54"/>
    <mergeCell ref="B51:C51"/>
    <mergeCell ref="B52:C52"/>
    <mergeCell ref="B49:C49"/>
    <mergeCell ref="B50:C50"/>
    <mergeCell ref="B46:C46"/>
    <mergeCell ref="B48:C48"/>
    <mergeCell ref="B44:C44"/>
    <mergeCell ref="B45:C45"/>
    <mergeCell ref="B63:C63"/>
    <mergeCell ref="B61:C61"/>
    <mergeCell ref="B62:C62"/>
    <mergeCell ref="B59:C59"/>
    <mergeCell ref="B60:C60"/>
    <mergeCell ref="B57:C57"/>
    <mergeCell ref="B58:C58"/>
    <mergeCell ref="B55:C55"/>
    <mergeCell ref="B56:C56"/>
    <mergeCell ref="B72:C72"/>
    <mergeCell ref="B73:C73"/>
    <mergeCell ref="B70:C70"/>
    <mergeCell ref="B71:C71"/>
    <mergeCell ref="B68:C68"/>
    <mergeCell ref="B69:C69"/>
    <mergeCell ref="B66:C66"/>
    <mergeCell ref="B67:C67"/>
    <mergeCell ref="B64:C64"/>
    <mergeCell ref="B65:C65"/>
    <mergeCell ref="B82:C82"/>
    <mergeCell ref="B83:C83"/>
    <mergeCell ref="B80:C80"/>
    <mergeCell ref="B81:C81"/>
    <mergeCell ref="B78:C78"/>
    <mergeCell ref="B79:C79"/>
    <mergeCell ref="B76:C76"/>
    <mergeCell ref="B77:C77"/>
    <mergeCell ref="B74:C74"/>
    <mergeCell ref="B75:C75"/>
    <mergeCell ref="B92:C92"/>
    <mergeCell ref="B93:C93"/>
    <mergeCell ref="B90:C90"/>
    <mergeCell ref="B91:C91"/>
    <mergeCell ref="B88:C88"/>
    <mergeCell ref="B89:C89"/>
    <mergeCell ref="B86:C86"/>
    <mergeCell ref="B87:C87"/>
    <mergeCell ref="B84:C84"/>
    <mergeCell ref="B85:C85"/>
    <mergeCell ref="B102:C102"/>
    <mergeCell ref="B103:C103"/>
    <mergeCell ref="B100:C100"/>
    <mergeCell ref="B101:C101"/>
    <mergeCell ref="B98:C98"/>
    <mergeCell ref="B99:C99"/>
    <mergeCell ref="B96:C96"/>
    <mergeCell ref="B97:C97"/>
    <mergeCell ref="B94:C94"/>
    <mergeCell ref="B95:C95"/>
    <mergeCell ref="B112:C112"/>
    <mergeCell ref="B116:C116"/>
    <mergeCell ref="B110:C110"/>
    <mergeCell ref="B111:C111"/>
    <mergeCell ref="B108:C108"/>
    <mergeCell ref="B109:C109"/>
    <mergeCell ref="B106:C106"/>
    <mergeCell ref="B107:C107"/>
    <mergeCell ref="B104:C104"/>
    <mergeCell ref="B105:C105"/>
    <mergeCell ref="B128:C128"/>
    <mergeCell ref="B129:C129"/>
    <mergeCell ref="B126:C126"/>
    <mergeCell ref="B127:C127"/>
    <mergeCell ref="B121:C121"/>
    <mergeCell ref="B125:C125"/>
    <mergeCell ref="B119:C119"/>
    <mergeCell ref="B120:C120"/>
    <mergeCell ref="B117:C117"/>
    <mergeCell ref="B118:C118"/>
    <mergeCell ref="B138:C138"/>
    <mergeCell ref="B139:C139"/>
    <mergeCell ref="B136:C136"/>
    <mergeCell ref="B137:C137"/>
    <mergeCell ref="B134:C134"/>
    <mergeCell ref="B135:C135"/>
    <mergeCell ref="B132:C132"/>
    <mergeCell ref="B133:C133"/>
    <mergeCell ref="B130:C130"/>
    <mergeCell ref="B131:C131"/>
    <mergeCell ref="B148:C148"/>
    <mergeCell ref="B149:C149"/>
    <mergeCell ref="B146:C146"/>
    <mergeCell ref="B147:C147"/>
    <mergeCell ref="B144:C144"/>
    <mergeCell ref="B145:C145"/>
    <mergeCell ref="B142:C142"/>
    <mergeCell ref="B143:C143"/>
    <mergeCell ref="B140:C140"/>
    <mergeCell ref="B141:C141"/>
    <mergeCell ref="B158:C158"/>
    <mergeCell ref="B159:C159"/>
    <mergeCell ref="B156:C156"/>
    <mergeCell ref="B157:C157"/>
    <mergeCell ref="B154:C154"/>
    <mergeCell ref="B155:C155"/>
    <mergeCell ref="B152:C152"/>
    <mergeCell ref="B153:C153"/>
    <mergeCell ref="B150:C150"/>
    <mergeCell ref="B151:C151"/>
    <mergeCell ref="B168:C168"/>
    <mergeCell ref="B169:C169"/>
    <mergeCell ref="B166:C166"/>
    <mergeCell ref="B167:C167"/>
    <mergeCell ref="B164:C164"/>
    <mergeCell ref="B165:C165"/>
    <mergeCell ref="B162:C162"/>
    <mergeCell ref="B163:C163"/>
    <mergeCell ref="B160:C160"/>
    <mergeCell ref="B161:C161"/>
    <mergeCell ref="B178:C178"/>
    <mergeCell ref="B179:C179"/>
    <mergeCell ref="B176:C176"/>
    <mergeCell ref="B177:C177"/>
    <mergeCell ref="B174:C174"/>
    <mergeCell ref="B175:C175"/>
    <mergeCell ref="B172:C172"/>
    <mergeCell ref="B173:C173"/>
    <mergeCell ref="B170:C170"/>
    <mergeCell ref="B171:C171"/>
    <mergeCell ref="B188:C188"/>
    <mergeCell ref="B189:C189"/>
    <mergeCell ref="B186:C186"/>
    <mergeCell ref="B187:C187"/>
    <mergeCell ref="B184:C184"/>
    <mergeCell ref="B185:C185"/>
    <mergeCell ref="B182:C182"/>
    <mergeCell ref="B183:C183"/>
    <mergeCell ref="B180:C180"/>
    <mergeCell ref="B181:C181"/>
    <mergeCell ref="B198:C198"/>
    <mergeCell ref="B199:C199"/>
    <mergeCell ref="B196:C196"/>
    <mergeCell ref="B197:C197"/>
    <mergeCell ref="B194:C194"/>
    <mergeCell ref="B195:C195"/>
    <mergeCell ref="B192:C192"/>
    <mergeCell ref="B193:C193"/>
    <mergeCell ref="B190:C190"/>
    <mergeCell ref="B191:C191"/>
    <mergeCell ref="B208:C208"/>
    <mergeCell ref="B209:C209"/>
    <mergeCell ref="B206:C206"/>
    <mergeCell ref="B207:C207"/>
    <mergeCell ref="B204:C204"/>
    <mergeCell ref="B205:C205"/>
    <mergeCell ref="B202:C202"/>
    <mergeCell ref="B203:C203"/>
    <mergeCell ref="B200:C200"/>
    <mergeCell ref="B201:C201"/>
    <mergeCell ref="B218:C218"/>
    <mergeCell ref="B219:C219"/>
    <mergeCell ref="B216:C216"/>
    <mergeCell ref="B217:C217"/>
    <mergeCell ref="B214:C214"/>
    <mergeCell ref="B215:C215"/>
    <mergeCell ref="B212:C212"/>
    <mergeCell ref="B213:C213"/>
    <mergeCell ref="B210:C210"/>
    <mergeCell ref="B211:C211"/>
    <mergeCell ref="B228:C228"/>
    <mergeCell ref="B229:C229"/>
    <mergeCell ref="B226:C226"/>
    <mergeCell ref="B227:C227"/>
    <mergeCell ref="B224:C224"/>
    <mergeCell ref="B225:C225"/>
    <mergeCell ref="B222:C222"/>
    <mergeCell ref="B223:C223"/>
    <mergeCell ref="B220:C220"/>
    <mergeCell ref="B221:C221"/>
    <mergeCell ref="B238:C238"/>
    <mergeCell ref="B239:C239"/>
    <mergeCell ref="B236:C236"/>
    <mergeCell ref="B237:C237"/>
    <mergeCell ref="B234:C234"/>
    <mergeCell ref="B235:C235"/>
    <mergeCell ref="B232:C232"/>
    <mergeCell ref="B233:C233"/>
    <mergeCell ref="B230:C230"/>
    <mergeCell ref="B231:C231"/>
    <mergeCell ref="B245:C245"/>
    <mergeCell ref="B248:C248"/>
    <mergeCell ref="B249:C249"/>
    <mergeCell ref="B246:C246"/>
    <mergeCell ref="B247:C247"/>
    <mergeCell ref="B242:C242"/>
    <mergeCell ref="B243:C243"/>
    <mergeCell ref="B240:C240"/>
    <mergeCell ref="B241:C241"/>
    <mergeCell ref="B258:C258"/>
    <mergeCell ref="B259:C259"/>
    <mergeCell ref="B256:C256"/>
    <mergeCell ref="B257:C257"/>
    <mergeCell ref="B254:C254"/>
    <mergeCell ref="B255:C255"/>
    <mergeCell ref="B252:C252"/>
    <mergeCell ref="B253:C253"/>
    <mergeCell ref="B250:C250"/>
    <mergeCell ref="B251:C251"/>
    <mergeCell ref="B268:C268"/>
    <mergeCell ref="B269:C269"/>
    <mergeCell ref="B266:C266"/>
    <mergeCell ref="B267:C267"/>
    <mergeCell ref="B264:C264"/>
    <mergeCell ref="B265:C265"/>
    <mergeCell ref="B262:C262"/>
    <mergeCell ref="B263:C263"/>
    <mergeCell ref="B260:C260"/>
    <mergeCell ref="B261:C261"/>
    <mergeCell ref="B278:C278"/>
    <mergeCell ref="B279:C279"/>
    <mergeCell ref="B276:C276"/>
    <mergeCell ref="B277:C277"/>
    <mergeCell ref="B274:C274"/>
    <mergeCell ref="B275:C275"/>
    <mergeCell ref="B272:C272"/>
    <mergeCell ref="B273:C273"/>
    <mergeCell ref="B270:C270"/>
    <mergeCell ref="B271:C271"/>
    <mergeCell ref="B288:C288"/>
    <mergeCell ref="B289:C289"/>
    <mergeCell ref="B286:C286"/>
    <mergeCell ref="B287:C287"/>
    <mergeCell ref="B284:C284"/>
    <mergeCell ref="B285:C285"/>
    <mergeCell ref="B282:C282"/>
    <mergeCell ref="B283:C283"/>
    <mergeCell ref="B280:C280"/>
    <mergeCell ref="B281:C281"/>
    <mergeCell ref="B299:C299"/>
    <mergeCell ref="B296:C296"/>
    <mergeCell ref="B297:C297"/>
    <mergeCell ref="B294:C294"/>
    <mergeCell ref="B295:C295"/>
    <mergeCell ref="B292:C292"/>
    <mergeCell ref="B293:C293"/>
    <mergeCell ref="B290:C290"/>
    <mergeCell ref="B291:C291"/>
    <mergeCell ref="B13:C13"/>
    <mergeCell ref="B320:C320"/>
    <mergeCell ref="C323:J323"/>
    <mergeCell ref="B318:C318"/>
    <mergeCell ref="B319:C319"/>
    <mergeCell ref="B316:C316"/>
    <mergeCell ref="B317:C317"/>
    <mergeCell ref="B314:C314"/>
    <mergeCell ref="B315:C315"/>
    <mergeCell ref="B312:C312"/>
    <mergeCell ref="B313:C313"/>
    <mergeCell ref="B310:C310"/>
    <mergeCell ref="B311:C311"/>
    <mergeCell ref="B308:C308"/>
    <mergeCell ref="B309:C309"/>
    <mergeCell ref="B306:C306"/>
    <mergeCell ref="B307:C307"/>
    <mergeCell ref="B304:C304"/>
    <mergeCell ref="B305:C305"/>
    <mergeCell ref="B302:C302"/>
    <mergeCell ref="B303:C303"/>
    <mergeCell ref="B300:C300"/>
    <mergeCell ref="B301:C301"/>
    <mergeCell ref="B298:C298"/>
  </mergeCells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list</vt:lpstr>
      <vt:lpstr>hat1</vt:lpstr>
      <vt:lpstr>hat2</vt:lpstr>
      <vt:lpstr>hat3</vt:lpstr>
      <vt:lpstr>hat4,5</vt:lpstr>
      <vt:lpstr>hat6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2025-09-11T08:36:32Z</dcterms:modified>
  <cp:keywords>https://mul2-tavush.gov.am/tasks/429832/oneclick?token=db53cb458c85de5d7cd734ee4912333c</cp:keywords>
</cp:coreProperties>
</file>