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rpi-2025\Հաշվետվություններ\Կայքի նյութեր\"/>
    </mc:Choice>
  </mc:AlternateContent>
  <xr:revisionPtr revIDLastSave="0" documentId="13_ncr:1_{F3B132D9-65AC-4D46-9F7F-1308863F1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26" l="1"/>
  <c r="J49" i="26"/>
  <c r="G49" i="26"/>
  <c r="H49" i="26"/>
  <c r="I49" i="26"/>
  <c r="F49" i="26"/>
  <c r="G23" i="26"/>
  <c r="H23" i="26"/>
  <c r="I23" i="26"/>
  <c r="F23" i="26"/>
  <c r="G34" i="26"/>
  <c r="H34" i="26"/>
  <c r="K34" i="26" s="1"/>
  <c r="I34" i="26"/>
  <c r="F34" i="26"/>
  <c r="G44" i="26"/>
  <c r="J44" i="26" s="1"/>
  <c r="H44" i="26"/>
  <c r="K44" i="26" s="1"/>
  <c r="I44" i="26"/>
  <c r="F44" i="26"/>
  <c r="K45" i="26"/>
  <c r="K46" i="26"/>
  <c r="J45" i="26"/>
  <c r="J46" i="26"/>
  <c r="H37" i="26"/>
  <c r="I37" i="26"/>
  <c r="F37" i="26"/>
  <c r="G37" i="26"/>
  <c r="J34" i="26"/>
  <c r="J35" i="26"/>
  <c r="K35" i="26"/>
  <c r="G29" i="26"/>
  <c r="H29" i="26"/>
  <c r="I29" i="26"/>
  <c r="F29" i="26"/>
  <c r="G14" i="26"/>
  <c r="H14" i="26"/>
  <c r="I14" i="26"/>
  <c r="F14" i="26"/>
  <c r="J13" i="26"/>
  <c r="K13" i="26"/>
  <c r="G8" i="26"/>
  <c r="G7" i="26" s="1"/>
  <c r="H8" i="26"/>
  <c r="H7" i="26" s="1"/>
  <c r="I8" i="26"/>
  <c r="I7" i="26" s="1"/>
  <c r="K10" i="26"/>
  <c r="K11" i="26"/>
  <c r="K12" i="26"/>
  <c r="K15" i="26"/>
  <c r="K16" i="26"/>
  <c r="K17" i="26"/>
  <c r="K18" i="26"/>
  <c r="K19" i="26"/>
  <c r="K20" i="26"/>
  <c r="K21" i="26"/>
  <c r="K22" i="26"/>
  <c r="K28" i="26"/>
  <c r="K30" i="26"/>
  <c r="K31" i="26"/>
  <c r="K32" i="26"/>
  <c r="K24" i="26"/>
  <c r="K25" i="26"/>
  <c r="K26" i="26"/>
  <c r="K27" i="26"/>
  <c r="K33" i="26"/>
  <c r="K36" i="26"/>
  <c r="K38" i="26"/>
  <c r="K39" i="26"/>
  <c r="K40" i="26"/>
  <c r="K41" i="26"/>
  <c r="K42" i="26"/>
  <c r="K43" i="26"/>
  <c r="K47" i="26"/>
  <c r="K48" i="26"/>
  <c r="J10" i="26"/>
  <c r="J11" i="26"/>
  <c r="J12" i="26"/>
  <c r="J15" i="26"/>
  <c r="J16" i="26"/>
  <c r="J17" i="26"/>
  <c r="J18" i="26"/>
  <c r="J19" i="26"/>
  <c r="J20" i="26"/>
  <c r="J21" i="26"/>
  <c r="J22" i="26"/>
  <c r="J28" i="26"/>
  <c r="J30" i="26"/>
  <c r="J31" i="26"/>
  <c r="J32" i="26"/>
  <c r="J24" i="26"/>
  <c r="J25" i="26"/>
  <c r="J26" i="26"/>
  <c r="J27" i="26"/>
  <c r="J33" i="26"/>
  <c r="J36" i="26"/>
  <c r="J38" i="26"/>
  <c r="J39" i="26"/>
  <c r="J40" i="26"/>
  <c r="J41" i="26"/>
  <c r="J42" i="26"/>
  <c r="J43" i="26"/>
  <c r="J47" i="26"/>
  <c r="J48" i="26"/>
  <c r="K9" i="26"/>
  <c r="J14" i="26" l="1"/>
  <c r="K14" i="26"/>
  <c r="K23" i="26"/>
  <c r="K29" i="26"/>
  <c r="J29" i="26"/>
  <c r="J23" i="26"/>
  <c r="K7" i="26"/>
  <c r="K8" i="26"/>
  <c r="F8" i="26" l="1"/>
  <c r="F7" i="26" s="1"/>
  <c r="J9" i="26" l="1"/>
  <c r="J7" i="26"/>
  <c r="J8" i="26" l="1"/>
  <c r="K37" i="26"/>
  <c r="J37" i="26"/>
</calcChain>
</file>

<file path=xl/sharedStrings.xml><?xml version="1.0" encoding="utf-8"?>
<sst xmlns="http://schemas.openxmlformats.org/spreadsheetml/2006/main" count="118" uniqueCount="98">
  <si>
    <t>X</t>
  </si>
  <si>
    <t>Ը Ն Դ Ա Մ Ե Ն Ը</t>
  </si>
  <si>
    <t>01-01-01-03</t>
  </si>
  <si>
    <t>Հոդվածի համարը</t>
  </si>
  <si>
    <t>Դրամարկղային ծախս</t>
  </si>
  <si>
    <t>Հ Ա Շ Վ Ե Տ Վ ՈՒ Թ Յ ՈՒ Ն</t>
  </si>
  <si>
    <t>Ծախսման ուղղությունները</t>
  </si>
  <si>
    <t>Կատ.    % -ը</t>
  </si>
  <si>
    <t>Ծրագրային դասիչը</t>
  </si>
  <si>
    <t>Ծրագիր</t>
  </si>
  <si>
    <t>Միջոցառում</t>
  </si>
  <si>
    <t>11001</t>
  </si>
  <si>
    <t>ՀՀ Տավուշի մարզպետարանի կողմից տարածքային պետական կառավարման ապահովում</t>
  </si>
  <si>
    <t>11002</t>
  </si>
  <si>
    <t>Մարզային նշանակության ավտոճանապարհների պահպանման և անվտանգ երթևեկության ծառայություններ</t>
  </si>
  <si>
    <t>12001</t>
  </si>
  <si>
    <t>Հանրակրթական ծրագիր - Ընդամենը</t>
  </si>
  <si>
    <t xml:space="preserve"> Տարրական ընդհանուր հանրակրթություն</t>
  </si>
  <si>
    <t>Հիմնական ընդհանուր հանրակրթություն</t>
  </si>
  <si>
    <t xml:space="preserve"> Միջնակարգ ընդհանուր հանրակրթություն</t>
  </si>
  <si>
    <t>11003</t>
  </si>
  <si>
    <t>Նախադպրոցական կրթություն</t>
  </si>
  <si>
    <t>12002</t>
  </si>
  <si>
    <t>12004</t>
  </si>
  <si>
    <t>Հանրակրթական դպրոցների մանկավարժներին և դպրոցահասակ երեխաներին տրանսպորտային ծախսերի փոխհատուցում</t>
  </si>
  <si>
    <t>Կրթության որակի ապահովում - Ընդամենը</t>
  </si>
  <si>
    <t>Ատեստավորման միջոցով որակավորում ստացած ուսուցիչներին հավելավճարների տրամադրում</t>
  </si>
  <si>
    <t>11010</t>
  </si>
  <si>
    <t>Ատեստավորման նոր համակարգի ներդրում՝ ուղղված ուսուցիչների որակի բարձրացմանը</t>
  </si>
  <si>
    <t>11022</t>
  </si>
  <si>
    <t>11005</t>
  </si>
  <si>
    <t>Ազգային, փողային և լարային նվագարանների գծով ուսուցում</t>
  </si>
  <si>
    <t xml:space="preserve">Պետական հիմնարկների և կազմակերպությունների  աշխատողների սոցիալական փաթեթով ապահովում         </t>
  </si>
  <si>
    <t>ՀՀ կառավարության որոշումներով հատկացված գումարներ</t>
  </si>
  <si>
    <t>12007</t>
  </si>
  <si>
    <t>Կապիտալ սուբվենցիաների տրամադրում- ընդամենը</t>
  </si>
  <si>
    <t>04-05-01-04</t>
  </si>
  <si>
    <t>09-01-02-01</t>
  </si>
  <si>
    <t>09-02-01-01</t>
  </si>
  <si>
    <t>09-02-02-02</t>
  </si>
  <si>
    <t>09-01-01-01</t>
  </si>
  <si>
    <t>09-05-01-04</t>
  </si>
  <si>
    <t>10-09-02-02</t>
  </si>
  <si>
    <t>01-08-01-03</t>
  </si>
  <si>
    <t>հազար դրամ</t>
  </si>
  <si>
    <t>Հանրակրթական հիմնական ծրագրեր իրականացնող ուսումն. հաստատությունների հերթական ատեստավորման ենթակա ուսուցչի վերապատրաստում</t>
  </si>
  <si>
    <t>Բաժին, խումբ, Դաս, Ծրագիր</t>
  </si>
  <si>
    <t>09-01-01-02</t>
  </si>
  <si>
    <t>31001</t>
  </si>
  <si>
    <t>Վարչական սարքավորումներ</t>
  </si>
  <si>
    <t>01-01-01-08</t>
  </si>
  <si>
    <t>5122</t>
  </si>
  <si>
    <t>Տարբերությունը</t>
  </si>
  <si>
    <t>Աշխատողների աշխատավարձեր և հավելավճարներ</t>
  </si>
  <si>
    <t>Ապրանքների և ծառայությունների գնումներ</t>
  </si>
  <si>
    <t>Այլ ծախսեր</t>
  </si>
  <si>
    <t>12015</t>
  </si>
  <si>
    <t>ԲՏՃՄ ոլորտի դասավանդող ուսուցիչների համար վարձատրության բարձրացված հստակ չափաքանակի սահմանում</t>
  </si>
  <si>
    <t>09-02-01-05</t>
  </si>
  <si>
    <t>12016</t>
  </si>
  <si>
    <t>Գյուղական բնակավայրերում մինչև 100 աշակերտ ունեցող պետ.ուսումն.հաստ-երում դասավանդող ուսուցիչներին հավելավճարի սահմանում</t>
  </si>
  <si>
    <t>09-01-01-06</t>
  </si>
  <si>
    <t>09-01-01-05</t>
  </si>
  <si>
    <t>09-06-01-09</t>
  </si>
  <si>
    <t>09-06-01-18</t>
  </si>
  <si>
    <t>12020</t>
  </si>
  <si>
    <t>09-02-01-18</t>
  </si>
  <si>
    <t>2023թ. Լեռնային Ղարաբաղից բռնի տեղահանված ուսուցիչներին օժանդակության ծրագիր/ ՀՀ կառ. 18.04.2024թ. թիվ 555-Ն որոշում/</t>
  </si>
  <si>
    <r>
      <t xml:space="preserve">Արտադպրոցական դաստիարակության ծրագիր՝ </t>
    </r>
    <r>
      <rPr>
        <sz val="10"/>
        <rFont val="GHEA Grapalat"/>
        <family val="3"/>
      </rPr>
      <t>կամավոր ատեստավորման համակարգի ներդրում՝ ուղղված արտադպրոցական ուսումնական հաստատությունների մանկավարժական աշխատողների որակի բարձրացմանը</t>
    </r>
  </si>
  <si>
    <t>Նախադպրոցական ծրագրեր իրականացնող ուս. հաստատությունների մանկավարժների վերապատրաստում</t>
  </si>
  <si>
    <t>Սոցիալական որոշ խմբերի 1,5-5 տարեկան երեխաների նախադպրոցական կրթություն</t>
  </si>
  <si>
    <t>Մասնագիտական զարգացման և վարձատրության փոխկապակցված համակարգի ներդրում՝ նախադպրոցական հաստատ. Մանկավարժների տարակարգի շնորհման գործընթացի միջոցով</t>
  </si>
  <si>
    <t>09-01-01-04</t>
  </si>
  <si>
    <t>01-08-01-07</t>
  </si>
  <si>
    <t xml:space="preserve"> 2025թ. ՀՀ պետական բյուջեով և կառավարության որոշումներով ՀՀ Տավուշի մարզպետի աշխատակազմին ու մարզպետի աշխատակազմի ենթակայության կազմակերպություններին նախատեսված ֆինանսական միջոցների ֆինանսավորման մասին </t>
  </si>
  <si>
    <t>01.07.2025թ. դրությամբ</t>
  </si>
  <si>
    <t>2025թ. պետական բյուջեով նախատեսված</t>
  </si>
  <si>
    <t>2025 թ. պետ. բյուջեով և կառ. որոշումներով փոփոխված (+/-)</t>
  </si>
  <si>
    <t>2025թ.պետ.բյուջեով 1-ին կիսամյակի պլան</t>
  </si>
  <si>
    <t>09-05-01-17</t>
  </si>
  <si>
    <t>09-06-01-23</t>
  </si>
  <si>
    <t>09-06-01-40</t>
  </si>
  <si>
    <r>
      <t>Պետական նշանակության ավտոճանապարհների հիմնանորոգում /</t>
    </r>
    <r>
      <rPr>
        <sz val="9"/>
        <rFont val="GHEA Grapalat"/>
        <family val="3"/>
        <charset val="204"/>
      </rPr>
      <t xml:space="preserve">Մարզային նշան.ճանապարհներ - </t>
    </r>
    <r>
      <rPr>
        <u/>
        <sz val="9"/>
        <rFont val="GHEA Grapalat"/>
        <family val="3"/>
        <charset val="204"/>
      </rPr>
      <t>ՀՀ կառ.17.04.2025թ. 428-Ն որոշում/</t>
    </r>
  </si>
  <si>
    <t>04-05-01-01</t>
  </si>
  <si>
    <t>ՀՀ սահմանամերձ համայնքների ընտանիքների բնական գազի, էլ.էներգիայի, ոռոգման ջրի սակագնի մասնակի փոխհատ. և անշարժ գույքի հարկի փոխհատուցում /ՀՀ կառ. 27.02.2025թ. թիվ 213-Ն որոշում/</t>
  </si>
  <si>
    <t>01-08-01-02</t>
  </si>
  <si>
    <r>
      <t>1. Նոյեմբերյան համայնքի Բերդավան բն. փողոցների ասֆալտապատում, մեքենամեխանիզմների ձեռքբերում</t>
    </r>
    <r>
      <rPr>
        <i/>
        <sz val="8"/>
        <rFont val="GHEA Grapalat"/>
        <family val="3"/>
        <charset val="204"/>
      </rPr>
      <t xml:space="preserve"> </t>
    </r>
    <r>
      <rPr>
        <i/>
        <u/>
        <sz val="8"/>
        <rFont val="GHEA Grapalat"/>
        <family val="3"/>
        <charset val="204"/>
      </rPr>
      <t>/ՀՀ կառ. 13.03.2025թ թիվ 280-Ն որոշում/</t>
    </r>
  </si>
  <si>
    <r>
      <t>2. Իջևանի Երևանյան փողոցի 3-րդ նրբ., Նոյեմբերյան համայնքի Արճիս բն. փողոցների տուֆապատում և մանկապարտեզի բակի բարեկարգում,  Բերդ համայնքի Բերդ բն․ թիվ 2 և թիվ 3,Վ․Ծաղկավան, Նավուր, Չինարի բն. մանկա-պարտեզների շենքերի վերանորոգում</t>
    </r>
    <r>
      <rPr>
        <i/>
        <u/>
        <sz val="8"/>
        <rFont val="GHEA Grapalat"/>
        <family val="3"/>
        <charset val="204"/>
      </rPr>
      <t xml:space="preserve"> /ՀՀ կառ. 27.03.2025թ թիվ 349-Ն որոշում/</t>
    </r>
  </si>
  <si>
    <r>
      <t xml:space="preserve">3. Իջևանի Բլբուլյան 73,79, Անկախության 21 շենքերի տանիքների,Դիլիջանի թիվ5 մանկ. շենքի վերանորոգում, Բերդ քաղաքի, Նավուր, Այգեպար բն. Ճանապարհ-ների և բակերի սալիկապատում </t>
    </r>
    <r>
      <rPr>
        <i/>
        <u/>
        <sz val="8"/>
        <rFont val="GHEA Grapalat"/>
        <family val="3"/>
        <charset val="204"/>
      </rPr>
      <t xml:space="preserve"> /ՀՀ կառ. 30.04.2025թ թիվ 522-Ն որոշում/</t>
    </r>
  </si>
  <si>
    <r>
      <t>4. Իջևանի Անկախության 17,19, Մայիսյան 28-ի 41, Կայան ավանի թաղամասի, Դիլիջանի Գայի 84, Շամախյան 2Ա շենքերի տանիքների վերանորոգում, Նոյեմ-բերյան համայնքի համար աղբատարների ձեռք բերում և Ոսկեվանի մանկ-ի բակի բարեկարգում, Իջևանի Թուխիկյան, Սայաթ-Նովա, Մետաղագործների փողոցների ասֆալտապատում</t>
    </r>
    <r>
      <rPr>
        <i/>
        <u/>
        <sz val="8"/>
        <rFont val="GHEA Grapalat"/>
        <family val="3"/>
        <charset val="204"/>
      </rPr>
      <t xml:space="preserve"> /ՀՀ կառ. 22.05.2025թ թիվ 640-Ն որոշում/</t>
    </r>
  </si>
  <si>
    <r>
      <t xml:space="preserve">5. Իջևան համայնքի Իջևան, Վազաշեն, Խաշթառակ և Սևքար բն․ ճանապ. հիմնանորոգում և սալիկապատում տուֆ քարով </t>
    </r>
    <r>
      <rPr>
        <b/>
        <sz val="8"/>
        <color rgb="FF000000"/>
        <rFont val="GHEA Grapalat"/>
        <family val="3"/>
        <charset val="204"/>
      </rPr>
      <t xml:space="preserve">/Այգեստան փողոցից դեպի Ասլանյան փողոց միացնող հատված և հարակից նրբանցք/, </t>
    </r>
    <r>
      <rPr>
        <i/>
        <u/>
        <sz val="8"/>
        <color rgb="FF000000"/>
        <rFont val="GHEA Grapalat"/>
        <family val="3"/>
        <charset val="204"/>
      </rPr>
      <t>/ՀՀ կառ26.06.2025թ թիվ 830-Ն որոշում/</t>
    </r>
  </si>
  <si>
    <r>
      <t>Հրետագործության հետևանքով հասցված վնասների վերականգնման աշխատանքներ /</t>
    </r>
    <r>
      <rPr>
        <sz val="9"/>
        <rFont val="GHEA Grapalat"/>
        <family val="3"/>
      </rPr>
      <t>ՀՀ կառ.20.02.2025թ.թիվ 191-Ն որոշում/</t>
    </r>
  </si>
  <si>
    <t>01-08-01-08</t>
  </si>
  <si>
    <r>
      <t>ՀՀ մարզերում առաջնահերթ լուծում պահանջող հիմնախնդիրների լուծում /</t>
    </r>
    <r>
      <rPr>
        <sz val="10"/>
        <rFont val="GHEA Grapalat"/>
        <family val="3"/>
      </rPr>
      <t>ՀՀ կառավարության 23.04.2025թ.թիվ 474-Ն որոշում</t>
    </r>
    <r>
      <rPr>
        <b/>
        <sz val="10"/>
        <rFont val="GHEA Grapalat"/>
        <family val="3"/>
      </rPr>
      <t>/</t>
    </r>
  </si>
  <si>
    <r>
      <t>ՀՀ մարզերում առաջնահերթ լուծում պահանջող անհետաձգելի ծրագրերի իրականացում /</t>
    </r>
    <r>
      <rPr>
        <sz val="10"/>
        <rFont val="GHEA Grapalat"/>
        <family val="3"/>
      </rPr>
      <t>ՀՀ կառավարության 23.04.2025թ.թիվ 476-Ն որոշում</t>
    </r>
    <r>
      <rPr>
        <b/>
        <sz val="10"/>
        <rFont val="GHEA Grapalat"/>
        <family val="3"/>
      </rPr>
      <t>/</t>
    </r>
  </si>
  <si>
    <t>01-08-01-05</t>
  </si>
  <si>
    <r>
      <rPr>
        <b/>
        <sz val="10"/>
        <rFont val="GHEA Grapalat"/>
        <family val="3"/>
      </rPr>
      <t>Հանրակրթական դպրոցների, մանկապարտեզների և կրթահամալիրների գույքով և տեխնիկայով ապահովում</t>
    </r>
    <r>
      <rPr>
        <sz val="10"/>
        <rFont val="GHEA Grapalat"/>
        <family val="3"/>
        <charset val="204"/>
      </rPr>
      <t xml:space="preserve"> /ՀՀ կառավարության 20.02.2025թ.թիվ 187-Ն որոշում/</t>
    </r>
  </si>
  <si>
    <t>09-02-01-15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</si>
</sst>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0"/>
      <name val="Arial"/>
    </font>
    <font>
      <sz val="10"/>
      <name val="GHEA Grapalat"/>
      <family val="3"/>
    </font>
    <font>
      <sz val="10"/>
      <name val="Arial"/>
      <family val="2"/>
      <charset val="204"/>
    </font>
    <font>
      <sz val="10"/>
      <name val="GHEA Grapalat"/>
      <family val="3"/>
      <charset val="204"/>
    </font>
    <font>
      <b/>
      <sz val="10"/>
      <name val="GHEA Grapalat"/>
      <family val="3"/>
      <charset val="204"/>
    </font>
    <font>
      <b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  <charset val="204"/>
    </font>
    <font>
      <u/>
      <sz val="9"/>
      <name val="GHEA Grapalat"/>
      <family val="3"/>
      <charset val="204"/>
    </font>
    <font>
      <i/>
      <sz val="8"/>
      <name val="GHEA Grapalat"/>
      <family val="3"/>
      <charset val="204"/>
    </font>
    <font>
      <i/>
      <u/>
      <sz val="8"/>
      <name val="GHEA Grapalat"/>
      <family val="3"/>
      <charset val="204"/>
    </font>
    <font>
      <b/>
      <sz val="8"/>
      <color rgb="FF000000"/>
      <name val="GHEA Grapalat"/>
      <family val="3"/>
      <charset val="204"/>
    </font>
    <font>
      <i/>
      <u/>
      <sz val="8"/>
      <color rgb="FF000000"/>
      <name val="GHEA Grapalat"/>
      <family val="3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0" fontId="4" fillId="0" borderId="0" xfId="0" applyFont="1" applyFill="1"/>
    <xf numFmtId="0" fontId="3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49" fontId="3" fillId="0" borderId="7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65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65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top"/>
    </xf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9"/>
  <sheetViews>
    <sheetView tabSelected="1" workbookViewId="0">
      <selection activeCell="G68" sqref="G68"/>
    </sheetView>
  </sheetViews>
  <sheetFormatPr defaultColWidth="53.28515625" defaultRowHeight="13.5" x14ac:dyDescent="0.25"/>
  <cols>
    <col min="1" max="1" width="6.85546875" style="42" customWidth="1"/>
    <col min="2" max="2" width="6.7109375" style="42" customWidth="1"/>
    <col min="3" max="3" width="53.28515625" style="41"/>
    <col min="4" max="4" width="11.42578125" style="42" customWidth="1"/>
    <col min="5" max="5" width="9.140625" style="42" customWidth="1"/>
    <col min="6" max="8" width="18.140625" style="42" customWidth="1"/>
    <col min="9" max="9" width="15" style="11" customWidth="1"/>
    <col min="10" max="10" width="14.140625" style="42" customWidth="1"/>
    <col min="11" max="11" width="12.42578125" style="42" customWidth="1"/>
    <col min="12" max="12" width="2" style="41" customWidth="1"/>
    <col min="13" max="14" width="23.85546875" style="41" customWidth="1"/>
    <col min="15" max="16384" width="53.28515625" style="41"/>
  </cols>
  <sheetData>
    <row r="1" spans="1:11" s="3" customFormat="1" ht="14.25" x14ac:dyDescent="0.25">
      <c r="A1" s="2"/>
      <c r="B1" s="68" t="s">
        <v>5</v>
      </c>
      <c r="C1" s="68"/>
      <c r="D1" s="68"/>
      <c r="E1" s="68"/>
      <c r="F1" s="68"/>
      <c r="G1" s="68"/>
      <c r="H1" s="68"/>
      <c r="I1" s="68"/>
      <c r="J1" s="68"/>
    </row>
    <row r="2" spans="1:11" s="3" customFormat="1" ht="41.25" customHeight="1" x14ac:dyDescent="0.25">
      <c r="A2" s="2"/>
      <c r="B2" s="69" t="s">
        <v>74</v>
      </c>
      <c r="C2" s="69"/>
      <c r="D2" s="69"/>
      <c r="E2" s="69"/>
      <c r="F2" s="69"/>
      <c r="G2" s="69"/>
      <c r="H2" s="69"/>
      <c r="I2" s="69"/>
      <c r="J2" s="69"/>
      <c r="K2" s="69"/>
    </row>
    <row r="3" spans="1:11" s="3" customFormat="1" ht="14.25" x14ac:dyDescent="0.25">
      <c r="A3" s="2"/>
      <c r="B3" s="73" t="s">
        <v>75</v>
      </c>
      <c r="C3" s="73"/>
      <c r="D3" s="73"/>
      <c r="E3" s="73"/>
      <c r="F3" s="73"/>
      <c r="G3" s="73"/>
      <c r="H3" s="73"/>
      <c r="I3" s="73"/>
      <c r="J3" s="73"/>
    </row>
    <row r="4" spans="1:11" s="3" customFormat="1" ht="14.25" x14ac:dyDescent="0.25">
      <c r="A4" s="2"/>
      <c r="B4" s="4"/>
      <c r="C4" s="4"/>
      <c r="D4" s="5"/>
      <c r="E4" s="6"/>
      <c r="F4" s="6"/>
      <c r="G4" s="6"/>
      <c r="H4" s="6"/>
      <c r="I4" s="6"/>
      <c r="K4" s="4" t="s">
        <v>44</v>
      </c>
    </row>
    <row r="5" spans="1:11" s="7" customFormat="1" ht="28.5" customHeight="1" x14ac:dyDescent="0.2">
      <c r="A5" s="70" t="s">
        <v>8</v>
      </c>
      <c r="B5" s="70"/>
      <c r="C5" s="70" t="s">
        <v>6</v>
      </c>
      <c r="D5" s="58" t="s">
        <v>46</v>
      </c>
      <c r="E5" s="70" t="s">
        <v>3</v>
      </c>
      <c r="F5" s="70" t="s">
        <v>76</v>
      </c>
      <c r="G5" s="70" t="s">
        <v>77</v>
      </c>
      <c r="H5" s="70" t="s">
        <v>78</v>
      </c>
      <c r="I5" s="70" t="s">
        <v>4</v>
      </c>
      <c r="J5" s="70" t="s">
        <v>7</v>
      </c>
      <c r="K5" s="58" t="s">
        <v>52</v>
      </c>
    </row>
    <row r="6" spans="1:11" s="7" customFormat="1" ht="27" x14ac:dyDescent="0.2">
      <c r="A6" s="8" t="s">
        <v>9</v>
      </c>
      <c r="B6" s="8" t="s">
        <v>10</v>
      </c>
      <c r="C6" s="70"/>
      <c r="D6" s="60"/>
      <c r="E6" s="70"/>
      <c r="F6" s="70"/>
      <c r="G6" s="70"/>
      <c r="H6" s="70"/>
      <c r="I6" s="70"/>
      <c r="J6" s="70"/>
      <c r="K6" s="60"/>
    </row>
    <row r="7" spans="1:11" s="11" customFormat="1" ht="21.75" customHeight="1" x14ac:dyDescent="0.2">
      <c r="A7" s="61" t="s">
        <v>1</v>
      </c>
      <c r="B7" s="61"/>
      <c r="C7" s="61"/>
      <c r="D7" s="8"/>
      <c r="E7" s="9" t="s">
        <v>0</v>
      </c>
      <c r="F7" s="10">
        <f>F8+F12</f>
        <v>484479.3</v>
      </c>
      <c r="G7" s="10">
        <f t="shared" ref="G7:I7" si="0">G8+G12</f>
        <v>484479.3</v>
      </c>
      <c r="H7" s="10">
        <f t="shared" si="0"/>
        <v>208622.89999999997</v>
      </c>
      <c r="I7" s="10">
        <f t="shared" si="0"/>
        <v>203453.09999999998</v>
      </c>
      <c r="J7" s="10">
        <f t="shared" ref="J7:J49" si="1">I7/G7*100</f>
        <v>41.994178079434967</v>
      </c>
      <c r="K7" s="10">
        <f>H7-I7</f>
        <v>5169.7999999999884</v>
      </c>
    </row>
    <row r="8" spans="1:11" s="3" customFormat="1" ht="36" customHeight="1" x14ac:dyDescent="0.25">
      <c r="A8" s="62">
        <v>1055</v>
      </c>
      <c r="B8" s="74" t="s">
        <v>11</v>
      </c>
      <c r="C8" s="75" t="s">
        <v>12</v>
      </c>
      <c r="D8" s="75"/>
      <c r="E8" s="75"/>
      <c r="F8" s="10">
        <f>SUM(F9:F11)</f>
        <v>481979.3</v>
      </c>
      <c r="G8" s="10">
        <f t="shared" ref="G8:I8" si="2">SUM(G9:G11)</f>
        <v>481979.3</v>
      </c>
      <c r="H8" s="10">
        <f t="shared" si="2"/>
        <v>206872.89999999997</v>
      </c>
      <c r="I8" s="10">
        <f t="shared" si="2"/>
        <v>202354.19999999998</v>
      </c>
      <c r="J8" s="10">
        <f t="shared" si="1"/>
        <v>41.984002217522615</v>
      </c>
      <c r="K8" s="10">
        <f>H8-I8</f>
        <v>4518.6999999999825</v>
      </c>
    </row>
    <row r="9" spans="1:11" s="3" customFormat="1" ht="18" customHeight="1" x14ac:dyDescent="0.25">
      <c r="A9" s="63"/>
      <c r="B9" s="74"/>
      <c r="C9" s="12" t="s">
        <v>53</v>
      </c>
      <c r="D9" s="58" t="s">
        <v>2</v>
      </c>
      <c r="E9" s="9" t="s">
        <v>0</v>
      </c>
      <c r="F9" s="13">
        <v>382224.7</v>
      </c>
      <c r="G9" s="13">
        <v>382224.7</v>
      </c>
      <c r="H9" s="13">
        <v>161207.79999999999</v>
      </c>
      <c r="I9" s="13">
        <v>160655</v>
      </c>
      <c r="J9" s="13">
        <f t="shared" si="1"/>
        <v>42.031558923324418</v>
      </c>
      <c r="K9" s="13">
        <f>H9-I9</f>
        <v>552.79999999998836</v>
      </c>
    </row>
    <row r="10" spans="1:11" s="3" customFormat="1" ht="18" customHeight="1" x14ac:dyDescent="0.25">
      <c r="A10" s="63"/>
      <c r="B10" s="74"/>
      <c r="C10" s="12" t="s">
        <v>54</v>
      </c>
      <c r="D10" s="59"/>
      <c r="E10" s="9" t="s">
        <v>0</v>
      </c>
      <c r="F10" s="13">
        <v>28729.599999999999</v>
      </c>
      <c r="G10" s="13">
        <v>27768.6</v>
      </c>
      <c r="H10" s="13">
        <v>12999.8</v>
      </c>
      <c r="I10" s="13">
        <v>9615.2999999999993</v>
      </c>
      <c r="J10" s="13">
        <f t="shared" si="1"/>
        <v>34.626520602407034</v>
      </c>
      <c r="K10" s="13">
        <f t="shared" ref="K10:K49" si="3">H10-I10</f>
        <v>3384.5</v>
      </c>
    </row>
    <row r="11" spans="1:11" s="3" customFormat="1" ht="18" customHeight="1" x14ac:dyDescent="0.25">
      <c r="A11" s="63"/>
      <c r="B11" s="74"/>
      <c r="C11" s="12" t="s">
        <v>55</v>
      </c>
      <c r="D11" s="59"/>
      <c r="E11" s="9" t="s">
        <v>0</v>
      </c>
      <c r="F11" s="13">
        <v>71025</v>
      </c>
      <c r="G11" s="13">
        <v>71986</v>
      </c>
      <c r="H11" s="13">
        <v>32665.3</v>
      </c>
      <c r="I11" s="13">
        <v>32083.9</v>
      </c>
      <c r="J11" s="13">
        <f t="shared" si="1"/>
        <v>44.569638540827384</v>
      </c>
      <c r="K11" s="13">
        <f t="shared" si="3"/>
        <v>581.39999999999782</v>
      </c>
    </row>
    <row r="12" spans="1:11" s="3" customFormat="1" ht="14.25" x14ac:dyDescent="0.25">
      <c r="A12" s="63"/>
      <c r="B12" s="14" t="s">
        <v>48</v>
      </c>
      <c r="C12" s="15" t="s">
        <v>49</v>
      </c>
      <c r="D12" s="8" t="s">
        <v>50</v>
      </c>
      <c r="E12" s="16" t="s">
        <v>51</v>
      </c>
      <c r="F12" s="13">
        <v>2500</v>
      </c>
      <c r="G12" s="13">
        <v>2500</v>
      </c>
      <c r="H12" s="13">
        <v>1750</v>
      </c>
      <c r="I12" s="13">
        <v>1098.9000000000001</v>
      </c>
      <c r="J12" s="13">
        <f t="shared" si="1"/>
        <v>43.956000000000003</v>
      </c>
      <c r="K12" s="13">
        <f t="shared" si="3"/>
        <v>651.09999999999991</v>
      </c>
    </row>
    <row r="13" spans="1:11" s="19" customFormat="1" ht="41.25" customHeight="1" x14ac:dyDescent="0.25">
      <c r="A13" s="57">
        <v>1049</v>
      </c>
      <c r="B13" s="54" t="s">
        <v>13</v>
      </c>
      <c r="C13" s="55" t="s">
        <v>14</v>
      </c>
      <c r="D13" s="56" t="s">
        <v>36</v>
      </c>
      <c r="E13" s="20">
        <v>4251</v>
      </c>
      <c r="F13" s="44">
        <v>147400</v>
      </c>
      <c r="G13" s="44">
        <v>147400</v>
      </c>
      <c r="H13" s="44">
        <v>66000</v>
      </c>
      <c r="I13" s="44">
        <v>44960</v>
      </c>
      <c r="J13" s="13">
        <f t="shared" si="1"/>
        <v>30.502035278154683</v>
      </c>
      <c r="K13" s="13">
        <f t="shared" si="3"/>
        <v>21040</v>
      </c>
    </row>
    <row r="14" spans="1:11" s="7" customFormat="1" ht="21" customHeight="1" x14ac:dyDescent="0.2">
      <c r="A14" s="62">
        <v>1146</v>
      </c>
      <c r="B14" s="76" t="s">
        <v>16</v>
      </c>
      <c r="C14" s="76"/>
      <c r="D14" s="8"/>
      <c r="E14" s="21" t="s">
        <v>0</v>
      </c>
      <c r="F14" s="44">
        <f>SUM(F15:F22)</f>
        <v>6387822.3000000007</v>
      </c>
      <c r="G14" s="44">
        <f t="shared" ref="G14:I14" si="4">SUM(G15:G22)</f>
        <v>6387822.3000000007</v>
      </c>
      <c r="H14" s="44">
        <f t="shared" si="4"/>
        <v>3057166.6999999997</v>
      </c>
      <c r="I14" s="44">
        <f t="shared" si="4"/>
        <v>3038458</v>
      </c>
      <c r="J14" s="13">
        <f t="shared" si="1"/>
        <v>47.566413987439816</v>
      </c>
      <c r="K14" s="13">
        <f t="shared" si="3"/>
        <v>18708.699999999721</v>
      </c>
    </row>
    <row r="15" spans="1:11" s="1" customFormat="1" ht="23.25" customHeight="1" x14ac:dyDescent="0.2">
      <c r="A15" s="63"/>
      <c r="B15" s="22" t="s">
        <v>11</v>
      </c>
      <c r="C15" s="23" t="s">
        <v>17</v>
      </c>
      <c r="D15" s="17" t="s">
        <v>37</v>
      </c>
      <c r="E15" s="17">
        <v>4511</v>
      </c>
      <c r="F15" s="13">
        <v>2238925.2000000002</v>
      </c>
      <c r="G15" s="18">
        <v>2238925.2000000002</v>
      </c>
      <c r="H15" s="18">
        <v>1076923</v>
      </c>
      <c r="I15" s="24">
        <v>1076923</v>
      </c>
      <c r="J15" s="13">
        <f t="shared" si="1"/>
        <v>48.099999053117088</v>
      </c>
      <c r="K15" s="13">
        <f t="shared" si="3"/>
        <v>0</v>
      </c>
    </row>
    <row r="16" spans="1:11" s="1" customFormat="1" ht="23.25" customHeight="1" x14ac:dyDescent="0.2">
      <c r="A16" s="63"/>
      <c r="B16" s="22" t="s">
        <v>13</v>
      </c>
      <c r="C16" s="23" t="s">
        <v>18</v>
      </c>
      <c r="D16" s="17" t="s">
        <v>38</v>
      </c>
      <c r="E16" s="17">
        <v>4511</v>
      </c>
      <c r="F16" s="13">
        <v>2749710.8</v>
      </c>
      <c r="G16" s="18">
        <v>2749710.8</v>
      </c>
      <c r="H16" s="18">
        <v>1326180.3</v>
      </c>
      <c r="I16" s="24">
        <v>1326180.3</v>
      </c>
      <c r="J16" s="13">
        <f t="shared" si="1"/>
        <v>48.229810204040376</v>
      </c>
      <c r="K16" s="13">
        <f t="shared" si="3"/>
        <v>0</v>
      </c>
    </row>
    <row r="17" spans="1:11" s="1" customFormat="1" ht="23.25" customHeight="1" x14ac:dyDescent="0.2">
      <c r="A17" s="63"/>
      <c r="B17" s="22" t="s">
        <v>20</v>
      </c>
      <c r="C17" s="23" t="s">
        <v>19</v>
      </c>
      <c r="D17" s="17" t="s">
        <v>39</v>
      </c>
      <c r="E17" s="17">
        <v>4511</v>
      </c>
      <c r="F17" s="13">
        <v>1102711.3</v>
      </c>
      <c r="G17" s="18">
        <v>1102711.3</v>
      </c>
      <c r="H17" s="18">
        <v>530404.1</v>
      </c>
      <c r="I17" s="18">
        <v>530404.1</v>
      </c>
      <c r="J17" s="13">
        <f t="shared" si="1"/>
        <v>48.099996798799467</v>
      </c>
      <c r="K17" s="13">
        <f t="shared" si="3"/>
        <v>0</v>
      </c>
    </row>
    <row r="18" spans="1:11" s="1" customFormat="1" ht="41.25" customHeight="1" x14ac:dyDescent="0.2">
      <c r="A18" s="63"/>
      <c r="B18" s="25" t="s">
        <v>22</v>
      </c>
      <c r="C18" s="26" t="s">
        <v>24</v>
      </c>
      <c r="D18" s="17" t="s">
        <v>63</v>
      </c>
      <c r="E18" s="20">
        <v>4637</v>
      </c>
      <c r="F18" s="13">
        <v>38418.699999999997</v>
      </c>
      <c r="G18" s="18">
        <v>38418.699999999997</v>
      </c>
      <c r="H18" s="18">
        <v>16135.8</v>
      </c>
      <c r="I18" s="18">
        <v>13075.9</v>
      </c>
      <c r="J18" s="13">
        <f t="shared" si="1"/>
        <v>34.035248459734454</v>
      </c>
      <c r="K18" s="13">
        <f t="shared" si="3"/>
        <v>3059.8999999999996</v>
      </c>
    </row>
    <row r="19" spans="1:11" s="7" customFormat="1" ht="30.75" customHeight="1" x14ac:dyDescent="0.2">
      <c r="A19" s="63"/>
      <c r="B19" s="25" t="s">
        <v>23</v>
      </c>
      <c r="C19" s="23" t="s">
        <v>26</v>
      </c>
      <c r="D19" s="17" t="s">
        <v>64</v>
      </c>
      <c r="E19" s="20">
        <v>4729</v>
      </c>
      <c r="F19" s="13">
        <v>9702.4</v>
      </c>
      <c r="G19" s="18">
        <v>9702.4</v>
      </c>
      <c r="H19" s="18">
        <v>4042.7</v>
      </c>
      <c r="I19" s="18">
        <v>4042.7</v>
      </c>
      <c r="J19" s="13">
        <f t="shared" si="1"/>
        <v>41.667010224274406</v>
      </c>
      <c r="K19" s="13">
        <f t="shared" si="3"/>
        <v>0</v>
      </c>
    </row>
    <row r="20" spans="1:11" s="7" customFormat="1" ht="38.25" customHeight="1" x14ac:dyDescent="0.2">
      <c r="A20" s="63"/>
      <c r="B20" s="27" t="s">
        <v>56</v>
      </c>
      <c r="C20" s="12" t="s">
        <v>57</v>
      </c>
      <c r="D20" s="8" t="s">
        <v>58</v>
      </c>
      <c r="E20" s="28">
        <v>4729</v>
      </c>
      <c r="F20" s="13">
        <v>109340.8</v>
      </c>
      <c r="G20" s="13">
        <v>109340.8</v>
      </c>
      <c r="H20" s="13">
        <v>45558.7</v>
      </c>
      <c r="I20" s="13">
        <v>45558.7</v>
      </c>
      <c r="J20" s="13">
        <f t="shared" si="1"/>
        <v>41.666697152389588</v>
      </c>
      <c r="K20" s="13">
        <f t="shared" si="3"/>
        <v>0</v>
      </c>
    </row>
    <row r="21" spans="1:11" s="1" customFormat="1" ht="39.75" customHeight="1" x14ac:dyDescent="0.2">
      <c r="A21" s="63"/>
      <c r="B21" s="27" t="s">
        <v>59</v>
      </c>
      <c r="C21" s="12" t="s">
        <v>60</v>
      </c>
      <c r="D21" s="8" t="s">
        <v>61</v>
      </c>
      <c r="E21" s="28">
        <v>4729</v>
      </c>
      <c r="F21" s="13">
        <v>135243.20000000001</v>
      </c>
      <c r="G21" s="13">
        <v>135243.20000000001</v>
      </c>
      <c r="H21" s="13">
        <v>56351.3</v>
      </c>
      <c r="I21" s="13">
        <v>40795.4</v>
      </c>
      <c r="J21" s="13">
        <f t="shared" si="1"/>
        <v>30.164474073373004</v>
      </c>
      <c r="K21" s="13">
        <f t="shared" si="3"/>
        <v>15555.900000000001</v>
      </c>
    </row>
    <row r="22" spans="1:11" s="1" customFormat="1" ht="39.75" customHeight="1" x14ac:dyDescent="0.2">
      <c r="A22" s="63"/>
      <c r="B22" s="25" t="s">
        <v>65</v>
      </c>
      <c r="C22" s="23" t="s">
        <v>67</v>
      </c>
      <c r="D22" s="17" t="s">
        <v>66</v>
      </c>
      <c r="E22" s="20">
        <v>4729</v>
      </c>
      <c r="F22" s="13">
        <v>3769.9</v>
      </c>
      <c r="G22" s="18">
        <v>3769.9</v>
      </c>
      <c r="H22" s="18">
        <v>1570.8</v>
      </c>
      <c r="I22" s="18">
        <v>1477.9</v>
      </c>
      <c r="J22" s="13">
        <f t="shared" si="1"/>
        <v>39.202631369532348</v>
      </c>
      <c r="K22" s="13">
        <f t="shared" si="3"/>
        <v>92.899999999999864</v>
      </c>
    </row>
    <row r="23" spans="1:11" s="32" customFormat="1" ht="24" customHeight="1" x14ac:dyDescent="0.25">
      <c r="A23" s="62">
        <v>1238</v>
      </c>
      <c r="B23" s="29" t="s">
        <v>0</v>
      </c>
      <c r="C23" s="65" t="s">
        <v>21</v>
      </c>
      <c r="D23" s="66"/>
      <c r="E23" s="67"/>
      <c r="F23" s="44">
        <f>SUM(F24:F27)</f>
        <v>286641.30000000005</v>
      </c>
      <c r="G23" s="44">
        <f t="shared" ref="G23:I23" si="5">SUM(G24:G27)</f>
        <v>286641.30000000005</v>
      </c>
      <c r="H23" s="44">
        <f t="shared" si="5"/>
        <v>118620.6</v>
      </c>
      <c r="I23" s="44">
        <f t="shared" si="5"/>
        <v>116261.2</v>
      </c>
      <c r="J23" s="13">
        <f t="shared" si="1"/>
        <v>40.559821630728017</v>
      </c>
      <c r="K23" s="13">
        <f t="shared" si="3"/>
        <v>2359.4000000000087</v>
      </c>
    </row>
    <row r="24" spans="1:11" s="32" customFormat="1" ht="30.75" customHeight="1" x14ac:dyDescent="0.25">
      <c r="A24" s="63"/>
      <c r="B24" s="30" t="s">
        <v>11</v>
      </c>
      <c r="C24" s="31" t="s">
        <v>21</v>
      </c>
      <c r="D24" s="8" t="s">
        <v>40</v>
      </c>
      <c r="E24" s="9">
        <v>4511</v>
      </c>
      <c r="F24" s="13">
        <v>17600.400000000001</v>
      </c>
      <c r="G24" s="13">
        <v>17600.400000000001</v>
      </c>
      <c r="H24" s="13">
        <v>7920.2</v>
      </c>
      <c r="I24" s="13">
        <v>7920.2</v>
      </c>
      <c r="J24" s="13">
        <f t="shared" si="1"/>
        <v>45.000113633781048</v>
      </c>
      <c r="K24" s="13">
        <f t="shared" si="3"/>
        <v>0</v>
      </c>
    </row>
    <row r="25" spans="1:11" s="32" customFormat="1" ht="42.75" x14ac:dyDescent="0.25">
      <c r="A25" s="63"/>
      <c r="B25" s="30" t="s">
        <v>13</v>
      </c>
      <c r="C25" s="31" t="s">
        <v>69</v>
      </c>
      <c r="D25" s="8" t="s">
        <v>72</v>
      </c>
      <c r="E25" s="9">
        <v>4729</v>
      </c>
      <c r="F25" s="13">
        <v>3360</v>
      </c>
      <c r="G25" s="13">
        <v>3360</v>
      </c>
      <c r="H25" s="13">
        <v>0</v>
      </c>
      <c r="I25" s="13">
        <v>0</v>
      </c>
      <c r="J25" s="13">
        <f t="shared" si="1"/>
        <v>0</v>
      </c>
      <c r="K25" s="13">
        <f t="shared" si="3"/>
        <v>0</v>
      </c>
    </row>
    <row r="26" spans="1:11" s="32" customFormat="1" ht="30.75" customHeight="1" x14ac:dyDescent="0.25">
      <c r="A26" s="63"/>
      <c r="B26" s="30" t="s">
        <v>15</v>
      </c>
      <c r="C26" s="31" t="s">
        <v>70</v>
      </c>
      <c r="D26" s="8" t="s">
        <v>47</v>
      </c>
      <c r="E26" s="9">
        <v>4637</v>
      </c>
      <c r="F26" s="13">
        <v>264785.40000000002</v>
      </c>
      <c r="G26" s="13">
        <v>264785.40000000002</v>
      </c>
      <c r="H26" s="13">
        <v>110327.3</v>
      </c>
      <c r="I26" s="13">
        <v>108216.2</v>
      </c>
      <c r="J26" s="13">
        <f t="shared" si="1"/>
        <v>40.869398388279713</v>
      </c>
      <c r="K26" s="13">
        <f t="shared" si="3"/>
        <v>2111.1000000000058</v>
      </c>
    </row>
    <row r="27" spans="1:11" s="32" customFormat="1" ht="57" x14ac:dyDescent="0.25">
      <c r="A27" s="64"/>
      <c r="B27" s="30" t="s">
        <v>22</v>
      </c>
      <c r="C27" s="31" t="s">
        <v>71</v>
      </c>
      <c r="D27" s="8" t="s">
        <v>62</v>
      </c>
      <c r="E27" s="9">
        <v>4729</v>
      </c>
      <c r="F27" s="13">
        <v>895.5</v>
      </c>
      <c r="G27" s="13">
        <v>895.5</v>
      </c>
      <c r="H27" s="13">
        <v>373.1</v>
      </c>
      <c r="I27" s="13">
        <v>124.8</v>
      </c>
      <c r="J27" s="13">
        <f t="shared" si="1"/>
        <v>13.936348408710217</v>
      </c>
      <c r="K27" s="13">
        <f t="shared" si="3"/>
        <v>248.3</v>
      </c>
    </row>
    <row r="28" spans="1:11" s="32" customFormat="1" ht="64.5" customHeight="1" x14ac:dyDescent="0.25">
      <c r="A28" s="29">
        <v>1148</v>
      </c>
      <c r="B28" s="30" t="s">
        <v>22</v>
      </c>
      <c r="C28" s="31" t="s">
        <v>68</v>
      </c>
      <c r="D28" s="16" t="s">
        <v>79</v>
      </c>
      <c r="E28" s="9">
        <v>4729</v>
      </c>
      <c r="F28" s="10">
        <v>21446.6</v>
      </c>
      <c r="G28" s="10">
        <v>21446.6</v>
      </c>
      <c r="H28" s="10">
        <v>8936.1</v>
      </c>
      <c r="I28" s="10">
        <v>8936.1</v>
      </c>
      <c r="J28" s="13">
        <f>I28/G28*100</f>
        <v>41.666744379062422</v>
      </c>
      <c r="K28" s="13">
        <f>H28-I28</f>
        <v>0</v>
      </c>
    </row>
    <row r="29" spans="1:11" s="19" customFormat="1" ht="21.75" customHeight="1" x14ac:dyDescent="0.25">
      <c r="A29" s="72">
        <v>1192</v>
      </c>
      <c r="B29" s="76" t="s">
        <v>25</v>
      </c>
      <c r="C29" s="76"/>
      <c r="D29" s="8"/>
      <c r="E29" s="21" t="s">
        <v>0</v>
      </c>
      <c r="F29" s="44">
        <f>SUM(F30:F31)</f>
        <v>457319</v>
      </c>
      <c r="G29" s="44">
        <f t="shared" ref="G29:I29" si="6">SUM(G30:G31)</f>
        <v>457319</v>
      </c>
      <c r="H29" s="44">
        <f t="shared" si="6"/>
        <v>188999.6</v>
      </c>
      <c r="I29" s="44">
        <f t="shared" si="6"/>
        <v>178375.7</v>
      </c>
      <c r="J29" s="13">
        <f>I29/G29*100</f>
        <v>39.004655393718615</v>
      </c>
      <c r="K29" s="13">
        <f>H29-I29</f>
        <v>10623.899999999994</v>
      </c>
    </row>
    <row r="30" spans="1:11" s="35" customFormat="1" ht="31.5" customHeight="1" x14ac:dyDescent="0.2">
      <c r="A30" s="72"/>
      <c r="B30" s="33" t="s">
        <v>27</v>
      </c>
      <c r="C30" s="34" t="s">
        <v>28</v>
      </c>
      <c r="D30" s="8" t="s">
        <v>80</v>
      </c>
      <c r="E30" s="28">
        <v>4729</v>
      </c>
      <c r="F30" s="13">
        <v>453599</v>
      </c>
      <c r="G30" s="13">
        <v>453599</v>
      </c>
      <c r="H30" s="13">
        <v>188999.6</v>
      </c>
      <c r="I30" s="13">
        <v>178375.7</v>
      </c>
      <c r="J30" s="13">
        <f>I30/G30*100</f>
        <v>39.324535547917876</v>
      </c>
      <c r="K30" s="13">
        <f>H30-I30</f>
        <v>10623.899999999994</v>
      </c>
    </row>
    <row r="31" spans="1:11" s="3" customFormat="1" ht="40.5" x14ac:dyDescent="0.25">
      <c r="A31" s="72"/>
      <c r="B31" s="36" t="s">
        <v>29</v>
      </c>
      <c r="C31" s="37" t="s">
        <v>45</v>
      </c>
      <c r="D31" s="38" t="s">
        <v>81</v>
      </c>
      <c r="E31" s="28">
        <v>4729</v>
      </c>
      <c r="F31" s="13">
        <v>3720</v>
      </c>
      <c r="G31" s="13">
        <v>3720</v>
      </c>
      <c r="H31" s="13">
        <v>0</v>
      </c>
      <c r="I31" s="13">
        <v>0</v>
      </c>
      <c r="J31" s="13">
        <f>I31/G31*100</f>
        <v>0</v>
      </c>
      <c r="K31" s="13">
        <f>H31-I31</f>
        <v>0</v>
      </c>
    </row>
    <row r="32" spans="1:11" s="32" customFormat="1" ht="33" customHeight="1" x14ac:dyDescent="0.25">
      <c r="A32" s="29">
        <v>1198</v>
      </c>
      <c r="B32" s="30" t="s">
        <v>30</v>
      </c>
      <c r="C32" s="31" t="s">
        <v>31</v>
      </c>
      <c r="D32" s="8" t="s">
        <v>41</v>
      </c>
      <c r="E32" s="9">
        <v>4632</v>
      </c>
      <c r="F32" s="44">
        <v>23095.7</v>
      </c>
      <c r="G32" s="44">
        <v>23095.7</v>
      </c>
      <c r="H32" s="44">
        <v>9623.2000000000007</v>
      </c>
      <c r="I32" s="48">
        <v>9433.7999999999993</v>
      </c>
      <c r="J32" s="13">
        <f>I32/G32*100</f>
        <v>40.846564512008726</v>
      </c>
      <c r="K32" s="13">
        <f>H32-I32</f>
        <v>189.40000000000146</v>
      </c>
    </row>
    <row r="33" spans="1:12" s="40" customFormat="1" ht="33.75" customHeight="1" x14ac:dyDescent="0.2">
      <c r="A33" s="29">
        <v>1015</v>
      </c>
      <c r="B33" s="30" t="s">
        <v>15</v>
      </c>
      <c r="C33" s="39" t="s">
        <v>32</v>
      </c>
      <c r="D33" s="8" t="s">
        <v>42</v>
      </c>
      <c r="E33" s="9">
        <v>4729</v>
      </c>
      <c r="F33" s="44">
        <v>186408</v>
      </c>
      <c r="G33" s="44">
        <v>186408</v>
      </c>
      <c r="H33" s="44">
        <v>78900</v>
      </c>
      <c r="I33" s="44">
        <v>75202.240000000005</v>
      </c>
      <c r="J33" s="13">
        <f t="shared" si="1"/>
        <v>40.342817904810957</v>
      </c>
      <c r="K33" s="13">
        <f t="shared" si="3"/>
        <v>3697.7599999999948</v>
      </c>
    </row>
    <row r="34" spans="1:12" s="35" customFormat="1" ht="29.25" customHeight="1" x14ac:dyDescent="0.2">
      <c r="A34" s="61" t="s">
        <v>33</v>
      </c>
      <c r="B34" s="61"/>
      <c r="C34" s="61"/>
      <c r="D34" s="8"/>
      <c r="E34" s="9" t="s">
        <v>0</v>
      </c>
      <c r="F34" s="44">
        <f>F35+F36+F37+F43+F44+F47+F48</f>
        <v>0</v>
      </c>
      <c r="G34" s="44">
        <f t="shared" ref="G34:I34" si="7">G35+G36+G37+G43+G44+G47+G48</f>
        <v>3482539.1</v>
      </c>
      <c r="H34" s="44">
        <f t="shared" si="7"/>
        <v>1557734.9</v>
      </c>
      <c r="I34" s="44">
        <f t="shared" si="7"/>
        <v>1214906.013</v>
      </c>
      <c r="J34" s="13">
        <f t="shared" ref="J34:J35" si="8">I34/G34*100</f>
        <v>34.885638843222175</v>
      </c>
      <c r="K34" s="13">
        <f t="shared" ref="K34:K35" si="9">H34-I34</f>
        <v>342828.88699999987</v>
      </c>
    </row>
    <row r="35" spans="1:12" s="35" customFormat="1" ht="51.75" customHeight="1" x14ac:dyDescent="0.2">
      <c r="A35" s="50">
        <v>1049</v>
      </c>
      <c r="B35" s="50">
        <v>21001</v>
      </c>
      <c r="C35" s="39" t="s">
        <v>82</v>
      </c>
      <c r="D35" s="53" t="s">
        <v>83</v>
      </c>
      <c r="E35" s="50">
        <v>5113</v>
      </c>
      <c r="F35" s="44">
        <v>0</v>
      </c>
      <c r="G35" s="44">
        <v>1922407.4</v>
      </c>
      <c r="H35" s="44">
        <v>320889.3</v>
      </c>
      <c r="I35" s="44">
        <v>251909.7</v>
      </c>
      <c r="J35" s="13">
        <f t="shared" si="8"/>
        <v>13.103866537342709</v>
      </c>
      <c r="K35" s="13">
        <f t="shared" si="9"/>
        <v>68979.599999999977</v>
      </c>
    </row>
    <row r="36" spans="1:12" s="35" customFormat="1" ht="54" x14ac:dyDescent="0.2">
      <c r="A36" s="62">
        <v>1212</v>
      </c>
      <c r="B36" s="78">
        <v>12003</v>
      </c>
      <c r="C36" s="49" t="s">
        <v>84</v>
      </c>
      <c r="D36" s="79" t="s">
        <v>85</v>
      </c>
      <c r="E36" s="78">
        <v>4729</v>
      </c>
      <c r="F36" s="44">
        <v>0</v>
      </c>
      <c r="G36" s="44">
        <v>549000</v>
      </c>
      <c r="H36" s="44">
        <v>325000</v>
      </c>
      <c r="I36" s="44">
        <v>325000</v>
      </c>
      <c r="J36" s="44">
        <f t="shared" si="1"/>
        <v>59.198542805100182</v>
      </c>
      <c r="K36" s="44">
        <f t="shared" si="3"/>
        <v>0</v>
      </c>
    </row>
    <row r="37" spans="1:12" s="7" customFormat="1" ht="20.25" customHeight="1" x14ac:dyDescent="0.25">
      <c r="A37" s="63"/>
      <c r="B37" s="77" t="s">
        <v>34</v>
      </c>
      <c r="C37" s="39" t="s">
        <v>35</v>
      </c>
      <c r="D37" s="58" t="s">
        <v>43</v>
      </c>
      <c r="E37" s="47" t="s">
        <v>0</v>
      </c>
      <c r="F37" s="44">
        <f>SUM(F38:F42)</f>
        <v>0</v>
      </c>
      <c r="G37" s="44">
        <f>SUM(G38:G42)</f>
        <v>831311.8</v>
      </c>
      <c r="H37" s="44">
        <f t="shared" ref="H37:I37" si="10">SUM(H38:H42)</f>
        <v>803574.70000000007</v>
      </c>
      <c r="I37" s="44">
        <f t="shared" si="10"/>
        <v>570141.61300000001</v>
      </c>
      <c r="J37" s="13">
        <f t="shared" si="1"/>
        <v>68.583365832170301</v>
      </c>
      <c r="K37" s="13">
        <f t="shared" si="3"/>
        <v>233433.08700000006</v>
      </c>
      <c r="L37" s="3"/>
    </row>
    <row r="38" spans="1:12" s="3" customFormat="1" ht="47.25" customHeight="1" x14ac:dyDescent="0.25">
      <c r="A38" s="63"/>
      <c r="B38" s="77"/>
      <c r="C38" s="49" t="s">
        <v>86</v>
      </c>
      <c r="D38" s="59"/>
      <c r="E38" s="61">
        <v>4652</v>
      </c>
      <c r="F38" s="13">
        <v>0</v>
      </c>
      <c r="G38" s="80">
        <v>63018.2</v>
      </c>
      <c r="H38" s="81">
        <v>63018.2</v>
      </c>
      <c r="I38" s="82">
        <v>61294.1</v>
      </c>
      <c r="J38" s="13">
        <f t="shared" si="1"/>
        <v>97.264123697598464</v>
      </c>
      <c r="K38" s="13">
        <f t="shared" si="3"/>
        <v>1724.0999999999985</v>
      </c>
    </row>
    <row r="39" spans="1:12" s="3" customFormat="1" ht="84" customHeight="1" x14ac:dyDescent="0.25">
      <c r="A39" s="63"/>
      <c r="B39" s="77"/>
      <c r="C39" s="49" t="s">
        <v>87</v>
      </c>
      <c r="D39" s="59"/>
      <c r="E39" s="61"/>
      <c r="F39" s="13">
        <v>0</v>
      </c>
      <c r="G39" s="80">
        <v>127269.7</v>
      </c>
      <c r="H39" s="81">
        <v>127269.7</v>
      </c>
      <c r="I39" s="81">
        <v>92727.213000000003</v>
      </c>
      <c r="J39" s="13">
        <f t="shared" si="1"/>
        <v>72.858828927859491</v>
      </c>
      <c r="K39" s="13">
        <f t="shared" si="3"/>
        <v>34542.486999999994</v>
      </c>
    </row>
    <row r="40" spans="1:12" ht="64.5" customHeight="1" x14ac:dyDescent="0.25">
      <c r="A40" s="63"/>
      <c r="B40" s="77"/>
      <c r="C40" s="49" t="s">
        <v>88</v>
      </c>
      <c r="D40" s="59"/>
      <c r="E40" s="61"/>
      <c r="F40" s="13">
        <v>0</v>
      </c>
      <c r="G40" s="80">
        <v>352238.9</v>
      </c>
      <c r="H40" s="80">
        <v>352238.9</v>
      </c>
      <c r="I40" s="80">
        <v>199778.2</v>
      </c>
      <c r="J40" s="13">
        <f t="shared" si="1"/>
        <v>56.716677232412437</v>
      </c>
      <c r="K40" s="13">
        <f t="shared" si="3"/>
        <v>152460.70000000001</v>
      </c>
    </row>
    <row r="41" spans="1:12" ht="101.25" customHeight="1" x14ac:dyDescent="0.25">
      <c r="A41" s="63"/>
      <c r="B41" s="77"/>
      <c r="C41" s="49" t="s">
        <v>89</v>
      </c>
      <c r="D41" s="59"/>
      <c r="E41" s="61"/>
      <c r="F41" s="13">
        <v>0</v>
      </c>
      <c r="G41" s="80">
        <v>261047.9</v>
      </c>
      <c r="H41" s="80">
        <v>261047.9</v>
      </c>
      <c r="I41" s="80">
        <v>216342.1</v>
      </c>
      <c r="J41" s="13">
        <f t="shared" si="1"/>
        <v>82.874483954860395</v>
      </c>
      <c r="K41" s="13">
        <f t="shared" si="3"/>
        <v>44705.799999999988</v>
      </c>
    </row>
    <row r="42" spans="1:12" ht="64.5" customHeight="1" x14ac:dyDescent="0.25">
      <c r="A42" s="63"/>
      <c r="B42" s="46"/>
      <c r="C42" s="49" t="s">
        <v>90</v>
      </c>
      <c r="D42" s="59"/>
      <c r="E42" s="61"/>
      <c r="F42" s="13">
        <v>0</v>
      </c>
      <c r="G42" s="80">
        <v>27737.1</v>
      </c>
      <c r="H42" s="80">
        <v>0</v>
      </c>
      <c r="I42" s="80">
        <v>0</v>
      </c>
      <c r="J42" s="13">
        <f t="shared" si="1"/>
        <v>0</v>
      </c>
      <c r="K42" s="13">
        <f t="shared" si="3"/>
        <v>0</v>
      </c>
    </row>
    <row r="43" spans="1:12" ht="42.75" customHeight="1" x14ac:dyDescent="0.25">
      <c r="A43" s="63"/>
      <c r="B43" s="51">
        <v>12025</v>
      </c>
      <c r="C43" s="43" t="s">
        <v>93</v>
      </c>
      <c r="D43" s="52" t="s">
        <v>73</v>
      </c>
      <c r="E43" s="51">
        <v>4729</v>
      </c>
      <c r="F43" s="44">
        <v>0</v>
      </c>
      <c r="G43" s="44">
        <v>111549</v>
      </c>
      <c r="H43" s="44">
        <v>40000</v>
      </c>
      <c r="I43" s="44">
        <v>24989.5</v>
      </c>
      <c r="J43" s="13">
        <f t="shared" si="1"/>
        <v>22.402262682767216</v>
      </c>
      <c r="K43" s="13">
        <f t="shared" si="3"/>
        <v>15010.5</v>
      </c>
    </row>
    <row r="44" spans="1:12" ht="16.5" customHeight="1" x14ac:dyDescent="0.25">
      <c r="A44" s="63"/>
      <c r="B44" s="71">
        <v>21001</v>
      </c>
      <c r="C44" s="83" t="s">
        <v>91</v>
      </c>
      <c r="D44" s="86" t="s">
        <v>92</v>
      </c>
      <c r="E44" s="50" t="s">
        <v>0</v>
      </c>
      <c r="F44" s="44">
        <f>SUM(F45:F46)</f>
        <v>0</v>
      </c>
      <c r="G44" s="44">
        <f t="shared" ref="G44:I44" si="11">SUM(G45:G46)</f>
        <v>14210.4</v>
      </c>
      <c r="H44" s="44">
        <f t="shared" si="11"/>
        <v>14210.4</v>
      </c>
      <c r="I44" s="44">
        <f t="shared" si="11"/>
        <v>1060</v>
      </c>
      <c r="J44" s="13">
        <f t="shared" si="1"/>
        <v>7.4593255643753871</v>
      </c>
      <c r="K44" s="13">
        <f t="shared" si="3"/>
        <v>13150.4</v>
      </c>
    </row>
    <row r="45" spans="1:12" ht="16.5" customHeight="1" x14ac:dyDescent="0.25">
      <c r="A45" s="63"/>
      <c r="B45" s="71"/>
      <c r="C45" s="84"/>
      <c r="D45" s="86"/>
      <c r="E45" s="87">
        <v>5113</v>
      </c>
      <c r="F45" s="88">
        <v>0</v>
      </c>
      <c r="G45" s="80">
        <v>13150.4</v>
      </c>
      <c r="H45" s="80">
        <v>13150.4</v>
      </c>
      <c r="I45" s="80">
        <v>0</v>
      </c>
      <c r="J45" s="13">
        <f t="shared" si="1"/>
        <v>0</v>
      </c>
      <c r="K45" s="13">
        <f t="shared" si="3"/>
        <v>13150.4</v>
      </c>
    </row>
    <row r="46" spans="1:12" ht="16.5" customHeight="1" x14ac:dyDescent="0.25">
      <c r="A46" s="63"/>
      <c r="B46" s="71"/>
      <c r="C46" s="85"/>
      <c r="D46" s="86"/>
      <c r="E46" s="87">
        <v>5134</v>
      </c>
      <c r="F46" s="88">
        <v>0</v>
      </c>
      <c r="G46" s="80">
        <v>1060</v>
      </c>
      <c r="H46" s="80">
        <v>1060</v>
      </c>
      <c r="I46" s="80">
        <v>1060</v>
      </c>
      <c r="J46" s="13">
        <f t="shared" si="1"/>
        <v>100</v>
      </c>
      <c r="K46" s="13">
        <f t="shared" si="3"/>
        <v>0</v>
      </c>
    </row>
    <row r="47" spans="1:12" ht="57" customHeight="1" x14ac:dyDescent="0.25">
      <c r="A47" s="64"/>
      <c r="B47" s="90">
        <v>32001</v>
      </c>
      <c r="C47" s="43" t="s">
        <v>94</v>
      </c>
      <c r="D47" s="91" t="s">
        <v>95</v>
      </c>
      <c r="E47" s="45">
        <v>5113</v>
      </c>
      <c r="F47" s="44">
        <v>0</v>
      </c>
      <c r="G47" s="44">
        <v>29371.5</v>
      </c>
      <c r="H47" s="44">
        <v>29371.5</v>
      </c>
      <c r="I47" s="44">
        <v>17417.400000000001</v>
      </c>
      <c r="J47" s="13">
        <f t="shared" si="1"/>
        <v>59.300342168428585</v>
      </c>
      <c r="K47" s="13">
        <f t="shared" si="3"/>
        <v>11954.099999999999</v>
      </c>
    </row>
    <row r="48" spans="1:12" ht="52.5" customHeight="1" x14ac:dyDescent="0.25">
      <c r="A48" s="89">
        <v>1236</v>
      </c>
      <c r="B48" s="90">
        <v>32006</v>
      </c>
      <c r="C48" s="92" t="s">
        <v>96</v>
      </c>
      <c r="D48" s="91" t="s">
        <v>97</v>
      </c>
      <c r="E48" s="20">
        <v>5129</v>
      </c>
      <c r="F48" s="44">
        <v>0</v>
      </c>
      <c r="G48" s="44">
        <v>24689</v>
      </c>
      <c r="H48" s="44">
        <v>24689</v>
      </c>
      <c r="I48" s="44">
        <v>24387.8</v>
      </c>
      <c r="J48" s="13">
        <f t="shared" si="1"/>
        <v>98.780023492243501</v>
      </c>
      <c r="K48" s="13">
        <f t="shared" si="3"/>
        <v>301.20000000000073</v>
      </c>
    </row>
    <row r="49" spans="1:11" ht="31.5" customHeight="1" x14ac:dyDescent="0.25">
      <c r="A49" s="93" t="s">
        <v>1</v>
      </c>
      <c r="B49" s="94"/>
      <c r="C49" s="95"/>
      <c r="D49" s="50" t="s">
        <v>0</v>
      </c>
      <c r="E49" s="50" t="s">
        <v>0</v>
      </c>
      <c r="F49" s="44">
        <f>F7+F13+F14+F23+F28+F29+F32+F33+F34</f>
        <v>7994612.2000000002</v>
      </c>
      <c r="G49" s="44">
        <f t="shared" ref="G49:K49" si="12">G7+G13+G14+G23+G28+G29+G32+G33+G34</f>
        <v>11477151.300000001</v>
      </c>
      <c r="H49" s="44">
        <f t="shared" si="12"/>
        <v>5294604</v>
      </c>
      <c r="I49" s="44">
        <f t="shared" si="12"/>
        <v>4889986.1530000009</v>
      </c>
      <c r="J49" s="13">
        <f t="shared" si="1"/>
        <v>42.606270712837954</v>
      </c>
      <c r="K49" s="13">
        <f t="shared" si="3"/>
        <v>404617.84699999914</v>
      </c>
    </row>
  </sheetData>
  <mergeCells count="33">
    <mergeCell ref="A49:C49"/>
    <mergeCell ref="E38:E42"/>
    <mergeCell ref="B44:B46"/>
    <mergeCell ref="D44:D46"/>
    <mergeCell ref="B37:B41"/>
    <mergeCell ref="D37:D42"/>
    <mergeCell ref="C44:C46"/>
    <mergeCell ref="A7:C7"/>
    <mergeCell ref="B8:B11"/>
    <mergeCell ref="C8:E8"/>
    <mergeCell ref="D9:D11"/>
    <mergeCell ref="B14:C14"/>
    <mergeCell ref="A8:A12"/>
    <mergeCell ref="A29:A31"/>
    <mergeCell ref="B29:C29"/>
    <mergeCell ref="A36:A47"/>
    <mergeCell ref="B1:J1"/>
    <mergeCell ref="B2:K2"/>
    <mergeCell ref="A5:B5"/>
    <mergeCell ref="C5:C6"/>
    <mergeCell ref="D5:D6"/>
    <mergeCell ref="E5:E6"/>
    <mergeCell ref="F5:F6"/>
    <mergeCell ref="G5:G6"/>
    <mergeCell ref="I5:I6"/>
    <mergeCell ref="J5:J6"/>
    <mergeCell ref="K5:K6"/>
    <mergeCell ref="B3:J3"/>
    <mergeCell ref="H5:H6"/>
    <mergeCell ref="A34:C34"/>
    <mergeCell ref="A14:A22"/>
    <mergeCell ref="A23:A27"/>
    <mergeCell ref="C23:E23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Вреж</dc:creator>
  <cp:lastModifiedBy>Admin</cp:lastModifiedBy>
  <cp:lastPrinted>2023-09-06T08:50:59Z</cp:lastPrinted>
  <dcterms:created xsi:type="dcterms:W3CDTF">1996-10-14T23:33:28Z</dcterms:created>
  <dcterms:modified xsi:type="dcterms:W3CDTF">2025-07-14T08:35:02Z</dcterms:modified>
</cp:coreProperties>
</file>