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0BAF6343-7C47-4BCA-BF8A-519D9C98C35A}" xr6:coauthVersionLast="47" xr6:coauthVersionMax="47" xr10:uidLastSave="{00000000-0000-0000-0000-000000000000}"/>
  <bookViews>
    <workbookView xWindow="-120" yWindow="-120" windowWidth="29040" windowHeight="15840" tabRatio="851" xr2:uid="{00000000-000D-0000-FFFF-FFFF00000000}"/>
  </bookViews>
  <sheets>
    <sheet name="06" sheetId="5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F13" i="56" l="1"/>
  <c r="EE15" i="56"/>
  <c r="ED15" i="56"/>
  <c r="EC15" i="56"/>
  <c r="EB15" i="56"/>
  <c r="EA15" i="56"/>
  <c r="DZ15" i="56"/>
  <c r="DY15" i="56"/>
  <c r="DX15" i="56"/>
  <c r="DW15" i="56"/>
  <c r="DV15" i="56"/>
  <c r="DU15" i="56"/>
  <c r="DT15" i="56"/>
  <c r="DS15" i="56"/>
  <c r="DR15" i="56"/>
  <c r="DQ15" i="56"/>
  <c r="DP15" i="56"/>
  <c r="DO15" i="56"/>
  <c r="DN15" i="56"/>
  <c r="DJ15" i="56"/>
  <c r="DI15" i="56"/>
  <c r="DH15" i="56"/>
  <c r="DG15" i="56"/>
  <c r="DF15" i="56"/>
  <c r="DE15" i="56"/>
  <c r="DD15" i="56"/>
  <c r="DC15" i="56"/>
  <c r="DB15" i="56"/>
  <c r="DA15" i="56"/>
  <c r="CZ15" i="56"/>
  <c r="CY15" i="56"/>
  <c r="CX15" i="56"/>
  <c r="CW15" i="56"/>
  <c r="CV15" i="56"/>
  <c r="CU15" i="56"/>
  <c r="CT15" i="56"/>
  <c r="CS15" i="56"/>
  <c r="CR15" i="56"/>
  <c r="CQ15" i="56"/>
  <c r="CP15" i="56"/>
  <c r="CO15" i="56"/>
  <c r="CN15" i="56"/>
  <c r="CM15" i="56"/>
  <c r="CL15" i="56"/>
  <c r="CK15" i="56"/>
  <c r="CJ15" i="56"/>
  <c r="CI15" i="56"/>
  <c r="CH15" i="56"/>
  <c r="CG15" i="56"/>
  <c r="CF15" i="56"/>
  <c r="CE15" i="56"/>
  <c r="CD15" i="56"/>
  <c r="CC15" i="56"/>
  <c r="CB15" i="56"/>
  <c r="CA15" i="56"/>
  <c r="BZ15" i="56"/>
  <c r="BY15" i="56"/>
  <c r="BX15" i="56"/>
  <c r="BR15" i="56"/>
  <c r="BQ15" i="56"/>
  <c r="BP15" i="56"/>
  <c r="BO15" i="56"/>
  <c r="BN15" i="56"/>
  <c r="BM15" i="56"/>
  <c r="BL15" i="56"/>
  <c r="BK15" i="56"/>
  <c r="BJ15" i="56"/>
  <c r="BI15" i="56"/>
  <c r="BH15" i="56"/>
  <c r="BG15" i="56"/>
  <c r="BF15" i="56"/>
  <c r="BE15" i="56"/>
  <c r="BD15" i="56"/>
  <c r="BC15" i="56"/>
  <c r="BB15" i="56"/>
  <c r="BA15" i="56"/>
  <c r="AZ15" i="56"/>
  <c r="AY15" i="56"/>
  <c r="AX15" i="56"/>
  <c r="AU15" i="56"/>
  <c r="AT15" i="56"/>
  <c r="AS15" i="56"/>
  <c r="AP15" i="56"/>
  <c r="AO15" i="56"/>
  <c r="AN15" i="56"/>
  <c r="AK15" i="56"/>
  <c r="AJ15" i="56"/>
  <c r="AI15" i="56"/>
  <c r="AF15" i="56"/>
  <c r="AH15" i="56" s="1"/>
  <c r="AE15" i="56"/>
  <c r="AD15" i="56"/>
  <c r="AA15" i="56"/>
  <c r="AB15" i="56" s="1"/>
  <c r="Z15" i="56"/>
  <c r="Y15" i="56"/>
  <c r="V15" i="56"/>
  <c r="U15" i="56"/>
  <c r="T15" i="56"/>
  <c r="D15" i="56"/>
  <c r="C15" i="56"/>
  <c r="EH14" i="56"/>
  <c r="EG14" i="56"/>
  <c r="EF14" i="56"/>
  <c r="DM14" i="56"/>
  <c r="DL14" i="56"/>
  <c r="F14" i="56" s="1"/>
  <c r="DK14" i="56"/>
  <c r="E14" i="56" s="1"/>
  <c r="BW14" i="56"/>
  <c r="BT14" i="56"/>
  <c r="BV14" i="56" s="1"/>
  <c r="BS14" i="56"/>
  <c r="AW14" i="56"/>
  <c r="AV14" i="56"/>
  <c r="AR14" i="56"/>
  <c r="AQ14" i="56"/>
  <c r="AM14" i="56"/>
  <c r="AL14" i="56"/>
  <c r="AH14" i="56"/>
  <c r="AG14" i="56"/>
  <c r="Q14" i="56"/>
  <c r="P14" i="56"/>
  <c r="O14" i="56"/>
  <c r="L14" i="56"/>
  <c r="M14" i="56" s="1"/>
  <c r="K14" i="56"/>
  <c r="J14" i="56"/>
  <c r="EH13" i="56"/>
  <c r="EG13" i="56"/>
  <c r="DM13" i="56"/>
  <c r="DL13" i="56"/>
  <c r="F13" i="56" s="1"/>
  <c r="DK13" i="56"/>
  <c r="BU13" i="56"/>
  <c r="BT13" i="56"/>
  <c r="BS13" i="56"/>
  <c r="AW13" i="56"/>
  <c r="AV13" i="56"/>
  <c r="AR13" i="56"/>
  <c r="AQ13" i="56"/>
  <c r="AM13" i="56"/>
  <c r="AL13" i="56"/>
  <c r="AH13" i="56"/>
  <c r="AG13" i="56"/>
  <c r="AC13" i="56"/>
  <c r="AB13" i="56"/>
  <c r="X13" i="56"/>
  <c r="W13" i="56"/>
  <c r="Q13" i="56"/>
  <c r="S13" i="56" s="1"/>
  <c r="P13" i="56"/>
  <c r="O13" i="56"/>
  <c r="L13" i="56"/>
  <c r="K13" i="56"/>
  <c r="J13" i="56"/>
  <c r="E13" i="56"/>
  <c r="EH12" i="56"/>
  <c r="EG12" i="56"/>
  <c r="EF12" i="56"/>
  <c r="DM12" i="56"/>
  <c r="DL12" i="56"/>
  <c r="DK12" i="56"/>
  <c r="E12" i="56" s="1"/>
  <c r="BU12" i="56"/>
  <c r="BT12" i="56"/>
  <c r="BS12" i="56"/>
  <c r="BS15" i="56" s="1"/>
  <c r="AW12" i="56"/>
  <c r="AV12" i="56"/>
  <c r="AR12" i="56"/>
  <c r="AQ12" i="56"/>
  <c r="AM12" i="56"/>
  <c r="AL12" i="56"/>
  <c r="AH12" i="56"/>
  <c r="AG12" i="56"/>
  <c r="AC12" i="56"/>
  <c r="AB12" i="56"/>
  <c r="X12" i="56"/>
  <c r="W12" i="56"/>
  <c r="Q12" i="56"/>
  <c r="P12" i="56"/>
  <c r="O12" i="56"/>
  <c r="L12" i="56"/>
  <c r="N12" i="56" s="1"/>
  <c r="K12" i="56"/>
  <c r="J12" i="56"/>
  <c r="EH11" i="56"/>
  <c r="EG11" i="56"/>
  <c r="EF11" i="56"/>
  <c r="DM11" i="56"/>
  <c r="DL11" i="56"/>
  <c r="F11" i="56" s="1"/>
  <c r="DK11" i="56"/>
  <c r="BU11" i="56"/>
  <c r="BT11" i="56"/>
  <c r="BS11" i="56"/>
  <c r="AW11" i="56"/>
  <c r="AV11" i="56"/>
  <c r="AR11" i="56"/>
  <c r="AQ11" i="56"/>
  <c r="AM11" i="56"/>
  <c r="AL11" i="56"/>
  <c r="AH11" i="56"/>
  <c r="AG11" i="56"/>
  <c r="X11" i="56"/>
  <c r="W11" i="56"/>
  <c r="Q11" i="56"/>
  <c r="S11" i="56" s="1"/>
  <c r="P11" i="56"/>
  <c r="P15" i="56" s="1"/>
  <c r="O11" i="56"/>
  <c r="L11" i="56"/>
  <c r="K11" i="56"/>
  <c r="J11" i="56"/>
  <c r="N9" i="56"/>
  <c r="S9" i="56" s="1"/>
  <c r="X9" i="56" s="1"/>
  <c r="AC9" i="56" s="1"/>
  <c r="M9" i="56"/>
  <c r="R9" i="56" s="1"/>
  <c r="W9" i="56" s="1"/>
  <c r="AB9" i="56" s="1"/>
  <c r="L9" i="56"/>
  <c r="Q9" i="56" s="1"/>
  <c r="V9" i="56" s="1"/>
  <c r="AA9" i="56" s="1"/>
  <c r="K9" i="56"/>
  <c r="P9" i="56" s="1"/>
  <c r="U9" i="56" s="1"/>
  <c r="Z9" i="56" s="1"/>
  <c r="N14" i="56" l="1"/>
  <c r="S12" i="56"/>
  <c r="X15" i="56"/>
  <c r="BW12" i="56"/>
  <c r="DL15" i="56"/>
  <c r="S14" i="56"/>
  <c r="AM15" i="56"/>
  <c r="K15" i="56"/>
  <c r="BT15" i="56"/>
  <c r="G12" i="56"/>
  <c r="J15" i="56"/>
  <c r="N11" i="56"/>
  <c r="BW11" i="56"/>
  <c r="EF15" i="56"/>
  <c r="BW13" i="56"/>
  <c r="O15" i="56"/>
  <c r="DK15" i="56"/>
  <c r="AQ15" i="56"/>
  <c r="G14" i="56"/>
  <c r="I14" i="56" s="1"/>
  <c r="AV15" i="56"/>
  <c r="M13" i="56"/>
  <c r="N13" i="56"/>
  <c r="G13" i="56"/>
  <c r="I13" i="56" s="1"/>
  <c r="R13" i="56"/>
  <c r="EG15" i="56"/>
  <c r="I12" i="56"/>
  <c r="AC15" i="56"/>
  <c r="M12" i="56"/>
  <c r="DM15" i="56"/>
  <c r="AW15" i="56"/>
  <c r="AR15" i="56"/>
  <c r="L15" i="56"/>
  <c r="M15" i="56" s="1"/>
  <c r="G11" i="56"/>
  <c r="H11" i="56" s="1"/>
  <c r="AG9" i="56"/>
  <c r="AL9" i="56"/>
  <c r="AQ9" i="56" s="1"/>
  <c r="AH9" i="56"/>
  <c r="AM9" i="56"/>
  <c r="AR9" i="56" s="1"/>
  <c r="AF9" i="56"/>
  <c r="AK9" i="56"/>
  <c r="AP9" i="56" s="1"/>
  <c r="AU9" i="56" s="1"/>
  <c r="AZ9" i="56" s="1"/>
  <c r="BC9" i="56" s="1"/>
  <c r="AE9" i="56"/>
  <c r="AJ9" i="56"/>
  <c r="AO9" i="56" s="1"/>
  <c r="AT9" i="56" s="1"/>
  <c r="AY9" i="56" s="1"/>
  <c r="BB9" i="56" s="1"/>
  <c r="BE9" i="56" s="1"/>
  <c r="BH9" i="56" s="1"/>
  <c r="BK9" i="56" s="1"/>
  <c r="BN9" i="56" s="1"/>
  <c r="BQ9" i="56" s="1"/>
  <c r="BT9" i="56" s="1"/>
  <c r="BY9" i="56" s="1"/>
  <c r="CB9" i="56" s="1"/>
  <c r="CE9" i="56" s="1"/>
  <c r="CH9" i="56" s="1"/>
  <c r="CK9" i="56" s="1"/>
  <c r="CN9" i="56" s="1"/>
  <c r="CQ9" i="56" s="1"/>
  <c r="CT9" i="56" s="1"/>
  <c r="CW9" i="56" s="1"/>
  <c r="CZ9" i="56" s="1"/>
  <c r="DC9" i="56" s="1"/>
  <c r="DF9" i="56" s="1"/>
  <c r="DI9" i="56" s="1"/>
  <c r="DL9" i="56" s="1"/>
  <c r="DO9" i="56" s="1"/>
  <c r="DR9" i="56" s="1"/>
  <c r="DU9" i="56" s="1"/>
  <c r="DX9" i="56" s="1"/>
  <c r="EA9" i="56" s="1"/>
  <c r="ED9" i="56" s="1"/>
  <c r="EG9" i="56" s="1"/>
  <c r="R12" i="56"/>
  <c r="R14" i="56"/>
  <c r="Q15" i="56"/>
  <c r="AG15" i="56"/>
  <c r="BU15" i="56"/>
  <c r="E11" i="56"/>
  <c r="E15" i="56" s="1"/>
  <c r="M11" i="56"/>
  <c r="BV12" i="56"/>
  <c r="EH15" i="56"/>
  <c r="F12" i="56"/>
  <c r="F15" i="56" s="1"/>
  <c r="BV11" i="56"/>
  <c r="BV13" i="56"/>
  <c r="AL15" i="56"/>
  <c r="R11" i="56"/>
  <c r="W15" i="56"/>
  <c r="H14" i="56" l="1"/>
  <c r="H13" i="56"/>
  <c r="H12" i="56"/>
  <c r="N15" i="56"/>
  <c r="G15" i="56"/>
  <c r="H15" i="56" s="1"/>
  <c r="BW15" i="56"/>
  <c r="BV15" i="56"/>
  <c r="BI9" i="56"/>
  <c r="BL9" i="56" s="1"/>
  <c r="BF9" i="56"/>
  <c r="I11" i="56"/>
  <c r="S15" i="56"/>
  <c r="R15" i="56"/>
  <c r="BW9" i="56"/>
  <c r="AW9" i="56"/>
  <c r="AV9" i="56"/>
  <c r="BV9" i="56"/>
  <c r="I15" i="56" l="1"/>
  <c r="BO9" i="56"/>
  <c r="BR9" i="56"/>
  <c r="BU9" i="56" s="1"/>
  <c r="BZ9" i="56" s="1"/>
  <c r="CC9" i="56" s="1"/>
  <c r="CF9" i="56" s="1"/>
  <c r="CI9" i="56" s="1"/>
  <c r="CL9" i="56" s="1"/>
  <c r="CO9" i="56" s="1"/>
  <c r="CR9" i="56" s="1"/>
  <c r="CU9" i="56" s="1"/>
  <c r="CX9" i="56" s="1"/>
  <c r="DA9" i="56" s="1"/>
  <c r="DD9" i="56" s="1"/>
  <c r="DG9" i="56" s="1"/>
  <c r="DJ9" i="56" s="1"/>
  <c r="DM9" i="56" s="1"/>
  <c r="DP9" i="56" s="1"/>
  <c r="DS9" i="56" s="1"/>
  <c r="DV9" i="56" s="1"/>
  <c r="DY9" i="56" s="1"/>
  <c r="EB9" i="56" s="1"/>
  <c r="EE9" i="56" s="1"/>
  <c r="EH9" i="56" s="1"/>
</calcChain>
</file>

<file path=xl/sharedStrings.xml><?xml version="1.0" encoding="utf-8"?>
<sst xmlns="http://schemas.openxmlformats.org/spreadsheetml/2006/main" count="141" uniqueCount="65">
  <si>
    <t>ՀԱՇՎԵՏՎՈՒԹՅՈՒՆ</t>
  </si>
  <si>
    <t>հազար դրամ</t>
  </si>
  <si>
    <t>Հ/Հ</t>
  </si>
  <si>
    <t>Համայնքի անվանումը</t>
  </si>
  <si>
    <t>Վարչական  բյուջեի տարեսկզբի մնացորդ</t>
  </si>
  <si>
    <t>Ֆոնդային բյուջեի տարեսկզբի մնացորդ</t>
  </si>
  <si>
    <t>տող 1000ԸՆԴԱՄԵՆԸ  ԵԿԱՄՈՒՏՆԵՐ     (տող 1100 + տող 1200+տող 1300)</t>
  </si>
  <si>
    <t>Վ Ա Ր Չ Ա Կ Ա Ն</t>
  </si>
  <si>
    <t xml:space="preserve"> տող 1000  Ընդամենը վարչական մաս</t>
  </si>
  <si>
    <t xml:space="preserve">Ֆ Ո Ն Դ Ա Յ Ի Ն     </t>
  </si>
  <si>
    <t>տող 1000   Ընդամենը ֆոնդային մաս</t>
  </si>
  <si>
    <t>1. ՀԱՐԿԵՐ ԵՎ ՏՈՒՐՔԵՐ</t>
  </si>
  <si>
    <t>2. ՊԱՇՏՈՆԱԿԱՆ ԴՐԱՄԱՇՆՈՐՀՆԵՐ</t>
  </si>
  <si>
    <t xml:space="preserve">տող 1320 Շահաբաժիններ </t>
  </si>
  <si>
    <t>3.3 գույքի վարձակալությունից եկամուտներ(տող 1331 + տող 1332 + տող 1333 + 1334)</t>
  </si>
  <si>
    <t xml:space="preserve">3.4 Համայնքի բյուջեի եկամուտներ ապրանքների մատակարարումից և ծառայությունների մատուցումից </t>
  </si>
  <si>
    <t>3.5 Վարչական գանձումներ (տող 1351 + տող 1352)</t>
  </si>
  <si>
    <t xml:space="preserve"> տող 1360Մուտքեր տույժերից, տուգանքներից</t>
  </si>
  <si>
    <t xml:space="preserve"> տող 1370  3.7 Ընթացիկ ոչ պաշտոնական դրամաշնորհներ</t>
  </si>
  <si>
    <t xml:space="preserve"> տող 1390   3.9 Այլ եկամուտներ</t>
  </si>
  <si>
    <t xml:space="preserve"> տող 1310  3.1 Տոկոսներ</t>
  </si>
  <si>
    <t xml:space="preserve">տող 1111Գույքահարկ համայնքների վարչական տարածքներում գտնվող շենքերի և շինությունների համար                                                                     </t>
  </si>
  <si>
    <t>տող 1112Հողի հարկ համայնքների վարչական տարածքներում գտնվող հողի համար</t>
  </si>
  <si>
    <t>տող1160  1.5 Այլ հարկային եկամուտներ</t>
  </si>
  <si>
    <t>տող1210+1230  2.1  Ընթացիկ արտաքին պաշտոնական դրամաշնորհներ` ստացված այլ պետություններից 2.3 Ընթացիկ արտաքին պաշտոնական դրամաշնորհներ` ստացված միջազգային կազմակերպություններից</t>
  </si>
  <si>
    <r>
      <t xml:space="preserve">տող1251+1254  ա) Պետական բյուջեից ֆինանսական համահարթեցման սկզբունքով տրամադրվող դոտացիաներ բ) Պետական բյուջեից համայնքի վարչական բյուջեին տրամադրվող այլ դոտացիաներ </t>
    </r>
    <r>
      <rPr>
        <sz val="9"/>
        <rFont val="Arial Armenian"/>
        <family val="2"/>
      </rPr>
      <t/>
    </r>
  </si>
  <si>
    <t>տող1256
գ) Պետական բյուջեից համայնքի վարչական բյուջեին տրամադրվող այլ դոտացիաներ</t>
  </si>
  <si>
    <t>տող1257   գ) Պետական բյուջեից համայնքի վարչական բյուջեին տրամադրվող նպատակային հատկացումներ (սուբվենցիաներ)</t>
  </si>
  <si>
    <t>տող1258  դ) Այլ համայնքների բյուջեներից ընթացիկ ծախսերի ֆինանսավորման նպատակով ստացվող պաշտոնական դրամաշնորհներ</t>
  </si>
  <si>
    <t>տող 1330  3.3  ընդամենը գույքի վարձակալությունից եկամուտներ(տող 1331 + տող 1332 + տող 1333 + 1334)</t>
  </si>
  <si>
    <t xml:space="preserve">տող 1331Համայնքի սեփականություն համարվող հողերի վարձավճարներ </t>
  </si>
  <si>
    <t xml:space="preserve">տող1332Համայնքի վարչական տարածքում գտնվող պետական սեփականություն համարվող հողերի վարձավճարներ </t>
  </si>
  <si>
    <t xml:space="preserve">տող 1333Համայնքի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</si>
  <si>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տող 1334Այլ գույքի վարձակալությունից մուտքեր</t>
  </si>
  <si>
    <t>տող 1343.Օրենքով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</si>
  <si>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 տող 1351 տեղական վճարներ</t>
  </si>
  <si>
    <t>այդ թվում    Աղբահանության վճար</t>
  </si>
  <si>
    <t xml:space="preserve">ծրագիր տարեկան </t>
  </si>
  <si>
    <t xml:space="preserve">ծրագիր    տարեկան </t>
  </si>
  <si>
    <t>Իջևան</t>
  </si>
  <si>
    <t>Ընդամենը</t>
  </si>
  <si>
    <t>Դիլիջան</t>
  </si>
  <si>
    <t>Բերդ</t>
  </si>
  <si>
    <t>Նոյեմբերյան</t>
  </si>
  <si>
    <t>Ընդամենը գույքային հարկեր</t>
  </si>
  <si>
    <r>
      <t>որից` Սեփական եկամուտներ</t>
    </r>
    <r>
      <rPr>
        <sz val="10"/>
        <rFont val="GHEA Grapalat"/>
        <family val="3"/>
      </rPr>
      <t xml:space="preserve">             (Ընդամենը եկամուտներ առանց պաշտոնական դրամաշնորհների)                                                                                                              </t>
    </r>
  </si>
  <si>
    <r>
      <t>տող 1120    1.2 Գույքային հարկեր այլ գույքիցայդ թվում`Գույքահարկ փոխադրամիջոցների համար</t>
    </r>
    <r>
      <rPr>
        <sz val="10"/>
        <rFont val="Arial Armenian"/>
        <family val="2"/>
      </rPr>
      <t/>
    </r>
  </si>
  <si>
    <r>
      <t xml:space="preserve"> </t>
    </r>
    <r>
      <rPr>
        <b/>
        <sz val="7"/>
        <rFont val="GHEA Grapalat"/>
        <family val="3"/>
      </rPr>
      <t xml:space="preserve">տող 1220+1240     </t>
    </r>
    <r>
      <rPr>
        <sz val="7"/>
        <rFont val="GHEA Grapalat"/>
        <family val="3"/>
      </rPr>
      <t>2.2 Կապիտալ արտաքին պաշտոնական դրամաշնորհներ` ստացված այլ պետություններից2.4 Կապիտալ արտաքին պաշտոնական դրամաշնորհներ`  ստացված միջազգային կազմակերպություններից</t>
    </r>
  </si>
  <si>
    <r>
      <rPr>
        <b/>
        <sz val="7"/>
        <rFont val="GHEA Grapalat"/>
        <family val="3"/>
      </rPr>
      <t xml:space="preserve"> տող 1260   </t>
    </r>
    <r>
      <rPr>
        <sz val="7"/>
        <rFont val="GHEA Grapalat"/>
        <family val="3"/>
      </rPr>
      <t>2.6 Կապիտալ ներքին պաշտոնական դրամաշնորհներ` ստացված կառավարման այլ մակարդակներից</t>
    </r>
  </si>
  <si>
    <r>
      <rPr>
        <b/>
        <sz val="7"/>
        <rFont val="GHEA Grapalat"/>
        <family val="3"/>
      </rPr>
      <t xml:space="preserve"> տող 1381+տող 1382</t>
    </r>
    <r>
      <rPr>
        <sz val="7"/>
        <rFont val="GHEA Grapalat"/>
        <family val="3"/>
      </rPr>
      <t xml:space="preserve"> տող 1381.Նվիրատվության, ժառանգության իրավունքով  ֆիզիկական անձանցից և կազ-ներից համայնքին, վերջինիս ենթ. բյուջետ. հիմ. տնօրինմանն անցած գույքի (հիմնական միջոց կամ ոչ նյութական ակտիվ չհանդիսացող) իրացումից…
տող 1382.  Նվիրատվություն, ժառանգության իրավունքով ֆիզ. անձ. և կազմակերպություններից համայնքին ..տնօրինման անցած գույքի իրացումից և դրամական միջ-ից ...</t>
    </r>
  </si>
  <si>
    <r>
      <rPr>
        <b/>
        <sz val="7"/>
        <rFont val="GHEA Grapalat"/>
        <family val="3"/>
      </rPr>
      <t xml:space="preserve">տող 1391+1393   </t>
    </r>
    <r>
      <rPr>
        <sz val="7"/>
        <rFont val="GHEA Grapalat"/>
        <family val="3"/>
      </rPr>
      <t>1391.Համայնքի գույքին պատճառած վնասների փոխհատուցումից մուտքեր 1393.Օրենքով և իրավական այլ ակտերով սահմանված` համայնքի բյուջե մուտքագրման ենթակա այլ եկամուտներ</t>
    </r>
  </si>
  <si>
    <r>
      <rPr>
        <b/>
        <sz val="7"/>
        <rFont val="GHEA Grapalat"/>
        <family val="3"/>
      </rPr>
      <t>տող 1392</t>
    </r>
    <r>
      <rPr>
        <sz val="7"/>
        <rFont val="GHEA Grapalat"/>
        <family val="3"/>
      </rPr>
      <t>Վարչական բյուջեի պահուստային ֆոնդից ֆոնդային բյուջե կատարվող հատկացումներից մուտքեր</t>
    </r>
  </si>
  <si>
    <t>Հաշվետու ժամանակաշրջան</t>
  </si>
  <si>
    <t xml:space="preserve"> ծրագիր տարեկան </t>
  </si>
  <si>
    <r>
      <rPr>
        <b/>
        <sz val="8"/>
        <rFont val="GHEA Grapalat"/>
        <family val="3"/>
      </rPr>
      <t>տող 1341</t>
    </r>
    <r>
      <rPr>
        <sz val="8"/>
        <rFont val="GHEA Grapalat"/>
        <family val="3"/>
      </rPr>
      <t xml:space="preserve">Համայնքի սեփականություն հանդիսացող, այդ թվում` տիրազուրկ, համայնքին որպես սեփականություն անցած ապրանքների վաճառքից մուտքեր
</t>
    </r>
  </si>
  <si>
    <r>
      <rPr>
        <b/>
        <sz val="8"/>
        <rFont val="GHEA Grapalat"/>
        <family val="3"/>
      </rPr>
      <t xml:space="preserve"> տող 1342</t>
    </r>
    <r>
      <rPr>
        <sz val="8"/>
        <rFont val="GHEA Grapalat"/>
        <family val="3"/>
      </rPr>
      <t>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  </r>
  </si>
  <si>
    <t>կատ. %-ը տար.նկատմ.</t>
  </si>
  <si>
    <t xml:space="preserve">տող 1130. Տեղական տուրքեր
</t>
  </si>
  <si>
    <r>
      <rPr>
        <b/>
        <sz val="8"/>
        <rFont val="GHEA Grapalat"/>
        <family val="3"/>
      </rPr>
      <t xml:space="preserve"> տող 1352</t>
    </r>
    <r>
      <rPr>
        <sz val="8"/>
        <rFont val="GHEA Grapalat"/>
        <family val="3"/>
      </rPr>
      <t xml:space="preserve">Համայնքի վարչական տարածքում ինքնակամ կառուցված շենքերի, շինությունների օրինականացման համար վճարներ </t>
    </r>
  </si>
  <si>
    <t>տող 1113. Անշարժ գույքի միասնական հարկ</t>
  </si>
  <si>
    <t>տող 1140. Համայնքի բյուջե վճարվող պետական տուրքեր
(տող 1141+տող1142 )</t>
  </si>
  <si>
    <t>ծրագիր (1-ին կիսամսյակ)</t>
  </si>
  <si>
    <t>կատ. %-ը 1-ին կիս.  նկատմ.</t>
  </si>
  <si>
    <r>
      <t xml:space="preserve"> ՀՀ ՏԱՎՈւՇԻ ՄԱՐԶԻ ՀԱՄԱՅՆՔՆԵՐԻ ԲՅՈՒՋԵՏԱՅԻՆ ԵԿԱՄՈՒՏՆԵՐԻ ՎԵՐԱԲԵՐՅԱԼ (աճողական) 2025թ. հուլիսի 1-ի դրությամբ</t>
    </r>
    <r>
      <rPr>
        <b/>
        <sz val="10"/>
        <rFont val="GHEA Grapalat"/>
        <family val="3"/>
      </rPr>
      <t xml:space="preserve">       </t>
    </r>
  </si>
  <si>
    <t>փաստացի (6 ամիս)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</si>
</sst>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Armenian"/>
      <family val="2"/>
    </font>
    <font>
      <sz val="9"/>
      <name val="Arial Armenian"/>
      <family val="2"/>
    </font>
    <font>
      <sz val="7"/>
      <name val="GHEA Grapalat"/>
      <family val="3"/>
    </font>
    <font>
      <sz val="9"/>
      <name val="GHEA Grapalat"/>
      <family val="3"/>
    </font>
    <font>
      <sz val="10"/>
      <name val="Times Armenian"/>
      <family val="1"/>
    </font>
    <font>
      <b/>
      <sz val="9"/>
      <name val="GHEA Grapalat"/>
      <family val="3"/>
    </font>
    <font>
      <sz val="8"/>
      <name val="GHEA Grapalat"/>
      <family val="3"/>
    </font>
    <font>
      <b/>
      <sz val="10"/>
      <name val="GHEA Grapalat"/>
      <family val="3"/>
    </font>
    <font>
      <sz val="10"/>
      <name val="GHEA Grapalat"/>
      <family val="3"/>
    </font>
    <font>
      <b/>
      <sz val="8"/>
      <name val="GHEA Grapalat"/>
      <family val="3"/>
    </font>
    <font>
      <b/>
      <sz val="7"/>
      <name val="GHEA Grapalat"/>
      <family val="3"/>
    </font>
    <font>
      <sz val="7"/>
      <color theme="1"/>
      <name val="GHEA Grapalat"/>
      <family val="3"/>
    </font>
    <font>
      <sz val="8"/>
      <color theme="1"/>
      <name val="GHEA Grapalat"/>
      <family val="3"/>
    </font>
    <font>
      <sz val="12"/>
      <name val="Times Armenian"/>
      <family val="1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1" fillId="0" borderId="0"/>
    <xf numFmtId="0" fontId="15" fillId="0" borderId="0"/>
  </cellStyleXfs>
  <cellXfs count="168">
    <xf numFmtId="0" fontId="0" fillId="0" borderId="0" xfId="0"/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vertical="center" wrapText="1"/>
      <protection locked="0"/>
    </xf>
    <xf numFmtId="0" fontId="10" fillId="0" borderId="1" xfId="0" applyFont="1" applyFill="1" applyBorder="1" applyAlignment="1" applyProtection="1">
      <alignment vertical="top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</xf>
    <xf numFmtId="164" fontId="8" fillId="5" borderId="10" xfId="0" applyNumberFormat="1" applyFont="1" applyFill="1" applyBorder="1" applyAlignment="1" applyProtection="1">
      <alignment horizontal="center" vertical="center" wrapText="1"/>
    </xf>
    <xf numFmtId="165" fontId="8" fillId="0" borderId="0" xfId="0" applyNumberFormat="1" applyFont="1" applyFill="1" applyAlignment="1" applyProtection="1">
      <alignment horizontal="center" vertical="center" wrapText="1"/>
    </xf>
    <xf numFmtId="164" fontId="8" fillId="0" borderId="10" xfId="0" applyNumberFormat="1" applyFont="1" applyFill="1" applyBorder="1" applyAlignment="1" applyProtection="1">
      <alignment horizontal="center" vertical="center" wrapText="1"/>
    </xf>
    <xf numFmtId="164" fontId="8" fillId="0" borderId="10" xfId="0" applyNumberFormat="1" applyFont="1" applyFill="1" applyBorder="1" applyAlignment="1" applyProtection="1">
      <alignment horizontal="center" vertical="center" wrapText="1"/>
      <protection locked="0"/>
    </xf>
    <xf numFmtId="165" fontId="11" fillId="0" borderId="0" xfId="0" applyNumberFormat="1" applyFont="1" applyFill="1" applyAlignment="1" applyProtection="1">
      <alignment horizontal="center" vertical="center" wrapText="1"/>
      <protection locked="0"/>
    </xf>
    <xf numFmtId="4" fontId="10" fillId="3" borderId="6" xfId="0" applyNumberFormat="1" applyFont="1" applyFill="1" applyBorder="1" applyAlignment="1" applyProtection="1">
      <alignment vertical="center" wrapText="1"/>
    </xf>
    <xf numFmtId="165" fontId="8" fillId="0" borderId="10" xfId="0" applyNumberFormat="1" applyFont="1" applyFill="1" applyBorder="1" applyAlignment="1" applyProtection="1">
      <alignment horizontal="center" vertical="center" wrapText="1"/>
    </xf>
    <xf numFmtId="164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10" xfId="0" applyFont="1" applyFill="1" applyBorder="1" applyAlignment="1" applyProtection="1">
      <alignment horizontal="center" vertical="center" wrapText="1"/>
    </xf>
    <xf numFmtId="0" fontId="8" fillId="0" borderId="10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 applyProtection="1">
      <alignment horizontal="center" vertical="center" wrapText="1"/>
    </xf>
    <xf numFmtId="0" fontId="10" fillId="0" borderId="0" xfId="0" applyFont="1" applyFill="1" applyAlignment="1" applyProtection="1">
      <alignment wrapText="1"/>
      <protection locked="0"/>
    </xf>
    <xf numFmtId="0" fontId="4" fillId="0" borderId="0" xfId="0" applyFont="1" applyFill="1" applyAlignment="1" applyProtection="1">
      <alignment horizontal="center" wrapText="1"/>
      <protection locked="0"/>
    </xf>
    <xf numFmtId="0" fontId="9" fillId="0" borderId="0" xfId="0" applyFont="1" applyFill="1" applyAlignment="1" applyProtection="1">
      <alignment vertical="center" wrapText="1"/>
      <protection locked="0"/>
    </xf>
    <xf numFmtId="0" fontId="9" fillId="0" borderId="0" xfId="0" applyFont="1" applyFill="1" applyAlignment="1" applyProtection="1">
      <alignment wrapText="1"/>
      <protection locked="0"/>
    </xf>
    <xf numFmtId="0" fontId="12" fillId="0" borderId="0" xfId="0" applyFont="1" applyFill="1" applyAlignment="1" applyProtection="1">
      <alignment wrapText="1"/>
      <protection locked="0"/>
    </xf>
    <xf numFmtId="0" fontId="4" fillId="0" borderId="0" xfId="0" applyFont="1" applyFill="1" applyAlignment="1" applyProtection="1">
      <alignment wrapText="1"/>
      <protection locked="0"/>
    </xf>
    <xf numFmtId="0" fontId="10" fillId="0" borderId="0" xfId="0" applyFont="1" applyFill="1" applyBorder="1" applyAlignment="1" applyProtection="1">
      <alignment wrapText="1"/>
      <protection locked="0"/>
    </xf>
    <xf numFmtId="0" fontId="10" fillId="0" borderId="0" xfId="0" applyFont="1" applyFill="1" applyBorder="1" applyAlignment="1" applyProtection="1">
      <alignment horizontal="center" wrapText="1"/>
      <protection locked="0"/>
    </xf>
    <xf numFmtId="0" fontId="4" fillId="0" borderId="0" xfId="0" applyFont="1" applyFill="1" applyBorder="1" applyAlignment="1" applyProtection="1">
      <alignment wrapText="1"/>
      <protection locked="0"/>
    </xf>
    <xf numFmtId="0" fontId="10" fillId="0" borderId="0" xfId="0" applyFont="1" applyFill="1" applyBorder="1" applyAlignment="1" applyProtection="1">
      <alignment wrapText="1"/>
    </xf>
    <xf numFmtId="0" fontId="8" fillId="0" borderId="0" xfId="0" applyFont="1" applyFill="1" applyAlignment="1" applyProtection="1">
      <alignment vertical="center" wrapText="1"/>
    </xf>
    <xf numFmtId="0" fontId="8" fillId="0" borderId="0" xfId="0" applyFont="1" applyFill="1" applyAlignment="1" applyProtection="1">
      <alignment wrapText="1"/>
    </xf>
    <xf numFmtId="0" fontId="8" fillId="0" borderId="0" xfId="0" applyFont="1" applyFill="1" applyAlignment="1" applyProtection="1">
      <alignment horizontal="center" vertical="center" wrapText="1"/>
    </xf>
    <xf numFmtId="0" fontId="8" fillId="0" borderId="10" xfId="0" applyFont="1" applyFill="1" applyBorder="1" applyAlignment="1">
      <alignment horizontal="left" vertical="center" wrapText="1"/>
    </xf>
    <xf numFmtId="165" fontId="4" fillId="0" borderId="10" xfId="0" applyNumberFormat="1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left" vertical="center" wrapText="1"/>
    </xf>
    <xf numFmtId="165" fontId="4" fillId="0" borderId="10" xfId="0" applyNumberFormat="1" applyFont="1" applyFill="1" applyBorder="1" applyAlignment="1">
      <alignment horizontal="center" wrapText="1"/>
    </xf>
    <xf numFmtId="164" fontId="8" fillId="0" borderId="10" xfId="0" applyNumberFormat="1" applyFont="1" applyFill="1" applyBorder="1" applyAlignment="1">
      <alignment horizontal="center" vertical="center" wrapText="1"/>
    </xf>
    <xf numFmtId="165" fontId="13" fillId="5" borderId="10" xfId="0" applyNumberFormat="1" applyFont="1" applyFill="1" applyBorder="1" applyAlignment="1">
      <alignment horizontal="center" vertical="center" wrapText="1"/>
    </xf>
    <xf numFmtId="165" fontId="14" fillId="5" borderId="10" xfId="0" applyNumberFormat="1" applyFont="1" applyFill="1" applyBorder="1" applyAlignment="1">
      <alignment horizontal="center" vertical="center" wrapText="1"/>
    </xf>
    <xf numFmtId="4" fontId="8" fillId="0" borderId="10" xfId="0" applyNumberFormat="1" applyFont="1" applyFill="1" applyBorder="1" applyAlignment="1" applyProtection="1">
      <alignment horizontal="center" vertical="center" wrapText="1"/>
    </xf>
    <xf numFmtId="165" fontId="4" fillId="0" borderId="10" xfId="0" applyNumberFormat="1" applyFont="1" applyFill="1" applyBorder="1" applyAlignment="1">
      <alignment horizontal="center" vertical="center"/>
    </xf>
    <xf numFmtId="0" fontId="9" fillId="0" borderId="0" xfId="0" applyFont="1" applyFill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wrapText="1"/>
      <protection locked="0"/>
    </xf>
    <xf numFmtId="0" fontId="10" fillId="0" borderId="2" xfId="0" applyFont="1" applyFill="1" applyBorder="1" applyAlignment="1" applyProtection="1">
      <alignment horizontal="center" vertical="center" wrapText="1"/>
    </xf>
    <xf numFmtId="0" fontId="10" fillId="0" borderId="7" xfId="0" applyFont="1" applyFill="1" applyBorder="1" applyAlignment="1" applyProtection="1">
      <alignment horizontal="center" vertical="center" wrapText="1"/>
    </xf>
    <xf numFmtId="0" fontId="10" fillId="0" borderId="15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textRotation="90" wrapText="1"/>
    </xf>
    <xf numFmtId="0" fontId="4" fillId="0" borderId="7" xfId="0" applyFont="1" applyFill="1" applyBorder="1" applyAlignment="1" applyProtection="1">
      <alignment horizontal="center" vertical="center" textRotation="90" wrapText="1"/>
    </xf>
    <xf numFmtId="0" fontId="4" fillId="0" borderId="15" xfId="0" applyFont="1" applyFill="1" applyBorder="1" applyAlignment="1" applyProtection="1">
      <alignment horizontal="center" vertical="center" textRotation="90" wrapText="1"/>
    </xf>
    <xf numFmtId="4" fontId="9" fillId="2" borderId="3" xfId="0" applyNumberFormat="1" applyFont="1" applyFill="1" applyBorder="1" applyAlignment="1" applyProtection="1">
      <alignment horizontal="center" vertical="center" wrapText="1"/>
    </xf>
    <xf numFmtId="4" fontId="9" fillId="2" borderId="4" xfId="0" applyNumberFormat="1" applyFont="1" applyFill="1" applyBorder="1" applyAlignment="1" applyProtection="1">
      <alignment horizontal="center" vertical="center" wrapText="1"/>
    </xf>
    <xf numFmtId="4" fontId="9" fillId="2" borderId="5" xfId="0" applyNumberFormat="1" applyFont="1" applyFill="1" applyBorder="1" applyAlignment="1" applyProtection="1">
      <alignment horizontal="center" vertical="center" wrapText="1"/>
    </xf>
    <xf numFmtId="4" fontId="9" fillId="2" borderId="8" xfId="0" applyNumberFormat="1" applyFont="1" applyFill="1" applyBorder="1" applyAlignment="1" applyProtection="1">
      <alignment horizontal="center" vertical="center" wrapText="1"/>
    </xf>
    <xf numFmtId="4" fontId="9" fillId="2" borderId="0" xfId="0" applyNumberFormat="1" applyFont="1" applyFill="1" applyBorder="1" applyAlignment="1" applyProtection="1">
      <alignment horizontal="center" vertical="center" wrapText="1"/>
    </xf>
    <xf numFmtId="4" fontId="9" fillId="2" borderId="9" xfId="0" applyNumberFormat="1" applyFont="1" applyFill="1" applyBorder="1" applyAlignment="1" applyProtection="1">
      <alignment horizontal="center" vertical="center" wrapText="1"/>
    </xf>
    <xf numFmtId="4" fontId="9" fillId="2" borderId="13" xfId="0" applyNumberFormat="1" applyFont="1" applyFill="1" applyBorder="1" applyAlignment="1" applyProtection="1">
      <alignment horizontal="center" vertical="center" wrapText="1"/>
    </xf>
    <xf numFmtId="4" fontId="9" fillId="2" borderId="1" xfId="0" applyNumberFormat="1" applyFont="1" applyFill="1" applyBorder="1" applyAlignment="1" applyProtection="1">
      <alignment horizontal="center" vertical="center" wrapText="1"/>
    </xf>
    <xf numFmtId="4" fontId="9" fillId="2" borderId="14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horizontal="center" vertical="center" wrapText="1"/>
    </xf>
    <xf numFmtId="0" fontId="9" fillId="2" borderId="4" xfId="0" applyNumberFormat="1" applyFont="1" applyFill="1" applyBorder="1" applyAlignment="1" applyProtection="1">
      <alignment horizontal="center" vertical="center" wrapText="1"/>
    </xf>
    <xf numFmtId="0" fontId="9" fillId="2" borderId="5" xfId="0" applyNumberFormat="1" applyFont="1" applyFill="1" applyBorder="1" applyAlignment="1" applyProtection="1">
      <alignment horizontal="center" vertical="center" wrapText="1"/>
    </xf>
    <xf numFmtId="0" fontId="9" fillId="2" borderId="8" xfId="0" applyNumberFormat="1" applyFont="1" applyFill="1" applyBorder="1" applyAlignment="1" applyProtection="1">
      <alignment horizontal="center" vertical="center" wrapText="1"/>
    </xf>
    <xf numFmtId="0" fontId="9" fillId="2" borderId="0" xfId="0" applyNumberFormat="1" applyFont="1" applyFill="1" applyBorder="1" applyAlignment="1" applyProtection="1">
      <alignment horizontal="center" vertical="center" wrapText="1"/>
    </xf>
    <xf numFmtId="0" fontId="9" fillId="2" borderId="9" xfId="0" applyNumberFormat="1" applyFont="1" applyFill="1" applyBorder="1" applyAlignment="1" applyProtection="1">
      <alignment horizontal="center" vertical="center" wrapText="1"/>
    </xf>
    <xf numFmtId="0" fontId="9" fillId="2" borderId="13" xfId="0" applyNumberFormat="1" applyFont="1" applyFill="1" applyBorder="1" applyAlignment="1" applyProtection="1">
      <alignment horizontal="center" vertical="center" wrapText="1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9" fillId="2" borderId="14" xfId="0" applyNumberFormat="1" applyFont="1" applyFill="1" applyBorder="1" applyAlignment="1" applyProtection="1">
      <alignment horizontal="center" vertical="center" wrapText="1"/>
    </xf>
    <xf numFmtId="4" fontId="10" fillId="3" borderId="11" xfId="0" applyNumberFormat="1" applyFont="1" applyFill="1" applyBorder="1" applyAlignment="1" applyProtection="1">
      <alignment horizontal="center" vertical="center" wrapText="1"/>
    </xf>
    <xf numFmtId="4" fontId="10" fillId="3" borderId="6" xfId="0" applyNumberFormat="1" applyFont="1" applyFill="1" applyBorder="1" applyAlignment="1" applyProtection="1">
      <alignment horizontal="center" vertical="center" wrapText="1"/>
    </xf>
    <xf numFmtId="4" fontId="8" fillId="0" borderId="2" xfId="0" applyNumberFormat="1" applyFont="1" applyFill="1" applyBorder="1" applyAlignment="1" applyProtection="1">
      <alignment horizontal="center" vertical="center" wrapText="1"/>
    </xf>
    <xf numFmtId="4" fontId="8" fillId="0" borderId="15" xfId="0" applyNumberFormat="1" applyFont="1" applyFill="1" applyBorder="1" applyAlignment="1" applyProtection="1">
      <alignment horizontal="center" vertical="center" wrapText="1"/>
    </xf>
    <xf numFmtId="4" fontId="8" fillId="0" borderId="11" xfId="0" applyNumberFormat="1" applyFont="1" applyFill="1" applyBorder="1" applyAlignment="1" applyProtection="1">
      <alignment horizontal="center" vertical="center" wrapText="1"/>
    </xf>
    <xf numFmtId="4" fontId="8" fillId="0" borderId="6" xfId="0" applyNumberFormat="1" applyFont="1" applyFill="1" applyBorder="1" applyAlignment="1" applyProtection="1">
      <alignment horizontal="center" vertical="center" wrapText="1"/>
    </xf>
    <xf numFmtId="4" fontId="8" fillId="0" borderId="12" xfId="0" applyNumberFormat="1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9" xfId="0" applyFont="1" applyFill="1" applyBorder="1" applyAlignment="1" applyProtection="1">
      <alignment horizontal="center" vertical="center" wrapText="1"/>
    </xf>
    <xf numFmtId="0" fontId="4" fillId="2" borderId="13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4" xfId="0" applyFont="1" applyFill="1" applyBorder="1" applyAlignment="1" applyProtection="1">
      <alignment horizontal="center" vertical="center" wrapText="1"/>
    </xf>
    <xf numFmtId="4" fontId="9" fillId="0" borderId="10" xfId="0" applyNumberFormat="1" applyFont="1" applyFill="1" applyBorder="1" applyAlignment="1" applyProtection="1">
      <alignment horizontal="center" vertical="center" wrapText="1"/>
    </xf>
    <xf numFmtId="4" fontId="10" fillId="0" borderId="13" xfId="0" applyNumberFormat="1" applyFont="1" applyFill="1" applyBorder="1" applyAlignment="1" applyProtection="1">
      <alignment horizontal="center" vertical="center" wrapText="1"/>
    </xf>
    <xf numFmtId="4" fontId="10" fillId="0" borderId="1" xfId="0" applyNumberFormat="1" applyFont="1" applyFill="1" applyBorder="1" applyAlignment="1" applyProtection="1">
      <alignment horizontal="center" vertical="center" wrapText="1"/>
    </xf>
    <xf numFmtId="4" fontId="10" fillId="0" borderId="14" xfId="0" applyNumberFormat="1" applyFont="1" applyFill="1" applyBorder="1" applyAlignment="1" applyProtection="1">
      <alignment horizontal="center" vertical="center" wrapText="1"/>
    </xf>
    <xf numFmtId="0" fontId="10" fillId="0" borderId="8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center" vertical="center" wrapText="1"/>
    </xf>
    <xf numFmtId="0" fontId="10" fillId="0" borderId="9" xfId="0" applyFont="1" applyFill="1" applyBorder="1" applyAlignment="1" applyProtection="1">
      <alignment horizontal="center" vertical="center" wrapText="1"/>
    </xf>
    <xf numFmtId="0" fontId="10" fillId="0" borderId="13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14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 applyProtection="1">
      <alignment horizontal="center" vertical="center" wrapText="1"/>
    </xf>
    <xf numFmtId="0" fontId="8" fillId="0" borderId="12" xfId="0" applyFont="1" applyFill="1" applyBorder="1" applyAlignment="1" applyProtection="1">
      <alignment horizontal="center" vertical="center" wrapText="1"/>
    </xf>
    <xf numFmtId="4" fontId="8" fillId="0" borderId="8" xfId="0" applyNumberFormat="1" applyFont="1" applyFill="1" applyBorder="1" applyAlignment="1" applyProtection="1">
      <alignment horizontal="center" vertical="center" wrapText="1"/>
    </xf>
    <xf numFmtId="4" fontId="8" fillId="0" borderId="0" xfId="0" applyNumberFormat="1" applyFont="1" applyFill="1" applyBorder="1" applyAlignment="1" applyProtection="1">
      <alignment horizontal="center" vertical="center" wrapText="1"/>
    </xf>
    <xf numFmtId="4" fontId="8" fillId="0" borderId="9" xfId="0" applyNumberFormat="1" applyFont="1" applyFill="1" applyBorder="1" applyAlignment="1" applyProtection="1">
      <alignment horizontal="center" vertical="center" wrapText="1"/>
    </xf>
    <xf numFmtId="4" fontId="8" fillId="0" borderId="13" xfId="0" applyNumberFormat="1" applyFont="1" applyFill="1" applyBorder="1" applyAlignment="1" applyProtection="1">
      <alignment horizontal="center" vertical="center" wrapText="1"/>
    </xf>
    <xf numFmtId="4" fontId="8" fillId="0" borderId="1" xfId="0" applyNumberFormat="1" applyFont="1" applyFill="1" applyBorder="1" applyAlignment="1" applyProtection="1">
      <alignment horizontal="center" vertical="center" wrapText="1"/>
    </xf>
    <xf numFmtId="4" fontId="8" fillId="0" borderId="14" xfId="0" applyNumberFormat="1" applyFont="1" applyFill="1" applyBorder="1" applyAlignment="1" applyProtection="1">
      <alignment horizontal="center" vertical="center" wrapText="1"/>
    </xf>
    <xf numFmtId="4" fontId="10" fillId="3" borderId="12" xfId="0" applyNumberFormat="1" applyFont="1" applyFill="1" applyBorder="1" applyAlignment="1" applyProtection="1">
      <alignment horizontal="center" vertical="center" wrapText="1"/>
    </xf>
    <xf numFmtId="4" fontId="5" fillId="2" borderId="3" xfId="0" applyNumberFormat="1" applyFont="1" applyFill="1" applyBorder="1" applyAlignment="1" applyProtection="1">
      <alignment horizontal="center" vertical="center" wrapText="1"/>
    </xf>
    <xf numFmtId="4" fontId="5" fillId="2" borderId="4" xfId="0" applyNumberFormat="1" applyFont="1" applyFill="1" applyBorder="1" applyAlignment="1" applyProtection="1">
      <alignment horizontal="center" vertical="center" wrapText="1"/>
    </xf>
    <xf numFmtId="4" fontId="5" fillId="2" borderId="5" xfId="0" applyNumberFormat="1" applyFont="1" applyFill="1" applyBorder="1" applyAlignment="1" applyProtection="1">
      <alignment horizontal="center" vertical="center" wrapText="1"/>
    </xf>
    <xf numFmtId="4" fontId="5" fillId="2" borderId="8" xfId="0" applyNumberFormat="1" applyFont="1" applyFill="1" applyBorder="1" applyAlignment="1" applyProtection="1">
      <alignment horizontal="center" vertical="center" wrapText="1"/>
    </xf>
    <xf numFmtId="4" fontId="5" fillId="2" borderId="0" xfId="0" applyNumberFormat="1" applyFont="1" applyFill="1" applyBorder="1" applyAlignment="1" applyProtection="1">
      <alignment horizontal="center" vertical="center" wrapText="1"/>
    </xf>
    <xf numFmtId="4" fontId="5" fillId="2" borderId="9" xfId="0" applyNumberFormat="1" applyFont="1" applyFill="1" applyBorder="1" applyAlignment="1" applyProtection="1">
      <alignment horizontal="center" vertical="center" wrapText="1"/>
    </xf>
    <xf numFmtId="4" fontId="5" fillId="2" borderId="13" xfId="0" applyNumberFormat="1" applyFont="1" applyFill="1" applyBorder="1" applyAlignment="1" applyProtection="1">
      <alignment horizontal="center" vertical="center" wrapText="1"/>
    </xf>
    <xf numFmtId="4" fontId="5" fillId="2" borderId="1" xfId="0" applyNumberFormat="1" applyFont="1" applyFill="1" applyBorder="1" applyAlignment="1" applyProtection="1">
      <alignment horizontal="center" vertical="center" wrapText="1"/>
    </xf>
    <xf numFmtId="4" fontId="5" fillId="2" borderId="14" xfId="0" applyNumberFormat="1" applyFont="1" applyFill="1" applyBorder="1" applyAlignment="1" applyProtection="1">
      <alignment horizontal="center" vertical="center" wrapText="1"/>
    </xf>
    <xf numFmtId="4" fontId="10" fillId="4" borderId="11" xfId="0" applyNumberFormat="1" applyFont="1" applyFill="1" applyBorder="1" applyAlignment="1" applyProtection="1">
      <alignment horizontal="center" vertical="center" wrapText="1"/>
    </xf>
    <xf numFmtId="4" fontId="10" fillId="4" borderId="6" xfId="0" applyNumberFormat="1" applyFont="1" applyFill="1" applyBorder="1" applyAlignment="1" applyProtection="1">
      <alignment horizontal="center" vertical="center" wrapText="1"/>
    </xf>
    <xf numFmtId="4" fontId="10" fillId="4" borderId="12" xfId="0" applyNumberFormat="1" applyFont="1" applyFill="1" applyBorder="1" applyAlignment="1" applyProtection="1">
      <alignment horizontal="center" vertical="center" wrapText="1"/>
    </xf>
    <xf numFmtId="0" fontId="8" fillId="0" borderId="8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9" xfId="0" applyFont="1" applyFill="1" applyBorder="1" applyAlignment="1" applyProtection="1">
      <alignment horizontal="center" vertical="center" wrapText="1"/>
    </xf>
    <xf numFmtId="0" fontId="8" fillId="0" borderId="13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14" xfId="0" applyFont="1" applyFill="1" applyBorder="1" applyAlignment="1" applyProtection="1">
      <alignment horizontal="center" vertical="center" wrapText="1"/>
    </xf>
    <xf numFmtId="4" fontId="12" fillId="0" borderId="11" xfId="0" applyNumberFormat="1" applyFont="1" applyFill="1" applyBorder="1" applyAlignment="1" applyProtection="1">
      <alignment horizontal="center" vertical="center" wrapText="1"/>
    </xf>
    <xf numFmtId="4" fontId="12" fillId="0" borderId="6" xfId="0" applyNumberFormat="1" applyFont="1" applyFill="1" applyBorder="1" applyAlignment="1" applyProtection="1">
      <alignment horizontal="center" vertical="center" wrapText="1"/>
    </xf>
    <xf numFmtId="4" fontId="12" fillId="0" borderId="12" xfId="0" applyNumberFormat="1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13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4" fontId="10" fillId="0" borderId="11" xfId="0" applyNumberFormat="1" applyFont="1" applyFill="1" applyBorder="1" applyAlignment="1" applyProtection="1">
      <alignment horizontal="center" vertical="center" wrapText="1"/>
    </xf>
    <xf numFmtId="4" fontId="10" fillId="0" borderId="6" xfId="0" applyNumberFormat="1" applyFont="1" applyFill="1" applyBorder="1" applyAlignment="1" applyProtection="1">
      <alignment horizontal="center" vertical="center" wrapText="1"/>
    </xf>
    <xf numFmtId="4" fontId="10" fillId="0" borderId="12" xfId="0" applyNumberFormat="1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/>
    </xf>
    <xf numFmtId="0" fontId="7" fillId="2" borderId="11" xfId="0" applyNumberFormat="1" applyFont="1" applyFill="1" applyBorder="1" applyAlignment="1" applyProtection="1">
      <alignment horizontal="center" vertical="center" wrapText="1"/>
    </xf>
    <xf numFmtId="0" fontId="7" fillId="2" borderId="6" xfId="0" applyNumberFormat="1" applyFont="1" applyFill="1" applyBorder="1" applyAlignment="1" applyProtection="1">
      <alignment horizontal="center" vertical="center" wrapText="1"/>
    </xf>
    <xf numFmtId="0" fontId="7" fillId="2" borderId="12" xfId="0" applyNumberFormat="1" applyFont="1" applyFill="1" applyBorder="1" applyAlignment="1" applyProtection="1">
      <alignment horizontal="center" vertical="center" wrapText="1"/>
    </xf>
    <xf numFmtId="0" fontId="9" fillId="0" borderId="11" xfId="0" applyNumberFormat="1" applyFont="1" applyFill="1" applyBorder="1" applyAlignment="1" applyProtection="1">
      <alignment horizontal="center" vertical="center" wrapText="1"/>
    </xf>
    <xf numFmtId="0" fontId="9" fillId="0" borderId="6" xfId="0" applyNumberFormat="1" applyFont="1" applyFill="1" applyBorder="1" applyAlignment="1" applyProtection="1">
      <alignment horizontal="center" vertical="center" wrapText="1"/>
    </xf>
    <xf numFmtId="0" fontId="9" fillId="0" borderId="12" xfId="0" applyNumberFormat="1" applyFont="1" applyFill="1" applyBorder="1" applyAlignment="1" applyProtection="1">
      <alignment horizontal="center" vertical="center" wrapText="1"/>
    </xf>
    <xf numFmtId="0" fontId="7" fillId="0" borderId="11" xfId="0" applyNumberFormat="1" applyFont="1" applyFill="1" applyBorder="1" applyAlignment="1" applyProtection="1">
      <alignment horizontal="center" vertical="center" wrapText="1"/>
    </xf>
    <xf numFmtId="0" fontId="7" fillId="0" borderId="6" xfId="0" applyNumberFormat="1" applyFont="1" applyFill="1" applyBorder="1" applyAlignment="1" applyProtection="1">
      <alignment horizontal="center" vertical="center" wrapText="1"/>
    </xf>
    <xf numFmtId="0" fontId="7" fillId="0" borderId="12" xfId="0" applyNumberFormat="1" applyFont="1" applyFill="1" applyBorder="1" applyAlignment="1" applyProtection="1">
      <alignment horizontal="center" vertical="center" wrapText="1"/>
    </xf>
    <xf numFmtId="0" fontId="10" fillId="0" borderId="11" xfId="0" applyNumberFormat="1" applyFont="1" applyFill="1" applyBorder="1" applyAlignment="1" applyProtection="1">
      <alignment horizontal="center" vertical="center" wrapText="1"/>
    </xf>
    <xf numFmtId="0" fontId="10" fillId="0" borderId="6" xfId="0" applyNumberFormat="1" applyFont="1" applyFill="1" applyBorder="1" applyAlignment="1" applyProtection="1">
      <alignment horizontal="center" vertical="center" wrapText="1"/>
    </xf>
    <xf numFmtId="0" fontId="10" fillId="0" borderId="12" xfId="0" applyNumberFormat="1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0" borderId="12" xfId="0" applyFont="1" applyFill="1" applyBorder="1" applyAlignment="1" applyProtection="1">
      <alignment horizontal="center" vertical="center" wrapText="1"/>
    </xf>
    <xf numFmtId="4" fontId="4" fillId="0" borderId="11" xfId="0" applyNumberFormat="1" applyFont="1" applyFill="1" applyBorder="1" applyAlignment="1" applyProtection="1">
      <alignment horizontal="center" vertical="center" wrapText="1"/>
    </xf>
    <xf numFmtId="4" fontId="4" fillId="0" borderId="6" xfId="0" applyNumberFormat="1" applyFont="1" applyFill="1" applyBorder="1" applyAlignment="1" applyProtection="1">
      <alignment horizontal="center" vertical="center" wrapText="1"/>
    </xf>
    <xf numFmtId="4" fontId="4" fillId="0" borderId="12" xfId="0" applyNumberFormat="1" applyFont="1" applyFill="1" applyBorder="1" applyAlignment="1" applyProtection="1">
      <alignment horizontal="center" vertical="center" wrapText="1"/>
    </xf>
    <xf numFmtId="0" fontId="7" fillId="0" borderId="11" xfId="0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 applyProtection="1">
      <alignment horizontal="center" vertical="center" wrapText="1"/>
    </xf>
    <xf numFmtId="0" fontId="7" fillId="0" borderId="12" xfId="0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12" xfId="0" applyNumberFormat="1" applyFont="1" applyFill="1" applyBorder="1" applyAlignment="1" applyProtection="1">
      <alignment horizontal="center" vertical="center" wrapText="1"/>
    </xf>
    <xf numFmtId="4" fontId="8" fillId="0" borderId="3" xfId="0" applyNumberFormat="1" applyFont="1" applyFill="1" applyBorder="1" applyAlignment="1" applyProtection="1">
      <alignment horizontal="center" vertical="center" wrapText="1"/>
    </xf>
    <xf numFmtId="4" fontId="8" fillId="0" borderId="5" xfId="0" applyNumberFormat="1" applyFont="1" applyFill="1" applyBorder="1" applyAlignment="1" applyProtection="1">
      <alignment horizontal="center" vertical="center" wrapText="1"/>
    </xf>
    <xf numFmtId="4" fontId="8" fillId="0" borderId="4" xfId="0" applyNumberFormat="1" applyFont="1" applyFill="1" applyBorder="1" applyAlignment="1" applyProtection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 applyProtection="1">
      <alignment horizontal="center" vertical="center" wrapText="1"/>
    </xf>
    <xf numFmtId="4" fontId="4" fillId="0" borderId="15" xfId="0" applyNumberFormat="1" applyFont="1" applyFill="1" applyBorder="1" applyAlignment="1" applyProtection="1">
      <alignment horizontal="center" vertical="center" wrapText="1"/>
    </xf>
  </cellXfs>
  <cellStyles count="4">
    <cellStyle name="Normal 12 5" xfId="3" xr:uid="{00000000-0005-0000-0000-000000000000}"/>
    <cellStyle name="Normal_Sheet2" xfId="1" xr:uid="{00000000-0005-0000-0000-000001000000}"/>
    <cellStyle name="Обычный" xfId="0" builtinId="0"/>
    <cellStyle name="Обычный 2" xfId="2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029BB-7AC2-4818-A80F-147123097919}">
  <dimension ref="A2:EH475"/>
  <sheetViews>
    <sheetView tabSelected="1" workbookViewId="0">
      <selection activeCell="O19" sqref="O19"/>
    </sheetView>
  </sheetViews>
  <sheetFormatPr defaultColWidth="9" defaultRowHeight="13.5" x14ac:dyDescent="0.25"/>
  <cols>
    <col min="1" max="1" width="3.5703125" style="17" customWidth="1"/>
    <col min="2" max="2" width="10.28515625" style="17" customWidth="1"/>
    <col min="3" max="4" width="6.7109375" style="18" customWidth="1"/>
    <col min="5" max="5" width="10" style="17" customWidth="1"/>
    <col min="6" max="6" width="9.7109375" style="17" customWidth="1"/>
    <col min="7" max="7" width="9.42578125" style="17" customWidth="1"/>
    <col min="8" max="8" width="6" style="17" customWidth="1"/>
    <col min="9" max="9" width="5.42578125" style="17" customWidth="1"/>
    <col min="10" max="10" width="9.140625" style="17" customWidth="1"/>
    <col min="11" max="11" width="8.85546875" style="17" customWidth="1"/>
    <col min="12" max="12" width="9" style="17"/>
    <col min="13" max="13" width="5.85546875" style="17" customWidth="1"/>
    <col min="14" max="14" width="4.5703125" style="17" customWidth="1"/>
    <col min="15" max="15" width="9" style="17"/>
    <col min="16" max="16" width="8.42578125" style="17" customWidth="1"/>
    <col min="17" max="17" width="9" style="17"/>
    <col min="18" max="18" width="5.85546875" style="17" customWidth="1"/>
    <col min="19" max="19" width="5.28515625" style="17" customWidth="1"/>
    <col min="20" max="20" width="7.7109375" style="17" customWidth="1"/>
    <col min="21" max="22" width="7.140625" style="17" customWidth="1"/>
    <col min="23" max="23" width="5.140625" style="17" customWidth="1"/>
    <col min="24" max="24" width="4.85546875" style="17" customWidth="1"/>
    <col min="25" max="25" width="7.42578125" style="17" customWidth="1"/>
    <col min="26" max="27" width="7" style="17" customWidth="1"/>
    <col min="28" max="28" width="5.140625" style="17" customWidth="1"/>
    <col min="29" max="29" width="5" style="17" customWidth="1"/>
    <col min="30" max="30" width="9" style="17"/>
    <col min="31" max="31" width="8.7109375" style="17" customWidth="1"/>
    <col min="32" max="32" width="8.42578125" style="17" customWidth="1"/>
    <col min="33" max="33" width="5.42578125" style="17" customWidth="1"/>
    <col min="34" max="34" width="4.85546875" style="17" customWidth="1"/>
    <col min="35" max="35" width="9.140625" style="17" customWidth="1"/>
    <col min="36" max="36" width="7.5703125" style="17" customWidth="1"/>
    <col min="37" max="37" width="8.28515625" style="17" customWidth="1"/>
    <col min="38" max="38" width="5.140625" style="17" customWidth="1"/>
    <col min="39" max="39" width="4.42578125" style="17" customWidth="1"/>
    <col min="40" max="40" width="9.5703125" style="17" customWidth="1"/>
    <col min="41" max="41" width="8.7109375" style="17" customWidth="1"/>
    <col min="42" max="42" width="8.5703125" style="17" customWidth="1"/>
    <col min="43" max="43" width="6.85546875" style="17" customWidth="1"/>
    <col min="44" max="44" width="7.5703125" style="17" customWidth="1"/>
    <col min="45" max="45" width="8.42578125" style="17" customWidth="1"/>
    <col min="46" max="46" width="10.140625" style="17" customWidth="1"/>
    <col min="47" max="47" width="7" style="17" customWidth="1"/>
    <col min="48" max="48" width="7.140625" style="17" customWidth="1"/>
    <col min="49" max="49" width="7" style="17" customWidth="1"/>
    <col min="50" max="50" width="8.28515625" style="17" hidden="1" customWidth="1"/>
    <col min="51" max="51" width="14.42578125" style="17" hidden="1" customWidth="1"/>
    <col min="52" max="52" width="11" style="17" hidden="1" customWidth="1"/>
    <col min="53" max="53" width="7.42578125" style="17" hidden="1" customWidth="1"/>
    <col min="54" max="54" width="16" style="17" hidden="1" customWidth="1"/>
    <col min="55" max="55" width="7.85546875" style="17" hidden="1" customWidth="1"/>
    <col min="56" max="56" width="10.42578125" style="17" customWidth="1"/>
    <col min="57" max="57" width="9.5703125" style="17" customWidth="1"/>
    <col min="58" max="58" width="9" style="17" customWidth="1"/>
    <col min="59" max="60" width="14.28515625" style="17" hidden="1" customWidth="1"/>
    <col min="61" max="61" width="8.7109375" style="17" hidden="1" customWidth="1"/>
    <col min="62" max="62" width="8.140625" style="17" customWidth="1"/>
    <col min="63" max="63" width="9" style="17"/>
    <col min="64" max="64" width="7.85546875" style="17" customWidth="1"/>
    <col min="65" max="67" width="14.28515625" style="17" hidden="1" customWidth="1"/>
    <col min="68" max="68" width="6.7109375" style="17" hidden="1" customWidth="1"/>
    <col min="69" max="69" width="8.28515625" style="17" hidden="1" customWidth="1"/>
    <col min="70" max="70" width="9.140625" style="17" hidden="1" customWidth="1"/>
    <col min="71" max="71" width="8.42578125" style="17" customWidth="1"/>
    <col min="72" max="72" width="8.140625" style="17" customWidth="1"/>
    <col min="73" max="73" width="8.42578125" style="17" customWidth="1"/>
    <col min="74" max="74" width="6.7109375" style="17" customWidth="1"/>
    <col min="75" max="75" width="6.85546875" style="17" customWidth="1"/>
    <col min="76" max="76" width="7.7109375" style="17" customWidth="1"/>
    <col min="77" max="78" width="7.42578125" style="17" customWidth="1"/>
    <col min="79" max="79" width="7.28515625" style="17" customWidth="1"/>
    <col min="80" max="80" width="7.42578125" style="17" customWidth="1"/>
    <col min="81" max="81" width="6.5703125" style="17" customWidth="1"/>
    <col min="82" max="82" width="7.140625" style="17" customWidth="1"/>
    <col min="83" max="83" width="6.5703125" style="17" customWidth="1"/>
    <col min="84" max="84" width="7.28515625" style="17" customWidth="1"/>
    <col min="85" max="85" width="7.140625" style="17" customWidth="1"/>
    <col min="86" max="86" width="6.5703125" style="17" customWidth="1"/>
    <col min="87" max="87" width="7.5703125" style="17" customWidth="1"/>
    <col min="88" max="88" width="0.28515625" style="17" hidden="1" customWidth="1"/>
    <col min="89" max="89" width="6.7109375" style="17" hidden="1" customWidth="1"/>
    <col min="90" max="90" width="5.7109375" style="17" hidden="1" customWidth="1"/>
    <col min="91" max="91" width="7.140625" style="22" customWidth="1"/>
    <col min="92" max="92" width="6.140625" style="22" customWidth="1"/>
    <col min="93" max="93" width="6.42578125" style="22" customWidth="1"/>
    <col min="94" max="94" width="8.140625" style="22" hidden="1" customWidth="1"/>
    <col min="95" max="96" width="7.28515625" style="22" hidden="1" customWidth="1"/>
    <col min="97" max="97" width="10.28515625" style="17" customWidth="1"/>
    <col min="98" max="98" width="10.85546875" style="17" customWidth="1"/>
    <col min="99" max="99" width="10.28515625" style="17" customWidth="1"/>
    <col min="100" max="100" width="9.85546875" style="22" customWidth="1"/>
    <col min="101" max="102" width="8.85546875" style="22" customWidth="1"/>
    <col min="103" max="105" width="8.28515625" style="22" customWidth="1"/>
    <col min="106" max="108" width="8" style="22" customWidth="1"/>
    <col min="109" max="109" width="5.42578125" style="22" hidden="1" customWidth="1"/>
    <col min="110" max="110" width="6.28515625" style="22" hidden="1" customWidth="1"/>
    <col min="111" max="111" width="6.140625" style="22" hidden="1" customWidth="1"/>
    <col min="112" max="112" width="8.5703125" style="22" customWidth="1"/>
    <col min="113" max="113" width="9.42578125" style="22" customWidth="1"/>
    <col min="114" max="114" width="8.7109375" style="22" customWidth="1"/>
    <col min="115" max="115" width="11.7109375" style="17" customWidth="1"/>
    <col min="116" max="116" width="10.85546875" style="17" customWidth="1"/>
    <col min="117" max="117" width="10.7109375" style="17" customWidth="1"/>
    <col min="118" max="120" width="12.7109375" style="22" hidden="1" customWidth="1"/>
    <col min="121" max="121" width="10" style="22" customWidth="1"/>
    <col min="122" max="122" width="7.85546875" style="22" customWidth="1"/>
    <col min="123" max="123" width="11.42578125" style="22" customWidth="1"/>
    <col min="124" max="125" width="10.140625" style="22" hidden="1" customWidth="1"/>
    <col min="126" max="126" width="11.7109375" style="22" hidden="1" customWidth="1"/>
    <col min="127" max="127" width="9" style="22"/>
    <col min="128" max="129" width="7.28515625" style="22" customWidth="1"/>
    <col min="130" max="132" width="10.140625" style="22" hidden="1" customWidth="1"/>
    <col min="133" max="133" width="9.5703125" style="22" customWidth="1"/>
    <col min="134" max="134" width="8.42578125" style="22" customWidth="1"/>
    <col min="135" max="135" width="8" style="22" customWidth="1"/>
    <col min="136" max="136" width="10.28515625" style="22" customWidth="1"/>
    <col min="137" max="137" width="9.85546875" style="22" customWidth="1"/>
    <col min="138" max="138" width="9" style="22"/>
    <col min="139" max="16384" width="9" style="17"/>
  </cols>
  <sheetData>
    <row r="2" spans="1:138" ht="18.75" customHeight="1" x14ac:dyDescent="0.25">
      <c r="D2" s="41" t="s">
        <v>0</v>
      </c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19"/>
      <c r="S2" s="19"/>
      <c r="T2" s="19"/>
      <c r="U2" s="19"/>
      <c r="V2" s="19"/>
      <c r="W2" s="1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1"/>
      <c r="CN2" s="21"/>
      <c r="CO2" s="21"/>
      <c r="CP2" s="21"/>
      <c r="CQ2" s="21"/>
      <c r="CR2" s="21"/>
      <c r="CS2" s="20"/>
      <c r="CT2" s="20"/>
      <c r="CU2" s="20"/>
      <c r="CV2" s="21"/>
      <c r="CW2" s="21"/>
      <c r="CX2" s="21"/>
      <c r="CY2" s="21"/>
      <c r="CZ2" s="21"/>
      <c r="DA2" s="21"/>
      <c r="DB2" s="21"/>
      <c r="DC2" s="21"/>
      <c r="DD2" s="21"/>
      <c r="DE2" s="21"/>
      <c r="DF2" s="21"/>
      <c r="DG2" s="21"/>
      <c r="DH2" s="21"/>
      <c r="DI2" s="21"/>
      <c r="DJ2" s="21"/>
      <c r="DK2" s="20"/>
      <c r="DL2" s="20"/>
      <c r="DM2" s="20"/>
      <c r="DN2" s="21"/>
      <c r="DO2" s="21"/>
      <c r="DP2" s="21"/>
      <c r="DQ2" s="21"/>
      <c r="DR2" s="21"/>
      <c r="DS2" s="21"/>
      <c r="DT2" s="21"/>
      <c r="DU2" s="21"/>
      <c r="DV2" s="21"/>
      <c r="DW2" s="21"/>
      <c r="DX2" s="21"/>
      <c r="DY2" s="21"/>
      <c r="DZ2" s="21"/>
      <c r="EA2" s="21"/>
      <c r="EB2" s="21"/>
      <c r="EC2" s="21"/>
      <c r="ED2" s="21"/>
      <c r="EE2" s="21"/>
    </row>
    <row r="3" spans="1:138" s="23" customFormat="1" ht="20.25" customHeight="1" x14ac:dyDescent="0.25">
      <c r="B3" s="3"/>
      <c r="C3" s="42" t="s">
        <v>63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3"/>
      <c r="T3" s="3"/>
      <c r="U3" s="3"/>
      <c r="W3" s="24"/>
      <c r="X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CM3" s="25"/>
      <c r="CN3" s="25"/>
      <c r="CO3" s="25"/>
      <c r="CP3" s="25"/>
      <c r="CQ3" s="25"/>
      <c r="CR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</row>
    <row r="4" spans="1:138" x14ac:dyDescent="0.25">
      <c r="D4" s="1"/>
      <c r="E4" s="40"/>
      <c r="F4" s="40"/>
      <c r="G4" s="40"/>
      <c r="H4" s="4"/>
      <c r="I4" s="40"/>
      <c r="J4" s="40"/>
      <c r="K4" s="40"/>
      <c r="M4" s="4"/>
      <c r="N4" s="4"/>
      <c r="O4" s="4"/>
      <c r="P4" s="43" t="s">
        <v>1</v>
      </c>
      <c r="Q4" s="43"/>
      <c r="V4" s="24"/>
      <c r="W4" s="24"/>
      <c r="X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</row>
    <row r="5" spans="1:138" s="26" customFormat="1" ht="23.25" customHeight="1" x14ac:dyDescent="0.25">
      <c r="A5" s="44" t="s">
        <v>2</v>
      </c>
      <c r="B5" s="44" t="s">
        <v>3</v>
      </c>
      <c r="C5" s="47" t="s">
        <v>4</v>
      </c>
      <c r="D5" s="47" t="s">
        <v>5</v>
      </c>
      <c r="E5" s="50" t="s">
        <v>6</v>
      </c>
      <c r="F5" s="51"/>
      <c r="G5" s="51"/>
      <c r="H5" s="51"/>
      <c r="I5" s="52"/>
      <c r="J5" s="59" t="s">
        <v>45</v>
      </c>
      <c r="K5" s="60"/>
      <c r="L5" s="60"/>
      <c r="M5" s="60"/>
      <c r="N5" s="61"/>
      <c r="O5" s="68" t="s">
        <v>7</v>
      </c>
      <c r="P5" s="69"/>
      <c r="Q5" s="69"/>
      <c r="R5" s="69"/>
      <c r="S5" s="69"/>
      <c r="T5" s="68" t="s">
        <v>7</v>
      </c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8" t="s">
        <v>7</v>
      </c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11"/>
      <c r="BN5" s="11"/>
      <c r="BO5" s="11"/>
      <c r="BP5" s="11"/>
      <c r="BQ5" s="11"/>
      <c r="BR5" s="11"/>
      <c r="BS5" s="68" t="s">
        <v>7</v>
      </c>
      <c r="BT5" s="69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69"/>
      <c r="CP5" s="69"/>
      <c r="CQ5" s="69"/>
      <c r="CR5" s="11"/>
      <c r="CS5" s="69" t="s">
        <v>7</v>
      </c>
      <c r="CT5" s="69"/>
      <c r="CU5" s="69"/>
      <c r="CV5" s="69"/>
      <c r="CW5" s="69"/>
      <c r="CX5" s="69"/>
      <c r="CY5" s="69"/>
      <c r="CZ5" s="69"/>
      <c r="DA5" s="69"/>
      <c r="DB5" s="69"/>
      <c r="DC5" s="69"/>
      <c r="DD5" s="69"/>
      <c r="DE5" s="69"/>
      <c r="DF5" s="69"/>
      <c r="DG5" s="69"/>
      <c r="DH5" s="69"/>
      <c r="DI5" s="69"/>
      <c r="DJ5" s="103"/>
      <c r="DK5" s="104" t="s">
        <v>8</v>
      </c>
      <c r="DL5" s="105"/>
      <c r="DM5" s="106"/>
      <c r="DN5" s="113" t="s">
        <v>9</v>
      </c>
      <c r="DO5" s="114"/>
      <c r="DP5" s="114"/>
      <c r="DQ5" s="114"/>
      <c r="DR5" s="114"/>
      <c r="DS5" s="114"/>
      <c r="DT5" s="114"/>
      <c r="DU5" s="114"/>
      <c r="DV5" s="114"/>
      <c r="DW5" s="114"/>
      <c r="DX5" s="114"/>
      <c r="DY5" s="114"/>
      <c r="DZ5" s="114"/>
      <c r="EA5" s="114"/>
      <c r="EB5" s="114"/>
      <c r="EC5" s="114"/>
      <c r="ED5" s="114"/>
      <c r="EE5" s="115"/>
      <c r="EF5" s="75" t="s">
        <v>10</v>
      </c>
      <c r="EG5" s="76"/>
      <c r="EH5" s="77"/>
    </row>
    <row r="6" spans="1:138" s="26" customFormat="1" ht="39" customHeight="1" x14ac:dyDescent="0.25">
      <c r="A6" s="45"/>
      <c r="B6" s="45"/>
      <c r="C6" s="48"/>
      <c r="D6" s="48"/>
      <c r="E6" s="53"/>
      <c r="F6" s="54"/>
      <c r="G6" s="54"/>
      <c r="H6" s="54"/>
      <c r="I6" s="55"/>
      <c r="J6" s="62"/>
      <c r="K6" s="63"/>
      <c r="L6" s="63"/>
      <c r="M6" s="63"/>
      <c r="N6" s="64"/>
      <c r="O6" s="84" t="s">
        <v>11</v>
      </c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5" t="s">
        <v>12</v>
      </c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  <c r="BM6" s="86"/>
      <c r="BN6" s="86"/>
      <c r="BO6" s="87"/>
      <c r="BP6" s="88" t="s">
        <v>13</v>
      </c>
      <c r="BQ6" s="89"/>
      <c r="BR6" s="90"/>
      <c r="BS6" s="85" t="s">
        <v>14</v>
      </c>
      <c r="BT6" s="86"/>
      <c r="BU6" s="86"/>
      <c r="BV6" s="86"/>
      <c r="BW6" s="86"/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7"/>
      <c r="CJ6" s="94" t="s">
        <v>15</v>
      </c>
      <c r="CK6" s="95"/>
      <c r="CL6" s="95"/>
      <c r="CM6" s="95"/>
      <c r="CN6" s="95"/>
      <c r="CO6" s="95"/>
      <c r="CP6" s="95"/>
      <c r="CQ6" s="95"/>
      <c r="CR6" s="96"/>
      <c r="CS6" s="85" t="s">
        <v>16</v>
      </c>
      <c r="CT6" s="86"/>
      <c r="CU6" s="86"/>
      <c r="CV6" s="86"/>
      <c r="CW6" s="86"/>
      <c r="CX6" s="86"/>
      <c r="CY6" s="86"/>
      <c r="CZ6" s="86"/>
      <c r="DA6" s="87"/>
      <c r="DB6" s="97" t="s">
        <v>17</v>
      </c>
      <c r="DC6" s="98"/>
      <c r="DD6" s="99"/>
      <c r="DE6" s="116" t="s">
        <v>18</v>
      </c>
      <c r="DF6" s="117"/>
      <c r="DG6" s="118"/>
      <c r="DH6" s="116" t="s">
        <v>19</v>
      </c>
      <c r="DI6" s="117"/>
      <c r="DJ6" s="118"/>
      <c r="DK6" s="107"/>
      <c r="DL6" s="108"/>
      <c r="DM6" s="109"/>
      <c r="DN6" s="122"/>
      <c r="DO6" s="123"/>
      <c r="DP6" s="123"/>
      <c r="DQ6" s="123"/>
      <c r="DR6" s="123"/>
      <c r="DS6" s="124"/>
      <c r="DT6" s="125" t="s">
        <v>20</v>
      </c>
      <c r="DU6" s="126"/>
      <c r="DV6" s="127"/>
      <c r="DW6" s="122"/>
      <c r="DX6" s="123"/>
      <c r="DY6" s="123"/>
      <c r="DZ6" s="123"/>
      <c r="EA6" s="123"/>
      <c r="EB6" s="123"/>
      <c r="EC6" s="123"/>
      <c r="ED6" s="123"/>
      <c r="EE6" s="124"/>
      <c r="EF6" s="78"/>
      <c r="EG6" s="79"/>
      <c r="EH6" s="80"/>
    </row>
    <row r="7" spans="1:138" s="26" customFormat="1" ht="86.25" customHeight="1" x14ac:dyDescent="0.25">
      <c r="A7" s="45"/>
      <c r="B7" s="45"/>
      <c r="C7" s="48"/>
      <c r="D7" s="48"/>
      <c r="E7" s="56"/>
      <c r="F7" s="57"/>
      <c r="G7" s="57"/>
      <c r="H7" s="57"/>
      <c r="I7" s="58"/>
      <c r="J7" s="65"/>
      <c r="K7" s="66"/>
      <c r="L7" s="66"/>
      <c r="M7" s="66"/>
      <c r="N7" s="67"/>
      <c r="O7" s="137" t="s">
        <v>44</v>
      </c>
      <c r="P7" s="138"/>
      <c r="Q7" s="138"/>
      <c r="R7" s="138"/>
      <c r="S7" s="139"/>
      <c r="T7" s="140" t="s">
        <v>21</v>
      </c>
      <c r="U7" s="141"/>
      <c r="V7" s="141"/>
      <c r="W7" s="141"/>
      <c r="X7" s="142"/>
      <c r="Y7" s="140" t="s">
        <v>22</v>
      </c>
      <c r="Z7" s="141"/>
      <c r="AA7" s="141"/>
      <c r="AB7" s="141"/>
      <c r="AC7" s="142"/>
      <c r="AD7" s="140" t="s">
        <v>59</v>
      </c>
      <c r="AE7" s="141"/>
      <c r="AF7" s="141"/>
      <c r="AG7" s="141"/>
      <c r="AH7" s="142"/>
      <c r="AI7" s="140" t="s">
        <v>46</v>
      </c>
      <c r="AJ7" s="141"/>
      <c r="AK7" s="141"/>
      <c r="AL7" s="141"/>
      <c r="AM7" s="142"/>
      <c r="AN7" s="143" t="s">
        <v>57</v>
      </c>
      <c r="AO7" s="144"/>
      <c r="AP7" s="144"/>
      <c r="AQ7" s="144"/>
      <c r="AR7" s="145"/>
      <c r="AS7" s="143" t="s">
        <v>60</v>
      </c>
      <c r="AT7" s="144"/>
      <c r="AU7" s="144"/>
      <c r="AV7" s="144"/>
      <c r="AW7" s="145"/>
      <c r="AX7" s="140" t="s">
        <v>23</v>
      </c>
      <c r="AY7" s="141"/>
      <c r="AZ7" s="142"/>
      <c r="BA7" s="146" t="s">
        <v>24</v>
      </c>
      <c r="BB7" s="147"/>
      <c r="BC7" s="148"/>
      <c r="BD7" s="158" t="s">
        <v>25</v>
      </c>
      <c r="BE7" s="159"/>
      <c r="BF7" s="160"/>
      <c r="BG7" s="72" t="s">
        <v>26</v>
      </c>
      <c r="BH7" s="73"/>
      <c r="BI7" s="74"/>
      <c r="BJ7" s="72" t="s">
        <v>27</v>
      </c>
      <c r="BK7" s="73"/>
      <c r="BL7" s="74"/>
      <c r="BM7" s="131" t="s">
        <v>28</v>
      </c>
      <c r="BN7" s="132"/>
      <c r="BO7" s="133"/>
      <c r="BP7" s="91"/>
      <c r="BQ7" s="92"/>
      <c r="BR7" s="93"/>
      <c r="BS7" s="134" t="s">
        <v>29</v>
      </c>
      <c r="BT7" s="135"/>
      <c r="BU7" s="135"/>
      <c r="BV7" s="135"/>
      <c r="BW7" s="136"/>
      <c r="BX7" s="94" t="s">
        <v>30</v>
      </c>
      <c r="BY7" s="95"/>
      <c r="BZ7" s="96"/>
      <c r="CA7" s="94" t="s">
        <v>31</v>
      </c>
      <c r="CB7" s="95"/>
      <c r="CC7" s="96"/>
      <c r="CD7" s="94" t="s">
        <v>32</v>
      </c>
      <c r="CE7" s="95"/>
      <c r="CF7" s="96"/>
      <c r="CG7" s="94" t="s">
        <v>33</v>
      </c>
      <c r="CH7" s="95"/>
      <c r="CI7" s="96"/>
      <c r="CJ7" s="94" t="s">
        <v>54</v>
      </c>
      <c r="CK7" s="95"/>
      <c r="CL7" s="96"/>
      <c r="CM7" s="94" t="s">
        <v>55</v>
      </c>
      <c r="CN7" s="95"/>
      <c r="CO7" s="96"/>
      <c r="CP7" s="149" t="s">
        <v>34</v>
      </c>
      <c r="CQ7" s="150"/>
      <c r="CR7" s="151"/>
      <c r="CS7" s="155" t="s">
        <v>35</v>
      </c>
      <c r="CT7" s="156"/>
      <c r="CU7" s="157"/>
      <c r="CV7" s="94" t="s">
        <v>36</v>
      </c>
      <c r="CW7" s="95"/>
      <c r="CX7" s="96"/>
      <c r="CY7" s="94" t="s">
        <v>58</v>
      </c>
      <c r="CZ7" s="95"/>
      <c r="DA7" s="96"/>
      <c r="DB7" s="100"/>
      <c r="DC7" s="101"/>
      <c r="DD7" s="102"/>
      <c r="DE7" s="119"/>
      <c r="DF7" s="120"/>
      <c r="DG7" s="121"/>
      <c r="DH7" s="119"/>
      <c r="DI7" s="120"/>
      <c r="DJ7" s="121"/>
      <c r="DK7" s="110"/>
      <c r="DL7" s="111"/>
      <c r="DM7" s="112"/>
      <c r="DN7" s="149" t="s">
        <v>47</v>
      </c>
      <c r="DO7" s="150"/>
      <c r="DP7" s="151"/>
      <c r="DQ7" s="149" t="s">
        <v>48</v>
      </c>
      <c r="DR7" s="150"/>
      <c r="DS7" s="151"/>
      <c r="DT7" s="128"/>
      <c r="DU7" s="129"/>
      <c r="DV7" s="130"/>
      <c r="DW7" s="149" t="s">
        <v>49</v>
      </c>
      <c r="DX7" s="150"/>
      <c r="DY7" s="151"/>
      <c r="DZ7" s="149" t="s">
        <v>50</v>
      </c>
      <c r="EA7" s="150"/>
      <c r="EB7" s="151"/>
      <c r="EC7" s="152" t="s">
        <v>51</v>
      </c>
      <c r="ED7" s="153"/>
      <c r="EE7" s="154"/>
      <c r="EF7" s="81"/>
      <c r="EG7" s="82"/>
      <c r="EH7" s="83"/>
    </row>
    <row r="8" spans="1:138" s="27" customFormat="1" ht="27" customHeight="1" x14ac:dyDescent="0.25">
      <c r="A8" s="45"/>
      <c r="B8" s="45"/>
      <c r="C8" s="48"/>
      <c r="D8" s="48"/>
      <c r="E8" s="70" t="s">
        <v>37</v>
      </c>
      <c r="F8" s="72" t="s">
        <v>52</v>
      </c>
      <c r="G8" s="73"/>
      <c r="H8" s="73"/>
      <c r="I8" s="74"/>
      <c r="J8" s="70" t="s">
        <v>37</v>
      </c>
      <c r="K8" s="72" t="s">
        <v>52</v>
      </c>
      <c r="L8" s="73"/>
      <c r="M8" s="73"/>
      <c r="N8" s="74"/>
      <c r="O8" s="70" t="s">
        <v>53</v>
      </c>
      <c r="P8" s="72" t="s">
        <v>52</v>
      </c>
      <c r="Q8" s="73"/>
      <c r="R8" s="73"/>
      <c r="S8" s="74"/>
      <c r="T8" s="70" t="s">
        <v>37</v>
      </c>
      <c r="U8" s="72" t="s">
        <v>52</v>
      </c>
      <c r="V8" s="73"/>
      <c r="W8" s="73"/>
      <c r="X8" s="74"/>
      <c r="Y8" s="70" t="s">
        <v>37</v>
      </c>
      <c r="Z8" s="72" t="s">
        <v>52</v>
      </c>
      <c r="AA8" s="73"/>
      <c r="AB8" s="73"/>
      <c r="AC8" s="74"/>
      <c r="AD8" s="70" t="s">
        <v>37</v>
      </c>
      <c r="AE8" s="72" t="s">
        <v>52</v>
      </c>
      <c r="AF8" s="73"/>
      <c r="AG8" s="73"/>
      <c r="AH8" s="74"/>
      <c r="AI8" s="70" t="s">
        <v>37</v>
      </c>
      <c r="AJ8" s="72" t="s">
        <v>52</v>
      </c>
      <c r="AK8" s="73"/>
      <c r="AL8" s="73"/>
      <c r="AM8" s="74"/>
      <c r="AN8" s="70" t="s">
        <v>37</v>
      </c>
      <c r="AO8" s="72" t="s">
        <v>52</v>
      </c>
      <c r="AP8" s="73"/>
      <c r="AQ8" s="73"/>
      <c r="AR8" s="74"/>
      <c r="AS8" s="70" t="s">
        <v>53</v>
      </c>
      <c r="AT8" s="72" t="s">
        <v>52</v>
      </c>
      <c r="AU8" s="73"/>
      <c r="AV8" s="73"/>
      <c r="AW8" s="74"/>
      <c r="AX8" s="70" t="s">
        <v>38</v>
      </c>
      <c r="AY8" s="161" t="s">
        <v>52</v>
      </c>
      <c r="AZ8" s="162"/>
      <c r="BA8" s="70" t="s">
        <v>38</v>
      </c>
      <c r="BB8" s="161" t="s">
        <v>52</v>
      </c>
      <c r="BC8" s="162"/>
      <c r="BD8" s="70" t="s">
        <v>37</v>
      </c>
      <c r="BE8" s="72" t="s">
        <v>52</v>
      </c>
      <c r="BF8" s="74"/>
      <c r="BG8" s="70" t="s">
        <v>38</v>
      </c>
      <c r="BH8" s="161" t="s">
        <v>52</v>
      </c>
      <c r="BI8" s="162"/>
      <c r="BJ8" s="70" t="s">
        <v>37</v>
      </c>
      <c r="BK8" s="72" t="s">
        <v>52</v>
      </c>
      <c r="BL8" s="74"/>
      <c r="BM8" s="70" t="s">
        <v>38</v>
      </c>
      <c r="BN8" s="161" t="s">
        <v>52</v>
      </c>
      <c r="BO8" s="162"/>
      <c r="BP8" s="70" t="s">
        <v>38</v>
      </c>
      <c r="BQ8" s="161" t="s">
        <v>52</v>
      </c>
      <c r="BR8" s="162"/>
      <c r="BS8" s="70" t="s">
        <v>37</v>
      </c>
      <c r="BT8" s="161" t="s">
        <v>52</v>
      </c>
      <c r="BU8" s="163"/>
      <c r="BV8" s="163"/>
      <c r="BW8" s="162"/>
      <c r="BX8" s="70" t="s">
        <v>37</v>
      </c>
      <c r="BY8" s="72" t="s">
        <v>52</v>
      </c>
      <c r="BZ8" s="74"/>
      <c r="CA8" s="70" t="s">
        <v>37</v>
      </c>
      <c r="CB8" s="72" t="s">
        <v>52</v>
      </c>
      <c r="CC8" s="74"/>
      <c r="CD8" s="70" t="s">
        <v>37</v>
      </c>
      <c r="CE8" s="72" t="s">
        <v>52</v>
      </c>
      <c r="CF8" s="74"/>
      <c r="CG8" s="70" t="s">
        <v>37</v>
      </c>
      <c r="CH8" s="72" t="s">
        <v>52</v>
      </c>
      <c r="CI8" s="74"/>
      <c r="CJ8" s="70" t="s">
        <v>38</v>
      </c>
      <c r="CK8" s="161" t="s">
        <v>52</v>
      </c>
      <c r="CL8" s="162"/>
      <c r="CM8" s="70" t="s">
        <v>37</v>
      </c>
      <c r="CN8" s="72" t="s">
        <v>52</v>
      </c>
      <c r="CO8" s="74"/>
      <c r="CP8" s="70" t="s">
        <v>37</v>
      </c>
      <c r="CQ8" s="72" t="s">
        <v>52</v>
      </c>
      <c r="CR8" s="74"/>
      <c r="CS8" s="70" t="s">
        <v>37</v>
      </c>
      <c r="CT8" s="161" t="s">
        <v>52</v>
      </c>
      <c r="CU8" s="162"/>
      <c r="CV8" s="70" t="s">
        <v>37</v>
      </c>
      <c r="CW8" s="161" t="s">
        <v>52</v>
      </c>
      <c r="CX8" s="162"/>
      <c r="CY8" s="70" t="s">
        <v>37</v>
      </c>
      <c r="CZ8" s="161" t="s">
        <v>52</v>
      </c>
      <c r="DA8" s="162"/>
      <c r="DB8" s="70" t="s">
        <v>37</v>
      </c>
      <c r="DC8" s="161" t="s">
        <v>52</v>
      </c>
      <c r="DD8" s="162"/>
      <c r="DE8" s="70" t="s">
        <v>37</v>
      </c>
      <c r="DF8" s="161" t="s">
        <v>52</v>
      </c>
      <c r="DG8" s="162"/>
      <c r="DH8" s="70" t="s">
        <v>37</v>
      </c>
      <c r="DI8" s="161" t="s">
        <v>52</v>
      </c>
      <c r="DJ8" s="162"/>
      <c r="DK8" s="70" t="s">
        <v>37</v>
      </c>
      <c r="DL8" s="161" t="s">
        <v>52</v>
      </c>
      <c r="DM8" s="162"/>
      <c r="DN8" s="166" t="s">
        <v>38</v>
      </c>
      <c r="DO8" s="161" t="s">
        <v>52</v>
      </c>
      <c r="DP8" s="162"/>
      <c r="DQ8" s="70" t="s">
        <v>37</v>
      </c>
      <c r="DR8" s="161" t="s">
        <v>52</v>
      </c>
      <c r="DS8" s="162"/>
      <c r="DT8" s="166" t="s">
        <v>38</v>
      </c>
      <c r="DU8" s="161" t="s">
        <v>52</v>
      </c>
      <c r="DV8" s="162"/>
      <c r="DW8" s="70" t="s">
        <v>37</v>
      </c>
      <c r="DX8" s="161" t="s">
        <v>52</v>
      </c>
      <c r="DY8" s="162"/>
      <c r="DZ8" s="166" t="s">
        <v>38</v>
      </c>
      <c r="EA8" s="161" t="s">
        <v>52</v>
      </c>
      <c r="EB8" s="162"/>
      <c r="EC8" s="166" t="s">
        <v>37</v>
      </c>
      <c r="ED8" s="161" t="s">
        <v>52</v>
      </c>
      <c r="EE8" s="162"/>
      <c r="EF8" s="70" t="s">
        <v>37</v>
      </c>
      <c r="EG8" s="161" t="s">
        <v>52</v>
      </c>
      <c r="EH8" s="162"/>
    </row>
    <row r="9" spans="1:138" s="28" customFormat="1" ht="59.25" customHeight="1" x14ac:dyDescent="0.25">
      <c r="A9" s="46"/>
      <c r="B9" s="46"/>
      <c r="C9" s="49"/>
      <c r="D9" s="49"/>
      <c r="E9" s="71"/>
      <c r="F9" s="37" t="s">
        <v>61</v>
      </c>
      <c r="G9" s="2" t="s">
        <v>64</v>
      </c>
      <c r="H9" s="2" t="s">
        <v>62</v>
      </c>
      <c r="I9" s="2" t="s">
        <v>56</v>
      </c>
      <c r="J9" s="71"/>
      <c r="K9" s="37" t="str">
        <f>F9</f>
        <v>ծրագիր (1-ին կիսամսյակ)</v>
      </c>
      <c r="L9" s="37" t="str">
        <f>G9</f>
        <v>փաստացի (6 ամիս)</v>
      </c>
      <c r="M9" s="2" t="str">
        <f>H9</f>
        <v>կատ. %-ը 1-ին կիս.  նկատմ.</v>
      </c>
      <c r="N9" s="2" t="str">
        <f>I9</f>
        <v>կատ. %-ը տար.նկատմ.</v>
      </c>
      <c r="O9" s="71"/>
      <c r="P9" s="37" t="str">
        <f>K9</f>
        <v>ծրագիր (1-ին կիսամսյակ)</v>
      </c>
      <c r="Q9" s="2" t="str">
        <f>L9</f>
        <v>փաստացի (6 ամիս)</v>
      </c>
      <c r="R9" s="2" t="str">
        <f>M9</f>
        <v>կատ. %-ը 1-ին կիս.  նկատմ.</v>
      </c>
      <c r="S9" s="2" t="str">
        <f>N9</f>
        <v>կատ. %-ը տար.նկատմ.</v>
      </c>
      <c r="T9" s="71"/>
      <c r="U9" s="37" t="str">
        <f>P9</f>
        <v>ծրագիր (1-ին կիսամսյակ)</v>
      </c>
      <c r="V9" s="2" t="str">
        <f>Q9</f>
        <v>փաստացի (6 ամիս)</v>
      </c>
      <c r="W9" s="2" t="str">
        <f>R9</f>
        <v>կատ. %-ը 1-ին կիս.  նկատմ.</v>
      </c>
      <c r="X9" s="2" t="str">
        <f>S9</f>
        <v>կատ. %-ը տար.նկատմ.</v>
      </c>
      <c r="Y9" s="71"/>
      <c r="Z9" s="37" t="str">
        <f>U9</f>
        <v>ծրագիր (1-ին կիսամսյակ)</v>
      </c>
      <c r="AA9" s="2" t="str">
        <f>V9</f>
        <v>փաստացի (6 ամիս)</v>
      </c>
      <c r="AB9" s="2" t="str">
        <f>W9</f>
        <v>կատ. %-ը 1-ին կիս.  նկատմ.</v>
      </c>
      <c r="AC9" s="2" t="str">
        <f>X9</f>
        <v>կատ. %-ը տար.նկատմ.</v>
      </c>
      <c r="AD9" s="71"/>
      <c r="AE9" s="37" t="str">
        <f>Z9</f>
        <v>ծրագիր (1-ին կիսամսյակ)</v>
      </c>
      <c r="AF9" s="2" t="str">
        <f>AA9</f>
        <v>փաստացի (6 ամիս)</v>
      </c>
      <c r="AG9" s="2" t="str">
        <f>AB9</f>
        <v>կատ. %-ը 1-ին կիս.  նկատմ.</v>
      </c>
      <c r="AH9" s="2" t="str">
        <f>AC9</f>
        <v>կատ. %-ը տար.նկատմ.</v>
      </c>
      <c r="AI9" s="71"/>
      <c r="AJ9" s="37" t="str">
        <f>Z9</f>
        <v>ծրագիր (1-ին կիսամսյակ)</v>
      </c>
      <c r="AK9" s="2" t="str">
        <f>AA9</f>
        <v>փաստացի (6 ամիս)</v>
      </c>
      <c r="AL9" s="2" t="str">
        <f>AB9</f>
        <v>կատ. %-ը 1-ին կիս.  նկատմ.</v>
      </c>
      <c r="AM9" s="2" t="str">
        <f>AC9</f>
        <v>կատ. %-ը տար.նկատմ.</v>
      </c>
      <c r="AN9" s="71"/>
      <c r="AO9" s="37" t="str">
        <f>AJ9</f>
        <v>ծրագիր (1-ին կիսամսյակ)</v>
      </c>
      <c r="AP9" s="2" t="str">
        <f>AK9</f>
        <v>փաստացի (6 ամիս)</v>
      </c>
      <c r="AQ9" s="2" t="str">
        <f>AL9</f>
        <v>կատ. %-ը 1-ին կիս.  նկատմ.</v>
      </c>
      <c r="AR9" s="2" t="str">
        <f>AM9</f>
        <v>կատ. %-ը տար.նկատմ.</v>
      </c>
      <c r="AS9" s="71"/>
      <c r="AT9" s="37" t="str">
        <f>AO9</f>
        <v>ծրագիր (1-ին կիսամսյակ)</v>
      </c>
      <c r="AU9" s="2" t="str">
        <f>AP9</f>
        <v>փաստացի (6 ամիս)</v>
      </c>
      <c r="AV9" s="2" t="str">
        <f>AQ9</f>
        <v>կատ. %-ը 1-ին կիս.  նկատմ.</v>
      </c>
      <c r="AW9" s="2" t="str">
        <f>AR9</f>
        <v>կատ. %-ը տար.նկատմ.</v>
      </c>
      <c r="AX9" s="71"/>
      <c r="AY9" s="37" t="str">
        <f>AT9</f>
        <v>ծրագիր (1-ին կիսամսյակ)</v>
      </c>
      <c r="AZ9" s="2" t="str">
        <f>AU9</f>
        <v>փաստացի (6 ամիս)</v>
      </c>
      <c r="BA9" s="71"/>
      <c r="BB9" s="37" t="str">
        <f>AY9</f>
        <v>ծրագիր (1-ին կիսամսյակ)</v>
      </c>
      <c r="BC9" s="2" t="str">
        <f>AZ9</f>
        <v>փաստացի (6 ամիս)</v>
      </c>
      <c r="BD9" s="71"/>
      <c r="BE9" s="37" t="str">
        <f>BB9</f>
        <v>ծրագիր (1-ին կիսամսյակ)</v>
      </c>
      <c r="BF9" s="2" t="str">
        <f>BC9</f>
        <v>փաստացի (6 ամիս)</v>
      </c>
      <c r="BG9" s="71"/>
      <c r="BH9" s="37" t="str">
        <f>BE9</f>
        <v>ծրագիր (1-ին կիսամսյակ)</v>
      </c>
      <c r="BI9" s="2" t="str">
        <f>BC9</f>
        <v>փաստացի (6 ամիս)</v>
      </c>
      <c r="BJ9" s="71"/>
      <c r="BK9" s="37" t="str">
        <f>BH9</f>
        <v>ծրագիր (1-ին կիսամսյակ)</v>
      </c>
      <c r="BL9" s="2" t="str">
        <f>BI9</f>
        <v>փաստացի (6 ամիս)</v>
      </c>
      <c r="BM9" s="71"/>
      <c r="BN9" s="37" t="str">
        <f>BK9</f>
        <v>ծրագիր (1-ին կիսամսյակ)</v>
      </c>
      <c r="BO9" s="2" t="str">
        <f>BL9</f>
        <v>փաստացի (6 ամիս)</v>
      </c>
      <c r="BP9" s="71"/>
      <c r="BQ9" s="37" t="str">
        <f>BN9</f>
        <v>ծրագիր (1-ին կիսամսյակ)</v>
      </c>
      <c r="BR9" s="2" t="str">
        <f>BL9</f>
        <v>փաստացի (6 ամիս)</v>
      </c>
      <c r="BS9" s="71"/>
      <c r="BT9" s="37" t="str">
        <f>BQ9</f>
        <v>ծրագիր (1-ին կիսամսյակ)</v>
      </c>
      <c r="BU9" s="2" t="str">
        <f>BR9</f>
        <v>փաստացի (6 ամիս)</v>
      </c>
      <c r="BV9" s="2" t="str">
        <f>AQ9</f>
        <v>կատ. %-ը 1-ին կիս.  նկատմ.</v>
      </c>
      <c r="BW9" s="2" t="str">
        <f>AR9</f>
        <v>կատ. %-ը տար.նկատմ.</v>
      </c>
      <c r="BX9" s="71"/>
      <c r="BY9" s="37" t="str">
        <f>BT9</f>
        <v>ծրագիր (1-ին կիսամսյակ)</v>
      </c>
      <c r="BZ9" s="2" t="str">
        <f>BU9</f>
        <v>փաստացի (6 ամիս)</v>
      </c>
      <c r="CA9" s="71"/>
      <c r="CB9" s="37" t="str">
        <f>BY9</f>
        <v>ծրագիր (1-ին կիսամսյակ)</v>
      </c>
      <c r="CC9" s="2" t="str">
        <f>BZ9</f>
        <v>փաստացի (6 ամիս)</v>
      </c>
      <c r="CD9" s="71"/>
      <c r="CE9" s="37" t="str">
        <f>CB9</f>
        <v>ծրագիր (1-ին կիսամսյակ)</v>
      </c>
      <c r="CF9" s="2" t="str">
        <f>CC9</f>
        <v>փաստացի (6 ամիս)</v>
      </c>
      <c r="CG9" s="71"/>
      <c r="CH9" s="37" t="str">
        <f>CE9</f>
        <v>ծրագիր (1-ին կիսամսյակ)</v>
      </c>
      <c r="CI9" s="13" t="str">
        <f>CF9</f>
        <v>փաստացի (6 ամիս)</v>
      </c>
      <c r="CJ9" s="71"/>
      <c r="CK9" s="37" t="str">
        <f>CH9</f>
        <v>ծրագիր (1-ին կիսամսյակ)</v>
      </c>
      <c r="CL9" s="2" t="str">
        <f>CI9</f>
        <v>փաստացի (6 ամիս)</v>
      </c>
      <c r="CM9" s="71"/>
      <c r="CN9" s="37" t="str">
        <f>CK9</f>
        <v>ծրագիր (1-ին կիսամսյակ)</v>
      </c>
      <c r="CO9" s="2" t="str">
        <f>CL9</f>
        <v>փաստացի (6 ամիս)</v>
      </c>
      <c r="CP9" s="71"/>
      <c r="CQ9" s="37" t="str">
        <f>CN9</f>
        <v>ծրագիր (1-ին կիսամսյակ)</v>
      </c>
      <c r="CR9" s="2" t="str">
        <f>CO9</f>
        <v>փաստացի (6 ամիս)</v>
      </c>
      <c r="CS9" s="71"/>
      <c r="CT9" s="37" t="str">
        <f>CQ9</f>
        <v>ծրագիր (1-ին կիսամսյակ)</v>
      </c>
      <c r="CU9" s="2" t="str">
        <f>CR9</f>
        <v>փաստացի (6 ամիս)</v>
      </c>
      <c r="CV9" s="71"/>
      <c r="CW9" s="37" t="str">
        <f>CT9</f>
        <v>ծրագիր (1-ին կիսամսյակ)</v>
      </c>
      <c r="CX9" s="2" t="str">
        <f>CU9</f>
        <v>փաստացի (6 ամիս)</v>
      </c>
      <c r="CY9" s="71"/>
      <c r="CZ9" s="37" t="str">
        <f>CW9</f>
        <v>ծրագիր (1-ին կիսամսյակ)</v>
      </c>
      <c r="DA9" s="2" t="str">
        <f>CX9</f>
        <v>փաստացի (6 ամիս)</v>
      </c>
      <c r="DB9" s="71"/>
      <c r="DC9" s="37" t="str">
        <f>CZ9</f>
        <v>ծրագիր (1-ին կիսամսյակ)</v>
      </c>
      <c r="DD9" s="2" t="str">
        <f>DA9</f>
        <v>փաստացի (6 ամիս)</v>
      </c>
      <c r="DE9" s="71"/>
      <c r="DF9" s="37" t="str">
        <f>DC9</f>
        <v>ծրագիր (1-ին կիսամսյակ)</v>
      </c>
      <c r="DG9" s="2" t="str">
        <f>DD9</f>
        <v>փաստացի (6 ամիս)</v>
      </c>
      <c r="DH9" s="71"/>
      <c r="DI9" s="37" t="str">
        <f>DF9</f>
        <v>ծրագիր (1-ին կիսամսյակ)</v>
      </c>
      <c r="DJ9" s="2" t="str">
        <f>DG9</f>
        <v>փաստացի (6 ամիս)</v>
      </c>
      <c r="DK9" s="71"/>
      <c r="DL9" s="37" t="str">
        <f>DI9</f>
        <v>ծրագիր (1-ին կիսամսյակ)</v>
      </c>
      <c r="DM9" s="2" t="str">
        <f>DJ9</f>
        <v>փաստացի (6 ամիս)</v>
      </c>
      <c r="DN9" s="167"/>
      <c r="DO9" s="37" t="str">
        <f>DL9</f>
        <v>ծրագիր (1-ին կիսամսյակ)</v>
      </c>
      <c r="DP9" s="2" t="str">
        <f>DM9</f>
        <v>փաստացի (6 ամիս)</v>
      </c>
      <c r="DQ9" s="71"/>
      <c r="DR9" s="37" t="str">
        <f>DO9</f>
        <v>ծրագիր (1-ին կիսամսյակ)</v>
      </c>
      <c r="DS9" s="2" t="str">
        <f>DP9</f>
        <v>փաստացի (6 ամիս)</v>
      </c>
      <c r="DT9" s="167"/>
      <c r="DU9" s="37" t="str">
        <f>DR9</f>
        <v>ծրագիր (1-ին կիսամսյակ)</v>
      </c>
      <c r="DV9" s="2" t="str">
        <f>DS9</f>
        <v>փաստացի (6 ամիս)</v>
      </c>
      <c r="DW9" s="71"/>
      <c r="DX9" s="37" t="str">
        <f>DU9</f>
        <v>ծրագիր (1-ին կիսամսյակ)</v>
      </c>
      <c r="DY9" s="2" t="str">
        <f>DV9</f>
        <v>փաստացի (6 ամիս)</v>
      </c>
      <c r="DZ9" s="167"/>
      <c r="EA9" s="37" t="str">
        <f>DX9</f>
        <v>ծրագիր (1-ին կիսամսյակ)</v>
      </c>
      <c r="EB9" s="2" t="str">
        <f>DY9</f>
        <v>փաստացի (6 ամիս)</v>
      </c>
      <c r="EC9" s="167"/>
      <c r="ED9" s="37" t="str">
        <f>EA9</f>
        <v>ծրագիր (1-ին կիսամսյակ)</v>
      </c>
      <c r="EE9" s="2" t="str">
        <f>EB9</f>
        <v>փաստացի (6 ամիս)</v>
      </c>
      <c r="EF9" s="71"/>
      <c r="EG9" s="37" t="str">
        <f>ED9</f>
        <v>ծրագիր (1-ին կիսամսյակ)</v>
      </c>
      <c r="EH9" s="2" t="str">
        <f>EE9</f>
        <v>փաստացի (6 ամիս)</v>
      </c>
    </row>
    <row r="10" spans="1:138" s="29" customFormat="1" ht="16.5" customHeight="1" x14ac:dyDescent="0.25">
      <c r="A10" s="14"/>
      <c r="B10" s="14"/>
      <c r="C10" s="5">
        <v>1</v>
      </c>
      <c r="D10" s="5">
        <v>2</v>
      </c>
      <c r="E10" s="14">
        <v>3</v>
      </c>
      <c r="F10" s="16">
        <v>4</v>
      </c>
      <c r="G10" s="14">
        <v>5</v>
      </c>
      <c r="H10" s="16">
        <v>6</v>
      </c>
      <c r="I10" s="14">
        <v>7</v>
      </c>
      <c r="J10" s="16">
        <v>8</v>
      </c>
      <c r="K10" s="14">
        <v>9</v>
      </c>
      <c r="L10" s="16">
        <v>10</v>
      </c>
      <c r="M10" s="14">
        <v>11</v>
      </c>
      <c r="N10" s="16">
        <v>12</v>
      </c>
      <c r="O10" s="14">
        <v>13</v>
      </c>
      <c r="P10" s="16">
        <v>14</v>
      </c>
      <c r="Q10" s="14">
        <v>15</v>
      </c>
      <c r="R10" s="16">
        <v>16</v>
      </c>
      <c r="S10" s="14">
        <v>17</v>
      </c>
      <c r="T10" s="16">
        <v>18</v>
      </c>
      <c r="U10" s="14">
        <v>19</v>
      </c>
      <c r="V10" s="16">
        <v>20</v>
      </c>
      <c r="W10" s="14">
        <v>21</v>
      </c>
      <c r="X10" s="16">
        <v>22</v>
      </c>
      <c r="Y10" s="14">
        <v>23</v>
      </c>
      <c r="Z10" s="16">
        <v>24</v>
      </c>
      <c r="AA10" s="14">
        <v>25</v>
      </c>
      <c r="AB10" s="16">
        <v>26</v>
      </c>
      <c r="AC10" s="14">
        <v>27</v>
      </c>
      <c r="AD10" s="16">
        <v>28</v>
      </c>
      <c r="AE10" s="14">
        <v>29</v>
      </c>
      <c r="AF10" s="16">
        <v>30</v>
      </c>
      <c r="AG10" s="14">
        <v>31</v>
      </c>
      <c r="AH10" s="16">
        <v>32</v>
      </c>
      <c r="AI10" s="14">
        <v>33</v>
      </c>
      <c r="AJ10" s="16">
        <v>34</v>
      </c>
      <c r="AK10" s="14">
        <v>35</v>
      </c>
      <c r="AL10" s="16">
        <v>36</v>
      </c>
      <c r="AM10" s="14">
        <v>37</v>
      </c>
      <c r="AN10" s="16">
        <v>38</v>
      </c>
      <c r="AO10" s="14">
        <v>39</v>
      </c>
      <c r="AP10" s="16">
        <v>40</v>
      </c>
      <c r="AQ10" s="14">
        <v>41</v>
      </c>
      <c r="AR10" s="16">
        <v>42</v>
      </c>
      <c r="AS10" s="14">
        <v>43</v>
      </c>
      <c r="AT10" s="16">
        <v>44</v>
      </c>
      <c r="AU10" s="14">
        <v>45</v>
      </c>
      <c r="AV10" s="16">
        <v>46</v>
      </c>
      <c r="AW10" s="14">
        <v>47</v>
      </c>
      <c r="AX10" s="16">
        <v>48</v>
      </c>
      <c r="AY10" s="14">
        <v>49</v>
      </c>
      <c r="AZ10" s="16">
        <v>50</v>
      </c>
      <c r="BA10" s="14">
        <v>51</v>
      </c>
      <c r="BB10" s="16">
        <v>52</v>
      </c>
      <c r="BC10" s="14">
        <v>53</v>
      </c>
      <c r="BD10" s="16">
        <v>48</v>
      </c>
      <c r="BE10" s="14">
        <v>49</v>
      </c>
      <c r="BF10" s="16">
        <v>50</v>
      </c>
      <c r="BG10" s="14">
        <v>51</v>
      </c>
      <c r="BH10" s="16">
        <v>52</v>
      </c>
      <c r="BI10" s="14">
        <v>53</v>
      </c>
      <c r="BJ10" s="16">
        <v>51</v>
      </c>
      <c r="BK10" s="14">
        <v>52</v>
      </c>
      <c r="BL10" s="16">
        <v>53</v>
      </c>
      <c r="BM10" s="14">
        <v>54</v>
      </c>
      <c r="BN10" s="16">
        <v>55</v>
      </c>
      <c r="BO10" s="14">
        <v>56</v>
      </c>
      <c r="BP10" s="16">
        <v>57</v>
      </c>
      <c r="BQ10" s="14">
        <v>58</v>
      </c>
      <c r="BR10" s="16">
        <v>59</v>
      </c>
      <c r="BS10" s="14">
        <v>54</v>
      </c>
      <c r="BT10" s="16">
        <v>55</v>
      </c>
      <c r="BU10" s="14">
        <v>56</v>
      </c>
      <c r="BV10" s="16">
        <v>57</v>
      </c>
      <c r="BW10" s="14">
        <v>58</v>
      </c>
      <c r="BX10" s="16">
        <v>59</v>
      </c>
      <c r="BY10" s="14">
        <v>60</v>
      </c>
      <c r="BZ10" s="16">
        <v>61</v>
      </c>
      <c r="CA10" s="14">
        <v>62</v>
      </c>
      <c r="CB10" s="16">
        <v>63</v>
      </c>
      <c r="CC10" s="14">
        <v>64</v>
      </c>
      <c r="CD10" s="16">
        <v>65</v>
      </c>
      <c r="CE10" s="14">
        <v>66</v>
      </c>
      <c r="CF10" s="16">
        <v>67</v>
      </c>
      <c r="CG10" s="14">
        <v>68</v>
      </c>
      <c r="CH10" s="16">
        <v>69</v>
      </c>
      <c r="CI10" s="14">
        <v>70</v>
      </c>
      <c r="CJ10" s="14">
        <v>71</v>
      </c>
      <c r="CK10" s="16">
        <v>72</v>
      </c>
      <c r="CL10" s="14">
        <v>73</v>
      </c>
      <c r="CM10" s="16">
        <v>71</v>
      </c>
      <c r="CN10" s="14">
        <v>72</v>
      </c>
      <c r="CO10" s="16">
        <v>73</v>
      </c>
      <c r="CP10" s="14">
        <v>74</v>
      </c>
      <c r="CQ10" s="16">
        <v>75</v>
      </c>
      <c r="CR10" s="14">
        <v>76</v>
      </c>
      <c r="CS10" s="16">
        <v>74</v>
      </c>
      <c r="CT10" s="14">
        <v>75</v>
      </c>
      <c r="CU10" s="16">
        <v>76</v>
      </c>
      <c r="CV10" s="14">
        <v>77</v>
      </c>
      <c r="CW10" s="16">
        <v>78</v>
      </c>
      <c r="CX10" s="14">
        <v>79</v>
      </c>
      <c r="CY10" s="16">
        <v>80</v>
      </c>
      <c r="CZ10" s="14">
        <v>81</v>
      </c>
      <c r="DA10" s="16">
        <v>82</v>
      </c>
      <c r="DB10" s="14">
        <v>83</v>
      </c>
      <c r="DC10" s="16">
        <v>84</v>
      </c>
      <c r="DD10" s="14">
        <v>85</v>
      </c>
      <c r="DE10" s="16">
        <v>86</v>
      </c>
      <c r="DF10" s="14">
        <v>87</v>
      </c>
      <c r="DG10" s="16">
        <v>88</v>
      </c>
      <c r="DH10" s="14">
        <v>86</v>
      </c>
      <c r="DI10" s="16">
        <v>87</v>
      </c>
      <c r="DJ10" s="14">
        <v>88</v>
      </c>
      <c r="DK10" s="16">
        <v>89</v>
      </c>
      <c r="DL10" s="14">
        <v>90</v>
      </c>
      <c r="DM10" s="14">
        <v>91</v>
      </c>
      <c r="DN10" s="14">
        <v>92</v>
      </c>
      <c r="DO10" s="16">
        <v>93</v>
      </c>
      <c r="DP10" s="14">
        <v>94</v>
      </c>
      <c r="DQ10" s="16">
        <v>95</v>
      </c>
      <c r="DR10" s="14">
        <v>96</v>
      </c>
      <c r="DS10" s="14">
        <v>97</v>
      </c>
      <c r="DT10" s="14">
        <v>98</v>
      </c>
      <c r="DU10" s="16">
        <v>99</v>
      </c>
      <c r="DV10" s="14">
        <v>100</v>
      </c>
      <c r="DW10" s="16">
        <v>92</v>
      </c>
      <c r="DX10" s="14">
        <v>93</v>
      </c>
      <c r="DY10" s="14">
        <v>94</v>
      </c>
      <c r="DZ10" s="14">
        <v>104</v>
      </c>
      <c r="EA10" s="16">
        <v>105</v>
      </c>
      <c r="EB10" s="14">
        <v>106</v>
      </c>
      <c r="EC10" s="16">
        <v>107</v>
      </c>
      <c r="ED10" s="14">
        <v>108</v>
      </c>
      <c r="EE10" s="14">
        <v>109</v>
      </c>
      <c r="EF10" s="14">
        <v>95</v>
      </c>
      <c r="EG10" s="16">
        <v>96</v>
      </c>
      <c r="EH10" s="14">
        <v>97</v>
      </c>
    </row>
    <row r="11" spans="1:138" s="10" customFormat="1" ht="18.75" customHeight="1" x14ac:dyDescent="0.25">
      <c r="A11" s="15">
        <v>1</v>
      </c>
      <c r="B11" s="30" t="s">
        <v>39</v>
      </c>
      <c r="C11" s="38">
        <v>41198.6</v>
      </c>
      <c r="D11" s="38">
        <v>39693.4</v>
      </c>
      <c r="E11" s="8">
        <f t="shared" ref="E11:G14" si="0">DK11+EF11-EC11</f>
        <v>3100951.4999999995</v>
      </c>
      <c r="F11" s="8">
        <f t="shared" si="0"/>
        <v>1520582.7999999998</v>
      </c>
      <c r="G11" s="8">
        <f t="shared" si="0"/>
        <v>1536148.9000000001</v>
      </c>
      <c r="H11" s="8">
        <f>G11/F11*100</f>
        <v>101.02369302086018</v>
      </c>
      <c r="I11" s="8">
        <f>G11/E11*100</f>
        <v>49.537985357075094</v>
      </c>
      <c r="J11" s="8">
        <f t="shared" ref="J11:L14" si="1">T11+Y11+AD11+AI11+AN11+AS11+AX11+BP11+BX11+CA11+CD11+CG11+CJ11+CP11+CS11+CY11+DB11+DH11</f>
        <v>657672.80000000005</v>
      </c>
      <c r="K11" s="8">
        <f t="shared" si="1"/>
        <v>328836.5</v>
      </c>
      <c r="L11" s="8">
        <f t="shared" si="1"/>
        <v>270010.89999999997</v>
      </c>
      <c r="M11" s="8">
        <f>L11/K11*100</f>
        <v>82.110988287492404</v>
      </c>
      <c r="N11" s="8">
        <f>L11/J11*100</f>
        <v>41.055506628828184</v>
      </c>
      <c r="O11" s="8">
        <f>T11+Y11+AD11</f>
        <v>193406.4</v>
      </c>
      <c r="P11" s="8">
        <f t="shared" ref="P11:Q14" si="2">U11+Z11+AE11</f>
        <v>96703.2</v>
      </c>
      <c r="Q11" s="8">
        <f t="shared" si="2"/>
        <v>44133.899999999994</v>
      </c>
      <c r="R11" s="8">
        <f>Q11/P11*100</f>
        <v>45.638510411237682</v>
      </c>
      <c r="S11" s="9">
        <f>Q11/O11*100</f>
        <v>22.819255205618841</v>
      </c>
      <c r="T11" s="8">
        <v>15000</v>
      </c>
      <c r="U11" s="8">
        <v>7500</v>
      </c>
      <c r="V11" s="8">
        <v>6345.1</v>
      </c>
      <c r="W11" s="8">
        <f>V11/U11*100</f>
        <v>84.601333333333343</v>
      </c>
      <c r="X11" s="8">
        <f>V11/T11*100</f>
        <v>42.300666666666672</v>
      </c>
      <c r="Y11" s="8">
        <v>12000</v>
      </c>
      <c r="Z11" s="8">
        <v>6000</v>
      </c>
      <c r="AA11" s="8">
        <v>3811.1</v>
      </c>
      <c r="AB11" s="8">
        <v>0</v>
      </c>
      <c r="AC11" s="8">
        <v>0</v>
      </c>
      <c r="AD11" s="8">
        <v>166406.39999999999</v>
      </c>
      <c r="AE11" s="8">
        <v>83203.199999999997</v>
      </c>
      <c r="AF11" s="8">
        <v>33977.699999999997</v>
      </c>
      <c r="AG11" s="8">
        <f>AF11/AE11*100</f>
        <v>40.837011076497056</v>
      </c>
      <c r="AH11" s="8">
        <f>AF11/AD11*100</f>
        <v>20.418505538248528</v>
      </c>
      <c r="AI11" s="12">
        <v>259388.1</v>
      </c>
      <c r="AJ11" s="8">
        <v>129694.1</v>
      </c>
      <c r="AK11" s="8">
        <v>116249.9</v>
      </c>
      <c r="AL11" s="8">
        <f>AK11/AJ11*100</f>
        <v>89.633915498083567</v>
      </c>
      <c r="AM11" s="8">
        <f>AK11/AI11*100</f>
        <v>44.816975026996225</v>
      </c>
      <c r="AN11" s="8">
        <v>27273.3</v>
      </c>
      <c r="AO11" s="8">
        <v>13636.7</v>
      </c>
      <c r="AP11" s="8">
        <v>11761.3</v>
      </c>
      <c r="AQ11" s="8">
        <f>AP11/AO11*100</f>
        <v>86.247405897321201</v>
      </c>
      <c r="AR11" s="8">
        <f>AP11/AN11*100</f>
        <v>43.123861065584293</v>
      </c>
      <c r="AS11" s="8">
        <v>18000</v>
      </c>
      <c r="AT11" s="8">
        <v>9000</v>
      </c>
      <c r="AU11" s="8">
        <v>7848.6</v>
      </c>
      <c r="AV11" s="8">
        <f>AU11/AT11*100</f>
        <v>87.206666666666663</v>
      </c>
      <c r="AW11" s="8">
        <f>AU11/AS11*100</f>
        <v>43.603333333333332</v>
      </c>
      <c r="AX11" s="8">
        <v>0</v>
      </c>
      <c r="AY11" s="8">
        <v>0</v>
      </c>
      <c r="AZ11" s="8">
        <v>0</v>
      </c>
      <c r="BA11" s="8">
        <v>0</v>
      </c>
      <c r="BB11" s="8">
        <v>0</v>
      </c>
      <c r="BC11" s="8">
        <v>0</v>
      </c>
      <c r="BD11" s="8">
        <v>2052759.4</v>
      </c>
      <c r="BE11" s="8">
        <v>1026379.7</v>
      </c>
      <c r="BF11" s="8">
        <v>1030283.5</v>
      </c>
      <c r="BG11" s="8"/>
      <c r="BH11" s="8"/>
      <c r="BI11" s="8"/>
      <c r="BJ11" s="8">
        <v>2796.8</v>
      </c>
      <c r="BK11" s="8">
        <v>437.5</v>
      </c>
      <c r="BL11" s="8">
        <v>8817.7999999999993</v>
      </c>
      <c r="BM11" s="8">
        <v>0</v>
      </c>
      <c r="BN11" s="8">
        <v>0</v>
      </c>
      <c r="BO11" s="8">
        <v>0</v>
      </c>
      <c r="BP11" s="8">
        <v>0</v>
      </c>
      <c r="BQ11" s="8">
        <v>0</v>
      </c>
      <c r="BR11" s="8">
        <v>0</v>
      </c>
      <c r="BS11" s="8">
        <f>BX11+CA11+CD11+CG11</f>
        <v>19000</v>
      </c>
      <c r="BT11" s="8">
        <f>BY11+CB11+CE11+CH11</f>
        <v>9500</v>
      </c>
      <c r="BU11" s="8">
        <f>BZ11+CC11+CF11+CI11</f>
        <v>8964.1999999999989</v>
      </c>
      <c r="BV11" s="8">
        <f>BU11/BT11*100</f>
        <v>94.359999999999985</v>
      </c>
      <c r="BW11" s="8">
        <f>BU11/BS11*100</f>
        <v>47.179999999999993</v>
      </c>
      <c r="BX11" s="8">
        <v>17552.599999999999</v>
      </c>
      <c r="BY11" s="8">
        <v>8776.2999999999993</v>
      </c>
      <c r="BZ11" s="8">
        <v>8047.9</v>
      </c>
      <c r="CA11" s="8">
        <v>1447.4</v>
      </c>
      <c r="CB11" s="8">
        <v>723.7</v>
      </c>
      <c r="CC11" s="8">
        <v>472.8</v>
      </c>
      <c r="CD11" s="8"/>
      <c r="CE11" s="8"/>
      <c r="CF11" s="8"/>
      <c r="CG11" s="8"/>
      <c r="CH11" s="8"/>
      <c r="CI11" s="8">
        <v>443.5</v>
      </c>
      <c r="CJ11" s="8"/>
      <c r="CK11" s="8"/>
      <c r="CL11" s="8"/>
      <c r="CM11" s="8"/>
      <c r="CN11" s="8"/>
      <c r="CO11" s="8"/>
      <c r="CP11" s="8"/>
      <c r="CQ11" s="8"/>
      <c r="CR11" s="8"/>
      <c r="CS11" s="8">
        <v>131105</v>
      </c>
      <c r="CT11" s="8">
        <v>65552.5</v>
      </c>
      <c r="CU11" s="8">
        <v>67016.600000000006</v>
      </c>
      <c r="CV11" s="8">
        <v>48000</v>
      </c>
      <c r="CW11" s="8">
        <v>24000</v>
      </c>
      <c r="CX11" s="8">
        <v>22765.4</v>
      </c>
      <c r="CY11" s="8"/>
      <c r="CZ11" s="8"/>
      <c r="DA11" s="8"/>
      <c r="DB11" s="8">
        <v>1000</v>
      </c>
      <c r="DC11" s="8">
        <v>500</v>
      </c>
      <c r="DD11" s="8">
        <v>-23799.7</v>
      </c>
      <c r="DE11" s="8"/>
      <c r="DF11" s="8"/>
      <c r="DG11" s="8"/>
      <c r="DH11" s="8">
        <v>8500</v>
      </c>
      <c r="DI11" s="8">
        <v>4250</v>
      </c>
      <c r="DJ11" s="8">
        <v>37836.1</v>
      </c>
      <c r="DK11" s="8">
        <f t="shared" ref="DK11:DM14" si="3">T11+Y11+AD11+AI11+AN11+AS11+AX11+BA11+BD11+BG11+BJ11+BM11+BP11+BX11+CA11+CD11+CG11+CJ11+CM11+CP11+CS11+CY11+DB11+DE11+DH11</f>
        <v>2713228.9999999995</v>
      </c>
      <c r="DL11" s="8">
        <f t="shared" si="3"/>
        <v>1355653.7</v>
      </c>
      <c r="DM11" s="8">
        <f t="shared" si="3"/>
        <v>1309112.2000000002</v>
      </c>
      <c r="DN11" s="8"/>
      <c r="DO11" s="8"/>
      <c r="DP11" s="8"/>
      <c r="DQ11" s="8">
        <v>377722.5</v>
      </c>
      <c r="DR11" s="8">
        <v>154929.1</v>
      </c>
      <c r="DS11" s="8">
        <v>227036.7</v>
      </c>
      <c r="DT11" s="8"/>
      <c r="DU11" s="8"/>
      <c r="DV11" s="8"/>
      <c r="DW11" s="8">
        <v>10000</v>
      </c>
      <c r="DX11" s="8">
        <v>10000</v>
      </c>
      <c r="DY11" s="8">
        <v>0</v>
      </c>
      <c r="DZ11" s="8"/>
      <c r="EA11" s="8"/>
      <c r="EB11" s="8"/>
      <c r="EC11" s="8">
        <v>387760</v>
      </c>
      <c r="ED11" s="8">
        <v>387760</v>
      </c>
      <c r="EE11" s="8">
        <v>198114</v>
      </c>
      <c r="EF11" s="8">
        <f>DN11+DQ11+DT11+DW11+DZ11+EC11</f>
        <v>775482.5</v>
      </c>
      <c r="EG11" s="8">
        <f>DO11+DR11+DU11+DX11+EA11+ED11</f>
        <v>552689.1</v>
      </c>
      <c r="EH11" s="8">
        <f>DP11+DS11+DV11+DY11+EB11+EE11</f>
        <v>425150.7</v>
      </c>
    </row>
    <row r="12" spans="1:138" s="10" customFormat="1" ht="18.75" customHeight="1" x14ac:dyDescent="0.25">
      <c r="A12" s="15">
        <v>2</v>
      </c>
      <c r="B12" s="30" t="s">
        <v>41</v>
      </c>
      <c r="C12" s="31"/>
      <c r="D12" s="31">
        <v>680427.9</v>
      </c>
      <c r="E12" s="8">
        <f t="shared" si="0"/>
        <v>1824454.2</v>
      </c>
      <c r="F12" s="8">
        <f t="shared" si="0"/>
        <v>960301.4</v>
      </c>
      <c r="G12" s="8">
        <f t="shared" si="0"/>
        <v>802596.4</v>
      </c>
      <c r="H12" s="8">
        <f>G12/F12*100</f>
        <v>83.577551797800155</v>
      </c>
      <c r="I12" s="8">
        <f t="shared" ref="I12:I14" si="4">G12/E12*100</f>
        <v>43.991041265930377</v>
      </c>
      <c r="J12" s="8">
        <f t="shared" si="1"/>
        <v>776167</v>
      </c>
      <c r="K12" s="8">
        <f t="shared" si="1"/>
        <v>388083.6</v>
      </c>
      <c r="L12" s="8">
        <f t="shared" si="1"/>
        <v>301788.40000000002</v>
      </c>
      <c r="M12" s="8">
        <f t="shared" ref="M12:M14" si="5">L12/K12*100</f>
        <v>77.763760179507727</v>
      </c>
      <c r="N12" s="8">
        <f t="shared" ref="N12:N14" si="6">L12/J12*100</f>
        <v>38.881890108700837</v>
      </c>
      <c r="O12" s="8">
        <f t="shared" ref="O12:O14" si="7">T12+Y12+AD12</f>
        <v>278242</v>
      </c>
      <c r="P12" s="8">
        <f t="shared" si="2"/>
        <v>139121</v>
      </c>
      <c r="Q12" s="8">
        <f t="shared" si="2"/>
        <v>92410.5</v>
      </c>
      <c r="R12" s="8">
        <f t="shared" ref="R12:R14" si="8">Q12/P12*100</f>
        <v>66.424551289884349</v>
      </c>
      <c r="S12" s="9">
        <f t="shared" ref="S12:S14" si="9">Q12/O12*100</f>
        <v>33.212275644942174</v>
      </c>
      <c r="T12" s="8">
        <v>1025</v>
      </c>
      <c r="U12" s="8">
        <v>512.5</v>
      </c>
      <c r="V12" s="8">
        <v>708.3</v>
      </c>
      <c r="W12" s="8">
        <f t="shared" ref="W12:W13" si="10">V12/U12*100</f>
        <v>138.20487804878047</v>
      </c>
      <c r="X12" s="8">
        <f t="shared" ref="X12:X13" si="11">V12/T12*100</f>
        <v>69.102439024390236</v>
      </c>
      <c r="Y12" s="8">
        <v>8293</v>
      </c>
      <c r="Z12" s="8">
        <v>4146.5</v>
      </c>
      <c r="AA12" s="8">
        <v>3244.6</v>
      </c>
      <c r="AB12" s="8">
        <f t="shared" ref="AB12:AB13" si="12">AA12/Z12*100</f>
        <v>78.249125768720603</v>
      </c>
      <c r="AC12" s="8">
        <f t="shared" ref="AC12:AC13" si="13">AA12/Y12*100</f>
        <v>39.124562884360301</v>
      </c>
      <c r="AD12" s="12">
        <v>268924</v>
      </c>
      <c r="AE12" s="8">
        <v>134462</v>
      </c>
      <c r="AF12" s="8">
        <v>88457.600000000006</v>
      </c>
      <c r="AG12" s="8">
        <f t="shared" ref="AG12:AG14" si="14">AF12/AE12*100</f>
        <v>65.786318811262674</v>
      </c>
      <c r="AH12" s="8">
        <f t="shared" ref="AH12:AH14" si="15">AF12/AD12*100</f>
        <v>32.893159405631337</v>
      </c>
      <c r="AI12" s="12">
        <v>160991</v>
      </c>
      <c r="AJ12" s="8">
        <v>80495.5</v>
      </c>
      <c r="AK12" s="8">
        <v>62829.5</v>
      </c>
      <c r="AL12" s="8">
        <f t="shared" ref="AL12:AL14" si="16">AK12/AJ12*100</f>
        <v>78.053431558285865</v>
      </c>
      <c r="AM12" s="8">
        <f t="shared" ref="AM12:AM14" si="17">AK12/AI12*100</f>
        <v>39.026715779142933</v>
      </c>
      <c r="AN12" s="8">
        <v>88650</v>
      </c>
      <c r="AO12" s="8">
        <v>44325</v>
      </c>
      <c r="AP12" s="8">
        <v>33676.400000000001</v>
      </c>
      <c r="AQ12" s="8">
        <f t="shared" ref="AQ12:AQ14" si="18">AP12/AO12*100</f>
        <v>75.976085730400456</v>
      </c>
      <c r="AR12" s="8">
        <f t="shared" ref="AR12:AR14" si="19">AP12/AN12*100</f>
        <v>37.988042865200228</v>
      </c>
      <c r="AS12" s="8">
        <v>6500</v>
      </c>
      <c r="AT12" s="8">
        <v>3250</v>
      </c>
      <c r="AU12" s="8">
        <v>2439.6999999999998</v>
      </c>
      <c r="AV12" s="8">
        <f>AU12/AT12*100</f>
        <v>75.067692307692298</v>
      </c>
      <c r="AW12" s="8">
        <f>AU12/AS12*100</f>
        <v>37.533846153846149</v>
      </c>
      <c r="AX12" s="8">
        <v>0</v>
      </c>
      <c r="AY12" s="8">
        <v>0</v>
      </c>
      <c r="AZ12" s="8">
        <v>0</v>
      </c>
      <c r="BA12" s="8">
        <v>0</v>
      </c>
      <c r="BB12" s="8">
        <v>0</v>
      </c>
      <c r="BC12" s="8">
        <v>0</v>
      </c>
      <c r="BD12" s="8">
        <v>947307.4</v>
      </c>
      <c r="BE12" s="8">
        <v>473653.7</v>
      </c>
      <c r="BF12" s="8">
        <v>473653.8</v>
      </c>
      <c r="BG12" s="8"/>
      <c r="BH12" s="8"/>
      <c r="BI12" s="8"/>
      <c r="BJ12" s="8">
        <v>2832.5</v>
      </c>
      <c r="BK12" s="8">
        <v>1416.3</v>
      </c>
      <c r="BL12" s="8">
        <v>1180.2</v>
      </c>
      <c r="BM12" s="8">
        <v>0</v>
      </c>
      <c r="BN12" s="8">
        <v>0</v>
      </c>
      <c r="BO12" s="8">
        <v>0</v>
      </c>
      <c r="BP12" s="8">
        <v>0</v>
      </c>
      <c r="BQ12" s="8">
        <v>0</v>
      </c>
      <c r="BR12" s="8">
        <v>0</v>
      </c>
      <c r="BS12" s="8">
        <f t="shared" ref="BS12:BU14" si="20">BX12+CA12+CD12+CG12</f>
        <v>45329.5</v>
      </c>
      <c r="BT12" s="8">
        <f t="shared" si="20"/>
        <v>22664.799999999999</v>
      </c>
      <c r="BU12" s="8">
        <f t="shared" si="20"/>
        <v>23452</v>
      </c>
      <c r="BV12" s="8">
        <f t="shared" ref="BV12:BV14" si="21">BU12/BT12*100</f>
        <v>103.47322720694645</v>
      </c>
      <c r="BW12" s="8">
        <f t="shared" ref="BW12:BW14" si="22">BU12/BS12*100</f>
        <v>51.736727738007261</v>
      </c>
      <c r="BX12" s="8">
        <v>15000</v>
      </c>
      <c r="BY12" s="8">
        <v>7500</v>
      </c>
      <c r="BZ12" s="8">
        <v>5870.6</v>
      </c>
      <c r="CA12" s="8"/>
      <c r="CB12" s="8"/>
      <c r="CC12" s="8"/>
      <c r="CD12" s="8">
        <v>16232.1</v>
      </c>
      <c r="CE12" s="8">
        <v>8116.1</v>
      </c>
      <c r="CF12" s="8">
        <v>10544.3</v>
      </c>
      <c r="CG12" s="8">
        <v>14097.4</v>
      </c>
      <c r="CH12" s="8">
        <v>7048.7</v>
      </c>
      <c r="CI12" s="8">
        <v>7037.1</v>
      </c>
      <c r="CJ12" s="8"/>
      <c r="CK12" s="8"/>
      <c r="CL12" s="8"/>
      <c r="CM12" s="8">
        <v>1999</v>
      </c>
      <c r="CN12" s="8">
        <v>999.5</v>
      </c>
      <c r="CO12" s="8">
        <v>799.6</v>
      </c>
      <c r="CP12" s="8"/>
      <c r="CQ12" s="8"/>
      <c r="CR12" s="8"/>
      <c r="CS12" s="8">
        <v>159225</v>
      </c>
      <c r="CT12" s="8">
        <v>79612.5</v>
      </c>
      <c r="CU12" s="8">
        <v>71727.399999999994</v>
      </c>
      <c r="CV12" s="8">
        <v>50000</v>
      </c>
      <c r="CW12" s="8">
        <v>25000</v>
      </c>
      <c r="CX12" s="8">
        <v>21558</v>
      </c>
      <c r="CY12" s="8">
        <v>10000</v>
      </c>
      <c r="CZ12" s="8">
        <v>5000</v>
      </c>
      <c r="DA12" s="8">
        <v>287</v>
      </c>
      <c r="DB12" s="8">
        <v>5000</v>
      </c>
      <c r="DC12" s="8">
        <v>2500</v>
      </c>
      <c r="DD12" s="8">
        <v>750</v>
      </c>
      <c r="DE12" s="8"/>
      <c r="DF12" s="8"/>
      <c r="DG12" s="8"/>
      <c r="DH12" s="8">
        <v>22229.5</v>
      </c>
      <c r="DI12" s="8">
        <v>11114.8</v>
      </c>
      <c r="DJ12" s="8">
        <v>14215.9</v>
      </c>
      <c r="DK12" s="8">
        <f t="shared" si="3"/>
        <v>1728305.9</v>
      </c>
      <c r="DL12" s="8">
        <f t="shared" si="3"/>
        <v>864153.1</v>
      </c>
      <c r="DM12" s="8">
        <f t="shared" si="3"/>
        <v>777422</v>
      </c>
      <c r="DN12" s="8"/>
      <c r="DO12" s="8"/>
      <c r="DP12" s="8"/>
      <c r="DQ12" s="8">
        <v>96148.3</v>
      </c>
      <c r="DR12" s="8">
        <v>96148.3</v>
      </c>
      <c r="DS12" s="8">
        <v>25174.400000000001</v>
      </c>
      <c r="DT12" s="8"/>
      <c r="DU12" s="8"/>
      <c r="DV12" s="8"/>
      <c r="DW12" s="8"/>
      <c r="DX12" s="8"/>
      <c r="DY12" s="8"/>
      <c r="DZ12" s="8"/>
      <c r="EA12" s="8"/>
      <c r="EB12" s="8"/>
      <c r="EC12" s="8">
        <v>3000</v>
      </c>
      <c r="ED12" s="8">
        <v>3000</v>
      </c>
      <c r="EE12" s="8">
        <v>3000</v>
      </c>
      <c r="EF12" s="8">
        <f t="shared" ref="EF12:EH14" si="23">DN12+DQ12+DT12+DW12+DZ12+EC12</f>
        <v>99148.3</v>
      </c>
      <c r="EG12" s="8">
        <f t="shared" si="23"/>
        <v>99148.3</v>
      </c>
      <c r="EH12" s="8">
        <f t="shared" si="23"/>
        <v>28174.400000000001</v>
      </c>
    </row>
    <row r="13" spans="1:138" s="10" customFormat="1" ht="18.75" customHeight="1" x14ac:dyDescent="0.2">
      <c r="A13" s="15">
        <v>3</v>
      </c>
      <c r="B13" s="32" t="s">
        <v>42</v>
      </c>
      <c r="C13" s="33"/>
      <c r="D13" s="33">
        <v>154225.70000000001</v>
      </c>
      <c r="E13" s="8">
        <f t="shared" si="0"/>
        <v>2244625.7000000002</v>
      </c>
      <c r="F13" s="8">
        <f t="shared" si="0"/>
        <v>1253751</v>
      </c>
      <c r="G13" s="8">
        <f t="shared" si="0"/>
        <v>1116273.0999999999</v>
      </c>
      <c r="H13" s="8">
        <f t="shared" ref="H13:H14" si="24">G13/F13*100</f>
        <v>89.034672753999786</v>
      </c>
      <c r="I13" s="8">
        <f t="shared" si="4"/>
        <v>49.730923957611274</v>
      </c>
      <c r="J13" s="8">
        <f t="shared" si="1"/>
        <v>403090.5</v>
      </c>
      <c r="K13" s="8">
        <f t="shared" si="1"/>
        <v>172759.9</v>
      </c>
      <c r="L13" s="8">
        <f t="shared" si="1"/>
        <v>180803.8</v>
      </c>
      <c r="M13" s="8">
        <f t="shared" si="5"/>
        <v>104.6561152211827</v>
      </c>
      <c r="N13" s="8">
        <f t="shared" si="6"/>
        <v>44.854393740363513</v>
      </c>
      <c r="O13" s="8">
        <f t="shared" si="7"/>
        <v>62800</v>
      </c>
      <c r="P13" s="8">
        <f t="shared" si="2"/>
        <v>31400</v>
      </c>
      <c r="Q13" s="8">
        <f t="shared" si="2"/>
        <v>15900.9</v>
      </c>
      <c r="R13" s="8">
        <f t="shared" si="8"/>
        <v>50.639808917197449</v>
      </c>
      <c r="S13" s="9">
        <f t="shared" si="9"/>
        <v>25.319904458598725</v>
      </c>
      <c r="T13" s="8">
        <v>2800</v>
      </c>
      <c r="U13" s="8">
        <v>1400</v>
      </c>
      <c r="V13" s="8">
        <v>3475.8</v>
      </c>
      <c r="W13" s="8">
        <f t="shared" si="10"/>
        <v>248.27142857142857</v>
      </c>
      <c r="X13" s="8">
        <f t="shared" si="11"/>
        <v>124.13571428571429</v>
      </c>
      <c r="Y13" s="8">
        <v>3000</v>
      </c>
      <c r="Z13" s="8">
        <v>1500</v>
      </c>
      <c r="AA13" s="8">
        <v>1155.2</v>
      </c>
      <c r="AB13" s="8">
        <f t="shared" si="12"/>
        <v>77.013333333333335</v>
      </c>
      <c r="AC13" s="8">
        <f t="shared" si="13"/>
        <v>38.506666666666668</v>
      </c>
      <c r="AD13" s="12">
        <v>57000</v>
      </c>
      <c r="AE13" s="8">
        <v>28500</v>
      </c>
      <c r="AF13" s="8">
        <v>11269.9</v>
      </c>
      <c r="AG13" s="8">
        <f t="shared" si="14"/>
        <v>39.543508771929822</v>
      </c>
      <c r="AH13" s="8">
        <f t="shared" si="15"/>
        <v>19.771754385964911</v>
      </c>
      <c r="AI13" s="12">
        <v>141499.79999999999</v>
      </c>
      <c r="AJ13" s="8">
        <v>70749.899999999994</v>
      </c>
      <c r="AK13" s="8">
        <v>69338.7</v>
      </c>
      <c r="AL13" s="8">
        <f t="shared" si="16"/>
        <v>98.005368205467434</v>
      </c>
      <c r="AM13" s="8">
        <f t="shared" si="17"/>
        <v>49.002684102733717</v>
      </c>
      <c r="AN13" s="34">
        <v>8890</v>
      </c>
      <c r="AO13" s="8">
        <v>4445</v>
      </c>
      <c r="AP13" s="34">
        <v>3975</v>
      </c>
      <c r="AQ13" s="8">
        <f t="shared" si="18"/>
        <v>89.426321709786265</v>
      </c>
      <c r="AR13" s="8">
        <f t="shared" si="19"/>
        <v>44.713160854893133</v>
      </c>
      <c r="AS13" s="34">
        <v>5600</v>
      </c>
      <c r="AT13" s="8">
        <v>2800</v>
      </c>
      <c r="AU13" s="34">
        <v>4605.6000000000004</v>
      </c>
      <c r="AV13" s="8">
        <f>AU13/AT13*100</f>
        <v>164.48571428571429</v>
      </c>
      <c r="AW13" s="8">
        <f>AU13/AS13*100</f>
        <v>82.242857142857147</v>
      </c>
      <c r="AX13" s="8"/>
      <c r="AY13" s="8"/>
      <c r="AZ13" s="8"/>
      <c r="BA13" s="8"/>
      <c r="BB13" s="8"/>
      <c r="BC13" s="8"/>
      <c r="BD13" s="8">
        <v>1515276.2</v>
      </c>
      <c r="BE13" s="8">
        <v>757638.1</v>
      </c>
      <c r="BF13" s="8">
        <v>757638</v>
      </c>
      <c r="BG13" s="8"/>
      <c r="BH13" s="8"/>
      <c r="BI13" s="8"/>
      <c r="BJ13" s="8">
        <v>3268.3</v>
      </c>
      <c r="BK13" s="8">
        <v>1361.8</v>
      </c>
      <c r="BL13" s="8">
        <v>1172.4000000000001</v>
      </c>
      <c r="BM13" s="8"/>
      <c r="BN13" s="8"/>
      <c r="BO13" s="8"/>
      <c r="BP13" s="8"/>
      <c r="BQ13" s="8"/>
      <c r="BR13" s="8"/>
      <c r="BS13" s="8">
        <f t="shared" si="20"/>
        <v>19500</v>
      </c>
      <c r="BT13" s="8">
        <f t="shared" si="20"/>
        <v>9750</v>
      </c>
      <c r="BU13" s="8">
        <f t="shared" si="20"/>
        <v>8336.2000000000007</v>
      </c>
      <c r="BV13" s="8">
        <f t="shared" si="21"/>
        <v>85.49948717948719</v>
      </c>
      <c r="BW13" s="8">
        <f t="shared" si="22"/>
        <v>42.749743589743595</v>
      </c>
      <c r="BX13" s="8">
        <v>10500</v>
      </c>
      <c r="BY13" s="8">
        <v>5250</v>
      </c>
      <c r="BZ13" s="8">
        <v>3734.8</v>
      </c>
      <c r="CA13" s="8"/>
      <c r="CB13" s="8"/>
      <c r="CC13" s="8"/>
      <c r="CD13" s="8"/>
      <c r="CE13" s="8"/>
      <c r="CF13" s="8"/>
      <c r="CG13" s="8">
        <v>9000</v>
      </c>
      <c r="CH13" s="8">
        <v>4500</v>
      </c>
      <c r="CI13" s="8">
        <v>4601.3999999999996</v>
      </c>
      <c r="CJ13" s="8"/>
      <c r="CK13" s="8"/>
      <c r="CL13" s="8"/>
      <c r="CM13" s="8">
        <v>1999</v>
      </c>
      <c r="CN13" s="8">
        <v>999.5</v>
      </c>
      <c r="CO13" s="8">
        <v>799.6</v>
      </c>
      <c r="CP13" s="8"/>
      <c r="CQ13" s="8"/>
      <c r="CR13" s="8"/>
      <c r="CS13" s="8">
        <v>84230</v>
      </c>
      <c r="CT13" s="8">
        <v>42115</v>
      </c>
      <c r="CU13" s="8">
        <v>39864</v>
      </c>
      <c r="CV13" s="8">
        <v>24000</v>
      </c>
      <c r="CW13" s="8">
        <v>12000</v>
      </c>
      <c r="CX13" s="8">
        <v>10300</v>
      </c>
      <c r="CY13" s="8">
        <v>7000</v>
      </c>
      <c r="CZ13" s="8">
        <v>3500</v>
      </c>
      <c r="DA13" s="8">
        <v>734.2</v>
      </c>
      <c r="DB13" s="8">
        <v>2500</v>
      </c>
      <c r="DC13" s="8">
        <v>1250</v>
      </c>
      <c r="DD13" s="8">
        <v>600</v>
      </c>
      <c r="DE13" s="8"/>
      <c r="DF13" s="8"/>
      <c r="DG13" s="8"/>
      <c r="DH13" s="8">
        <v>71070.7</v>
      </c>
      <c r="DI13" s="8">
        <v>6750</v>
      </c>
      <c r="DJ13" s="8">
        <v>37449.199999999997</v>
      </c>
      <c r="DK13" s="8">
        <f t="shared" si="3"/>
        <v>1923634</v>
      </c>
      <c r="DL13" s="8">
        <f t="shared" si="3"/>
        <v>932759.3</v>
      </c>
      <c r="DM13" s="8">
        <f t="shared" si="3"/>
        <v>940413.79999999993</v>
      </c>
      <c r="DN13" s="8"/>
      <c r="DO13" s="8"/>
      <c r="DP13" s="8"/>
      <c r="DQ13" s="8">
        <v>320991.7</v>
      </c>
      <c r="DR13" s="8">
        <v>320991.7</v>
      </c>
      <c r="DS13" s="8">
        <v>174947.4</v>
      </c>
      <c r="DT13" s="8"/>
      <c r="DU13" s="8"/>
      <c r="DV13" s="8"/>
      <c r="DW13" s="8"/>
      <c r="DX13" s="8"/>
      <c r="DY13" s="8">
        <v>911.9</v>
      </c>
      <c r="DZ13" s="8"/>
      <c r="EA13" s="8"/>
      <c r="EB13" s="8"/>
      <c r="EC13" s="8">
        <v>120000</v>
      </c>
      <c r="ED13" s="8">
        <v>120000</v>
      </c>
      <c r="EE13" s="8">
        <v>120000</v>
      </c>
      <c r="EF13" s="8">
        <f>DN13+DQ13+DT13+DW13+DZ13+EC13</f>
        <v>440991.7</v>
      </c>
      <c r="EG13" s="8">
        <f t="shared" si="23"/>
        <v>440991.7</v>
      </c>
      <c r="EH13" s="8">
        <f t="shared" si="23"/>
        <v>295859.3</v>
      </c>
    </row>
    <row r="14" spans="1:138" s="10" customFormat="1" ht="18.75" customHeight="1" x14ac:dyDescent="0.25">
      <c r="A14" s="15">
        <v>4</v>
      </c>
      <c r="B14" s="30" t="s">
        <v>43</v>
      </c>
      <c r="C14" s="31"/>
      <c r="D14" s="31">
        <v>82402</v>
      </c>
      <c r="E14" s="8">
        <f t="shared" si="0"/>
        <v>2255149.1</v>
      </c>
      <c r="F14" s="8">
        <f t="shared" si="0"/>
        <v>1251532.5</v>
      </c>
      <c r="G14" s="8">
        <f t="shared" si="0"/>
        <v>1082537.8</v>
      </c>
      <c r="H14" s="8">
        <f t="shared" si="24"/>
        <v>86.496978704108756</v>
      </c>
      <c r="I14" s="8">
        <f t="shared" si="4"/>
        <v>48.002936923328043</v>
      </c>
      <c r="J14" s="8">
        <f t="shared" si="1"/>
        <v>497709.6</v>
      </c>
      <c r="K14" s="8">
        <f t="shared" si="1"/>
        <v>248854.90000000002</v>
      </c>
      <c r="L14" s="8">
        <f t="shared" si="1"/>
        <v>185791.59999999998</v>
      </c>
      <c r="M14" s="8">
        <f t="shared" si="5"/>
        <v>74.658606280205845</v>
      </c>
      <c r="N14" s="8">
        <f t="shared" si="6"/>
        <v>37.329318140538177</v>
      </c>
      <c r="O14" s="8">
        <f t="shared" si="7"/>
        <v>82670.8</v>
      </c>
      <c r="P14" s="8">
        <f t="shared" si="2"/>
        <v>41335.4</v>
      </c>
      <c r="Q14" s="8">
        <f t="shared" si="2"/>
        <v>16504.8</v>
      </c>
      <c r="R14" s="8">
        <f t="shared" si="8"/>
        <v>39.928971293370815</v>
      </c>
      <c r="S14" s="9">
        <f t="shared" si="9"/>
        <v>19.964485646685407</v>
      </c>
      <c r="T14" s="8">
        <v>0</v>
      </c>
      <c r="U14" s="8">
        <v>0</v>
      </c>
      <c r="V14" s="8">
        <v>1000.9</v>
      </c>
      <c r="W14" s="8"/>
      <c r="X14" s="8"/>
      <c r="Y14" s="8">
        <v>0</v>
      </c>
      <c r="Z14" s="8">
        <v>0</v>
      </c>
      <c r="AA14" s="8">
        <v>3318.9</v>
      </c>
      <c r="AB14" s="8">
        <v>0</v>
      </c>
      <c r="AC14" s="8">
        <v>0</v>
      </c>
      <c r="AD14" s="8">
        <v>82670.8</v>
      </c>
      <c r="AE14" s="8">
        <v>41335.4</v>
      </c>
      <c r="AF14" s="8">
        <v>12185</v>
      </c>
      <c r="AG14" s="8">
        <f t="shared" si="14"/>
        <v>29.478364791437844</v>
      </c>
      <c r="AH14" s="8">
        <f t="shared" si="15"/>
        <v>14.739182395718922</v>
      </c>
      <c r="AI14" s="12">
        <v>230357.4</v>
      </c>
      <c r="AJ14" s="8">
        <v>115178.7</v>
      </c>
      <c r="AK14" s="8">
        <v>88622.7</v>
      </c>
      <c r="AL14" s="8">
        <f t="shared" si="16"/>
        <v>76.943653644293605</v>
      </c>
      <c r="AM14" s="8">
        <f t="shared" si="17"/>
        <v>38.471826822146802</v>
      </c>
      <c r="AN14" s="8">
        <v>11786.1</v>
      </c>
      <c r="AO14" s="8">
        <v>5893.1</v>
      </c>
      <c r="AP14" s="8">
        <v>3962.4</v>
      </c>
      <c r="AQ14" s="8">
        <f t="shared" si="18"/>
        <v>67.237956253924082</v>
      </c>
      <c r="AR14" s="8">
        <f t="shared" si="19"/>
        <v>33.619263369562454</v>
      </c>
      <c r="AS14" s="8">
        <v>10000</v>
      </c>
      <c r="AT14" s="8">
        <v>5000</v>
      </c>
      <c r="AU14" s="8">
        <v>3001.9</v>
      </c>
      <c r="AV14" s="8">
        <f>AU14/AT14*100</f>
        <v>60.038000000000004</v>
      </c>
      <c r="AW14" s="8">
        <f>AU14/AS14*100</f>
        <v>30.019000000000002</v>
      </c>
      <c r="AX14" s="8">
        <v>0</v>
      </c>
      <c r="AY14" s="8">
        <v>0</v>
      </c>
      <c r="AZ14" s="8">
        <v>0</v>
      </c>
      <c r="BA14" s="8">
        <v>0</v>
      </c>
      <c r="BB14" s="8">
        <v>0</v>
      </c>
      <c r="BC14" s="8">
        <v>0</v>
      </c>
      <c r="BD14" s="8">
        <v>1499571.9</v>
      </c>
      <c r="BE14" s="8">
        <v>749786</v>
      </c>
      <c r="BF14" s="8">
        <v>749786</v>
      </c>
      <c r="BG14" s="8"/>
      <c r="BH14" s="8"/>
      <c r="BI14" s="8"/>
      <c r="BJ14" s="8">
        <v>7953</v>
      </c>
      <c r="BK14" s="8">
        <v>3976.5</v>
      </c>
      <c r="BL14" s="8">
        <v>3177.5</v>
      </c>
      <c r="BM14" s="8">
        <v>0</v>
      </c>
      <c r="BN14" s="8">
        <v>0</v>
      </c>
      <c r="BO14" s="8">
        <v>0</v>
      </c>
      <c r="BP14" s="8">
        <v>0</v>
      </c>
      <c r="BQ14" s="8">
        <v>0</v>
      </c>
      <c r="BR14" s="8">
        <v>0</v>
      </c>
      <c r="BS14" s="8">
        <f t="shared" si="20"/>
        <v>30900</v>
      </c>
      <c r="BT14" s="8">
        <f t="shared" si="20"/>
        <v>15450</v>
      </c>
      <c r="BU14" s="8">
        <v>11036.6</v>
      </c>
      <c r="BV14" s="8">
        <f t="shared" si="21"/>
        <v>71.434304207119752</v>
      </c>
      <c r="BW14" s="8">
        <f t="shared" si="22"/>
        <v>35.717152103559876</v>
      </c>
      <c r="BX14" s="8">
        <v>3259.8</v>
      </c>
      <c r="BY14" s="8">
        <v>1629.9</v>
      </c>
      <c r="BZ14" s="8">
        <v>2117.8000000000002</v>
      </c>
      <c r="CA14" s="8">
        <v>17416.2</v>
      </c>
      <c r="CB14" s="8">
        <v>8708.1</v>
      </c>
      <c r="CC14" s="8">
        <v>5883.9</v>
      </c>
      <c r="CD14" s="8"/>
      <c r="CE14" s="8"/>
      <c r="CF14" s="8"/>
      <c r="CG14" s="8">
        <v>10224</v>
      </c>
      <c r="CH14" s="8">
        <v>5112</v>
      </c>
      <c r="CI14" s="8">
        <v>3671.7</v>
      </c>
      <c r="CJ14" s="8"/>
      <c r="CK14" s="8"/>
      <c r="CL14" s="8"/>
      <c r="CM14" s="8">
        <v>1999</v>
      </c>
      <c r="CN14" s="8">
        <v>999.5</v>
      </c>
      <c r="CO14" s="8">
        <v>799.6</v>
      </c>
      <c r="CP14" s="8"/>
      <c r="CQ14" s="8"/>
      <c r="CR14" s="8"/>
      <c r="CS14" s="8">
        <v>56500</v>
      </c>
      <c r="CT14" s="8">
        <v>28250</v>
      </c>
      <c r="CU14" s="8">
        <v>28975.1</v>
      </c>
      <c r="CV14" s="8">
        <v>17000</v>
      </c>
      <c r="CW14" s="8">
        <v>8500</v>
      </c>
      <c r="CX14" s="8">
        <v>6617.6</v>
      </c>
      <c r="CY14" s="8">
        <v>500</v>
      </c>
      <c r="CZ14" s="8">
        <v>250</v>
      </c>
      <c r="DA14" s="8">
        <v>0</v>
      </c>
      <c r="DB14" s="8">
        <v>1500</v>
      </c>
      <c r="DC14" s="8">
        <v>750</v>
      </c>
      <c r="DD14" s="8">
        <v>0</v>
      </c>
      <c r="DE14" s="8"/>
      <c r="DF14" s="8"/>
      <c r="DG14" s="8"/>
      <c r="DH14" s="8">
        <v>73495.3</v>
      </c>
      <c r="DI14" s="8">
        <v>36747.699999999997</v>
      </c>
      <c r="DJ14" s="8">
        <v>33051.300000000003</v>
      </c>
      <c r="DK14" s="8">
        <f t="shared" si="3"/>
        <v>2007233.5</v>
      </c>
      <c r="DL14" s="8">
        <f t="shared" si="3"/>
        <v>1003616.8999999999</v>
      </c>
      <c r="DM14" s="8">
        <f t="shared" si="3"/>
        <v>939554.70000000007</v>
      </c>
      <c r="DN14" s="8"/>
      <c r="DO14" s="8"/>
      <c r="DP14" s="8"/>
      <c r="DQ14" s="8">
        <v>247915.6</v>
      </c>
      <c r="DR14" s="8">
        <v>247915.6</v>
      </c>
      <c r="DS14" s="8">
        <v>142983.1</v>
      </c>
      <c r="DT14" s="8"/>
      <c r="DU14" s="8"/>
      <c r="DV14" s="8"/>
      <c r="DW14" s="8"/>
      <c r="DX14" s="8"/>
      <c r="DY14" s="8"/>
      <c r="DZ14" s="8"/>
      <c r="EA14" s="8"/>
      <c r="EB14" s="8"/>
      <c r="EC14" s="8">
        <v>26240</v>
      </c>
      <c r="ED14" s="8">
        <v>26240</v>
      </c>
      <c r="EE14" s="8">
        <v>26240</v>
      </c>
      <c r="EF14" s="8">
        <f t="shared" si="23"/>
        <v>274155.59999999998</v>
      </c>
      <c r="EG14" s="8">
        <f t="shared" si="23"/>
        <v>274155.59999999998</v>
      </c>
      <c r="EH14" s="8">
        <f t="shared" si="23"/>
        <v>169223.1</v>
      </c>
    </row>
    <row r="15" spans="1:138" s="7" customFormat="1" ht="22.5" customHeight="1" x14ac:dyDescent="0.25">
      <c r="A15" s="164" t="s">
        <v>40</v>
      </c>
      <c r="B15" s="165"/>
      <c r="C15" s="35">
        <f>SUM(C11:C14)</f>
        <v>41198.6</v>
      </c>
      <c r="D15" s="35">
        <f>SUM(D11:D14)</f>
        <v>956749</v>
      </c>
      <c r="E15" s="36">
        <f>SUM(E11:E14)</f>
        <v>9425180.5</v>
      </c>
      <c r="F15" s="36">
        <f>SUM(F11:F14)</f>
        <v>4986167.6999999993</v>
      </c>
      <c r="G15" s="36">
        <f>SUM(G11:G14)</f>
        <v>4537556.2</v>
      </c>
      <c r="H15" s="6">
        <f>G15/F15*100</f>
        <v>91.002879826926019</v>
      </c>
      <c r="I15" s="6">
        <f>G15/E15*100</f>
        <v>48.142910366544179</v>
      </c>
      <c r="J15" s="36">
        <f>SUM(J11:J14)</f>
        <v>2334639.9</v>
      </c>
      <c r="K15" s="36">
        <f>SUM(K11:K14)</f>
        <v>1138534.8999999999</v>
      </c>
      <c r="L15" s="36">
        <f>SUM(L11:L14)</f>
        <v>938394.70000000007</v>
      </c>
      <c r="M15" s="6">
        <f>L15/K15*100</f>
        <v>82.421250327943412</v>
      </c>
      <c r="N15" s="6">
        <f>L15/J15*100</f>
        <v>40.194408568105089</v>
      </c>
      <c r="O15" s="36">
        <f>SUM(O11:O14)</f>
        <v>617119.20000000007</v>
      </c>
      <c r="P15" s="36">
        <f>SUM(P11:P14)</f>
        <v>308559.60000000003</v>
      </c>
      <c r="Q15" s="36">
        <f>SUM(Q11:Q14)</f>
        <v>168950.09999999998</v>
      </c>
      <c r="R15" s="6">
        <f>Q15/P15*100</f>
        <v>54.754446142657677</v>
      </c>
      <c r="S15" s="6">
        <f>Q15/O15*100</f>
        <v>27.377223071328839</v>
      </c>
      <c r="T15" s="36">
        <f>SUM(T11:T14)</f>
        <v>18825</v>
      </c>
      <c r="U15" s="36">
        <f>SUM(U11:U14)</f>
        <v>9412.5</v>
      </c>
      <c r="V15" s="36">
        <f>SUM(V11:V14)</f>
        <v>11530.1</v>
      </c>
      <c r="W15" s="6">
        <f>V15/U15*100</f>
        <v>122.49774236387782</v>
      </c>
      <c r="X15" s="6">
        <f>V15/T15*100</f>
        <v>61.24887118193891</v>
      </c>
      <c r="Y15" s="36">
        <f>SUM(Y11:Y14)</f>
        <v>23293</v>
      </c>
      <c r="Z15" s="36">
        <f>SUM(Z11:Z14)</f>
        <v>11646.5</v>
      </c>
      <c r="AA15" s="36">
        <f>SUM(AA11:AA14)</f>
        <v>11529.8</v>
      </c>
      <c r="AB15" s="6">
        <f>AA15/Z15*100</f>
        <v>98.99798222641995</v>
      </c>
      <c r="AC15" s="6">
        <f>AA15/Y15*100</f>
        <v>49.498991113209975</v>
      </c>
      <c r="AD15" s="36">
        <f>SUM(AD11:AD14)</f>
        <v>575001.20000000007</v>
      </c>
      <c r="AE15" s="36">
        <f>SUM(AE11:AE14)</f>
        <v>287500.60000000003</v>
      </c>
      <c r="AF15" s="36">
        <f>SUM(AF11:AF14)</f>
        <v>145890.20000000001</v>
      </c>
      <c r="AG15" s="6">
        <f>AF15/AE15*100</f>
        <v>50.744311490132546</v>
      </c>
      <c r="AH15" s="6">
        <f>AF15/AD15*100</f>
        <v>25.372155745066273</v>
      </c>
      <c r="AI15" s="36">
        <f>SUM(AI11:AI14)</f>
        <v>792236.29999999993</v>
      </c>
      <c r="AJ15" s="36">
        <f>SUM(AJ11:AJ14)</f>
        <v>396118.2</v>
      </c>
      <c r="AK15" s="36">
        <f>SUM(AK11:AK14)</f>
        <v>337040.8</v>
      </c>
      <c r="AL15" s="6">
        <f>AK15/AJ15*100</f>
        <v>85.08591627448574</v>
      </c>
      <c r="AM15" s="6">
        <f>AK15/AI15*100</f>
        <v>42.542963507226318</v>
      </c>
      <c r="AN15" s="36">
        <f>SUM(AN11:AN14)</f>
        <v>136599.4</v>
      </c>
      <c r="AO15" s="36">
        <f>SUM(AO11:AO14)</f>
        <v>68299.8</v>
      </c>
      <c r="AP15" s="36">
        <f>SUM(AP11:AP14)</f>
        <v>53375.1</v>
      </c>
      <c r="AQ15" s="6">
        <f>AP15/AO15*100</f>
        <v>78.148252264281879</v>
      </c>
      <c r="AR15" s="6">
        <f>AP15/AN15*100</f>
        <v>39.074183341947325</v>
      </c>
      <c r="AS15" s="36">
        <f>SUM(AS11:AS14)</f>
        <v>40100</v>
      </c>
      <c r="AT15" s="36">
        <f>SUM(AT11:AT14)</f>
        <v>20050</v>
      </c>
      <c r="AU15" s="36">
        <f>SUM(AU11:AU14)</f>
        <v>17895.8</v>
      </c>
      <c r="AV15" s="6">
        <f>AU15/AT15*100</f>
        <v>89.255860349127175</v>
      </c>
      <c r="AW15" s="6">
        <f>AU15/AS15*100</f>
        <v>44.627930174563588</v>
      </c>
      <c r="AX15" s="6">
        <f t="shared" ref="AX15:BC15" si="25">SUM(AX12:AX14)</f>
        <v>0</v>
      </c>
      <c r="AY15" s="6">
        <f t="shared" si="25"/>
        <v>0</v>
      </c>
      <c r="AZ15" s="6">
        <f t="shared" si="25"/>
        <v>0</v>
      </c>
      <c r="BA15" s="6">
        <f t="shared" si="25"/>
        <v>0</v>
      </c>
      <c r="BB15" s="6">
        <f t="shared" si="25"/>
        <v>0</v>
      </c>
      <c r="BC15" s="6">
        <f t="shared" si="25"/>
        <v>0</v>
      </c>
      <c r="BD15" s="36">
        <f t="shared" ref="BD15:BL15" si="26">SUM(BD11:BD14)</f>
        <v>6014914.9000000004</v>
      </c>
      <c r="BE15" s="36">
        <f t="shared" si="26"/>
        <v>3007457.5</v>
      </c>
      <c r="BF15" s="36">
        <f t="shared" si="26"/>
        <v>3011361.3</v>
      </c>
      <c r="BG15" s="36">
        <f t="shared" si="26"/>
        <v>0</v>
      </c>
      <c r="BH15" s="36">
        <f t="shared" si="26"/>
        <v>0</v>
      </c>
      <c r="BI15" s="36">
        <f t="shared" si="26"/>
        <v>0</v>
      </c>
      <c r="BJ15" s="36">
        <f t="shared" si="26"/>
        <v>16850.599999999999</v>
      </c>
      <c r="BK15" s="36">
        <f t="shared" si="26"/>
        <v>7192.1</v>
      </c>
      <c r="BL15" s="36">
        <f t="shared" si="26"/>
        <v>14347.9</v>
      </c>
      <c r="BM15" s="6">
        <f t="shared" ref="BM15:BR15" si="27">SUM(BM12:BM14)</f>
        <v>0</v>
      </c>
      <c r="BN15" s="6">
        <f t="shared" si="27"/>
        <v>0</v>
      </c>
      <c r="BO15" s="6">
        <f t="shared" si="27"/>
        <v>0</v>
      </c>
      <c r="BP15" s="6">
        <f t="shared" si="27"/>
        <v>0</v>
      </c>
      <c r="BQ15" s="6">
        <f t="shared" si="27"/>
        <v>0</v>
      </c>
      <c r="BR15" s="6">
        <f t="shared" si="27"/>
        <v>0</v>
      </c>
      <c r="BS15" s="36">
        <f>SUM(BS11:BS14)</f>
        <v>114729.5</v>
      </c>
      <c r="BT15" s="36">
        <f>SUM(BT11:BT14)</f>
        <v>57364.800000000003</v>
      </c>
      <c r="BU15" s="36">
        <f>SUM(BU11:BU14)</f>
        <v>51788.999999999993</v>
      </c>
      <c r="BV15" s="6">
        <f>BU15/BT15*100</f>
        <v>90.280102083507643</v>
      </c>
      <c r="BW15" s="6">
        <f>BU15/BS15*100</f>
        <v>45.140090386517848</v>
      </c>
      <c r="BX15" s="36">
        <f t="shared" ref="BX15:DC15" si="28">SUM(BX11:BX14)</f>
        <v>46312.4</v>
      </c>
      <c r="BY15" s="36">
        <f t="shared" si="28"/>
        <v>23156.2</v>
      </c>
      <c r="BZ15" s="36">
        <f t="shared" si="28"/>
        <v>19771.099999999999</v>
      </c>
      <c r="CA15" s="36">
        <f t="shared" si="28"/>
        <v>18863.600000000002</v>
      </c>
      <c r="CB15" s="36">
        <f t="shared" si="28"/>
        <v>9431.8000000000011</v>
      </c>
      <c r="CC15" s="36">
        <f t="shared" si="28"/>
        <v>6356.7</v>
      </c>
      <c r="CD15" s="36">
        <f t="shared" si="28"/>
        <v>16232.1</v>
      </c>
      <c r="CE15" s="36">
        <f t="shared" si="28"/>
        <v>8116.1</v>
      </c>
      <c r="CF15" s="36">
        <f t="shared" si="28"/>
        <v>10544.3</v>
      </c>
      <c r="CG15" s="36">
        <f t="shared" si="28"/>
        <v>33321.4</v>
      </c>
      <c r="CH15" s="36">
        <f t="shared" si="28"/>
        <v>16660.7</v>
      </c>
      <c r="CI15" s="36">
        <f t="shared" si="28"/>
        <v>15753.7</v>
      </c>
      <c r="CJ15" s="36">
        <f t="shared" si="28"/>
        <v>0</v>
      </c>
      <c r="CK15" s="36">
        <f t="shared" si="28"/>
        <v>0</v>
      </c>
      <c r="CL15" s="36">
        <f t="shared" si="28"/>
        <v>0</v>
      </c>
      <c r="CM15" s="36">
        <f t="shared" si="28"/>
        <v>5997</v>
      </c>
      <c r="CN15" s="36">
        <f t="shared" si="28"/>
        <v>2998.5</v>
      </c>
      <c r="CO15" s="36">
        <f t="shared" si="28"/>
        <v>2398.8000000000002</v>
      </c>
      <c r="CP15" s="36">
        <f t="shared" si="28"/>
        <v>0</v>
      </c>
      <c r="CQ15" s="36">
        <f t="shared" si="28"/>
        <v>0</v>
      </c>
      <c r="CR15" s="36">
        <f t="shared" si="28"/>
        <v>0</v>
      </c>
      <c r="CS15" s="36">
        <f t="shared" si="28"/>
        <v>431060</v>
      </c>
      <c r="CT15" s="36">
        <f t="shared" si="28"/>
        <v>215530</v>
      </c>
      <c r="CU15" s="36">
        <f t="shared" si="28"/>
        <v>207583.1</v>
      </c>
      <c r="CV15" s="36">
        <f t="shared" si="28"/>
        <v>139000</v>
      </c>
      <c r="CW15" s="36">
        <f t="shared" si="28"/>
        <v>69500</v>
      </c>
      <c r="CX15" s="36">
        <f t="shared" si="28"/>
        <v>61241</v>
      </c>
      <c r="CY15" s="36">
        <f t="shared" si="28"/>
        <v>17500</v>
      </c>
      <c r="CZ15" s="36">
        <f t="shared" si="28"/>
        <v>8750</v>
      </c>
      <c r="DA15" s="36">
        <f t="shared" si="28"/>
        <v>1021.2</v>
      </c>
      <c r="DB15" s="36">
        <f t="shared" si="28"/>
        <v>10000</v>
      </c>
      <c r="DC15" s="36">
        <f t="shared" si="28"/>
        <v>5000</v>
      </c>
      <c r="DD15" s="36">
        <f t="shared" ref="DD15:EH15" si="29">SUM(DD11:DD14)</f>
        <v>-22449.7</v>
      </c>
      <c r="DE15" s="36">
        <f t="shared" si="29"/>
        <v>0</v>
      </c>
      <c r="DF15" s="36">
        <f t="shared" si="29"/>
        <v>0</v>
      </c>
      <c r="DG15" s="36">
        <f t="shared" si="29"/>
        <v>0</v>
      </c>
      <c r="DH15" s="36">
        <f t="shared" si="29"/>
        <v>175295.5</v>
      </c>
      <c r="DI15" s="36">
        <f t="shared" si="29"/>
        <v>58862.5</v>
      </c>
      <c r="DJ15" s="36">
        <f t="shared" si="29"/>
        <v>122552.5</v>
      </c>
      <c r="DK15" s="36">
        <f t="shared" si="29"/>
        <v>8372402.3999999994</v>
      </c>
      <c r="DL15" s="36">
        <f t="shared" si="29"/>
        <v>4156182.9999999995</v>
      </c>
      <c r="DM15" s="36">
        <f t="shared" si="29"/>
        <v>3966502.7</v>
      </c>
      <c r="DN15" s="36">
        <f t="shared" si="29"/>
        <v>0</v>
      </c>
      <c r="DO15" s="36">
        <f t="shared" si="29"/>
        <v>0</v>
      </c>
      <c r="DP15" s="36">
        <f t="shared" si="29"/>
        <v>0</v>
      </c>
      <c r="DQ15" s="36">
        <f t="shared" si="29"/>
        <v>1042778.1</v>
      </c>
      <c r="DR15" s="36">
        <f t="shared" si="29"/>
        <v>819984.70000000007</v>
      </c>
      <c r="DS15" s="36">
        <f t="shared" si="29"/>
        <v>570141.6</v>
      </c>
      <c r="DT15" s="36">
        <f t="shared" si="29"/>
        <v>0</v>
      </c>
      <c r="DU15" s="36">
        <f t="shared" si="29"/>
        <v>0</v>
      </c>
      <c r="DV15" s="36">
        <f t="shared" si="29"/>
        <v>0</v>
      </c>
      <c r="DW15" s="36">
        <f t="shared" si="29"/>
        <v>10000</v>
      </c>
      <c r="DX15" s="36">
        <f t="shared" si="29"/>
        <v>10000</v>
      </c>
      <c r="DY15" s="36">
        <f t="shared" si="29"/>
        <v>911.9</v>
      </c>
      <c r="DZ15" s="36">
        <f t="shared" si="29"/>
        <v>0</v>
      </c>
      <c r="EA15" s="36">
        <f t="shared" si="29"/>
        <v>0</v>
      </c>
      <c r="EB15" s="36">
        <f t="shared" si="29"/>
        <v>0</v>
      </c>
      <c r="EC15" s="36">
        <f t="shared" si="29"/>
        <v>537000</v>
      </c>
      <c r="ED15" s="36">
        <f t="shared" si="29"/>
        <v>537000</v>
      </c>
      <c r="EE15" s="36">
        <f t="shared" si="29"/>
        <v>347354</v>
      </c>
      <c r="EF15" s="36">
        <f t="shared" si="29"/>
        <v>1589778.1</v>
      </c>
      <c r="EG15" s="36">
        <f t="shared" si="29"/>
        <v>1366984.7000000002</v>
      </c>
      <c r="EH15" s="36">
        <f t="shared" si="29"/>
        <v>918407.5</v>
      </c>
    </row>
    <row r="16" spans="1:138" x14ac:dyDescent="0.25">
      <c r="C16" s="22"/>
      <c r="D16" s="22"/>
    </row>
    <row r="17" spans="3:4" x14ac:dyDescent="0.25">
      <c r="C17" s="22"/>
      <c r="D17" s="22"/>
    </row>
    <row r="18" spans="3:4" x14ac:dyDescent="0.25">
      <c r="C18" s="22"/>
      <c r="D18" s="22"/>
    </row>
    <row r="19" spans="3:4" x14ac:dyDescent="0.25">
      <c r="C19" s="22"/>
      <c r="D19" s="22"/>
    </row>
    <row r="20" spans="3:4" x14ac:dyDescent="0.25">
      <c r="C20" s="22"/>
      <c r="D20" s="22"/>
    </row>
    <row r="21" spans="3:4" x14ac:dyDescent="0.25">
      <c r="C21" s="22"/>
      <c r="D21" s="22"/>
    </row>
    <row r="22" spans="3:4" x14ac:dyDescent="0.25">
      <c r="C22" s="22"/>
      <c r="D22" s="22"/>
    </row>
    <row r="23" spans="3:4" x14ac:dyDescent="0.25">
      <c r="C23" s="22"/>
      <c r="D23" s="22"/>
    </row>
    <row r="24" spans="3:4" x14ac:dyDescent="0.25">
      <c r="C24" s="22"/>
      <c r="D24" s="22"/>
    </row>
    <row r="25" spans="3:4" x14ac:dyDescent="0.25">
      <c r="C25" s="22"/>
      <c r="D25" s="22"/>
    </row>
    <row r="26" spans="3:4" x14ac:dyDescent="0.25">
      <c r="C26" s="22"/>
      <c r="D26" s="22"/>
    </row>
    <row r="27" spans="3:4" x14ac:dyDescent="0.25">
      <c r="C27" s="22"/>
      <c r="D27" s="22"/>
    </row>
    <row r="28" spans="3:4" x14ac:dyDescent="0.25">
      <c r="C28" s="22"/>
      <c r="D28" s="22"/>
    </row>
    <row r="29" spans="3:4" x14ac:dyDescent="0.25">
      <c r="C29" s="22"/>
      <c r="D29" s="22"/>
    </row>
    <row r="30" spans="3:4" x14ac:dyDescent="0.25">
      <c r="C30" s="22"/>
      <c r="D30" s="22"/>
    </row>
    <row r="31" spans="3:4" x14ac:dyDescent="0.25">
      <c r="C31" s="22"/>
      <c r="D31" s="22"/>
    </row>
    <row r="32" spans="3:4" x14ac:dyDescent="0.25">
      <c r="C32" s="22"/>
      <c r="D32" s="22"/>
    </row>
    <row r="33" spans="3:4" x14ac:dyDescent="0.25">
      <c r="C33" s="22"/>
      <c r="D33" s="22"/>
    </row>
    <row r="34" spans="3:4" x14ac:dyDescent="0.25">
      <c r="C34" s="22"/>
      <c r="D34" s="22"/>
    </row>
    <row r="35" spans="3:4" x14ac:dyDescent="0.25">
      <c r="C35" s="22"/>
      <c r="D35" s="22"/>
    </row>
    <row r="36" spans="3:4" x14ac:dyDescent="0.25">
      <c r="C36" s="22"/>
      <c r="D36" s="22"/>
    </row>
    <row r="37" spans="3:4" x14ac:dyDescent="0.25">
      <c r="C37" s="22"/>
      <c r="D37" s="22"/>
    </row>
    <row r="38" spans="3:4" x14ac:dyDescent="0.25">
      <c r="C38" s="22"/>
      <c r="D38" s="22"/>
    </row>
    <row r="39" spans="3:4" x14ac:dyDescent="0.25">
      <c r="C39" s="22"/>
      <c r="D39" s="22"/>
    </row>
    <row r="40" spans="3:4" x14ac:dyDescent="0.25">
      <c r="C40" s="22"/>
      <c r="D40" s="22"/>
    </row>
    <row r="41" spans="3:4" x14ac:dyDescent="0.25">
      <c r="C41" s="22"/>
      <c r="D41" s="22"/>
    </row>
    <row r="42" spans="3:4" x14ac:dyDescent="0.25">
      <c r="C42" s="22"/>
      <c r="D42" s="22"/>
    </row>
    <row r="43" spans="3:4" x14ac:dyDescent="0.25">
      <c r="C43" s="22"/>
      <c r="D43" s="22"/>
    </row>
    <row r="44" spans="3:4" x14ac:dyDescent="0.25">
      <c r="C44" s="22"/>
      <c r="D44" s="22"/>
    </row>
    <row r="45" spans="3:4" x14ac:dyDescent="0.25">
      <c r="C45" s="22"/>
      <c r="D45" s="22"/>
    </row>
    <row r="46" spans="3:4" x14ac:dyDescent="0.25">
      <c r="C46" s="22"/>
      <c r="D46" s="22"/>
    </row>
    <row r="47" spans="3:4" x14ac:dyDescent="0.25">
      <c r="C47" s="22"/>
      <c r="D47" s="22"/>
    </row>
    <row r="48" spans="3:4" x14ac:dyDescent="0.25">
      <c r="C48" s="22"/>
      <c r="D48" s="22"/>
    </row>
    <row r="49" spans="3:4" x14ac:dyDescent="0.25">
      <c r="C49" s="22"/>
      <c r="D49" s="22"/>
    </row>
    <row r="50" spans="3:4" x14ac:dyDescent="0.25">
      <c r="C50" s="22"/>
      <c r="D50" s="22"/>
    </row>
    <row r="51" spans="3:4" x14ac:dyDescent="0.25">
      <c r="C51" s="22"/>
      <c r="D51" s="22"/>
    </row>
    <row r="52" spans="3:4" x14ac:dyDescent="0.25">
      <c r="C52" s="22"/>
      <c r="D52" s="22"/>
    </row>
    <row r="53" spans="3:4" x14ac:dyDescent="0.25">
      <c r="C53" s="22"/>
      <c r="D53" s="22"/>
    </row>
    <row r="54" spans="3:4" x14ac:dyDescent="0.25">
      <c r="C54" s="22"/>
      <c r="D54" s="22"/>
    </row>
    <row r="55" spans="3:4" x14ac:dyDescent="0.25">
      <c r="C55" s="22"/>
      <c r="D55" s="22"/>
    </row>
    <row r="56" spans="3:4" x14ac:dyDescent="0.25">
      <c r="C56" s="22"/>
      <c r="D56" s="22"/>
    </row>
    <row r="57" spans="3:4" x14ac:dyDescent="0.25">
      <c r="C57" s="22"/>
      <c r="D57" s="22"/>
    </row>
    <row r="58" spans="3:4" x14ac:dyDescent="0.25">
      <c r="C58" s="22"/>
      <c r="D58" s="22"/>
    </row>
    <row r="59" spans="3:4" x14ac:dyDescent="0.25">
      <c r="C59" s="22"/>
      <c r="D59" s="22"/>
    </row>
    <row r="60" spans="3:4" x14ac:dyDescent="0.25">
      <c r="C60" s="22"/>
      <c r="D60" s="22"/>
    </row>
    <row r="61" spans="3:4" x14ac:dyDescent="0.25">
      <c r="C61" s="22"/>
      <c r="D61" s="22"/>
    </row>
    <row r="62" spans="3:4" x14ac:dyDescent="0.25">
      <c r="C62" s="22"/>
      <c r="D62" s="22"/>
    </row>
    <row r="63" spans="3:4" x14ac:dyDescent="0.25">
      <c r="C63" s="22"/>
      <c r="D63" s="22"/>
    </row>
    <row r="64" spans="3:4" x14ac:dyDescent="0.25">
      <c r="C64" s="22"/>
      <c r="D64" s="22"/>
    </row>
    <row r="65" spans="3:4" x14ac:dyDescent="0.25">
      <c r="C65" s="22"/>
      <c r="D65" s="22"/>
    </row>
    <row r="66" spans="3:4" x14ac:dyDescent="0.25">
      <c r="C66" s="22"/>
      <c r="D66" s="22"/>
    </row>
    <row r="67" spans="3:4" x14ac:dyDescent="0.25">
      <c r="C67" s="22"/>
      <c r="D67" s="22"/>
    </row>
    <row r="68" spans="3:4" x14ac:dyDescent="0.25">
      <c r="C68" s="22"/>
      <c r="D68" s="22"/>
    </row>
    <row r="69" spans="3:4" x14ac:dyDescent="0.25">
      <c r="C69" s="22"/>
      <c r="D69" s="22"/>
    </row>
    <row r="70" spans="3:4" x14ac:dyDescent="0.25">
      <c r="C70" s="22"/>
      <c r="D70" s="22"/>
    </row>
    <row r="71" spans="3:4" x14ac:dyDescent="0.25">
      <c r="C71" s="22"/>
      <c r="D71" s="22"/>
    </row>
    <row r="72" spans="3:4" x14ac:dyDescent="0.25">
      <c r="C72" s="22"/>
      <c r="D72" s="22"/>
    </row>
    <row r="73" spans="3:4" x14ac:dyDescent="0.25">
      <c r="C73" s="22"/>
      <c r="D73" s="22"/>
    </row>
    <row r="74" spans="3:4" x14ac:dyDescent="0.25">
      <c r="C74" s="22"/>
      <c r="D74" s="22"/>
    </row>
    <row r="75" spans="3:4" x14ac:dyDescent="0.25">
      <c r="C75" s="22"/>
      <c r="D75" s="22"/>
    </row>
    <row r="76" spans="3:4" x14ac:dyDescent="0.25">
      <c r="C76" s="22"/>
      <c r="D76" s="22"/>
    </row>
    <row r="77" spans="3:4" x14ac:dyDescent="0.25">
      <c r="C77" s="22"/>
      <c r="D77" s="22"/>
    </row>
    <row r="78" spans="3:4" x14ac:dyDescent="0.25">
      <c r="C78" s="22"/>
      <c r="D78" s="22"/>
    </row>
    <row r="79" spans="3:4" x14ac:dyDescent="0.25">
      <c r="C79" s="22"/>
      <c r="D79" s="22"/>
    </row>
    <row r="80" spans="3:4" x14ac:dyDescent="0.25">
      <c r="C80" s="22"/>
      <c r="D80" s="22"/>
    </row>
    <row r="81" spans="3:4" x14ac:dyDescent="0.25">
      <c r="C81" s="22"/>
      <c r="D81" s="22"/>
    </row>
    <row r="82" spans="3:4" x14ac:dyDescent="0.25">
      <c r="C82" s="22"/>
      <c r="D82" s="22"/>
    </row>
    <row r="83" spans="3:4" x14ac:dyDescent="0.25">
      <c r="C83" s="22"/>
      <c r="D83" s="22"/>
    </row>
    <row r="84" spans="3:4" x14ac:dyDescent="0.25">
      <c r="C84" s="22"/>
      <c r="D84" s="22"/>
    </row>
    <row r="85" spans="3:4" x14ac:dyDescent="0.25">
      <c r="C85" s="22"/>
      <c r="D85" s="22"/>
    </row>
    <row r="86" spans="3:4" x14ac:dyDescent="0.25">
      <c r="C86" s="22"/>
      <c r="D86" s="22"/>
    </row>
    <row r="87" spans="3:4" x14ac:dyDescent="0.25">
      <c r="C87" s="22"/>
      <c r="D87" s="22"/>
    </row>
    <row r="88" spans="3:4" x14ac:dyDescent="0.25">
      <c r="C88" s="22"/>
      <c r="D88" s="22"/>
    </row>
    <row r="89" spans="3:4" x14ac:dyDescent="0.25">
      <c r="C89" s="22"/>
      <c r="D89" s="22"/>
    </row>
    <row r="90" spans="3:4" x14ac:dyDescent="0.25">
      <c r="C90" s="22"/>
      <c r="D90" s="22"/>
    </row>
    <row r="91" spans="3:4" x14ac:dyDescent="0.25">
      <c r="C91" s="22"/>
      <c r="D91" s="22"/>
    </row>
    <row r="92" spans="3:4" x14ac:dyDescent="0.25">
      <c r="C92" s="22"/>
      <c r="D92" s="22"/>
    </row>
    <row r="93" spans="3:4" x14ac:dyDescent="0.25">
      <c r="C93" s="22"/>
      <c r="D93" s="22"/>
    </row>
    <row r="94" spans="3:4" x14ac:dyDescent="0.25">
      <c r="C94" s="22"/>
      <c r="D94" s="22"/>
    </row>
    <row r="95" spans="3:4" x14ac:dyDescent="0.25">
      <c r="C95" s="22"/>
      <c r="D95" s="22"/>
    </row>
    <row r="96" spans="3:4" x14ac:dyDescent="0.25">
      <c r="C96" s="22"/>
      <c r="D96" s="22"/>
    </row>
    <row r="97" spans="3:4" x14ac:dyDescent="0.25">
      <c r="C97" s="22"/>
      <c r="D97" s="22"/>
    </row>
    <row r="98" spans="3:4" x14ac:dyDescent="0.25">
      <c r="C98" s="22"/>
      <c r="D98" s="22"/>
    </row>
    <row r="99" spans="3:4" x14ac:dyDescent="0.25">
      <c r="C99" s="22"/>
      <c r="D99" s="22"/>
    </row>
    <row r="100" spans="3:4" x14ac:dyDescent="0.25">
      <c r="C100" s="22"/>
      <c r="D100" s="22"/>
    </row>
    <row r="101" spans="3:4" x14ac:dyDescent="0.25">
      <c r="C101" s="22"/>
      <c r="D101" s="22"/>
    </row>
    <row r="102" spans="3:4" x14ac:dyDescent="0.25">
      <c r="C102" s="22"/>
      <c r="D102" s="22"/>
    </row>
    <row r="103" spans="3:4" x14ac:dyDescent="0.25">
      <c r="C103" s="22"/>
      <c r="D103" s="22"/>
    </row>
    <row r="104" spans="3:4" x14ac:dyDescent="0.25">
      <c r="C104" s="22"/>
      <c r="D104" s="22"/>
    </row>
    <row r="105" spans="3:4" x14ac:dyDescent="0.25">
      <c r="C105" s="22"/>
      <c r="D105" s="22"/>
    </row>
    <row r="106" spans="3:4" x14ac:dyDescent="0.25">
      <c r="C106" s="22"/>
      <c r="D106" s="22"/>
    </row>
    <row r="107" spans="3:4" x14ac:dyDescent="0.25">
      <c r="C107" s="22"/>
      <c r="D107" s="22"/>
    </row>
    <row r="108" spans="3:4" x14ac:dyDescent="0.25">
      <c r="C108" s="22"/>
      <c r="D108" s="22"/>
    </row>
    <row r="109" spans="3:4" x14ac:dyDescent="0.25">
      <c r="C109" s="22"/>
      <c r="D109" s="22"/>
    </row>
    <row r="110" spans="3:4" x14ac:dyDescent="0.25">
      <c r="C110" s="22"/>
      <c r="D110" s="22"/>
    </row>
    <row r="111" spans="3:4" x14ac:dyDescent="0.25">
      <c r="C111" s="22"/>
      <c r="D111" s="22"/>
    </row>
    <row r="112" spans="3:4" x14ac:dyDescent="0.25">
      <c r="C112" s="22"/>
      <c r="D112" s="22"/>
    </row>
    <row r="113" spans="3:4" x14ac:dyDescent="0.25">
      <c r="C113" s="22"/>
      <c r="D113" s="22"/>
    </row>
    <row r="114" spans="3:4" x14ac:dyDescent="0.25">
      <c r="C114" s="22"/>
      <c r="D114" s="22"/>
    </row>
    <row r="115" spans="3:4" x14ac:dyDescent="0.25">
      <c r="C115" s="22"/>
      <c r="D115" s="22"/>
    </row>
    <row r="116" spans="3:4" x14ac:dyDescent="0.25">
      <c r="C116" s="22"/>
      <c r="D116" s="22"/>
    </row>
    <row r="117" spans="3:4" x14ac:dyDescent="0.25">
      <c r="C117" s="22"/>
      <c r="D117" s="22"/>
    </row>
    <row r="118" spans="3:4" x14ac:dyDescent="0.25">
      <c r="C118" s="22"/>
      <c r="D118" s="22"/>
    </row>
    <row r="119" spans="3:4" x14ac:dyDescent="0.25">
      <c r="C119" s="22"/>
      <c r="D119" s="22"/>
    </row>
    <row r="120" spans="3:4" x14ac:dyDescent="0.25">
      <c r="C120" s="22"/>
      <c r="D120" s="22"/>
    </row>
    <row r="121" spans="3:4" x14ac:dyDescent="0.25">
      <c r="C121" s="22"/>
      <c r="D121" s="22"/>
    </row>
    <row r="122" spans="3:4" x14ac:dyDescent="0.25">
      <c r="C122" s="22"/>
      <c r="D122" s="22"/>
    </row>
    <row r="123" spans="3:4" x14ac:dyDescent="0.25">
      <c r="C123" s="22"/>
      <c r="D123" s="22"/>
    </row>
    <row r="124" spans="3:4" x14ac:dyDescent="0.25">
      <c r="C124" s="22"/>
      <c r="D124" s="22"/>
    </row>
    <row r="125" spans="3:4" x14ac:dyDescent="0.25">
      <c r="C125" s="22"/>
      <c r="D125" s="22"/>
    </row>
    <row r="126" spans="3:4" x14ac:dyDescent="0.25">
      <c r="C126" s="22"/>
      <c r="D126" s="22"/>
    </row>
    <row r="127" spans="3:4" x14ac:dyDescent="0.25">
      <c r="C127" s="22"/>
      <c r="D127" s="22"/>
    </row>
    <row r="128" spans="3:4" x14ac:dyDescent="0.25">
      <c r="C128" s="22"/>
      <c r="D128" s="22"/>
    </row>
    <row r="129" spans="3:4" x14ac:dyDescent="0.25">
      <c r="C129" s="22"/>
      <c r="D129" s="22"/>
    </row>
    <row r="130" spans="3:4" x14ac:dyDescent="0.25">
      <c r="C130" s="22"/>
      <c r="D130" s="22"/>
    </row>
    <row r="131" spans="3:4" x14ac:dyDescent="0.25">
      <c r="C131" s="22"/>
      <c r="D131" s="22"/>
    </row>
    <row r="132" spans="3:4" x14ac:dyDescent="0.25">
      <c r="C132" s="22"/>
      <c r="D132" s="22"/>
    </row>
    <row r="133" spans="3:4" x14ac:dyDescent="0.25">
      <c r="C133" s="22"/>
      <c r="D133" s="22"/>
    </row>
    <row r="134" spans="3:4" x14ac:dyDescent="0.25">
      <c r="C134" s="22"/>
      <c r="D134" s="22"/>
    </row>
    <row r="135" spans="3:4" x14ac:dyDescent="0.25">
      <c r="C135" s="22"/>
      <c r="D135" s="22"/>
    </row>
    <row r="136" spans="3:4" x14ac:dyDescent="0.25">
      <c r="C136" s="22"/>
      <c r="D136" s="22"/>
    </row>
    <row r="137" spans="3:4" x14ac:dyDescent="0.25">
      <c r="C137" s="22"/>
      <c r="D137" s="22"/>
    </row>
    <row r="138" spans="3:4" x14ac:dyDescent="0.25">
      <c r="C138" s="22"/>
      <c r="D138" s="22"/>
    </row>
    <row r="139" spans="3:4" x14ac:dyDescent="0.25">
      <c r="C139" s="22"/>
      <c r="D139" s="22"/>
    </row>
    <row r="140" spans="3:4" x14ac:dyDescent="0.25">
      <c r="C140" s="22"/>
      <c r="D140" s="22"/>
    </row>
    <row r="141" spans="3:4" x14ac:dyDescent="0.25">
      <c r="C141" s="22"/>
      <c r="D141" s="22"/>
    </row>
    <row r="142" spans="3:4" x14ac:dyDescent="0.25">
      <c r="C142" s="22"/>
      <c r="D142" s="22"/>
    </row>
    <row r="143" spans="3:4" x14ac:dyDescent="0.25">
      <c r="C143" s="22"/>
      <c r="D143" s="22"/>
    </row>
    <row r="144" spans="3:4" x14ac:dyDescent="0.25">
      <c r="C144" s="22"/>
      <c r="D144" s="22"/>
    </row>
    <row r="145" spans="3:4" x14ac:dyDescent="0.25">
      <c r="C145" s="22"/>
      <c r="D145" s="22"/>
    </row>
    <row r="146" spans="3:4" x14ac:dyDescent="0.25">
      <c r="C146" s="22"/>
      <c r="D146" s="22"/>
    </row>
    <row r="147" spans="3:4" x14ac:dyDescent="0.25">
      <c r="C147" s="22"/>
      <c r="D147" s="22"/>
    </row>
    <row r="148" spans="3:4" x14ac:dyDescent="0.25">
      <c r="C148" s="22"/>
      <c r="D148" s="22"/>
    </row>
    <row r="149" spans="3:4" x14ac:dyDescent="0.25">
      <c r="C149" s="22"/>
      <c r="D149" s="22"/>
    </row>
    <row r="150" spans="3:4" x14ac:dyDescent="0.25">
      <c r="C150" s="22"/>
      <c r="D150" s="22"/>
    </row>
    <row r="151" spans="3:4" x14ac:dyDescent="0.25">
      <c r="C151" s="22"/>
      <c r="D151" s="22"/>
    </row>
    <row r="152" spans="3:4" x14ac:dyDescent="0.25">
      <c r="C152" s="22"/>
      <c r="D152" s="22"/>
    </row>
    <row r="153" spans="3:4" x14ac:dyDescent="0.25">
      <c r="C153" s="22"/>
      <c r="D153" s="22"/>
    </row>
    <row r="154" spans="3:4" x14ac:dyDescent="0.25">
      <c r="C154" s="22"/>
      <c r="D154" s="22"/>
    </row>
    <row r="155" spans="3:4" x14ac:dyDescent="0.25">
      <c r="C155" s="22"/>
      <c r="D155" s="22"/>
    </row>
    <row r="156" spans="3:4" x14ac:dyDescent="0.25">
      <c r="C156" s="22"/>
      <c r="D156" s="22"/>
    </row>
    <row r="157" spans="3:4" x14ac:dyDescent="0.25">
      <c r="C157" s="22"/>
      <c r="D157" s="22"/>
    </row>
    <row r="158" spans="3:4" x14ac:dyDescent="0.25">
      <c r="C158" s="22"/>
      <c r="D158" s="22"/>
    </row>
    <row r="159" spans="3:4" x14ac:dyDescent="0.25">
      <c r="C159" s="22"/>
      <c r="D159" s="22"/>
    </row>
    <row r="160" spans="3:4" x14ac:dyDescent="0.25">
      <c r="C160" s="22"/>
      <c r="D160" s="22"/>
    </row>
    <row r="161" spans="3:4" x14ac:dyDescent="0.25">
      <c r="C161" s="22"/>
      <c r="D161" s="22"/>
    </row>
    <row r="162" spans="3:4" x14ac:dyDescent="0.25">
      <c r="C162" s="22"/>
      <c r="D162" s="22"/>
    </row>
    <row r="163" spans="3:4" x14ac:dyDescent="0.25">
      <c r="C163" s="22"/>
      <c r="D163" s="22"/>
    </row>
    <row r="164" spans="3:4" x14ac:dyDescent="0.25">
      <c r="C164" s="22"/>
      <c r="D164" s="22"/>
    </row>
    <row r="165" spans="3:4" x14ac:dyDescent="0.25">
      <c r="C165" s="22"/>
      <c r="D165" s="22"/>
    </row>
    <row r="166" spans="3:4" x14ac:dyDescent="0.25">
      <c r="C166" s="22"/>
      <c r="D166" s="22"/>
    </row>
    <row r="167" spans="3:4" x14ac:dyDescent="0.25">
      <c r="C167" s="22"/>
      <c r="D167" s="22"/>
    </row>
    <row r="168" spans="3:4" x14ac:dyDescent="0.25">
      <c r="C168" s="22"/>
      <c r="D168" s="22"/>
    </row>
    <row r="169" spans="3:4" x14ac:dyDescent="0.25">
      <c r="C169" s="22"/>
      <c r="D169" s="22"/>
    </row>
    <row r="170" spans="3:4" x14ac:dyDescent="0.25">
      <c r="C170" s="22"/>
      <c r="D170" s="22"/>
    </row>
    <row r="171" spans="3:4" x14ac:dyDescent="0.25">
      <c r="C171" s="22"/>
      <c r="D171" s="22"/>
    </row>
    <row r="172" spans="3:4" x14ac:dyDescent="0.25">
      <c r="C172" s="22"/>
      <c r="D172" s="22"/>
    </row>
    <row r="173" spans="3:4" x14ac:dyDescent="0.25">
      <c r="C173" s="22"/>
      <c r="D173" s="22"/>
    </row>
    <row r="174" spans="3:4" x14ac:dyDescent="0.25">
      <c r="C174" s="22"/>
      <c r="D174" s="22"/>
    </row>
    <row r="175" spans="3:4" x14ac:dyDescent="0.25">
      <c r="C175" s="22"/>
      <c r="D175" s="22"/>
    </row>
    <row r="176" spans="3:4" x14ac:dyDescent="0.25">
      <c r="C176" s="22"/>
      <c r="D176" s="22"/>
    </row>
    <row r="177" spans="3:4" x14ac:dyDescent="0.25">
      <c r="C177" s="22"/>
      <c r="D177" s="22"/>
    </row>
    <row r="178" spans="3:4" x14ac:dyDescent="0.25">
      <c r="C178" s="22"/>
      <c r="D178" s="22"/>
    </row>
    <row r="179" spans="3:4" x14ac:dyDescent="0.25">
      <c r="C179" s="22"/>
      <c r="D179" s="22"/>
    </row>
    <row r="180" spans="3:4" x14ac:dyDescent="0.25">
      <c r="C180" s="22"/>
      <c r="D180" s="22"/>
    </row>
    <row r="181" spans="3:4" x14ac:dyDescent="0.25">
      <c r="C181" s="22"/>
      <c r="D181" s="22"/>
    </row>
    <row r="182" spans="3:4" x14ac:dyDescent="0.25">
      <c r="C182" s="22"/>
      <c r="D182" s="22"/>
    </row>
    <row r="183" spans="3:4" x14ac:dyDescent="0.25">
      <c r="C183" s="22"/>
      <c r="D183" s="22"/>
    </row>
    <row r="184" spans="3:4" x14ac:dyDescent="0.25">
      <c r="C184" s="22"/>
      <c r="D184" s="22"/>
    </row>
    <row r="185" spans="3:4" x14ac:dyDescent="0.25">
      <c r="C185" s="22"/>
      <c r="D185" s="22"/>
    </row>
    <row r="186" spans="3:4" x14ac:dyDescent="0.25">
      <c r="C186" s="22"/>
      <c r="D186" s="22"/>
    </row>
    <row r="187" spans="3:4" x14ac:dyDescent="0.25">
      <c r="C187" s="22"/>
      <c r="D187" s="22"/>
    </row>
    <row r="188" spans="3:4" x14ac:dyDescent="0.25">
      <c r="C188" s="22"/>
      <c r="D188" s="22"/>
    </row>
    <row r="189" spans="3:4" x14ac:dyDescent="0.25">
      <c r="C189" s="22"/>
      <c r="D189" s="22"/>
    </row>
    <row r="190" spans="3:4" x14ac:dyDescent="0.25">
      <c r="C190" s="22"/>
      <c r="D190" s="22"/>
    </row>
    <row r="191" spans="3:4" x14ac:dyDescent="0.25">
      <c r="C191" s="22"/>
      <c r="D191" s="22"/>
    </row>
    <row r="192" spans="3:4" x14ac:dyDescent="0.25">
      <c r="C192" s="22"/>
      <c r="D192" s="22"/>
    </row>
    <row r="193" spans="3:4" x14ac:dyDescent="0.25">
      <c r="C193" s="22"/>
      <c r="D193" s="22"/>
    </row>
    <row r="194" spans="3:4" x14ac:dyDescent="0.25">
      <c r="C194" s="22"/>
      <c r="D194" s="22"/>
    </row>
    <row r="195" spans="3:4" x14ac:dyDescent="0.25">
      <c r="C195" s="22"/>
      <c r="D195" s="22"/>
    </row>
    <row r="196" spans="3:4" x14ac:dyDescent="0.25">
      <c r="C196" s="22"/>
      <c r="D196" s="22"/>
    </row>
    <row r="197" spans="3:4" x14ac:dyDescent="0.25">
      <c r="C197" s="22"/>
      <c r="D197" s="22"/>
    </row>
    <row r="198" spans="3:4" x14ac:dyDescent="0.25">
      <c r="C198" s="22"/>
      <c r="D198" s="22"/>
    </row>
    <row r="199" spans="3:4" x14ac:dyDescent="0.25">
      <c r="C199" s="22"/>
      <c r="D199" s="22"/>
    </row>
    <row r="200" spans="3:4" x14ac:dyDescent="0.25">
      <c r="C200" s="22"/>
      <c r="D200" s="22"/>
    </row>
    <row r="201" spans="3:4" x14ac:dyDescent="0.25">
      <c r="C201" s="22"/>
      <c r="D201" s="22"/>
    </row>
    <row r="202" spans="3:4" x14ac:dyDescent="0.25">
      <c r="C202" s="22"/>
      <c r="D202" s="22"/>
    </row>
    <row r="203" spans="3:4" x14ac:dyDescent="0.25">
      <c r="C203" s="22"/>
      <c r="D203" s="22"/>
    </row>
    <row r="204" spans="3:4" x14ac:dyDescent="0.25">
      <c r="C204" s="22"/>
      <c r="D204" s="22"/>
    </row>
    <row r="205" spans="3:4" x14ac:dyDescent="0.25">
      <c r="C205" s="22"/>
      <c r="D205" s="22"/>
    </row>
    <row r="206" spans="3:4" x14ac:dyDescent="0.25">
      <c r="C206" s="22"/>
      <c r="D206" s="22"/>
    </row>
    <row r="207" spans="3:4" x14ac:dyDescent="0.25">
      <c r="C207" s="22"/>
      <c r="D207" s="22"/>
    </row>
    <row r="208" spans="3:4" x14ac:dyDescent="0.25">
      <c r="C208" s="22"/>
      <c r="D208" s="22"/>
    </row>
    <row r="209" spans="3:4" x14ac:dyDescent="0.25">
      <c r="C209" s="22"/>
      <c r="D209" s="22"/>
    </row>
    <row r="210" spans="3:4" x14ac:dyDescent="0.25">
      <c r="C210" s="22"/>
      <c r="D210" s="22"/>
    </row>
    <row r="211" spans="3:4" x14ac:dyDescent="0.25">
      <c r="C211" s="22"/>
      <c r="D211" s="22"/>
    </row>
    <row r="212" spans="3:4" x14ac:dyDescent="0.25">
      <c r="C212" s="22"/>
      <c r="D212" s="22"/>
    </row>
    <row r="213" spans="3:4" x14ac:dyDescent="0.25">
      <c r="C213" s="22"/>
      <c r="D213" s="22"/>
    </row>
    <row r="214" spans="3:4" x14ac:dyDescent="0.25">
      <c r="C214" s="22"/>
      <c r="D214" s="22"/>
    </row>
    <row r="215" spans="3:4" x14ac:dyDescent="0.25">
      <c r="C215" s="22"/>
      <c r="D215" s="22"/>
    </row>
    <row r="216" spans="3:4" x14ac:dyDescent="0.25">
      <c r="C216" s="22"/>
      <c r="D216" s="22"/>
    </row>
    <row r="217" spans="3:4" x14ac:dyDescent="0.25">
      <c r="C217" s="22"/>
      <c r="D217" s="22"/>
    </row>
    <row r="218" spans="3:4" x14ac:dyDescent="0.25">
      <c r="C218" s="22"/>
      <c r="D218" s="22"/>
    </row>
    <row r="219" spans="3:4" x14ac:dyDescent="0.25">
      <c r="C219" s="22"/>
      <c r="D219" s="22"/>
    </row>
    <row r="220" spans="3:4" x14ac:dyDescent="0.25">
      <c r="C220" s="22"/>
      <c r="D220" s="22"/>
    </row>
    <row r="221" spans="3:4" x14ac:dyDescent="0.25">
      <c r="C221" s="22"/>
      <c r="D221" s="22"/>
    </row>
    <row r="222" spans="3:4" x14ac:dyDescent="0.25">
      <c r="C222" s="22"/>
      <c r="D222" s="22"/>
    </row>
    <row r="223" spans="3:4" x14ac:dyDescent="0.25">
      <c r="C223" s="22"/>
      <c r="D223" s="22"/>
    </row>
    <row r="224" spans="3:4" x14ac:dyDescent="0.25">
      <c r="C224" s="22"/>
      <c r="D224" s="22"/>
    </row>
    <row r="225" spans="3:4" x14ac:dyDescent="0.25">
      <c r="C225" s="22"/>
      <c r="D225" s="22"/>
    </row>
    <row r="226" spans="3:4" x14ac:dyDescent="0.25">
      <c r="C226" s="22"/>
      <c r="D226" s="22"/>
    </row>
    <row r="227" spans="3:4" x14ac:dyDescent="0.25">
      <c r="C227" s="22"/>
      <c r="D227" s="22"/>
    </row>
    <row r="228" spans="3:4" x14ac:dyDescent="0.25">
      <c r="C228" s="22"/>
      <c r="D228" s="22"/>
    </row>
    <row r="229" spans="3:4" x14ac:dyDescent="0.25">
      <c r="C229" s="22"/>
      <c r="D229" s="22"/>
    </row>
    <row r="230" spans="3:4" x14ac:dyDescent="0.25">
      <c r="C230" s="22"/>
      <c r="D230" s="22"/>
    </row>
    <row r="231" spans="3:4" x14ac:dyDescent="0.25">
      <c r="C231" s="22"/>
      <c r="D231" s="22"/>
    </row>
    <row r="232" spans="3:4" x14ac:dyDescent="0.25">
      <c r="C232" s="22"/>
      <c r="D232" s="22"/>
    </row>
    <row r="233" spans="3:4" x14ac:dyDescent="0.25">
      <c r="C233" s="22"/>
      <c r="D233" s="22"/>
    </row>
    <row r="234" spans="3:4" x14ac:dyDescent="0.25">
      <c r="C234" s="22"/>
      <c r="D234" s="22"/>
    </row>
    <row r="235" spans="3:4" x14ac:dyDescent="0.25">
      <c r="C235" s="22"/>
      <c r="D235" s="22"/>
    </row>
    <row r="236" spans="3:4" x14ac:dyDescent="0.25">
      <c r="C236" s="22"/>
      <c r="D236" s="22"/>
    </row>
    <row r="237" spans="3:4" x14ac:dyDescent="0.25">
      <c r="C237" s="22"/>
      <c r="D237" s="22"/>
    </row>
    <row r="238" spans="3:4" x14ac:dyDescent="0.25">
      <c r="C238" s="22"/>
      <c r="D238" s="22"/>
    </row>
    <row r="239" spans="3:4" x14ac:dyDescent="0.25">
      <c r="C239" s="22"/>
      <c r="D239" s="22"/>
    </row>
    <row r="240" spans="3:4" x14ac:dyDescent="0.25">
      <c r="C240" s="22"/>
      <c r="D240" s="22"/>
    </row>
    <row r="241" spans="3:4" x14ac:dyDescent="0.25">
      <c r="C241" s="22"/>
      <c r="D241" s="22"/>
    </row>
    <row r="242" spans="3:4" x14ac:dyDescent="0.25">
      <c r="C242" s="22"/>
      <c r="D242" s="22"/>
    </row>
    <row r="243" spans="3:4" x14ac:dyDescent="0.25">
      <c r="C243" s="22"/>
      <c r="D243" s="22"/>
    </row>
    <row r="244" spans="3:4" x14ac:dyDescent="0.25">
      <c r="C244" s="22"/>
      <c r="D244" s="22"/>
    </row>
    <row r="245" spans="3:4" x14ac:dyDescent="0.25">
      <c r="C245" s="22"/>
      <c r="D245" s="22"/>
    </row>
    <row r="246" spans="3:4" x14ac:dyDescent="0.25">
      <c r="C246" s="22"/>
      <c r="D246" s="22"/>
    </row>
    <row r="247" spans="3:4" x14ac:dyDescent="0.25">
      <c r="C247" s="22"/>
      <c r="D247" s="22"/>
    </row>
    <row r="248" spans="3:4" x14ac:dyDescent="0.25">
      <c r="C248" s="22"/>
      <c r="D248" s="22"/>
    </row>
    <row r="249" spans="3:4" x14ac:dyDescent="0.25">
      <c r="C249" s="22"/>
      <c r="D249" s="22"/>
    </row>
    <row r="250" spans="3:4" x14ac:dyDescent="0.25">
      <c r="C250" s="22"/>
      <c r="D250" s="22"/>
    </row>
    <row r="251" spans="3:4" x14ac:dyDescent="0.25">
      <c r="C251" s="22"/>
      <c r="D251" s="22"/>
    </row>
    <row r="252" spans="3:4" x14ac:dyDescent="0.25">
      <c r="C252" s="22"/>
      <c r="D252" s="22"/>
    </row>
    <row r="253" spans="3:4" x14ac:dyDescent="0.25">
      <c r="C253" s="22"/>
      <c r="D253" s="22"/>
    </row>
    <row r="254" spans="3:4" x14ac:dyDescent="0.25">
      <c r="C254" s="22"/>
      <c r="D254" s="22"/>
    </row>
    <row r="255" spans="3:4" x14ac:dyDescent="0.25">
      <c r="C255" s="22"/>
      <c r="D255" s="22"/>
    </row>
    <row r="256" spans="3:4" x14ac:dyDescent="0.25">
      <c r="C256" s="22"/>
      <c r="D256" s="22"/>
    </row>
    <row r="257" spans="3:4" x14ac:dyDescent="0.25">
      <c r="C257" s="22"/>
      <c r="D257" s="22"/>
    </row>
    <row r="258" spans="3:4" x14ac:dyDescent="0.25">
      <c r="C258" s="22"/>
      <c r="D258" s="22"/>
    </row>
    <row r="259" spans="3:4" x14ac:dyDescent="0.25">
      <c r="C259" s="22"/>
      <c r="D259" s="22"/>
    </row>
    <row r="260" spans="3:4" x14ac:dyDescent="0.25">
      <c r="C260" s="22"/>
      <c r="D260" s="22"/>
    </row>
    <row r="261" spans="3:4" x14ac:dyDescent="0.25">
      <c r="C261" s="22"/>
      <c r="D261" s="22"/>
    </row>
    <row r="262" spans="3:4" x14ac:dyDescent="0.25">
      <c r="C262" s="22"/>
      <c r="D262" s="22"/>
    </row>
    <row r="263" spans="3:4" x14ac:dyDescent="0.25">
      <c r="C263" s="22"/>
      <c r="D263" s="22"/>
    </row>
    <row r="264" spans="3:4" x14ac:dyDescent="0.25">
      <c r="C264" s="22"/>
      <c r="D264" s="22"/>
    </row>
    <row r="265" spans="3:4" x14ac:dyDescent="0.25">
      <c r="C265" s="22"/>
      <c r="D265" s="22"/>
    </row>
    <row r="266" spans="3:4" x14ac:dyDescent="0.25">
      <c r="C266" s="22"/>
      <c r="D266" s="22"/>
    </row>
    <row r="267" spans="3:4" x14ac:dyDescent="0.25">
      <c r="C267" s="22"/>
      <c r="D267" s="22"/>
    </row>
    <row r="268" spans="3:4" x14ac:dyDescent="0.25">
      <c r="C268" s="22"/>
      <c r="D268" s="22"/>
    </row>
    <row r="269" spans="3:4" x14ac:dyDescent="0.25">
      <c r="C269" s="22"/>
      <c r="D269" s="22"/>
    </row>
    <row r="270" spans="3:4" x14ac:dyDescent="0.25">
      <c r="C270" s="22"/>
      <c r="D270" s="22"/>
    </row>
    <row r="271" spans="3:4" x14ac:dyDescent="0.25">
      <c r="C271" s="22"/>
      <c r="D271" s="22"/>
    </row>
    <row r="272" spans="3:4" x14ac:dyDescent="0.25">
      <c r="C272" s="22"/>
      <c r="D272" s="22"/>
    </row>
    <row r="273" spans="3:4" x14ac:dyDescent="0.25">
      <c r="C273" s="22"/>
      <c r="D273" s="22"/>
    </row>
    <row r="274" spans="3:4" x14ac:dyDescent="0.25">
      <c r="C274" s="22"/>
      <c r="D274" s="22"/>
    </row>
    <row r="275" spans="3:4" x14ac:dyDescent="0.25">
      <c r="C275" s="22"/>
      <c r="D275" s="22"/>
    </row>
    <row r="276" spans="3:4" x14ac:dyDescent="0.25">
      <c r="C276" s="22"/>
      <c r="D276" s="22"/>
    </row>
    <row r="277" spans="3:4" x14ac:dyDescent="0.25">
      <c r="C277" s="22"/>
      <c r="D277" s="22"/>
    </row>
    <row r="278" spans="3:4" x14ac:dyDescent="0.25">
      <c r="C278" s="22"/>
      <c r="D278" s="22"/>
    </row>
    <row r="279" spans="3:4" x14ac:dyDescent="0.25">
      <c r="C279" s="22"/>
      <c r="D279" s="22"/>
    </row>
    <row r="280" spans="3:4" x14ac:dyDescent="0.25">
      <c r="C280" s="22"/>
      <c r="D280" s="22"/>
    </row>
    <row r="281" spans="3:4" x14ac:dyDescent="0.25">
      <c r="C281" s="22"/>
      <c r="D281" s="22"/>
    </row>
    <row r="282" spans="3:4" x14ac:dyDescent="0.25">
      <c r="C282" s="22"/>
      <c r="D282" s="22"/>
    </row>
    <row r="283" spans="3:4" x14ac:dyDescent="0.25">
      <c r="C283" s="22"/>
      <c r="D283" s="22"/>
    </row>
    <row r="284" spans="3:4" x14ac:dyDescent="0.25">
      <c r="C284" s="22"/>
      <c r="D284" s="22"/>
    </row>
    <row r="285" spans="3:4" x14ac:dyDescent="0.25">
      <c r="C285" s="22"/>
      <c r="D285" s="22"/>
    </row>
    <row r="286" spans="3:4" x14ac:dyDescent="0.25">
      <c r="C286" s="22"/>
      <c r="D286" s="22"/>
    </row>
    <row r="287" spans="3:4" x14ac:dyDescent="0.25">
      <c r="C287" s="22"/>
      <c r="D287" s="22"/>
    </row>
    <row r="288" spans="3:4" x14ac:dyDescent="0.25">
      <c r="C288" s="22"/>
      <c r="D288" s="22"/>
    </row>
    <row r="289" spans="3:4" x14ac:dyDescent="0.25">
      <c r="C289" s="22"/>
      <c r="D289" s="22"/>
    </row>
    <row r="290" spans="3:4" x14ac:dyDescent="0.25">
      <c r="C290" s="22"/>
      <c r="D290" s="22"/>
    </row>
    <row r="291" spans="3:4" x14ac:dyDescent="0.25">
      <c r="C291" s="22"/>
      <c r="D291" s="22"/>
    </row>
    <row r="292" spans="3:4" x14ac:dyDescent="0.25">
      <c r="C292" s="22"/>
      <c r="D292" s="22"/>
    </row>
    <row r="293" spans="3:4" x14ac:dyDescent="0.25">
      <c r="C293" s="22"/>
      <c r="D293" s="22"/>
    </row>
    <row r="294" spans="3:4" x14ac:dyDescent="0.25">
      <c r="C294" s="22"/>
      <c r="D294" s="22"/>
    </row>
    <row r="295" spans="3:4" x14ac:dyDescent="0.25">
      <c r="C295" s="22"/>
      <c r="D295" s="22"/>
    </row>
    <row r="296" spans="3:4" x14ac:dyDescent="0.25">
      <c r="C296" s="22"/>
      <c r="D296" s="22"/>
    </row>
    <row r="297" spans="3:4" x14ac:dyDescent="0.25">
      <c r="C297" s="22"/>
      <c r="D297" s="22"/>
    </row>
    <row r="298" spans="3:4" x14ac:dyDescent="0.25">
      <c r="C298" s="22"/>
      <c r="D298" s="22"/>
    </row>
    <row r="299" spans="3:4" x14ac:dyDescent="0.25">
      <c r="C299" s="22"/>
      <c r="D299" s="22"/>
    </row>
    <row r="300" spans="3:4" x14ac:dyDescent="0.25">
      <c r="C300" s="22"/>
      <c r="D300" s="22"/>
    </row>
    <row r="301" spans="3:4" x14ac:dyDescent="0.25">
      <c r="C301" s="22"/>
      <c r="D301" s="22"/>
    </row>
    <row r="302" spans="3:4" x14ac:dyDescent="0.25">
      <c r="C302" s="22"/>
      <c r="D302" s="22"/>
    </row>
    <row r="303" spans="3:4" x14ac:dyDescent="0.25">
      <c r="C303" s="22"/>
      <c r="D303" s="22"/>
    </row>
    <row r="304" spans="3:4" x14ac:dyDescent="0.25">
      <c r="C304" s="22"/>
      <c r="D304" s="22"/>
    </row>
    <row r="305" spans="3:4" x14ac:dyDescent="0.25">
      <c r="C305" s="22"/>
      <c r="D305" s="22"/>
    </row>
    <row r="306" spans="3:4" x14ac:dyDescent="0.25">
      <c r="C306" s="22"/>
      <c r="D306" s="22"/>
    </row>
    <row r="307" spans="3:4" x14ac:dyDescent="0.25">
      <c r="C307" s="22"/>
      <c r="D307" s="22"/>
    </row>
    <row r="308" spans="3:4" x14ac:dyDescent="0.25">
      <c r="C308" s="22"/>
      <c r="D308" s="22"/>
    </row>
    <row r="309" spans="3:4" x14ac:dyDescent="0.25">
      <c r="C309" s="22"/>
      <c r="D309" s="22"/>
    </row>
    <row r="310" spans="3:4" x14ac:dyDescent="0.25">
      <c r="C310" s="22"/>
      <c r="D310" s="22"/>
    </row>
    <row r="311" spans="3:4" x14ac:dyDescent="0.25">
      <c r="C311" s="22"/>
      <c r="D311" s="22"/>
    </row>
    <row r="312" spans="3:4" x14ac:dyDescent="0.25">
      <c r="C312" s="22"/>
      <c r="D312" s="22"/>
    </row>
    <row r="313" spans="3:4" x14ac:dyDescent="0.25">
      <c r="C313" s="22"/>
      <c r="D313" s="22"/>
    </row>
    <row r="314" spans="3:4" x14ac:dyDescent="0.25">
      <c r="C314" s="22"/>
      <c r="D314" s="22"/>
    </row>
    <row r="315" spans="3:4" x14ac:dyDescent="0.25">
      <c r="C315" s="22"/>
      <c r="D315" s="22"/>
    </row>
    <row r="316" spans="3:4" x14ac:dyDescent="0.25">
      <c r="C316" s="22"/>
      <c r="D316" s="22"/>
    </row>
    <row r="317" spans="3:4" x14ac:dyDescent="0.25">
      <c r="C317" s="22"/>
      <c r="D317" s="22"/>
    </row>
    <row r="318" spans="3:4" x14ac:dyDescent="0.25">
      <c r="C318" s="22"/>
      <c r="D318" s="22"/>
    </row>
    <row r="319" spans="3:4" x14ac:dyDescent="0.25">
      <c r="C319" s="22"/>
      <c r="D319" s="22"/>
    </row>
    <row r="320" spans="3:4" x14ac:dyDescent="0.25">
      <c r="C320" s="22"/>
      <c r="D320" s="22"/>
    </row>
    <row r="321" spans="3:4" x14ac:dyDescent="0.25">
      <c r="C321" s="22"/>
      <c r="D321" s="22"/>
    </row>
    <row r="322" spans="3:4" x14ac:dyDescent="0.25">
      <c r="C322" s="22"/>
      <c r="D322" s="22"/>
    </row>
    <row r="323" spans="3:4" x14ac:dyDescent="0.25">
      <c r="C323" s="22"/>
      <c r="D323" s="22"/>
    </row>
    <row r="324" spans="3:4" x14ac:dyDescent="0.25">
      <c r="C324" s="22"/>
      <c r="D324" s="22"/>
    </row>
    <row r="325" spans="3:4" x14ac:dyDescent="0.25">
      <c r="C325" s="22"/>
      <c r="D325" s="22"/>
    </row>
    <row r="326" spans="3:4" x14ac:dyDescent="0.25">
      <c r="C326" s="22"/>
      <c r="D326" s="22"/>
    </row>
    <row r="327" spans="3:4" x14ac:dyDescent="0.25">
      <c r="C327" s="22"/>
      <c r="D327" s="22"/>
    </row>
    <row r="328" spans="3:4" x14ac:dyDescent="0.25">
      <c r="C328" s="22"/>
      <c r="D328" s="22"/>
    </row>
    <row r="329" spans="3:4" x14ac:dyDescent="0.25">
      <c r="C329" s="22"/>
      <c r="D329" s="22"/>
    </row>
    <row r="330" spans="3:4" x14ac:dyDescent="0.25">
      <c r="C330" s="22"/>
      <c r="D330" s="22"/>
    </row>
    <row r="331" spans="3:4" x14ac:dyDescent="0.25">
      <c r="C331" s="22"/>
      <c r="D331" s="22"/>
    </row>
    <row r="332" spans="3:4" x14ac:dyDescent="0.25">
      <c r="C332" s="22"/>
      <c r="D332" s="22"/>
    </row>
    <row r="333" spans="3:4" x14ac:dyDescent="0.25">
      <c r="C333" s="22"/>
      <c r="D333" s="22"/>
    </row>
    <row r="334" spans="3:4" x14ac:dyDescent="0.25">
      <c r="C334" s="22"/>
      <c r="D334" s="22"/>
    </row>
    <row r="335" spans="3:4" x14ac:dyDescent="0.25">
      <c r="C335" s="22"/>
      <c r="D335" s="22"/>
    </row>
    <row r="336" spans="3:4" x14ac:dyDescent="0.25">
      <c r="C336" s="22"/>
      <c r="D336" s="22"/>
    </row>
    <row r="337" spans="3:4" x14ac:dyDescent="0.25">
      <c r="C337" s="22"/>
      <c r="D337" s="22"/>
    </row>
    <row r="338" spans="3:4" x14ac:dyDescent="0.25">
      <c r="C338" s="22"/>
      <c r="D338" s="22"/>
    </row>
    <row r="339" spans="3:4" x14ac:dyDescent="0.25">
      <c r="C339" s="22"/>
      <c r="D339" s="22"/>
    </row>
    <row r="340" spans="3:4" x14ac:dyDescent="0.25">
      <c r="C340" s="22"/>
      <c r="D340" s="22"/>
    </row>
    <row r="341" spans="3:4" x14ac:dyDescent="0.25">
      <c r="C341" s="22"/>
      <c r="D341" s="22"/>
    </row>
    <row r="342" spans="3:4" x14ac:dyDescent="0.25">
      <c r="C342" s="22"/>
      <c r="D342" s="22"/>
    </row>
    <row r="343" spans="3:4" x14ac:dyDescent="0.25">
      <c r="C343" s="22"/>
      <c r="D343" s="22"/>
    </row>
    <row r="344" spans="3:4" x14ac:dyDescent="0.25">
      <c r="C344" s="22"/>
      <c r="D344" s="22"/>
    </row>
    <row r="345" spans="3:4" x14ac:dyDescent="0.25">
      <c r="C345" s="22"/>
      <c r="D345" s="22"/>
    </row>
    <row r="346" spans="3:4" x14ac:dyDescent="0.25">
      <c r="C346" s="22"/>
      <c r="D346" s="22"/>
    </row>
    <row r="347" spans="3:4" x14ac:dyDescent="0.25">
      <c r="C347" s="22"/>
      <c r="D347" s="22"/>
    </row>
    <row r="348" spans="3:4" x14ac:dyDescent="0.25">
      <c r="C348" s="22"/>
      <c r="D348" s="22"/>
    </row>
    <row r="349" spans="3:4" x14ac:dyDescent="0.25">
      <c r="C349" s="22"/>
      <c r="D349" s="22"/>
    </row>
    <row r="350" spans="3:4" x14ac:dyDescent="0.25">
      <c r="C350" s="22"/>
      <c r="D350" s="22"/>
    </row>
    <row r="351" spans="3:4" x14ac:dyDescent="0.25">
      <c r="C351" s="22"/>
      <c r="D351" s="22"/>
    </row>
    <row r="352" spans="3:4" x14ac:dyDescent="0.25">
      <c r="C352" s="22"/>
      <c r="D352" s="22"/>
    </row>
    <row r="353" spans="3:4" x14ac:dyDescent="0.25">
      <c r="C353" s="22"/>
      <c r="D353" s="22"/>
    </row>
    <row r="354" spans="3:4" x14ac:dyDescent="0.25">
      <c r="C354" s="22"/>
      <c r="D354" s="22"/>
    </row>
    <row r="355" spans="3:4" x14ac:dyDescent="0.25">
      <c r="C355" s="22"/>
      <c r="D355" s="22"/>
    </row>
    <row r="356" spans="3:4" x14ac:dyDescent="0.25">
      <c r="C356" s="22"/>
      <c r="D356" s="22"/>
    </row>
    <row r="357" spans="3:4" x14ac:dyDescent="0.25">
      <c r="C357" s="22"/>
      <c r="D357" s="22"/>
    </row>
    <row r="358" spans="3:4" x14ac:dyDescent="0.25">
      <c r="C358" s="22"/>
      <c r="D358" s="22"/>
    </row>
    <row r="359" spans="3:4" x14ac:dyDescent="0.25">
      <c r="C359" s="22"/>
      <c r="D359" s="22"/>
    </row>
    <row r="360" spans="3:4" x14ac:dyDescent="0.25">
      <c r="C360" s="22"/>
      <c r="D360" s="22"/>
    </row>
    <row r="361" spans="3:4" x14ac:dyDescent="0.25">
      <c r="C361" s="22"/>
      <c r="D361" s="22"/>
    </row>
    <row r="362" spans="3:4" x14ac:dyDescent="0.25">
      <c r="C362" s="22"/>
      <c r="D362" s="22"/>
    </row>
    <row r="363" spans="3:4" x14ac:dyDescent="0.25">
      <c r="C363" s="22"/>
      <c r="D363" s="22"/>
    </row>
    <row r="364" spans="3:4" x14ac:dyDescent="0.25">
      <c r="C364" s="22"/>
      <c r="D364" s="22"/>
    </row>
    <row r="365" spans="3:4" x14ac:dyDescent="0.25">
      <c r="C365" s="22"/>
      <c r="D365" s="22"/>
    </row>
    <row r="366" spans="3:4" x14ac:dyDescent="0.25">
      <c r="C366" s="22"/>
      <c r="D366" s="22"/>
    </row>
    <row r="367" spans="3:4" x14ac:dyDescent="0.25">
      <c r="C367" s="22"/>
      <c r="D367" s="22"/>
    </row>
    <row r="368" spans="3:4" x14ac:dyDescent="0.25">
      <c r="C368" s="22"/>
      <c r="D368" s="22"/>
    </row>
    <row r="369" spans="3:4" x14ac:dyDescent="0.25">
      <c r="C369" s="22"/>
      <c r="D369" s="22"/>
    </row>
    <row r="370" spans="3:4" x14ac:dyDescent="0.25">
      <c r="C370" s="22"/>
      <c r="D370" s="22"/>
    </row>
    <row r="371" spans="3:4" x14ac:dyDescent="0.25">
      <c r="C371" s="22"/>
      <c r="D371" s="22"/>
    </row>
    <row r="372" spans="3:4" x14ac:dyDescent="0.25">
      <c r="C372" s="22"/>
      <c r="D372" s="22"/>
    </row>
    <row r="373" spans="3:4" x14ac:dyDescent="0.25">
      <c r="C373" s="22"/>
      <c r="D373" s="22"/>
    </row>
    <row r="374" spans="3:4" x14ac:dyDescent="0.25">
      <c r="C374" s="22"/>
      <c r="D374" s="22"/>
    </row>
    <row r="375" spans="3:4" x14ac:dyDescent="0.25">
      <c r="C375" s="22"/>
      <c r="D375" s="22"/>
    </row>
    <row r="376" spans="3:4" x14ac:dyDescent="0.25">
      <c r="C376" s="22"/>
      <c r="D376" s="22"/>
    </row>
    <row r="377" spans="3:4" x14ac:dyDescent="0.25">
      <c r="C377" s="22"/>
      <c r="D377" s="22"/>
    </row>
    <row r="378" spans="3:4" x14ac:dyDescent="0.25">
      <c r="C378" s="22"/>
      <c r="D378" s="22"/>
    </row>
    <row r="379" spans="3:4" x14ac:dyDescent="0.25">
      <c r="C379" s="22"/>
      <c r="D379" s="22"/>
    </row>
    <row r="380" spans="3:4" x14ac:dyDescent="0.25">
      <c r="C380" s="22"/>
      <c r="D380" s="22"/>
    </row>
    <row r="381" spans="3:4" x14ac:dyDescent="0.25">
      <c r="C381" s="22"/>
      <c r="D381" s="22"/>
    </row>
    <row r="382" spans="3:4" x14ac:dyDescent="0.25">
      <c r="C382" s="22"/>
      <c r="D382" s="22"/>
    </row>
    <row r="383" spans="3:4" x14ac:dyDescent="0.25">
      <c r="C383" s="22"/>
      <c r="D383" s="22"/>
    </row>
    <row r="384" spans="3:4" x14ac:dyDescent="0.25">
      <c r="C384" s="22"/>
      <c r="D384" s="22"/>
    </row>
    <row r="385" spans="3:4" x14ac:dyDescent="0.25">
      <c r="C385" s="22"/>
      <c r="D385" s="22"/>
    </row>
    <row r="386" spans="3:4" x14ac:dyDescent="0.25">
      <c r="C386" s="22"/>
      <c r="D386" s="22"/>
    </row>
    <row r="387" spans="3:4" x14ac:dyDescent="0.25">
      <c r="C387" s="22"/>
      <c r="D387" s="22"/>
    </row>
    <row r="388" spans="3:4" x14ac:dyDescent="0.25">
      <c r="C388" s="22"/>
      <c r="D388" s="22"/>
    </row>
    <row r="389" spans="3:4" x14ac:dyDescent="0.25">
      <c r="C389" s="22"/>
      <c r="D389" s="22"/>
    </row>
    <row r="390" spans="3:4" x14ac:dyDescent="0.25">
      <c r="C390" s="22"/>
      <c r="D390" s="22"/>
    </row>
    <row r="391" spans="3:4" x14ac:dyDescent="0.25">
      <c r="C391" s="22"/>
      <c r="D391" s="22"/>
    </row>
    <row r="392" spans="3:4" x14ac:dyDescent="0.25">
      <c r="C392" s="22"/>
      <c r="D392" s="22"/>
    </row>
    <row r="393" spans="3:4" x14ac:dyDescent="0.25">
      <c r="C393" s="22"/>
      <c r="D393" s="22"/>
    </row>
    <row r="394" spans="3:4" x14ac:dyDescent="0.25">
      <c r="C394" s="22"/>
      <c r="D394" s="22"/>
    </row>
    <row r="395" spans="3:4" x14ac:dyDescent="0.25">
      <c r="C395" s="22"/>
      <c r="D395" s="22"/>
    </row>
    <row r="396" spans="3:4" x14ac:dyDescent="0.25">
      <c r="C396" s="22"/>
      <c r="D396" s="22"/>
    </row>
    <row r="397" spans="3:4" x14ac:dyDescent="0.25">
      <c r="C397" s="22"/>
      <c r="D397" s="22"/>
    </row>
    <row r="398" spans="3:4" x14ac:dyDescent="0.25">
      <c r="C398" s="22"/>
      <c r="D398" s="22"/>
    </row>
    <row r="399" spans="3:4" x14ac:dyDescent="0.25">
      <c r="C399" s="22"/>
      <c r="D399" s="22"/>
    </row>
    <row r="400" spans="3:4" x14ac:dyDescent="0.25">
      <c r="C400" s="22"/>
      <c r="D400" s="22"/>
    </row>
    <row r="401" spans="3:4" x14ac:dyDescent="0.25">
      <c r="C401" s="22"/>
      <c r="D401" s="22"/>
    </row>
    <row r="402" spans="3:4" x14ac:dyDescent="0.25">
      <c r="C402" s="22"/>
      <c r="D402" s="22"/>
    </row>
    <row r="403" spans="3:4" x14ac:dyDescent="0.25">
      <c r="C403" s="22"/>
      <c r="D403" s="22"/>
    </row>
    <row r="404" spans="3:4" x14ac:dyDescent="0.25">
      <c r="C404" s="22"/>
      <c r="D404" s="22"/>
    </row>
    <row r="405" spans="3:4" x14ac:dyDescent="0.25">
      <c r="C405" s="22"/>
      <c r="D405" s="22"/>
    </row>
    <row r="406" spans="3:4" x14ac:dyDescent="0.25">
      <c r="C406" s="22"/>
      <c r="D406" s="22"/>
    </row>
    <row r="407" spans="3:4" x14ac:dyDescent="0.25">
      <c r="C407" s="22"/>
      <c r="D407" s="22"/>
    </row>
    <row r="408" spans="3:4" x14ac:dyDescent="0.25">
      <c r="C408" s="22"/>
      <c r="D408" s="22"/>
    </row>
    <row r="409" spans="3:4" x14ac:dyDescent="0.25">
      <c r="C409" s="22"/>
      <c r="D409" s="22"/>
    </row>
    <row r="410" spans="3:4" x14ac:dyDescent="0.25">
      <c r="C410" s="22"/>
      <c r="D410" s="22"/>
    </row>
    <row r="411" spans="3:4" x14ac:dyDescent="0.25">
      <c r="C411" s="22"/>
      <c r="D411" s="22"/>
    </row>
    <row r="412" spans="3:4" x14ac:dyDescent="0.25">
      <c r="C412" s="22"/>
      <c r="D412" s="22"/>
    </row>
    <row r="413" spans="3:4" x14ac:dyDescent="0.25">
      <c r="C413" s="22"/>
      <c r="D413" s="22"/>
    </row>
    <row r="414" spans="3:4" x14ac:dyDescent="0.25">
      <c r="C414" s="22"/>
      <c r="D414" s="22"/>
    </row>
    <row r="415" spans="3:4" x14ac:dyDescent="0.25">
      <c r="C415" s="22"/>
      <c r="D415" s="22"/>
    </row>
    <row r="416" spans="3:4" x14ac:dyDescent="0.25">
      <c r="C416" s="22"/>
      <c r="D416" s="22"/>
    </row>
    <row r="417" spans="3:4" x14ac:dyDescent="0.25">
      <c r="C417" s="22"/>
      <c r="D417" s="22"/>
    </row>
    <row r="418" spans="3:4" x14ac:dyDescent="0.25">
      <c r="C418" s="22"/>
      <c r="D418" s="22"/>
    </row>
    <row r="419" spans="3:4" x14ac:dyDescent="0.25">
      <c r="C419" s="22"/>
      <c r="D419" s="22"/>
    </row>
    <row r="420" spans="3:4" x14ac:dyDescent="0.25">
      <c r="C420" s="22"/>
      <c r="D420" s="22"/>
    </row>
    <row r="421" spans="3:4" x14ac:dyDescent="0.25">
      <c r="C421" s="22"/>
      <c r="D421" s="22"/>
    </row>
    <row r="422" spans="3:4" x14ac:dyDescent="0.25">
      <c r="C422" s="22"/>
      <c r="D422" s="22"/>
    </row>
    <row r="423" spans="3:4" x14ac:dyDescent="0.25">
      <c r="C423" s="22"/>
      <c r="D423" s="22"/>
    </row>
    <row r="424" spans="3:4" x14ac:dyDescent="0.25">
      <c r="C424" s="22"/>
      <c r="D424" s="22"/>
    </row>
    <row r="425" spans="3:4" x14ac:dyDescent="0.25">
      <c r="C425" s="22"/>
      <c r="D425" s="22"/>
    </row>
    <row r="426" spans="3:4" x14ac:dyDescent="0.25">
      <c r="C426" s="22"/>
      <c r="D426" s="22"/>
    </row>
    <row r="427" spans="3:4" x14ac:dyDescent="0.25">
      <c r="C427" s="22"/>
      <c r="D427" s="22"/>
    </row>
    <row r="428" spans="3:4" x14ac:dyDescent="0.25">
      <c r="C428" s="22"/>
      <c r="D428" s="22"/>
    </row>
    <row r="429" spans="3:4" x14ac:dyDescent="0.25">
      <c r="C429" s="22"/>
      <c r="D429" s="22"/>
    </row>
    <row r="430" spans="3:4" x14ac:dyDescent="0.25">
      <c r="C430" s="22"/>
      <c r="D430" s="22"/>
    </row>
    <row r="431" spans="3:4" x14ac:dyDescent="0.25">
      <c r="C431" s="22"/>
      <c r="D431" s="22"/>
    </row>
    <row r="432" spans="3:4" x14ac:dyDescent="0.25">
      <c r="C432" s="22"/>
      <c r="D432" s="22"/>
    </row>
    <row r="433" spans="3:4" x14ac:dyDescent="0.25">
      <c r="C433" s="22"/>
      <c r="D433" s="22"/>
    </row>
    <row r="434" spans="3:4" x14ac:dyDescent="0.25">
      <c r="C434" s="22"/>
      <c r="D434" s="22"/>
    </row>
    <row r="435" spans="3:4" x14ac:dyDescent="0.25">
      <c r="C435" s="22"/>
      <c r="D435" s="22"/>
    </row>
    <row r="436" spans="3:4" x14ac:dyDescent="0.25">
      <c r="C436" s="22"/>
      <c r="D436" s="22"/>
    </row>
    <row r="437" spans="3:4" x14ac:dyDescent="0.25">
      <c r="C437" s="22"/>
      <c r="D437" s="22"/>
    </row>
    <row r="438" spans="3:4" x14ac:dyDescent="0.25">
      <c r="C438" s="22"/>
      <c r="D438" s="22"/>
    </row>
    <row r="439" spans="3:4" x14ac:dyDescent="0.25">
      <c r="C439" s="22"/>
      <c r="D439" s="22"/>
    </row>
    <row r="440" spans="3:4" x14ac:dyDescent="0.25">
      <c r="C440" s="22"/>
      <c r="D440" s="22"/>
    </row>
    <row r="441" spans="3:4" x14ac:dyDescent="0.25">
      <c r="C441" s="22"/>
      <c r="D441" s="22"/>
    </row>
    <row r="442" spans="3:4" x14ac:dyDescent="0.25">
      <c r="C442" s="22"/>
      <c r="D442" s="22"/>
    </row>
    <row r="443" spans="3:4" x14ac:dyDescent="0.25">
      <c r="C443" s="22"/>
      <c r="D443" s="22"/>
    </row>
    <row r="444" spans="3:4" x14ac:dyDescent="0.25">
      <c r="C444" s="22"/>
      <c r="D444" s="22"/>
    </row>
    <row r="445" spans="3:4" x14ac:dyDescent="0.25">
      <c r="C445" s="22"/>
      <c r="D445" s="22"/>
    </row>
    <row r="446" spans="3:4" x14ac:dyDescent="0.25">
      <c r="C446" s="22"/>
      <c r="D446" s="22"/>
    </row>
    <row r="447" spans="3:4" x14ac:dyDescent="0.25">
      <c r="C447" s="22"/>
      <c r="D447" s="22"/>
    </row>
    <row r="448" spans="3:4" x14ac:dyDescent="0.25">
      <c r="C448" s="22"/>
      <c r="D448" s="22"/>
    </row>
    <row r="449" spans="3:4" x14ac:dyDescent="0.25">
      <c r="C449" s="22"/>
      <c r="D449" s="22"/>
    </row>
    <row r="450" spans="3:4" x14ac:dyDescent="0.25">
      <c r="C450" s="22"/>
      <c r="D450" s="22"/>
    </row>
    <row r="451" spans="3:4" x14ac:dyDescent="0.25">
      <c r="C451" s="22"/>
      <c r="D451" s="22"/>
    </row>
    <row r="452" spans="3:4" x14ac:dyDescent="0.25">
      <c r="C452" s="22"/>
      <c r="D452" s="22"/>
    </row>
    <row r="453" spans="3:4" x14ac:dyDescent="0.25">
      <c r="C453" s="22"/>
      <c r="D453" s="22"/>
    </row>
    <row r="454" spans="3:4" x14ac:dyDescent="0.25">
      <c r="C454" s="22"/>
      <c r="D454" s="22"/>
    </row>
    <row r="455" spans="3:4" x14ac:dyDescent="0.25">
      <c r="C455" s="22"/>
      <c r="D455" s="22"/>
    </row>
    <row r="456" spans="3:4" x14ac:dyDescent="0.25">
      <c r="C456" s="22"/>
      <c r="D456" s="22"/>
    </row>
    <row r="457" spans="3:4" x14ac:dyDescent="0.25">
      <c r="C457" s="22"/>
      <c r="D457" s="22"/>
    </row>
    <row r="458" spans="3:4" x14ac:dyDescent="0.25">
      <c r="C458" s="22"/>
      <c r="D458" s="22"/>
    </row>
    <row r="459" spans="3:4" x14ac:dyDescent="0.25">
      <c r="C459" s="22"/>
      <c r="D459" s="22"/>
    </row>
    <row r="460" spans="3:4" x14ac:dyDescent="0.25">
      <c r="C460" s="22"/>
      <c r="D460" s="22"/>
    </row>
    <row r="461" spans="3:4" x14ac:dyDescent="0.25">
      <c r="C461" s="22"/>
      <c r="D461" s="22"/>
    </row>
    <row r="462" spans="3:4" x14ac:dyDescent="0.25">
      <c r="C462" s="22"/>
      <c r="D462" s="22"/>
    </row>
    <row r="463" spans="3:4" x14ac:dyDescent="0.25">
      <c r="C463" s="22"/>
      <c r="D463" s="22"/>
    </row>
    <row r="464" spans="3:4" x14ac:dyDescent="0.25">
      <c r="C464" s="22"/>
      <c r="D464" s="22"/>
    </row>
    <row r="465" spans="3:4" x14ac:dyDescent="0.25">
      <c r="C465" s="22"/>
      <c r="D465" s="22"/>
    </row>
    <row r="466" spans="3:4" x14ac:dyDescent="0.25">
      <c r="C466" s="22"/>
      <c r="D466" s="22"/>
    </row>
    <row r="467" spans="3:4" x14ac:dyDescent="0.25">
      <c r="C467" s="22"/>
      <c r="D467" s="22"/>
    </row>
    <row r="468" spans="3:4" x14ac:dyDescent="0.25">
      <c r="C468" s="22"/>
      <c r="D468" s="22"/>
    </row>
    <row r="469" spans="3:4" x14ac:dyDescent="0.25">
      <c r="C469" s="22"/>
      <c r="D469" s="22"/>
    </row>
    <row r="470" spans="3:4" x14ac:dyDescent="0.25">
      <c r="C470" s="22"/>
      <c r="D470" s="22"/>
    </row>
    <row r="471" spans="3:4" x14ac:dyDescent="0.25">
      <c r="C471" s="22"/>
      <c r="D471" s="22"/>
    </row>
    <row r="472" spans="3:4" x14ac:dyDescent="0.25">
      <c r="C472" s="22"/>
      <c r="D472" s="22"/>
    </row>
    <row r="473" spans="3:4" x14ac:dyDescent="0.25">
      <c r="C473" s="22"/>
      <c r="D473" s="22"/>
    </row>
    <row r="474" spans="3:4" x14ac:dyDescent="0.25">
      <c r="C474" s="22"/>
      <c r="D474" s="22"/>
    </row>
    <row r="475" spans="3:4" x14ac:dyDescent="0.25">
      <c r="C475" s="22"/>
      <c r="D475" s="22"/>
    </row>
  </sheetData>
  <protectedRanges>
    <protectedRange sqref="AB14 AB11:AB12" name="Range4_1_1_1_2_1_1_1_1_1_1_1_1_1_1_1_1_1_2"/>
    <protectedRange sqref="AL11:AL12 AL14 AG14 AG11:AG12" name="Range4_2_1_1_2_1_1_1_1_1_1_1_1_1_1_1_1_1_2"/>
    <protectedRange sqref="AQ14 AQ11:AQ12" name="Range4_3_1_1_2_1_1_1_1_1_1_1_1_1_1_1_1_1_2"/>
    <protectedRange sqref="AV14 AV11:AV12" name="Range4_4_1_1_2_1_1_1_1_1_1_1_1_1_1_1_1_1_2"/>
    <protectedRange sqref="V14 V11:V12" name="Range4_2"/>
    <protectedRange sqref="AA11:AA14" name="Range4_1_1"/>
    <protectedRange sqref="BE11:BF14" name="Range4_7_2"/>
    <protectedRange sqref="BL14 BL11:BL12" name="Range4_9_2"/>
    <protectedRange sqref="CC12" name="Range5_1_1_1"/>
    <protectedRange sqref="CN11" name="Range5_4_2"/>
    <protectedRange sqref="CR14 CR12" name="Range5_6_2"/>
    <protectedRange sqref="CZ11:CZ14" name="Range5_9_3"/>
    <protectedRange sqref="DH14 DH11:DI11 DH12 DI12:DI14" name="Range5_12_2"/>
    <protectedRange sqref="DS14 DS11:DS12" name="Range6_1_2"/>
    <protectedRange sqref="BD14 BD11:BD12" name="Range4_7_1_2"/>
    <protectedRange sqref="CM14 CM11:CM12" name="Range5_4_1_1"/>
    <protectedRange sqref="CY14 CY12" name="Range5_9_1_2"/>
    <protectedRange sqref="DQ14:DR14 DQ11:DR12" name="Range6_2_2"/>
    <protectedRange sqref="AB13" name="Range4_1_1_1_2_1_1_1_1_1_1_1_1_1_1_1_1_1_1_1"/>
    <protectedRange sqref="AG13 AL13" name="Range4_2_1_1_2_1_1_1_1_1_1_1_1_1_1_1_1_1_1_1"/>
    <protectedRange sqref="AQ13" name="Range4_3_1_1_2_1_1_1_1_1_1_1_1_1_1_1_1_1_1_1"/>
    <protectedRange sqref="AV13" name="Range4_4_1_1_2_1_1_1_1_1_1_1_1_1_1_1_1_1_1_1"/>
    <protectedRange sqref="BL13" name="Range4_9_1_1"/>
    <protectedRange sqref="CR13" name="Range5_6_1_1"/>
    <protectedRange sqref="DH13" name="Range5_12_1_1"/>
    <protectedRange sqref="DS13" name="Range6_1_1_1"/>
    <protectedRange sqref="BD13" name="Range4_7_1_1_1"/>
    <protectedRange sqref="CY13" name="Range5_9_1_1_1"/>
    <protectedRange sqref="DQ13:DR13" name="Range6_2_1_1"/>
    <protectedRange sqref="V13" name="Range4_5_1_2_1_1_1_1_1_1_1_1_1_1"/>
    <protectedRange sqref="AK13" name="Range4_2_1_1_2_1_1_1_1_1_1_1_1_1_1"/>
    <protectedRange sqref="AU13" name="Range4_4_1_1_2_1_1_1_1_1_1_1_1_1_1"/>
    <protectedRange sqref="CC13" name="Range5_1_1_1_1_1"/>
    <protectedRange sqref="CM13" name="Range5_4_1_1_1_1"/>
    <protectedRange sqref="CI13" name="Range5_3_1"/>
    <protectedRange sqref="CO13" name="Range5_5_1"/>
  </protectedRanges>
  <mergeCells count="135">
    <mergeCell ref="A15:B15"/>
    <mergeCell ref="EF8:EF9"/>
    <mergeCell ref="EG8:EH8"/>
    <mergeCell ref="DW8:DW9"/>
    <mergeCell ref="DX8:DY8"/>
    <mergeCell ref="DZ8:DZ9"/>
    <mergeCell ref="EA8:EB8"/>
    <mergeCell ref="EC8:EC9"/>
    <mergeCell ref="ED8:EE8"/>
    <mergeCell ref="DN8:DN9"/>
    <mergeCell ref="DO8:DP8"/>
    <mergeCell ref="DQ8:DQ9"/>
    <mergeCell ref="DR8:DS8"/>
    <mergeCell ref="DT8:DT9"/>
    <mergeCell ref="DU8:DV8"/>
    <mergeCell ref="DE8:DE9"/>
    <mergeCell ref="DF8:DG8"/>
    <mergeCell ref="DH8:DH9"/>
    <mergeCell ref="DI8:DJ8"/>
    <mergeCell ref="DK8:DK9"/>
    <mergeCell ref="DL8:DM8"/>
    <mergeCell ref="CV8:CV9"/>
    <mergeCell ref="CW8:CX8"/>
    <mergeCell ref="CY8:CY9"/>
    <mergeCell ref="CZ8:DA8"/>
    <mergeCell ref="DB8:DB9"/>
    <mergeCell ref="DC8:DD8"/>
    <mergeCell ref="CM8:CM9"/>
    <mergeCell ref="CN8:CO8"/>
    <mergeCell ref="CP8:CP9"/>
    <mergeCell ref="CQ8:CR8"/>
    <mergeCell ref="CS8:CS9"/>
    <mergeCell ref="CT8:CU8"/>
    <mergeCell ref="CE8:CF8"/>
    <mergeCell ref="CG8:CG9"/>
    <mergeCell ref="CH8:CI8"/>
    <mergeCell ref="CJ8:CJ9"/>
    <mergeCell ref="CK8:CL8"/>
    <mergeCell ref="BS8:BS9"/>
    <mergeCell ref="BT8:BW8"/>
    <mergeCell ref="BX8:BX9"/>
    <mergeCell ref="BY8:BZ8"/>
    <mergeCell ref="CA8:CA9"/>
    <mergeCell ref="CB8:CC8"/>
    <mergeCell ref="BP8:BP9"/>
    <mergeCell ref="BQ8:BR8"/>
    <mergeCell ref="BA8:BA9"/>
    <mergeCell ref="BB8:BC8"/>
    <mergeCell ref="BD8:BD9"/>
    <mergeCell ref="BE8:BF8"/>
    <mergeCell ref="BG8:BG9"/>
    <mergeCell ref="BH8:BI8"/>
    <mergeCell ref="CD8:CD9"/>
    <mergeCell ref="Z8:AC8"/>
    <mergeCell ref="AD8:AD9"/>
    <mergeCell ref="AE8:AH8"/>
    <mergeCell ref="AI8:AI9"/>
    <mergeCell ref="AJ8:AM8"/>
    <mergeCell ref="BJ8:BJ9"/>
    <mergeCell ref="BK8:BL8"/>
    <mergeCell ref="BM8:BM9"/>
    <mergeCell ref="BN8:BO8"/>
    <mergeCell ref="EC7:EE7"/>
    <mergeCell ref="T8:T9"/>
    <mergeCell ref="U8:X8"/>
    <mergeCell ref="CS7:CU7"/>
    <mergeCell ref="CV7:CX7"/>
    <mergeCell ref="CY7:DA7"/>
    <mergeCell ref="DN7:DP7"/>
    <mergeCell ref="DQ7:DS7"/>
    <mergeCell ref="DW7:DY7"/>
    <mergeCell ref="CA7:CC7"/>
    <mergeCell ref="CD7:CF7"/>
    <mergeCell ref="CG7:CI7"/>
    <mergeCell ref="CJ7:CL7"/>
    <mergeCell ref="CM7:CO7"/>
    <mergeCell ref="CP7:CR7"/>
    <mergeCell ref="BD7:BF7"/>
    <mergeCell ref="BG7:BI7"/>
    <mergeCell ref="AN8:AN9"/>
    <mergeCell ref="AO8:AR8"/>
    <mergeCell ref="AS8:AS9"/>
    <mergeCell ref="AT8:AW8"/>
    <mergeCell ref="AX8:AX9"/>
    <mergeCell ref="AY8:AZ8"/>
    <mergeCell ref="Y8:Y9"/>
    <mergeCell ref="T7:X7"/>
    <mergeCell ref="Y7:AC7"/>
    <mergeCell ref="AD7:AH7"/>
    <mergeCell ref="AI7:AM7"/>
    <mergeCell ref="AN7:AR7"/>
    <mergeCell ref="AS7:AW7"/>
    <mergeCell ref="AX7:AZ7"/>
    <mergeCell ref="BA7:BC7"/>
    <mergeCell ref="DZ7:EB7"/>
    <mergeCell ref="EF5:EH7"/>
    <mergeCell ref="O6:AZ6"/>
    <mergeCell ref="BA6:BO6"/>
    <mergeCell ref="BP6:BR7"/>
    <mergeCell ref="BS6:CI6"/>
    <mergeCell ref="CJ6:CR6"/>
    <mergeCell ref="CS6:DA6"/>
    <mergeCell ref="DB6:DD7"/>
    <mergeCell ref="T5:AM5"/>
    <mergeCell ref="AN5:BL5"/>
    <mergeCell ref="BS5:CQ5"/>
    <mergeCell ref="CS5:DJ5"/>
    <mergeCell ref="DK5:DM7"/>
    <mergeCell ref="DN5:EE5"/>
    <mergeCell ref="DE6:DG7"/>
    <mergeCell ref="DH6:DJ7"/>
    <mergeCell ref="DN6:DS6"/>
    <mergeCell ref="DT6:DV7"/>
    <mergeCell ref="BJ7:BL7"/>
    <mergeCell ref="BM7:BO7"/>
    <mergeCell ref="BS7:BW7"/>
    <mergeCell ref="BX7:BZ7"/>
    <mergeCell ref="DW6:EE6"/>
    <mergeCell ref="O7:S7"/>
    <mergeCell ref="D2:Q2"/>
    <mergeCell ref="C3:R3"/>
    <mergeCell ref="P4:Q4"/>
    <mergeCell ref="A5:A9"/>
    <mergeCell ref="B5:B9"/>
    <mergeCell ref="C5:C9"/>
    <mergeCell ref="D5:D9"/>
    <mergeCell ref="E5:I7"/>
    <mergeCell ref="J5:N7"/>
    <mergeCell ref="O5:S5"/>
    <mergeCell ref="E8:E9"/>
    <mergeCell ref="F8:I8"/>
    <mergeCell ref="J8:J9"/>
    <mergeCell ref="K8:N8"/>
    <mergeCell ref="O8:O9"/>
    <mergeCell ref="P8:S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2025-07-14T08:35:59Z</dcterms:modified>
</cp:coreProperties>
</file>