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9040" windowHeight="15840" activeTab="2"/>
  </bookViews>
  <sheets>
    <sheet name="Հ1 Ձև1 " sheetId="9" r:id="rId1"/>
    <sheet name="Հ1 Ձև 2 (1) " sheetId="1" r:id="rId2"/>
    <sheet name="Հ1 Ձև 2 (2)" sheetId="11" r:id="rId3"/>
  </sheets>
  <definedNames>
    <definedName name="_ftn1" localSheetId="0">'Հ1 Ձև1 '!#REF!</definedName>
    <definedName name="_ftn2" localSheetId="0">'Հ1 Ձև1 '!#REF!</definedName>
    <definedName name="_ftnref1" localSheetId="0">'Հ1 Ձև1 '!$W$6</definedName>
    <definedName name="_ftnref2" localSheetId="0">'Հ1 Ձև1 '!$X$6</definedName>
    <definedName name="_Toc501014752" localSheetId="1">'Հ1 Ձև 2 (1) '!#REF!</definedName>
    <definedName name="_Toc501014752" localSheetId="2">'Հ1 Ձև 2 (2)'!#REF!</definedName>
    <definedName name="_Toc501014753" localSheetId="1">'Հ1 Ձև 2 (1) '!#REF!</definedName>
    <definedName name="_Toc501014753" localSheetId="2">'Հ1 Ձև 2 (2)'!#REF!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6" i="1" l="1"/>
  <c r="G76" i="1"/>
  <c r="H76" i="1"/>
  <c r="E76" i="1"/>
  <c r="H74" i="1"/>
  <c r="I74" i="1"/>
  <c r="I76" i="1" s="1"/>
  <c r="J74" i="1"/>
  <c r="J76" i="1" s="1"/>
  <c r="F74" i="1"/>
  <c r="G74" i="1"/>
  <c r="E74" i="1"/>
  <c r="D76" i="1" l="1"/>
  <c r="D74" i="1"/>
  <c r="C74" i="1"/>
  <c r="L54" i="1"/>
  <c r="R54" i="1" s="1"/>
  <c r="K54" i="1"/>
  <c r="Q54" i="1" s="1"/>
  <c r="M54" i="1"/>
  <c r="S54" i="1" s="1"/>
  <c r="L36" i="11" l="1"/>
  <c r="M36" i="11"/>
  <c r="K36" i="11"/>
  <c r="K37" i="11"/>
  <c r="M73" i="1"/>
  <c r="S73" i="1" s="1"/>
  <c r="L73" i="1"/>
  <c r="R73" i="1" s="1"/>
  <c r="K73" i="1"/>
  <c r="Q73" i="1" s="1"/>
  <c r="M71" i="1"/>
  <c r="S71" i="1" s="1"/>
  <c r="L71" i="1"/>
  <c r="R71" i="1" s="1"/>
  <c r="K71" i="1"/>
  <c r="Q71" i="1" s="1"/>
  <c r="M68" i="1"/>
  <c r="S68" i="1" s="1"/>
  <c r="L68" i="1"/>
  <c r="R68" i="1" s="1"/>
  <c r="K68" i="1"/>
  <c r="Q68" i="1" s="1"/>
  <c r="M66" i="1"/>
  <c r="S66" i="1" s="1"/>
  <c r="L66" i="1"/>
  <c r="R66" i="1" s="1"/>
  <c r="K66" i="1"/>
  <c r="Q66" i="1" s="1"/>
  <c r="M65" i="1"/>
  <c r="S65" i="1" s="1"/>
  <c r="L65" i="1"/>
  <c r="R65" i="1" s="1"/>
  <c r="K65" i="1"/>
  <c r="Q65" i="1" s="1"/>
  <c r="C76" i="1" l="1"/>
  <c r="K57" i="1"/>
  <c r="L57" i="1"/>
  <c r="M57" i="1"/>
  <c r="K58" i="1"/>
  <c r="L58" i="1"/>
  <c r="M58" i="1"/>
  <c r="K59" i="1"/>
  <c r="Q59" i="1" s="1"/>
  <c r="L59" i="1"/>
  <c r="R59" i="1" s="1"/>
  <c r="M59" i="1"/>
  <c r="S59" i="1" s="1"/>
  <c r="K60" i="1"/>
  <c r="Q60" i="1" s="1"/>
  <c r="L60" i="1"/>
  <c r="R60" i="1" s="1"/>
  <c r="M60" i="1"/>
  <c r="S60" i="1" s="1"/>
  <c r="K61" i="1"/>
  <c r="L61" i="1"/>
  <c r="M61" i="1"/>
  <c r="K62" i="1"/>
  <c r="L62" i="1"/>
  <c r="M62" i="1"/>
  <c r="K63" i="1"/>
  <c r="Q63" i="1" s="1"/>
  <c r="L63" i="1"/>
  <c r="R63" i="1" s="1"/>
  <c r="M63" i="1"/>
  <c r="S63" i="1" s="1"/>
  <c r="K64" i="1"/>
  <c r="Q64" i="1" s="1"/>
  <c r="L64" i="1"/>
  <c r="R64" i="1" s="1"/>
  <c r="M64" i="1"/>
  <c r="S64" i="1" s="1"/>
  <c r="K67" i="1"/>
  <c r="Q67" i="1" s="1"/>
  <c r="L67" i="1"/>
  <c r="R67" i="1" s="1"/>
  <c r="M67" i="1"/>
  <c r="S67" i="1" s="1"/>
  <c r="K69" i="1"/>
  <c r="L69" i="1"/>
  <c r="M69" i="1"/>
  <c r="K70" i="1"/>
  <c r="Q70" i="1" s="1"/>
  <c r="L70" i="1"/>
  <c r="R70" i="1" s="1"/>
  <c r="M70" i="1"/>
  <c r="S70" i="1" s="1"/>
  <c r="K72" i="1"/>
  <c r="Q72" i="1" s="1"/>
  <c r="L72" i="1"/>
  <c r="R72" i="1" s="1"/>
  <c r="M72" i="1"/>
  <c r="S72" i="1" s="1"/>
  <c r="K55" i="1"/>
  <c r="Q55" i="1" s="1"/>
  <c r="L55" i="1"/>
  <c r="R55" i="1" s="1"/>
  <c r="M55" i="1"/>
  <c r="S55" i="1" s="1"/>
  <c r="K56" i="1"/>
  <c r="Q56" i="1" s="1"/>
  <c r="L56" i="1"/>
  <c r="R56" i="1" s="1"/>
  <c r="M56" i="1"/>
  <c r="S56" i="1" s="1"/>
  <c r="S36" i="11"/>
  <c r="R36" i="11"/>
  <c r="Q36" i="11"/>
  <c r="Y9" i="9" l="1"/>
  <c r="X9" i="9" l="1"/>
  <c r="W9" i="9"/>
  <c r="E9" i="9"/>
  <c r="D9" i="9"/>
  <c r="C9" i="9"/>
  <c r="B9" i="9"/>
  <c r="X8" i="9"/>
  <c r="W8" i="9"/>
  <c r="E8" i="9"/>
  <c r="D8" i="9"/>
  <c r="C8" i="9"/>
  <c r="B8" i="9"/>
  <c r="Y8" i="9" l="1"/>
  <c r="P40" i="11"/>
  <c r="S9" i="9" s="1"/>
  <c r="O40" i="11"/>
  <c r="R9" i="9" s="1"/>
  <c r="N40" i="11"/>
  <c r="Q9" i="9" s="1"/>
  <c r="D40" i="11"/>
  <c r="G9" i="9" s="1"/>
  <c r="C40" i="11"/>
  <c r="F9" i="9" s="1"/>
  <c r="M39" i="11"/>
  <c r="L39" i="11"/>
  <c r="K39" i="11"/>
  <c r="J38" i="11"/>
  <c r="J40" i="11" s="1"/>
  <c r="M9" i="9" s="1"/>
  <c r="I38" i="11"/>
  <c r="I40" i="11" s="1"/>
  <c r="L9" i="9" s="1"/>
  <c r="H38" i="11"/>
  <c r="H40" i="11" s="1"/>
  <c r="K9" i="9" s="1"/>
  <c r="G38" i="11"/>
  <c r="G40" i="11" s="1"/>
  <c r="J9" i="9" s="1"/>
  <c r="F38" i="11"/>
  <c r="E38" i="11"/>
  <c r="E40" i="11" s="1"/>
  <c r="H9" i="9" s="1"/>
  <c r="M37" i="11"/>
  <c r="S37" i="11" s="1"/>
  <c r="L37" i="11"/>
  <c r="R37" i="11" s="1"/>
  <c r="Q37" i="11"/>
  <c r="O76" i="1"/>
  <c r="R8" i="9" s="1"/>
  <c r="P76" i="1"/>
  <c r="S8" i="9" s="1"/>
  <c r="N76" i="1"/>
  <c r="Q8" i="9" s="1"/>
  <c r="M75" i="1"/>
  <c r="L75" i="1"/>
  <c r="K75" i="1"/>
  <c r="G8" i="9"/>
  <c r="F8" i="9"/>
  <c r="L38" i="11" l="1"/>
  <c r="L40" i="11" s="1"/>
  <c r="R40" i="11" s="1"/>
  <c r="U9" i="9" s="1"/>
  <c r="K38" i="11"/>
  <c r="K40" i="11" s="1"/>
  <c r="Q40" i="11" s="1"/>
  <c r="T9" i="9" s="1"/>
  <c r="Q10" i="9"/>
  <c r="F40" i="11"/>
  <c r="I9" i="9" s="1"/>
  <c r="F10" i="9"/>
  <c r="G10" i="9"/>
  <c r="S10" i="9"/>
  <c r="R10" i="9"/>
  <c r="M38" i="11"/>
  <c r="M40" i="11" s="1"/>
  <c r="M8" i="9"/>
  <c r="M10" i="9" s="1"/>
  <c r="L8" i="9"/>
  <c r="L10" i="9" s="1"/>
  <c r="M74" i="1" l="1"/>
  <c r="M76" i="1" s="1"/>
  <c r="L74" i="1"/>
  <c r="L76" i="1" s="1"/>
  <c r="H8" i="9"/>
  <c r="H10" i="9" s="1"/>
  <c r="K74" i="1"/>
  <c r="K76" i="1" s="1"/>
  <c r="O9" i="9"/>
  <c r="N9" i="9"/>
  <c r="S40" i="11"/>
  <c r="V9" i="9" s="1"/>
  <c r="P9" i="9"/>
  <c r="J8" i="9"/>
  <c r="J10" i="9" s="1"/>
  <c r="K8" i="9"/>
  <c r="K10" i="9" s="1"/>
  <c r="I8" i="9"/>
  <c r="I10" i="9" s="1"/>
  <c r="R76" i="1" l="1"/>
  <c r="U8" i="9" s="1"/>
  <c r="U10" i="9" s="1"/>
  <c r="O8" i="9"/>
  <c r="O10" i="9" s="1"/>
  <c r="Q76" i="1"/>
  <c r="T8" i="9" s="1"/>
  <c r="T10" i="9" s="1"/>
  <c r="N8" i="9"/>
  <c r="N10" i="9" s="1"/>
  <c r="S76" i="1"/>
  <c r="V8" i="9" s="1"/>
  <c r="V10" i="9" s="1"/>
  <c r="P8" i="9"/>
  <c r="P10" i="9" s="1"/>
</calcChain>
</file>

<file path=xl/sharedStrings.xml><?xml version="1.0" encoding="utf-8"?>
<sst xmlns="http://schemas.openxmlformats.org/spreadsheetml/2006/main" count="354" uniqueCount="130">
  <si>
    <t>2024թ.</t>
  </si>
  <si>
    <t>2025թ.</t>
  </si>
  <si>
    <t>X</t>
  </si>
  <si>
    <t>2026թ.</t>
  </si>
  <si>
    <t>2022թ.բազային (փաստացի) տարի</t>
  </si>
  <si>
    <t>Ծրագիր</t>
  </si>
  <si>
    <t>Միջոցառում</t>
  </si>
  <si>
    <t>Ծրագրի/ միջոցառման անվանումը</t>
  </si>
  <si>
    <t>2022թ.</t>
  </si>
  <si>
    <t>2023թ.</t>
  </si>
  <si>
    <t>2026թ</t>
  </si>
  <si>
    <t>2025թ</t>
  </si>
  <si>
    <t>2024թ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</si>
  <si>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</si>
  <si>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</si>
  <si>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</si>
  <si>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</si>
  <si>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</si>
  <si>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</si>
  <si>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</si>
  <si>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</si>
  <si>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</si>
  <si>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</si>
  <si>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</si>
  <si>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t xml:space="preserve">2022թ.- բազային տարի (փաստ) </t>
  </si>
  <si>
    <t>2023թ. (սպասողական)</t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</si>
  <si>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</si>
  <si>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</si>
  <si>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</si>
  <si>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</si>
  <si>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 xml:space="preserve">Ծրագրի </t>
  </si>
  <si>
    <t>Բյուջետային ծախսերը (հազ. դրամ)</t>
  </si>
  <si>
    <t>2023թ.(պլանային)</t>
  </si>
  <si>
    <t>Ծախսային խնայողությունների գծով ամփոփ առաջարկը</t>
  </si>
  <si>
    <t>x</t>
  </si>
  <si>
    <t>Ընդամենը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</si>
  <si>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</si>
  <si>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</si>
  <si>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</si>
  <si>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</si>
  <si>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ՀՀ Տավուշի մարզում տարածքային պետական կառավարում</t>
  </si>
  <si>
    <t>ՀՀ Տավուշի մարզպետարանի կողմից տարածքային պետական կառավարման ապահովում</t>
  </si>
  <si>
    <t>ՀՀ Տավուշի մարզպետարանի տեխնիկական հագեցվածության բարելավում</t>
  </si>
  <si>
    <t>ՀՀ պետական բյուջե</t>
  </si>
  <si>
    <t>01.01.2024թ</t>
  </si>
  <si>
    <t>31.12.2024թ</t>
  </si>
  <si>
    <t xml:space="preserve">Տրանսպորտային սարքավորումներ </t>
  </si>
  <si>
    <t>1) Խնայողությունն առաջացել է պարգևատրման ֆոնդի միասնական հաշվարկով պայմանավորված: 2)  Ծախս չի նախատեսվում, քանի որ հայտարարությունները հրապարակվում են էլեկտրոնային հարթակում: 3) Ծախսը նվազեցվել է, հաշվի առնելով 2022թ. համաճարակային իրավիճակը:</t>
  </si>
  <si>
    <t>01.01.2024թ.</t>
  </si>
  <si>
    <t>31.12.2024թ.</t>
  </si>
  <si>
    <t xml:space="preserve"> ՀՀ Տավուշի մարզպետարանի տեխնիկական հագեցվածության բարելավում</t>
  </si>
  <si>
    <t>Վարչական սարքավորումներ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</si>
  <si>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Arial Armenian"/>
        <family val="2"/>
      </rPr>
      <t>1</t>
    </r>
  </si>
  <si>
    <r>
      <t>Ծրագրի դասիչը</t>
    </r>
    <r>
      <rPr>
        <vertAlign val="superscript"/>
        <sz val="9"/>
        <color theme="1"/>
        <rFont val="Arial Armenian"/>
        <family val="2"/>
      </rPr>
      <t>2</t>
    </r>
    <r>
      <rPr>
        <sz val="9"/>
        <color theme="1"/>
        <rFont val="Arial Armenian"/>
        <family val="2"/>
      </rPr>
      <t>՝</t>
    </r>
  </si>
  <si>
    <r>
      <t>Ծրագրի /միջոցառման սկիզբը</t>
    </r>
    <r>
      <rPr>
        <vertAlign val="superscript"/>
        <sz val="9"/>
        <color theme="1"/>
        <rFont val="Arial Armenian"/>
        <family val="2"/>
      </rPr>
      <t>6</t>
    </r>
  </si>
  <si>
    <r>
      <t>Ծրագրի անվանումը</t>
    </r>
    <r>
      <rPr>
        <vertAlign val="superscript"/>
        <sz val="9"/>
        <color theme="1"/>
        <rFont val="Arial Armenian"/>
        <family val="2"/>
      </rPr>
      <t>3</t>
    </r>
    <r>
      <rPr>
        <sz val="9"/>
        <color theme="1"/>
        <rFont val="Arial Armenian"/>
        <family val="2"/>
      </rPr>
      <t>՝</t>
    </r>
  </si>
  <si>
    <r>
      <t>Ծրագրի /միջոցառման նախատեսվող ավարտը</t>
    </r>
    <r>
      <rPr>
        <vertAlign val="superscript"/>
        <sz val="9"/>
        <color theme="1"/>
        <rFont val="Arial Armenian"/>
        <family val="2"/>
      </rPr>
      <t>7</t>
    </r>
  </si>
  <si>
    <r>
      <t>Միջոցառման դասիչը</t>
    </r>
    <r>
      <rPr>
        <vertAlign val="superscript"/>
        <sz val="9"/>
        <color theme="1"/>
        <rFont val="Arial Armenian"/>
        <family val="2"/>
      </rPr>
      <t>4</t>
    </r>
    <r>
      <rPr>
        <sz val="9"/>
        <color theme="1"/>
        <rFont val="Arial Armenian"/>
        <family val="2"/>
      </rPr>
      <t>՝</t>
    </r>
  </si>
  <si>
    <r>
      <t>Միջոցառման անվանումը</t>
    </r>
    <r>
      <rPr>
        <vertAlign val="superscript"/>
        <sz val="9"/>
        <color theme="1"/>
        <rFont val="Arial Armenian"/>
        <family val="2"/>
      </rPr>
      <t>5</t>
    </r>
    <r>
      <rPr>
        <sz val="9"/>
        <color theme="1"/>
        <rFont val="Arial Armenian"/>
        <family val="2"/>
      </rPr>
      <t>՝</t>
    </r>
  </si>
  <si>
    <r>
      <t>Ծախսային պարտավորության բնույթը</t>
    </r>
    <r>
      <rPr>
        <vertAlign val="superscript"/>
        <sz val="9"/>
        <color theme="1"/>
        <rFont val="Arial Armenian"/>
        <family val="2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</si>
  <si>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Arial Armenian"/>
        <family val="2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</si>
  <si>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Arial Armenian"/>
        <family val="2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</si>
  <si>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Arial Armenian"/>
        <family val="2"/>
      </rPr>
      <t>11</t>
    </r>
  </si>
  <si>
    <r>
      <t xml:space="preserve">Ծախսային գործոնը </t>
    </r>
    <r>
      <rPr>
        <vertAlign val="superscript"/>
        <sz val="9"/>
        <color theme="1"/>
        <rFont val="Arial Armenian"/>
        <family val="2"/>
      </rPr>
      <t xml:space="preserve">12 </t>
    </r>
  </si>
  <si>
    <r>
      <t>Չափի միավորը</t>
    </r>
    <r>
      <rPr>
        <vertAlign val="superscript"/>
        <sz val="9"/>
        <color theme="1"/>
        <rFont val="Arial Armenian"/>
        <family val="2"/>
      </rPr>
      <t>13</t>
    </r>
  </si>
  <si>
    <r>
      <t>Գործոնի տեսակը</t>
    </r>
    <r>
      <rPr>
        <vertAlign val="superscript"/>
        <sz val="9"/>
        <color theme="1"/>
        <rFont val="Arial Armenian"/>
        <family val="2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</si>
  <si>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Arial Armenian"/>
        <family val="2"/>
      </rPr>
      <t>15</t>
    </r>
  </si>
  <si>
    <r>
      <t>Ծախսային գործոնի մակարդակը</t>
    </r>
    <r>
      <rPr>
        <vertAlign val="superscript"/>
        <sz val="9"/>
        <color theme="1"/>
        <rFont val="Arial Armenian"/>
        <family val="2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</si>
  <si>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Arial Armenian"/>
        <family val="2"/>
      </rPr>
      <t xml:space="preserve">17 </t>
    </r>
  </si>
  <si>
    <r>
      <t>4. Միջոցառման գծով ծախսային խնայողությունների առաջարկները՝</t>
    </r>
    <r>
      <rPr>
        <b/>
        <sz val="10"/>
        <color theme="1"/>
        <rFont val="Arial Armenian"/>
        <family val="2"/>
      </rPr>
      <t xml:space="preserve"> </t>
    </r>
    <r>
      <rPr>
        <b/>
        <vertAlign val="superscript"/>
        <sz val="10"/>
        <color theme="1"/>
        <rFont val="Arial Armenian"/>
        <family val="2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</si>
  <si>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Arial Armenian"/>
        <family val="2"/>
      </rPr>
      <t>19</t>
    </r>
  </si>
  <si>
    <r>
      <t xml:space="preserve">4.2 Նկարագրություն՝ </t>
    </r>
    <r>
      <rPr>
        <vertAlign val="superscript"/>
        <sz val="9"/>
        <color theme="1"/>
        <rFont val="Arial Armenian"/>
        <family val="2"/>
      </rPr>
      <t>20</t>
    </r>
  </si>
  <si>
    <r>
      <t>Ծախսային տարրերը</t>
    </r>
    <r>
      <rPr>
        <vertAlign val="superscript"/>
        <sz val="9"/>
        <color theme="1"/>
        <rFont val="Arial Armenian"/>
        <family val="2"/>
      </rPr>
      <t>21</t>
    </r>
  </si>
  <si>
    <r>
      <t>Բազային (փաստացի) տարի</t>
    </r>
    <r>
      <rPr>
        <vertAlign val="superscript"/>
        <sz val="9"/>
        <color theme="1"/>
        <rFont val="Arial Armenian"/>
        <family val="2"/>
      </rPr>
      <t>25</t>
    </r>
  </si>
  <si>
    <r>
      <t>Ընթացիկ տարի (պլանային)</t>
    </r>
    <r>
      <rPr>
        <vertAlign val="superscript"/>
        <sz val="9"/>
        <color theme="1"/>
        <rFont val="Arial Armenian"/>
        <family val="2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</si>
  <si>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Arial Armenian"/>
        <family val="2"/>
      </rPr>
      <t>27</t>
    </r>
    <r>
      <rPr>
        <sz val="9"/>
        <color theme="1"/>
        <rFont val="Arial Armenian"/>
        <family val="2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</si>
  <si>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Arial Armenian"/>
        <family val="2"/>
      </rPr>
      <t>28</t>
    </r>
    <r>
      <rPr>
        <sz val="9"/>
        <color theme="1"/>
        <rFont val="Arial Armenian"/>
        <family val="2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</si>
  <si>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Arial Armenian"/>
        <family val="2"/>
      </rPr>
      <t>29</t>
    </r>
    <r>
      <rPr>
        <sz val="9"/>
        <color theme="1"/>
        <rFont val="Arial Armenian"/>
        <family val="2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</si>
  <si>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Arial Armenian"/>
        <family val="2"/>
      </rPr>
      <t>30</t>
    </r>
    <r>
      <rPr>
        <sz val="9"/>
        <color theme="1"/>
        <rFont val="Arial Armenian"/>
        <family val="2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</si>
  <si>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Arial Armenian"/>
        <family val="2"/>
      </rPr>
      <t>31</t>
    </r>
    <r>
      <rPr>
        <sz val="9"/>
        <color theme="1"/>
        <rFont val="Arial Armenian"/>
        <family val="2"/>
      </rPr>
      <t xml:space="preserve"> </t>
    </r>
  </si>
  <si>
    <r>
      <t>Ընդամենը փոփոխության ենթարկված ծախսեր (հազ. դրամ)</t>
    </r>
    <r>
      <rPr>
        <vertAlign val="superscript"/>
        <sz val="9"/>
        <color theme="1"/>
        <rFont val="Arial Armenian"/>
        <family val="2"/>
      </rPr>
      <t>15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</si>
  <si>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Arial Armenian"/>
        <family val="2"/>
      </rPr>
      <t>16</t>
    </r>
  </si>
  <si>
    <r>
      <t>ԸՆԴԱՄԵՆԸ (հազ. դրամ)</t>
    </r>
    <r>
      <rPr>
        <vertAlign val="superscript"/>
        <sz val="9"/>
        <color theme="1"/>
        <rFont val="Arial Armenian"/>
        <family val="2"/>
      </rPr>
      <t>17</t>
    </r>
  </si>
  <si>
    <r>
      <t>Ծրագրային դասիչը</t>
    </r>
    <r>
      <rPr>
        <vertAlign val="superscript"/>
        <sz val="8"/>
        <color theme="1"/>
        <rFont val="Arial Armenian"/>
        <family val="2"/>
      </rPr>
      <t>[2]</t>
    </r>
  </si>
  <si>
    <r>
      <t>Ընդամենը ծախսեր (հազ. դրամ)</t>
    </r>
    <r>
      <rPr>
        <vertAlign val="superscript"/>
        <sz val="8"/>
        <color theme="1"/>
        <rFont val="Arial Armenian"/>
        <family val="2"/>
      </rPr>
      <t>14</t>
    </r>
  </si>
  <si>
    <r>
      <t>Միջոցառման հիմքում դրված ծախսային պարտավորության բնույթը՝ (ընտրել)</t>
    </r>
    <r>
      <rPr>
        <vertAlign val="superscript"/>
        <sz val="8"/>
        <color theme="1"/>
        <rFont val="Arial Armenian"/>
        <family val="2"/>
      </rPr>
      <t>4</t>
    </r>
  </si>
  <si>
    <t>:</t>
  </si>
  <si>
    <t xml:space="preserve">  ´³Ý³Ó¨áí Ñ³ßí³ñÏí³Í (16%) å³ñ·¨³ïñÙ³Ý ýáÝ¹Çó Ñ³Ýí»É ¿ ù³Õ.Í³é³ÛáÕÝ»ñÇ å³ñ·¨³ïñÙ³Ý ýáÝ¹Á</t>
  </si>
  <si>
    <t>Ð³ßí³ñÏÝ»ñÁ Ï³ï³ñí»É »Ý  ù³Õ³ù³óÇ³Ï³Ý Í³é³ÛáÕÝ»ñÇ 2023Ã ï³ñ»Ï³Ý ýáÝ¹Ç 10%-Ç ã³÷áí</t>
  </si>
  <si>
    <t xml:space="preserve"> Ð³ßí³ñÏÝ»ñÁ Ï³ï³ñí»É »Ý ÐÐ Ï³é. 30.12.2004 Ã. ÃÇí 1956-Ü áñáßÙ³Ùµ ë³ÑÙ³Ýí³Í ÝáñÙ³ïÇíÝ»ñáí:</t>
  </si>
  <si>
    <t>ºÉÝ»Éáí Ñ³Ù³å³ïëË³Ý ÝáñÙ³ïÇíÝ»ñÇó</t>
  </si>
  <si>
    <t>Ì³ËëÁ Ý³Ë³ï»ëí»É ¿  ³íïáÙ»ù»Ý³Ý»ñÇ Ãí³ù³Ý³ÏÇÝ Ñ³Ù³å³ï³ëË³Ý:</t>
  </si>
  <si>
    <t>ä³ÛÙ³Ý³íáñí³Í ¿ ûñ³å³ÑÇÏÇ ·áõÙ³ñÇ ã³÷³ù³Ý³ÏÇ ³í»É³óÙ³Ùµ:</t>
  </si>
  <si>
    <t>ä³ÛÙ³Ý³íáñí³Í ¿ ë³Ï³·Ý»ñÇ µ³ñÓñ³óÙ³Ùµ:</t>
  </si>
  <si>
    <t>Ð³ßí³ñÏÝ»ñÁ Ï³ï³ñí»É »Ý Ñ³Ù³Ó³ÛÝ Ý³Ë³ï»ëíáÕ í»ñ³å³ïñ³ëïÙ³Ý ¹³ë³Å³Ù»ñÇ:</t>
  </si>
  <si>
    <t>ØñóáõÛÃÇ ³ñ¹ÛáõÝùáõÙ ïÝï»ëí³Í ·áõÙ³ñ:</t>
  </si>
  <si>
    <t>²ñï³ë³ÑÙ³ÝÛ³Ý å³ïíÇñ³ÏáõÃÛ³Ý ³Ûó»ñáí:</t>
  </si>
  <si>
    <t>²ñËÇí³ÛÇÝ Í³é³ÛáõÃÛáõÝÝ»ñÇ Í³ËëÁ Ý³Ë³ï»ëíáõÙ ¿ Ûáõñ³ù³ÝãÛáõñ »ñ»ù ï³ñÇÝ Ù»Ï:</t>
  </si>
  <si>
    <t>Ø³ëÝ³·Çï³Ï³Ý Í³é³ÛáõÃÛáõÝÝ»ñÇ ù³Ý³ÏÇ å³Ï³ë»óáõÙ:</t>
  </si>
  <si>
    <t>Ì³ËëÁ Ý³Ë³ï»ëí»É ¿ ë³ÑÙ³Ýí³Í ÝáñÙ³ïÇíáí:</t>
  </si>
  <si>
    <t>Ò»éùµ»ñí»ÉÇù ³åñ³ÝùÝ»ñÇ ù³Ý³ÏÇ å³Ï³ë»óáõÙáí:</t>
  </si>
  <si>
    <t>²×Á å³ÛÙ³Ý³íáñí³Í ¿ å»ï³Ï³Ý µÛáõç»áí ·áõÙ³ñÇ ³í»É³óÙ³Ùµ:</t>
  </si>
  <si>
    <t>²ßË³ïáÕÝ»ñÇ ³ßË³ï³í³ñÓ»ñ ¨ Ñ³í»É³í×³ñÝ»ñ</t>
  </si>
  <si>
    <t>ä³ñ·¨³ïñáõÙÝ»ñ, ¹ñ³Ù³Ï³Ý Ëñ³ËáõëáõÙÝ»ñ ¨ Ñ³ïáõÏ í×³ñÝ»ñ</t>
  </si>
  <si>
    <t xml:space="preserve">ø³Õ³ù³óÇ³Ï³Ý, ¹³ï³Ï³Ý ¨ å»ï³Ï³Ý Í³é³ÛáÕÝ»ñÇ å³ñ·¨³ïñáõÙ </t>
  </si>
  <si>
    <t>¾Ý»ñ·»ïÇÏ Í³é³ÛáõÃÛáõÝÝ»ñ</t>
  </si>
  <si>
    <t>ÎáÙáõÝ³É Í³é³ÛáõÃÛáõÝÝ»ñ</t>
  </si>
  <si>
    <t>Î³åÇ Í³é³ÛáõÃÛáõÝÝ»ñ</t>
  </si>
  <si>
    <t>²å³Ñáí³·ñ³Ï³Ý Í³Ëë»ñ</t>
  </si>
  <si>
    <t>Ü»ñùÇÝ ·áñÍáõÕáõÙÝ»ñ</t>
  </si>
  <si>
    <t>Ð³Ù³Ï³ñ·ã³ÛÇÝ Í³é³ÛáõÃÛáõÝÝ»ñ</t>
  </si>
  <si>
    <t>²ßË³ï³Ï³½ÙÇ Ù³ëÝ³·Çï³Ï³Ý ½³ñ·³óÙ³Ý Í³é³ÛáõÃÛáõÝÝ»ñ</t>
  </si>
  <si>
    <t>Î³é³í³ñã³Ï³Ý Í³é³ÛáõÃÛáõÝÝ»ñ</t>
  </si>
  <si>
    <t>Ü»ñÏ³Û³óáõóã³Ï³Ý Í³Ëë»ñ</t>
  </si>
  <si>
    <t>ÀÝ¹Ñ³Ýáõñ µÝáõÛÃÇ ³ÛÉ Í³é³ÛáõÃÛáõÝÝ»ñ</t>
  </si>
  <si>
    <t>Ø³ëÝ³·Çï³Ï³Ý Í³é³ÛáõÃÛáõÝÝ»ñ</t>
  </si>
  <si>
    <t>Þ»Ýù»ñÇ ¨ Ï³éáõÛóÝ»ñÇ ÁÝÃ³óÇÏ Ýáñá·áõÙ ¨ å³Ñå³ÝáõÙ</t>
  </si>
  <si>
    <t>Ø»ù»Ý³Ý»ñÇ ¨ ë³ñù³íáñáõÙÝ»ñÇ ÁÝÃ³óÇÏ Ýáñá·áõÙ ¨ å³Ñå³ÝáõÙ</t>
  </si>
  <si>
    <t>¶ñ³ë»ÝÛ³Ï³ÛÇÝ ÝÛáõÃ»ñ</t>
  </si>
  <si>
    <t>îñ³Ýëåáñï³ÛÇÝ ÝÛáõÃ»ñ</t>
  </si>
  <si>
    <t>²ÛÉ Ýå³ëïÝ»ñ µÛáõç»Çó</t>
  </si>
  <si>
    <t>ä³ñï³¹Çñ í×³ñÝ»ñ</t>
  </si>
  <si>
    <t>¹ñ³Ù</t>
  </si>
  <si>
    <t>³Ûá</t>
  </si>
  <si>
    <t>áã</t>
  </si>
  <si>
    <t>ì³ñã³Ï³Ý ë³ñù³íáñáõÙÝ»ñ</t>
  </si>
  <si>
    <t>îñ³Ýëåáñï³ÛÇÝ ë³ñù³íáñáõÙÝ»ñ</t>
  </si>
  <si>
    <t>ä»ï³Ï³Ý µÛáõç»áí ·áõÙ³ñÇ Ý³Ë³ï»ëÙ³Ùµ</t>
  </si>
  <si>
    <t>ÐÐ Ï³é³í³ñáõÃÛ³Ý 17.02.2005 Ã N 194-Ü áñáßÙ³Ùµ ë³ÑÙ³Ýí³Í ã³÷³ù³Ý³ÏÇÝ Ñ³Ù³å³ï³ëË³Ý Ý³Ë³ï»ëí»É ¿ Ó»éùµ»ñ»É ³íïáÙ»ù»Ý³Ý»ñ Ù³ñ½å»ï³ñ³ÝÇ µÝ³Ï³ÝáÝ ³ßË³ï³ÝùÇ ³å³ÑáíÙ³Ý Ñ³Ù³ñ:</t>
  </si>
  <si>
    <t>Ð³ßí³ñÏÝ»ñÁ Ï³ï³ñí»É »Ý «ä»ï³Ï³Ý å³ßïáÝÝ»ñ ½µ³Õ»óÝáÕ ³ÝÓ³Ýó í³ñÓ³ïñáõÃÛ³Ý Ù³ëÇÝ»  ÐÐ ûñ»Ýùáí ë³ÑÙ³Ýí³Í ·áñÍ³ÏÇóÝ»ñáí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</si>
</sst>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b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000000"/>
      <name val="Calibri"/>
      <family val="2"/>
      <charset val="204"/>
    </font>
    <font>
      <b/>
      <sz val="10"/>
      <color theme="1"/>
      <name val="Arial Armenian"/>
      <family val="2"/>
    </font>
    <font>
      <b/>
      <vertAlign val="superscript"/>
      <sz val="10"/>
      <color theme="1"/>
      <name val="Arial Armenian"/>
      <family val="2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Arial Armenian"/>
      <family val="2"/>
    </font>
    <font>
      <sz val="9"/>
      <color theme="1"/>
      <name val="Arial Armenian"/>
      <family val="2"/>
    </font>
    <font>
      <vertAlign val="superscript"/>
      <sz val="9"/>
      <color theme="1"/>
      <name val="Arial Armenian"/>
      <family val="2"/>
    </font>
    <font>
      <b/>
      <sz val="9"/>
      <color theme="1"/>
      <name val="Arial Armenian"/>
      <family val="2"/>
    </font>
    <font>
      <b/>
      <i/>
      <sz val="10"/>
      <color theme="1"/>
      <name val="Arial Armenian"/>
      <family val="2"/>
    </font>
    <font>
      <i/>
      <sz val="9"/>
      <color theme="1"/>
      <name val="Arial Armenian"/>
      <family val="2"/>
    </font>
    <font>
      <i/>
      <vertAlign val="superscript"/>
      <sz val="9"/>
      <color theme="1"/>
      <name val="Arial Armenian"/>
      <family val="2"/>
    </font>
    <font>
      <sz val="8"/>
      <color theme="1"/>
      <name val="Arial Armenian"/>
      <family val="2"/>
    </font>
    <font>
      <vertAlign val="superscript"/>
      <sz val="8"/>
      <color theme="1"/>
      <name val="Arial Armenian"/>
      <family val="2"/>
    </font>
    <font>
      <sz val="12"/>
      <color theme="1"/>
      <name val="Arial Armenian"/>
      <family val="2"/>
    </font>
    <font>
      <sz val="9"/>
      <name val="Arial Armenian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0" xfId="0" applyFont="1"/>
    <xf numFmtId="0" fontId="8" fillId="3" borderId="0" xfId="0" applyFont="1" applyFill="1"/>
    <xf numFmtId="0" fontId="6" fillId="0" borderId="0" xfId="0" applyFont="1" applyAlignment="1">
      <alignment horizontal="left" vertical="center"/>
    </xf>
    <xf numFmtId="0" fontId="6" fillId="0" borderId="0" xfId="0" applyFont="1"/>
    <xf numFmtId="0" fontId="9" fillId="0" borderId="0" xfId="0" applyFont="1"/>
    <xf numFmtId="0" fontId="10" fillId="0" borderId="0" xfId="0" applyFont="1" applyAlignment="1">
      <alignment horizontal="left"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5" borderId="1" xfId="0" applyFont="1" applyFill="1" applyBorder="1"/>
    <xf numFmtId="0" fontId="11" fillId="5" borderId="1" xfId="0" applyFont="1" applyFill="1" applyBorder="1" applyAlignment="1">
      <alignment wrapText="1"/>
    </xf>
    <xf numFmtId="0" fontId="10" fillId="0" borderId="0" xfId="0" applyFont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3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5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 wrapText="1"/>
    </xf>
    <xf numFmtId="164" fontId="20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top" wrapText="1"/>
    </xf>
    <xf numFmtId="0" fontId="17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44</xdr:row>
          <xdr:rowOff>0</xdr:rowOff>
        </xdr:from>
        <xdr:to>
          <xdr:col>2</xdr:col>
          <xdr:colOff>1337227</xdr:colOff>
          <xdr:row>45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41</xdr:row>
          <xdr:rowOff>171450</xdr:rowOff>
        </xdr:from>
        <xdr:to>
          <xdr:col>3</xdr:col>
          <xdr:colOff>375202</xdr:colOff>
          <xdr:row>43</xdr:row>
          <xdr:rowOff>47626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43</xdr:row>
          <xdr:rowOff>28575</xdr:rowOff>
        </xdr:from>
        <xdr:to>
          <xdr:col>3</xdr:col>
          <xdr:colOff>375202</xdr:colOff>
          <xdr:row>44</xdr:row>
          <xdr:rowOff>9524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45</xdr:row>
          <xdr:rowOff>9525</xdr:rowOff>
        </xdr:from>
        <xdr:to>
          <xdr:col>2</xdr:col>
          <xdr:colOff>737152</xdr:colOff>
          <xdr:row>46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26</xdr:row>
          <xdr:rowOff>0</xdr:rowOff>
        </xdr:from>
        <xdr:to>
          <xdr:col>2</xdr:col>
          <xdr:colOff>1171575</xdr:colOff>
          <xdr:row>27</xdr:row>
          <xdr:rowOff>38100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23</xdr:row>
          <xdr:rowOff>171450</xdr:rowOff>
        </xdr:from>
        <xdr:to>
          <xdr:col>3</xdr:col>
          <xdr:colOff>571500</xdr:colOff>
          <xdr:row>25</xdr:row>
          <xdr:rowOff>47625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28575</xdr:rowOff>
        </xdr:from>
        <xdr:to>
          <xdr:col>3</xdr:col>
          <xdr:colOff>571500</xdr:colOff>
          <xdr:row>26</xdr:row>
          <xdr:rowOff>9525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27</xdr:row>
          <xdr:rowOff>9525</xdr:rowOff>
        </xdr:from>
        <xdr:to>
          <xdr:col>2</xdr:col>
          <xdr:colOff>571500</xdr:colOff>
          <xdr:row>28</xdr:row>
          <xdr:rowOff>9525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zoomScaleNormal="100" workbookViewId="0">
      <selection activeCell="D20" sqref="D20"/>
    </sheetView>
  </sheetViews>
  <sheetFormatPr defaultRowHeight="15" x14ac:dyDescent="0.25"/>
  <cols>
    <col min="1" max="1" width="4.85546875" customWidth="1"/>
    <col min="2" max="2" width="7.42578125" customWidth="1"/>
    <col min="3" max="3" width="9" customWidth="1"/>
    <col min="4" max="4" width="12.7109375" customWidth="1"/>
    <col min="5" max="5" width="19.28515625" customWidth="1"/>
    <col min="6" max="6" width="16" customWidth="1"/>
    <col min="7" max="7" width="12.28515625" customWidth="1"/>
    <col min="8" max="8" width="10.42578125" customWidth="1"/>
    <col min="9" max="9" width="10.28515625" customWidth="1"/>
    <col min="10" max="10" width="9.28515625" customWidth="1"/>
    <col min="11" max="11" width="10.28515625" customWidth="1"/>
    <col min="12" max="17" width="9.5703125" customWidth="1"/>
    <col min="18" max="18" width="12.140625" customWidth="1"/>
    <col min="22" max="22" width="16.28515625" customWidth="1"/>
    <col min="23" max="23" width="11.140625" customWidth="1"/>
    <col min="24" max="24" width="10.42578125" customWidth="1"/>
    <col min="25" max="25" width="25" customWidth="1"/>
  </cols>
  <sheetData>
    <row r="1" spans="1:25" ht="19.5" x14ac:dyDescent="0.25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5" ht="17.25" x14ac:dyDescent="0.25">
      <c r="A3" s="1" t="s">
        <v>39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5" ht="8.2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5" ht="17.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5" ht="37.5" customHeight="1" x14ac:dyDescent="0.25">
      <c r="B6" s="60" t="s">
        <v>83</v>
      </c>
      <c r="C6" s="60"/>
      <c r="D6" s="59" t="s">
        <v>7</v>
      </c>
      <c r="E6" s="59"/>
      <c r="F6" s="59" t="s">
        <v>31</v>
      </c>
      <c r="G6" s="59"/>
      <c r="H6" s="59" t="s">
        <v>27</v>
      </c>
      <c r="I6" s="59"/>
      <c r="J6" s="59"/>
      <c r="K6" s="59" t="s">
        <v>28</v>
      </c>
      <c r="L6" s="59"/>
      <c r="M6" s="59"/>
      <c r="N6" s="61" t="s">
        <v>29</v>
      </c>
      <c r="O6" s="61"/>
      <c r="P6" s="61"/>
      <c r="Q6" s="59" t="s">
        <v>33</v>
      </c>
      <c r="R6" s="59"/>
      <c r="S6" s="59"/>
      <c r="T6" s="65" t="s">
        <v>84</v>
      </c>
      <c r="U6" s="65"/>
      <c r="V6" s="65"/>
      <c r="W6" s="59" t="s">
        <v>37</v>
      </c>
      <c r="X6" s="59" t="s">
        <v>36</v>
      </c>
      <c r="Y6" s="59" t="s">
        <v>85</v>
      </c>
    </row>
    <row r="7" spans="1:25" ht="25.5" customHeight="1" x14ac:dyDescent="0.25">
      <c r="B7" s="29" t="s">
        <v>5</v>
      </c>
      <c r="C7" s="29" t="s">
        <v>6</v>
      </c>
      <c r="D7" s="30" t="s">
        <v>30</v>
      </c>
      <c r="E7" s="29" t="s">
        <v>6</v>
      </c>
      <c r="F7" s="30" t="s">
        <v>4</v>
      </c>
      <c r="G7" s="30" t="s">
        <v>32</v>
      </c>
      <c r="H7" s="30" t="s">
        <v>0</v>
      </c>
      <c r="I7" s="30" t="s">
        <v>1</v>
      </c>
      <c r="J7" s="30" t="s">
        <v>3</v>
      </c>
      <c r="K7" s="30" t="s">
        <v>0</v>
      </c>
      <c r="L7" s="30" t="s">
        <v>1</v>
      </c>
      <c r="M7" s="30" t="s">
        <v>3</v>
      </c>
      <c r="N7" s="24" t="s">
        <v>12</v>
      </c>
      <c r="O7" s="24" t="s">
        <v>11</v>
      </c>
      <c r="P7" s="24" t="s">
        <v>10</v>
      </c>
      <c r="Q7" s="30" t="s">
        <v>0</v>
      </c>
      <c r="R7" s="30" t="s">
        <v>1</v>
      </c>
      <c r="S7" s="30" t="s">
        <v>3</v>
      </c>
      <c r="T7" s="31" t="s">
        <v>0</v>
      </c>
      <c r="U7" s="31" t="s">
        <v>1</v>
      </c>
      <c r="V7" s="31" t="s">
        <v>3</v>
      </c>
      <c r="W7" s="59"/>
      <c r="X7" s="59"/>
      <c r="Y7" s="59"/>
    </row>
    <row r="8" spans="1:25" ht="75" customHeight="1" x14ac:dyDescent="0.25">
      <c r="B8" s="32">
        <f>'Հ1 Ձև 2 (1) '!C5</f>
        <v>1055</v>
      </c>
      <c r="C8" s="32">
        <f>'Հ1 Ձև 2 (1) '!C7</f>
        <v>11001</v>
      </c>
      <c r="D8" s="32" t="str">
        <f>'Հ1 Ձև 2 (1) '!C6</f>
        <v>ՀՀ Տավուշի մարզում տարածքային պետական կառավարում</v>
      </c>
      <c r="E8" s="32" t="str">
        <f>'Հ1 Ձև 2 (1) '!C8</f>
        <v>ՀՀ Տավուշի մարզպետարանի կողմից տարածքային պետական կառավարման ապահովում</v>
      </c>
      <c r="F8" s="32">
        <f>'Հ1 Ձև 2 (1) '!C76</f>
        <v>505994.6</v>
      </c>
      <c r="G8" s="32">
        <f>'Հ1 Ձև 2 (1) '!D76</f>
        <v>570990.6</v>
      </c>
      <c r="H8" s="32">
        <f>'Հ1 Ձև 2 (1) '!E76</f>
        <v>63932.599999999969</v>
      </c>
      <c r="I8" s="32">
        <f>'Հ1 Ձև 2 (1) '!F76</f>
        <v>65769.599999999977</v>
      </c>
      <c r="J8" s="32">
        <f>'Հ1 Ձև 2 (1) '!G76</f>
        <v>72238.3</v>
      </c>
      <c r="K8" s="32">
        <f>'Հ1 Ձև 2 (1) '!H76</f>
        <v>7664.4999999999991</v>
      </c>
      <c r="L8" s="32">
        <f>'Հ1 Ձև 2 (1) '!I76</f>
        <v>8014.4999999999991</v>
      </c>
      <c r="M8" s="32">
        <f>'Հ1 Ձև 2 (1) '!J76</f>
        <v>7664.4999999999991</v>
      </c>
      <c r="N8" s="32">
        <f>'Հ1 Ձև 2 (1) '!K76</f>
        <v>577591.69999999995</v>
      </c>
      <c r="O8" s="32">
        <f>'Հ1 Ձև 2 (1) '!L76</f>
        <v>579778.69999999995</v>
      </c>
      <c r="P8" s="32">
        <f>'Հ1 Ձև 2 (1) '!M76</f>
        <v>585897.4</v>
      </c>
      <c r="Q8" s="32">
        <f>'Հ1 Ձև 2 (1) '!N76</f>
        <v>-901.3</v>
      </c>
      <c r="R8" s="32">
        <f>'Հ1 Ձև 2 (1) '!O76</f>
        <v>-551.29999999999995</v>
      </c>
      <c r="S8" s="32">
        <f>'Հ1 Ձև 2 (1) '!P76</f>
        <v>-901.3</v>
      </c>
      <c r="T8" s="32">
        <f>'Հ1 Ձև 2 (1) '!Q76</f>
        <v>576690.39999999991</v>
      </c>
      <c r="U8" s="32">
        <f>'Հ1 Ձև 2 (1) '!R76</f>
        <v>579227.39999999991</v>
      </c>
      <c r="V8" s="32">
        <f>'Հ1 Ձև 2 (1) '!S76</f>
        <v>584996.1</v>
      </c>
      <c r="W8" s="32" t="str">
        <f>'Հ1 Ձև 2 (1) '!F5</f>
        <v>01.01.2024թ</v>
      </c>
      <c r="X8" s="32" t="str">
        <f>'Հ1 Ձև 2 (1) '!F6</f>
        <v>31.12.2024թ</v>
      </c>
      <c r="Y8" s="32" t="str">
        <f>'Հ1 Ձև 2 (1) '!B13</f>
        <v>Պարտադիր</v>
      </c>
    </row>
    <row r="9" spans="1:25" ht="78.75" customHeight="1" x14ac:dyDescent="0.25">
      <c r="B9" s="33">
        <f>'Հ1 Ձև 2 (2)'!C5</f>
        <v>1055</v>
      </c>
      <c r="C9" s="33">
        <f>'Հ1 Ձև 2 (2)'!C7</f>
        <v>31001</v>
      </c>
      <c r="D9" s="33" t="str">
        <f>'Հ1 Ձև 2 (2)'!C6</f>
        <v>ՀՀ Տավուշի մարզում տարածքային պետական կառավարում</v>
      </c>
      <c r="E9" s="33" t="str">
        <f>'Հ1 Ձև 2 (2)'!C8</f>
        <v>ՀՀ Տավուշի մարզպետարանի տեխնիկական հագեցվածության բարելավում</v>
      </c>
      <c r="F9" s="33">
        <f>'Հ1 Ձև 2 (2)'!C40</f>
        <v>0</v>
      </c>
      <c r="G9" s="33">
        <f>'Հ1 Ձև 2 (2)'!D40</f>
        <v>4650</v>
      </c>
      <c r="H9" s="33">
        <f>'Հ1 Ձև 2 (2)'!E40</f>
        <v>0</v>
      </c>
      <c r="I9" s="33">
        <f>'Հ1 Ձև 2 (2)'!F40</f>
        <v>0</v>
      </c>
      <c r="J9" s="33">
        <f>'Հ1 Ձև 2 (2)'!G40</f>
        <v>0</v>
      </c>
      <c r="K9" s="33">
        <f>'Հ1 Ձև 2 (2)'!H40</f>
        <v>64650</v>
      </c>
      <c r="L9" s="33">
        <f>'Հ1 Ձև 2 (2)'!I40</f>
        <v>4650</v>
      </c>
      <c r="M9" s="33">
        <f>'Հ1 Ձև 2 (2)'!J40</f>
        <v>4650</v>
      </c>
      <c r="N9" s="33">
        <f>'Հ1 Ձև 2 (2)'!K40</f>
        <v>64650</v>
      </c>
      <c r="O9" s="33">
        <f>'Հ1 Ձև 2 (2)'!L40</f>
        <v>4650</v>
      </c>
      <c r="P9" s="33">
        <f>'Հ1 Ձև 2 (2)'!M40</f>
        <v>4650</v>
      </c>
      <c r="Q9" s="33">
        <f>'Հ1 Ձև 2 (2)'!N40</f>
        <v>0</v>
      </c>
      <c r="R9" s="33">
        <f>'Հ1 Ձև 2 (2)'!O40</f>
        <v>0</v>
      </c>
      <c r="S9" s="33">
        <f>'Հ1 Ձև 2 (2)'!P40</f>
        <v>0</v>
      </c>
      <c r="T9" s="33">
        <f>'Հ1 Ձև 2 (2)'!Q40</f>
        <v>64650</v>
      </c>
      <c r="U9" s="33">
        <f>'Հ1 Ձև 2 (2)'!R40</f>
        <v>4650</v>
      </c>
      <c r="V9" s="33">
        <f>'Հ1 Ձև 2 (2)'!S40</f>
        <v>4650</v>
      </c>
      <c r="W9" s="33" t="str">
        <f>'Հ1 Ձև 2 (2)'!F5</f>
        <v>01.01.2024թ.</v>
      </c>
      <c r="X9" s="33" t="str">
        <f>'Հ1 Ձև 2 (2)'!F6</f>
        <v>31.12.2024թ.</v>
      </c>
      <c r="Y9" s="33" t="str">
        <f>'Հ1 Ձև 2 (2)'!B13</f>
        <v>Հայեցողական (շարունակական)</v>
      </c>
    </row>
    <row r="10" spans="1:25" x14ac:dyDescent="0.25">
      <c r="B10" s="62" t="s">
        <v>35</v>
      </c>
      <c r="C10" s="63"/>
      <c r="D10" s="63"/>
      <c r="E10" s="64"/>
      <c r="F10" s="34">
        <f t="shared" ref="F10:V10" si="0">SUM(F8:F9)</f>
        <v>505994.6</v>
      </c>
      <c r="G10" s="34">
        <f t="shared" si="0"/>
        <v>575640.6</v>
      </c>
      <c r="H10" s="34">
        <f t="shared" si="0"/>
        <v>63932.599999999969</v>
      </c>
      <c r="I10" s="34">
        <f t="shared" si="0"/>
        <v>65769.599999999977</v>
      </c>
      <c r="J10" s="34">
        <f t="shared" si="0"/>
        <v>72238.3</v>
      </c>
      <c r="K10" s="34">
        <f t="shared" si="0"/>
        <v>72314.5</v>
      </c>
      <c r="L10" s="34">
        <f t="shared" si="0"/>
        <v>12664.5</v>
      </c>
      <c r="M10" s="34">
        <f t="shared" si="0"/>
        <v>12314.5</v>
      </c>
      <c r="N10" s="34">
        <f t="shared" si="0"/>
        <v>642241.69999999995</v>
      </c>
      <c r="O10" s="34">
        <f t="shared" si="0"/>
        <v>584428.69999999995</v>
      </c>
      <c r="P10" s="34">
        <f t="shared" si="0"/>
        <v>590547.4</v>
      </c>
      <c r="Q10" s="34">
        <f t="shared" si="0"/>
        <v>-901.3</v>
      </c>
      <c r="R10" s="34">
        <f t="shared" si="0"/>
        <v>-551.29999999999995</v>
      </c>
      <c r="S10" s="34">
        <f t="shared" si="0"/>
        <v>-901.3</v>
      </c>
      <c r="T10" s="31">
        <f t="shared" si="0"/>
        <v>641340.39999999991</v>
      </c>
      <c r="U10" s="31">
        <f t="shared" si="0"/>
        <v>583877.39999999991</v>
      </c>
      <c r="V10" s="31">
        <f t="shared" si="0"/>
        <v>589646.1</v>
      </c>
      <c r="W10" s="34" t="s">
        <v>34</v>
      </c>
      <c r="X10" s="34" t="s">
        <v>34</v>
      </c>
      <c r="Y10" s="34" t="s">
        <v>34</v>
      </c>
    </row>
  </sheetData>
  <mergeCells count="12">
    <mergeCell ref="Y6:Y7"/>
    <mergeCell ref="B6:C6"/>
    <mergeCell ref="D6:E6"/>
    <mergeCell ref="N6:P6"/>
    <mergeCell ref="B10:E10"/>
    <mergeCell ref="W6:W7"/>
    <mergeCell ref="X6:X7"/>
    <mergeCell ref="F6:G6"/>
    <mergeCell ref="H6:J6"/>
    <mergeCell ref="K6:M6"/>
    <mergeCell ref="Q6:S6"/>
    <mergeCell ref="T6:V6"/>
  </mergeCells>
  <pageMargins left="0" right="0" top="0" bottom="0" header="0" footer="0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6"/>
  <sheetViews>
    <sheetView zoomScale="115" zoomScaleNormal="115" workbookViewId="0">
      <selection activeCell="E10" sqref="E10"/>
    </sheetView>
  </sheetViews>
  <sheetFormatPr defaultRowHeight="14.25" x14ac:dyDescent="0.2"/>
  <cols>
    <col min="1" max="1" width="4.85546875" style="4" customWidth="1"/>
    <col min="2" max="2" width="30.7109375" style="4" customWidth="1"/>
    <col min="3" max="3" width="25.7109375" style="37" customWidth="1"/>
    <col min="4" max="4" width="25.5703125" style="37" customWidth="1"/>
    <col min="5" max="5" width="26.42578125" style="37" customWidth="1"/>
    <col min="6" max="6" width="13" style="37" customWidth="1"/>
    <col min="7" max="10" width="12.28515625" style="37" customWidth="1"/>
    <col min="11" max="11" width="40.5703125" style="4" customWidth="1"/>
    <col min="12" max="12" width="9.85546875" style="4" customWidth="1"/>
    <col min="13" max="13" width="11.28515625" style="4" customWidth="1"/>
    <col min="14" max="14" width="9.5703125" style="4" customWidth="1"/>
    <col min="15" max="15" width="8.140625" style="4" customWidth="1"/>
    <col min="16" max="16" width="8" style="4" customWidth="1"/>
    <col min="17" max="20" width="9.140625" style="4"/>
    <col min="21" max="23" width="9.140625" style="4" hidden="1" customWidth="1"/>
    <col min="24" max="16384" width="9.140625" style="4"/>
  </cols>
  <sheetData>
    <row r="1" spans="1:23" x14ac:dyDescent="0.2">
      <c r="A1" s="3" t="s">
        <v>52</v>
      </c>
      <c r="C1" s="35"/>
      <c r="D1" s="35"/>
      <c r="E1" s="35"/>
      <c r="F1" s="35"/>
      <c r="G1" s="35"/>
      <c r="H1" s="35"/>
      <c r="I1" s="35"/>
      <c r="J1" s="35"/>
      <c r="U1" s="5" t="s">
        <v>13</v>
      </c>
      <c r="V1" s="5" t="s">
        <v>14</v>
      </c>
      <c r="W1" s="5" t="s">
        <v>15</v>
      </c>
    </row>
    <row r="2" spans="1:23" x14ac:dyDescent="0.2">
      <c r="A2" s="6"/>
      <c r="C2" s="35"/>
      <c r="D2" s="35"/>
      <c r="E2" s="35"/>
      <c r="F2" s="35"/>
      <c r="G2" s="35"/>
      <c r="H2" s="35"/>
      <c r="I2" s="35"/>
      <c r="J2" s="35"/>
      <c r="U2" s="5" t="s">
        <v>16</v>
      </c>
      <c r="V2" s="5" t="s">
        <v>17</v>
      </c>
      <c r="W2" s="5"/>
    </row>
    <row r="3" spans="1:23" x14ac:dyDescent="0.2">
      <c r="A3" s="7" t="s">
        <v>18</v>
      </c>
      <c r="C3" s="36"/>
      <c r="D3" s="36"/>
      <c r="E3" s="36"/>
      <c r="F3" s="36"/>
      <c r="G3" s="35"/>
      <c r="H3" s="35"/>
      <c r="I3" s="35"/>
      <c r="J3" s="35"/>
      <c r="U3" s="5" t="s">
        <v>19</v>
      </c>
      <c r="V3" s="5" t="s">
        <v>20</v>
      </c>
      <c r="W3" s="5"/>
    </row>
    <row r="4" spans="1:23" ht="15" x14ac:dyDescent="0.2">
      <c r="G4" s="38"/>
      <c r="H4" s="38"/>
      <c r="I4" s="38"/>
      <c r="J4" s="38"/>
      <c r="U4" s="5" t="s">
        <v>21</v>
      </c>
      <c r="V4" s="5"/>
    </row>
    <row r="5" spans="1:23" ht="25.5" x14ac:dyDescent="0.2">
      <c r="B5" s="10" t="s">
        <v>53</v>
      </c>
      <c r="C5" s="43">
        <v>1055</v>
      </c>
      <c r="E5" s="16" t="s">
        <v>54</v>
      </c>
      <c r="F5" s="43" t="s">
        <v>44</v>
      </c>
      <c r="H5" s="38"/>
      <c r="I5" s="38"/>
      <c r="J5" s="38"/>
    </row>
    <row r="6" spans="1:23" ht="36" customHeight="1" x14ac:dyDescent="0.2">
      <c r="B6" s="10" t="s">
        <v>55</v>
      </c>
      <c r="C6" s="42" t="s">
        <v>40</v>
      </c>
      <c r="E6" s="16" t="s">
        <v>56</v>
      </c>
      <c r="F6" s="43" t="s">
        <v>45</v>
      </c>
      <c r="H6" s="38"/>
      <c r="I6" s="38"/>
      <c r="J6" s="38"/>
    </row>
    <row r="7" spans="1:23" ht="15" x14ac:dyDescent="0.2">
      <c r="B7" s="10" t="s">
        <v>57</v>
      </c>
      <c r="C7" s="43">
        <v>11001</v>
      </c>
      <c r="H7" s="38"/>
      <c r="I7" s="38"/>
      <c r="J7" s="38"/>
    </row>
    <row r="8" spans="1:23" ht="54.75" customHeight="1" x14ac:dyDescent="0.2">
      <c r="B8" s="10" t="s">
        <v>58</v>
      </c>
      <c r="C8" s="58" t="s">
        <v>41</v>
      </c>
      <c r="H8" s="38"/>
      <c r="I8" s="38"/>
      <c r="J8" s="38"/>
    </row>
    <row r="9" spans="1:23" ht="15" x14ac:dyDescent="0.2">
      <c r="B9" s="6"/>
      <c r="C9" s="35"/>
      <c r="D9" s="35"/>
      <c r="E9" s="35"/>
      <c r="F9" s="38"/>
      <c r="G9" s="38"/>
      <c r="H9" s="38"/>
      <c r="I9" s="38"/>
      <c r="J9" s="38"/>
    </row>
    <row r="10" spans="1:23" ht="15" x14ac:dyDescent="0.2">
      <c r="A10" s="7" t="s">
        <v>22</v>
      </c>
      <c r="C10" s="38"/>
      <c r="D10" s="38"/>
      <c r="E10" s="38"/>
      <c r="F10" s="38"/>
      <c r="G10" s="38"/>
      <c r="H10" s="38"/>
      <c r="I10" s="38"/>
      <c r="J10" s="38"/>
    </row>
    <row r="11" spans="1:23" ht="15" x14ac:dyDescent="0.2">
      <c r="B11" s="9"/>
      <c r="C11" s="38"/>
      <c r="D11" s="38"/>
      <c r="E11" s="38"/>
      <c r="F11" s="38"/>
      <c r="G11" s="38"/>
      <c r="H11" s="38"/>
      <c r="I11" s="38"/>
      <c r="J11" s="38"/>
    </row>
    <row r="12" spans="1:23" ht="89.25" customHeight="1" x14ac:dyDescent="0.2">
      <c r="B12" s="10" t="s">
        <v>59</v>
      </c>
      <c r="C12" s="16" t="s">
        <v>60</v>
      </c>
      <c r="D12" s="16" t="s">
        <v>61</v>
      </c>
      <c r="E12" s="16" t="s">
        <v>62</v>
      </c>
      <c r="F12" s="38"/>
      <c r="G12" s="38"/>
      <c r="H12" s="38"/>
      <c r="I12" s="38"/>
      <c r="J12" s="38"/>
    </row>
    <row r="13" spans="1:23" s="40" customFormat="1" ht="55.5" customHeight="1" x14ac:dyDescent="0.25">
      <c r="B13" s="41" t="s">
        <v>16</v>
      </c>
      <c r="C13" s="42" t="s">
        <v>40</v>
      </c>
      <c r="D13" s="42" t="s">
        <v>41</v>
      </c>
      <c r="E13" s="43" t="s">
        <v>43</v>
      </c>
      <c r="F13" s="37"/>
      <c r="G13" s="44"/>
      <c r="H13" s="44"/>
      <c r="I13" s="44"/>
      <c r="J13" s="37"/>
    </row>
    <row r="14" spans="1:23" ht="15" x14ac:dyDescent="0.2">
      <c r="B14" s="15"/>
      <c r="C14" s="45"/>
      <c r="D14" s="45"/>
      <c r="E14" s="45"/>
      <c r="F14" s="38"/>
      <c r="G14" s="38"/>
      <c r="H14" s="38"/>
      <c r="I14" s="38"/>
    </row>
    <row r="15" spans="1:23" ht="15" x14ac:dyDescent="0.2">
      <c r="A15" s="7" t="s">
        <v>23</v>
      </c>
      <c r="C15" s="38"/>
      <c r="D15" s="38"/>
      <c r="E15" s="38"/>
      <c r="F15" s="38"/>
      <c r="G15" s="38"/>
      <c r="H15" s="38"/>
      <c r="I15" s="38"/>
    </row>
    <row r="16" spans="1:23" ht="15" x14ac:dyDescent="0.2">
      <c r="B16" s="15"/>
      <c r="C16" s="38"/>
      <c r="D16" s="38"/>
      <c r="E16" s="38"/>
      <c r="F16" s="38"/>
      <c r="G16" s="38"/>
      <c r="H16" s="38"/>
      <c r="I16" s="38"/>
    </row>
    <row r="17" spans="2:13" ht="24" customHeight="1" x14ac:dyDescent="0.2">
      <c r="B17" s="67" t="s">
        <v>63</v>
      </c>
      <c r="C17" s="66" t="s">
        <v>64</v>
      </c>
      <c r="D17" s="66" t="s">
        <v>65</v>
      </c>
      <c r="E17" s="66" t="s">
        <v>66</v>
      </c>
      <c r="F17" s="66" t="s">
        <v>67</v>
      </c>
      <c r="G17" s="66"/>
      <c r="H17" s="66"/>
      <c r="I17" s="66"/>
      <c r="J17" s="66"/>
      <c r="K17" s="66" t="s">
        <v>68</v>
      </c>
    </row>
    <row r="18" spans="2:13" ht="36" x14ac:dyDescent="0.2">
      <c r="B18" s="68"/>
      <c r="C18" s="66"/>
      <c r="D18" s="66"/>
      <c r="E18" s="66"/>
      <c r="F18" s="16" t="s">
        <v>24</v>
      </c>
      <c r="G18" s="16" t="s">
        <v>25</v>
      </c>
      <c r="H18" s="16" t="s">
        <v>0</v>
      </c>
      <c r="I18" s="16" t="s">
        <v>1</v>
      </c>
      <c r="J18" s="16" t="s">
        <v>3</v>
      </c>
      <c r="K18" s="66"/>
    </row>
    <row r="19" spans="2:13" ht="33.75" customHeight="1" x14ac:dyDescent="0.2">
      <c r="B19" s="26" t="s">
        <v>102</v>
      </c>
      <c r="C19" s="43" t="s">
        <v>122</v>
      </c>
      <c r="D19" s="43" t="s">
        <v>17</v>
      </c>
      <c r="E19" s="43" t="s">
        <v>123</v>
      </c>
      <c r="F19" s="50">
        <v>308324.2</v>
      </c>
      <c r="G19" s="43">
        <v>379404</v>
      </c>
      <c r="H19" s="43">
        <v>391660.6</v>
      </c>
      <c r="I19" s="43">
        <v>393257.8</v>
      </c>
      <c r="J19" s="43">
        <v>398905.4</v>
      </c>
      <c r="K19" s="54" t="s">
        <v>129</v>
      </c>
    </row>
    <row r="20" spans="2:13" ht="31.5" x14ac:dyDescent="0.2">
      <c r="B20" s="26" t="s">
        <v>103</v>
      </c>
      <c r="C20" s="43" t="s">
        <v>122</v>
      </c>
      <c r="D20" s="43" t="s">
        <v>17</v>
      </c>
      <c r="E20" s="43" t="s">
        <v>123</v>
      </c>
      <c r="F20" s="50">
        <v>59462.7</v>
      </c>
      <c r="G20" s="43">
        <v>48121.8</v>
      </c>
      <c r="H20" s="43">
        <v>30718.799999999999</v>
      </c>
      <c r="I20" s="43">
        <v>30650.799999999999</v>
      </c>
      <c r="J20" s="43">
        <v>31116.6</v>
      </c>
      <c r="K20" s="54" t="s">
        <v>87</v>
      </c>
    </row>
    <row r="21" spans="2:13" ht="36" x14ac:dyDescent="0.2">
      <c r="B21" s="26" t="s">
        <v>104</v>
      </c>
      <c r="C21" s="43" t="s">
        <v>122</v>
      </c>
      <c r="D21" s="43" t="s">
        <v>17</v>
      </c>
      <c r="E21" s="43" t="s">
        <v>123</v>
      </c>
      <c r="F21" s="50">
        <v>24900.2</v>
      </c>
      <c r="G21" s="43">
        <v>24047.4</v>
      </c>
      <c r="H21" s="43">
        <v>29624.3</v>
      </c>
      <c r="I21" s="43">
        <v>29932.1</v>
      </c>
      <c r="J21" s="43">
        <v>30287.4</v>
      </c>
      <c r="K21" s="54" t="s">
        <v>88</v>
      </c>
    </row>
    <row r="22" spans="2:13" ht="31.5" x14ac:dyDescent="0.2">
      <c r="B22" s="26" t="s">
        <v>105</v>
      </c>
      <c r="C22" s="43" t="s">
        <v>122</v>
      </c>
      <c r="D22" s="43" t="s">
        <v>20</v>
      </c>
      <c r="E22" s="43" t="s">
        <v>123</v>
      </c>
      <c r="F22" s="43">
        <v>4358.1000000000004</v>
      </c>
      <c r="G22" s="43">
        <v>7388.7999999999993</v>
      </c>
      <c r="H22" s="43">
        <v>7388.7999999999993</v>
      </c>
      <c r="I22" s="43">
        <v>7388.7999999999993</v>
      </c>
      <c r="J22" s="43">
        <v>7388.7999999999993</v>
      </c>
      <c r="K22" s="53" t="s">
        <v>89</v>
      </c>
    </row>
    <row r="23" spans="2:13" x14ac:dyDescent="0.2">
      <c r="B23" s="26" t="s">
        <v>106</v>
      </c>
      <c r="C23" s="43" t="s">
        <v>122</v>
      </c>
      <c r="D23" s="43" t="s">
        <v>20</v>
      </c>
      <c r="E23" s="43" t="s">
        <v>123</v>
      </c>
      <c r="F23" s="43">
        <v>100.9</v>
      </c>
      <c r="G23" s="43">
        <v>176.29999999999998</v>
      </c>
      <c r="H23" s="43">
        <v>176.29999999999998</v>
      </c>
      <c r="I23" s="43">
        <v>176.29999999999998</v>
      </c>
      <c r="J23" s="43">
        <v>176.29999999999998</v>
      </c>
      <c r="K23" s="54" t="s">
        <v>90</v>
      </c>
    </row>
    <row r="24" spans="2:13" x14ac:dyDescent="0.2">
      <c r="B24" s="26" t="s">
        <v>107</v>
      </c>
      <c r="C24" s="43" t="s">
        <v>122</v>
      </c>
      <c r="D24" s="43" t="s">
        <v>20</v>
      </c>
      <c r="E24" s="43" t="s">
        <v>123</v>
      </c>
      <c r="F24" s="43">
        <v>1495.1</v>
      </c>
      <c r="G24" s="43">
        <v>2000</v>
      </c>
      <c r="H24" s="43">
        <v>2910.6</v>
      </c>
      <c r="I24" s="43">
        <v>2910.6</v>
      </c>
      <c r="J24" s="43">
        <v>2910.6</v>
      </c>
      <c r="K24" s="54" t="s">
        <v>90</v>
      </c>
    </row>
    <row r="25" spans="2:13" ht="21" x14ac:dyDescent="0.2">
      <c r="B25" s="26" t="s">
        <v>108</v>
      </c>
      <c r="C25" s="43" t="s">
        <v>122</v>
      </c>
      <c r="D25" s="43" t="s">
        <v>20</v>
      </c>
      <c r="E25" s="43" t="s">
        <v>124</v>
      </c>
      <c r="F25" s="43">
        <v>160</v>
      </c>
      <c r="G25" s="43">
        <v>160</v>
      </c>
      <c r="H25" s="43">
        <v>300</v>
      </c>
      <c r="I25" s="43">
        <v>300</v>
      </c>
      <c r="J25" s="43">
        <v>300</v>
      </c>
      <c r="K25" s="54" t="s">
        <v>91</v>
      </c>
      <c r="M25" s="4" t="s">
        <v>86</v>
      </c>
    </row>
    <row r="26" spans="2:13" ht="21" x14ac:dyDescent="0.2">
      <c r="B26" s="26" t="s">
        <v>109</v>
      </c>
      <c r="C26" s="43" t="s">
        <v>122</v>
      </c>
      <c r="D26" s="43" t="s">
        <v>17</v>
      </c>
      <c r="E26" s="43" t="s">
        <v>123</v>
      </c>
      <c r="F26" s="43">
        <v>3618.6</v>
      </c>
      <c r="G26" s="43">
        <v>5700</v>
      </c>
      <c r="H26" s="43">
        <v>5700</v>
      </c>
      <c r="I26" s="43">
        <v>5700</v>
      </c>
      <c r="J26" s="43">
        <v>5700</v>
      </c>
      <c r="K26" s="54" t="s">
        <v>92</v>
      </c>
    </row>
    <row r="27" spans="2:13" x14ac:dyDescent="0.2">
      <c r="B27" s="26" t="s">
        <v>110</v>
      </c>
      <c r="C27" s="43" t="s">
        <v>122</v>
      </c>
      <c r="D27" s="43" t="s">
        <v>17</v>
      </c>
      <c r="E27" s="43" t="s">
        <v>124</v>
      </c>
      <c r="F27" s="43">
        <v>1671</v>
      </c>
      <c r="G27" s="43">
        <v>2566</v>
      </c>
      <c r="H27" s="43">
        <v>2566</v>
      </c>
      <c r="I27" s="43">
        <v>2566</v>
      </c>
      <c r="J27" s="43">
        <v>2566</v>
      </c>
      <c r="K27" s="54" t="s">
        <v>93</v>
      </c>
    </row>
    <row r="28" spans="2:13" ht="25.5" customHeight="1" x14ac:dyDescent="0.2">
      <c r="B28" s="26" t="s">
        <v>111</v>
      </c>
      <c r="C28" s="43" t="s">
        <v>122</v>
      </c>
      <c r="D28" s="43" t="s">
        <v>20</v>
      </c>
      <c r="E28" s="43" t="s">
        <v>123</v>
      </c>
      <c r="F28" s="43">
        <v>130</v>
      </c>
      <c r="G28" s="43">
        <v>242</v>
      </c>
      <c r="H28" s="43">
        <v>234</v>
      </c>
      <c r="I28" s="43">
        <v>234</v>
      </c>
      <c r="J28" s="43">
        <v>234</v>
      </c>
      <c r="K28" s="54" t="s">
        <v>94</v>
      </c>
    </row>
    <row r="29" spans="2:13" x14ac:dyDescent="0.2">
      <c r="B29" s="26" t="s">
        <v>112</v>
      </c>
      <c r="C29" s="43" t="s">
        <v>122</v>
      </c>
      <c r="D29" s="43" t="s">
        <v>17</v>
      </c>
      <c r="E29" s="43" t="s">
        <v>124</v>
      </c>
      <c r="F29" s="43">
        <v>9990</v>
      </c>
      <c r="G29" s="43">
        <v>10000</v>
      </c>
      <c r="H29" s="43">
        <v>10000</v>
      </c>
      <c r="I29" s="43">
        <v>10000</v>
      </c>
      <c r="J29" s="43">
        <v>10000</v>
      </c>
      <c r="K29" s="54" t="s">
        <v>95</v>
      </c>
    </row>
    <row r="30" spans="2:13" x14ac:dyDescent="0.2">
      <c r="B30" s="26" t="s">
        <v>113</v>
      </c>
      <c r="C30" s="43" t="s">
        <v>122</v>
      </c>
      <c r="D30" s="43" t="s">
        <v>20</v>
      </c>
      <c r="E30" s="43" t="s">
        <v>124</v>
      </c>
      <c r="F30" s="43">
        <v>430</v>
      </c>
      <c r="G30" s="43">
        <v>300</v>
      </c>
      <c r="H30" s="43">
        <v>300</v>
      </c>
      <c r="I30" s="43">
        <v>300</v>
      </c>
      <c r="J30" s="43">
        <v>300</v>
      </c>
      <c r="K30" s="54" t="s">
        <v>96</v>
      </c>
    </row>
    <row r="31" spans="2:13" ht="24" x14ac:dyDescent="0.2">
      <c r="B31" s="26" t="s">
        <v>114</v>
      </c>
      <c r="C31" s="43" t="s">
        <v>122</v>
      </c>
      <c r="D31" s="43" t="s">
        <v>20</v>
      </c>
      <c r="E31" s="43" t="s">
        <v>124</v>
      </c>
      <c r="F31" s="43">
        <v>350</v>
      </c>
      <c r="G31" s="43"/>
      <c r="H31" s="43"/>
      <c r="I31" s="43">
        <v>350</v>
      </c>
      <c r="J31" s="43">
        <v>0</v>
      </c>
      <c r="K31" s="54" t="s">
        <v>97</v>
      </c>
    </row>
    <row r="32" spans="2:13" ht="21" x14ac:dyDescent="0.2">
      <c r="B32" s="26" t="s">
        <v>115</v>
      </c>
      <c r="C32" s="43" t="s">
        <v>122</v>
      </c>
      <c r="D32" s="43" t="s">
        <v>20</v>
      </c>
      <c r="E32" s="43" t="s">
        <v>124</v>
      </c>
      <c r="F32" s="43">
        <v>405</v>
      </c>
      <c r="G32" s="43">
        <v>50</v>
      </c>
      <c r="H32" s="43">
        <v>50</v>
      </c>
      <c r="I32" s="43">
        <v>50</v>
      </c>
      <c r="J32" s="43">
        <v>50</v>
      </c>
      <c r="K32" s="54" t="s">
        <v>98</v>
      </c>
    </row>
    <row r="33" spans="1:11" ht="24" x14ac:dyDescent="0.2">
      <c r="B33" s="26" t="s">
        <v>116</v>
      </c>
      <c r="C33" s="43" t="s">
        <v>122</v>
      </c>
      <c r="D33" s="43" t="s">
        <v>17</v>
      </c>
      <c r="E33" s="43" t="s">
        <v>123</v>
      </c>
      <c r="F33" s="43">
        <v>979.6</v>
      </c>
      <c r="G33" s="43">
        <v>2537.3000000000002</v>
      </c>
      <c r="H33" s="43">
        <v>2537.3000000000002</v>
      </c>
      <c r="I33" s="43">
        <v>2537.3000000000002</v>
      </c>
      <c r="J33" s="43">
        <v>2537.3000000000002</v>
      </c>
      <c r="K33" s="54" t="s">
        <v>99</v>
      </c>
    </row>
    <row r="34" spans="1:11" ht="24" x14ac:dyDescent="0.2">
      <c r="B34" s="26" t="s">
        <v>117</v>
      </c>
      <c r="C34" s="43" t="s">
        <v>122</v>
      </c>
      <c r="D34" s="43" t="s">
        <v>20</v>
      </c>
      <c r="E34" s="43" t="s">
        <v>124</v>
      </c>
      <c r="F34" s="43">
        <v>3790.4</v>
      </c>
      <c r="G34" s="43">
        <v>2422</v>
      </c>
      <c r="H34" s="43">
        <v>5090</v>
      </c>
      <c r="I34" s="43">
        <v>5090</v>
      </c>
      <c r="J34" s="43">
        <v>5090</v>
      </c>
      <c r="K34" s="54" t="s">
        <v>91</v>
      </c>
    </row>
    <row r="35" spans="1:11" ht="21" x14ac:dyDescent="0.2">
      <c r="B35" s="26" t="s">
        <v>118</v>
      </c>
      <c r="C35" s="43" t="s">
        <v>122</v>
      </c>
      <c r="D35" s="43" t="s">
        <v>20</v>
      </c>
      <c r="E35" s="43" t="s">
        <v>123</v>
      </c>
      <c r="F35" s="43">
        <v>1210.3</v>
      </c>
      <c r="G35" s="43">
        <v>1144</v>
      </c>
      <c r="H35" s="43">
        <v>1144</v>
      </c>
      <c r="I35" s="43">
        <v>1144</v>
      </c>
      <c r="J35" s="43">
        <v>1144</v>
      </c>
      <c r="K35" s="54" t="s">
        <v>100</v>
      </c>
    </row>
    <row r="36" spans="1:11" ht="21" x14ac:dyDescent="0.2">
      <c r="B36" s="26" t="s">
        <v>119</v>
      </c>
      <c r="C36" s="43" t="s">
        <v>122</v>
      </c>
      <c r="D36" s="43" t="s">
        <v>20</v>
      </c>
      <c r="E36" s="43" t="s">
        <v>123</v>
      </c>
      <c r="F36" s="43">
        <v>4779.3999999999996</v>
      </c>
      <c r="G36" s="43">
        <v>3400</v>
      </c>
      <c r="H36" s="43">
        <v>6400</v>
      </c>
      <c r="I36" s="43">
        <v>6400</v>
      </c>
      <c r="J36" s="43">
        <v>6400</v>
      </c>
      <c r="K36" s="54" t="s">
        <v>91</v>
      </c>
    </row>
    <row r="37" spans="1:11" ht="21" x14ac:dyDescent="0.2">
      <c r="B37" s="26" t="s">
        <v>120</v>
      </c>
      <c r="C37" s="43" t="s">
        <v>122</v>
      </c>
      <c r="D37" s="43" t="s">
        <v>20</v>
      </c>
      <c r="E37" s="43" t="s">
        <v>124</v>
      </c>
      <c r="F37" s="43">
        <v>79120</v>
      </c>
      <c r="G37" s="43">
        <v>80000</v>
      </c>
      <c r="H37" s="43">
        <v>80000</v>
      </c>
      <c r="I37" s="43">
        <v>80000</v>
      </c>
      <c r="J37" s="43">
        <v>80000</v>
      </c>
      <c r="K37" s="54" t="s">
        <v>101</v>
      </c>
    </row>
    <row r="38" spans="1:11" ht="21" x14ac:dyDescent="0.2">
      <c r="B38" s="26" t="s">
        <v>121</v>
      </c>
      <c r="C38" s="43" t="s">
        <v>122</v>
      </c>
      <c r="D38" s="43" t="s">
        <v>17</v>
      </c>
      <c r="E38" s="43" t="s">
        <v>124</v>
      </c>
      <c r="F38" s="43">
        <v>219.1</v>
      </c>
      <c r="G38" s="43">
        <v>281</v>
      </c>
      <c r="H38" s="43">
        <v>291</v>
      </c>
      <c r="I38" s="43">
        <v>291</v>
      </c>
      <c r="J38" s="43">
        <v>291</v>
      </c>
      <c r="K38" s="54" t="s">
        <v>91</v>
      </c>
    </row>
    <row r="39" spans="1:11" ht="15" x14ac:dyDescent="0.2">
      <c r="B39" s="9"/>
      <c r="C39" s="38"/>
      <c r="D39" s="38"/>
      <c r="E39" s="38"/>
      <c r="F39" s="38"/>
      <c r="G39" s="38"/>
      <c r="H39" s="38"/>
      <c r="I39" s="38"/>
      <c r="J39" s="38"/>
    </row>
    <row r="40" spans="1:11" x14ac:dyDescent="0.2">
      <c r="A40" s="17" t="s">
        <v>69</v>
      </c>
      <c r="C40" s="46"/>
      <c r="D40" s="46"/>
      <c r="E40" s="46"/>
      <c r="F40" s="46"/>
      <c r="G40" s="46"/>
      <c r="H40" s="46"/>
      <c r="I40" s="46"/>
      <c r="J40" s="46"/>
    </row>
    <row r="41" spans="1:11" x14ac:dyDescent="0.2">
      <c r="A41" s="19"/>
      <c r="C41" s="46"/>
      <c r="D41" s="46"/>
      <c r="E41" s="46"/>
      <c r="F41" s="46"/>
      <c r="G41" s="46"/>
      <c r="H41" s="46"/>
      <c r="I41" s="46"/>
      <c r="J41" s="46"/>
    </row>
    <row r="42" spans="1:11" x14ac:dyDescent="0.2">
      <c r="A42" s="21" t="s">
        <v>70</v>
      </c>
      <c r="C42" s="47"/>
      <c r="D42" s="47"/>
      <c r="E42" s="46"/>
      <c r="F42" s="46"/>
      <c r="G42" s="46"/>
      <c r="H42" s="46"/>
      <c r="I42" s="46"/>
      <c r="J42" s="46"/>
    </row>
    <row r="43" spans="1:11" x14ac:dyDescent="0.2">
      <c r="B43" s="22"/>
      <c r="C43" s="47"/>
      <c r="D43" s="47"/>
      <c r="E43" s="46"/>
      <c r="F43" s="46"/>
      <c r="G43" s="46"/>
      <c r="H43" s="46"/>
      <c r="I43" s="46"/>
      <c r="J43" s="46"/>
    </row>
    <row r="44" spans="1:11" x14ac:dyDescent="0.2">
      <c r="B44" s="22"/>
      <c r="C44" s="47"/>
      <c r="D44" s="47"/>
      <c r="E44" s="46"/>
      <c r="F44" s="46"/>
      <c r="G44" s="46"/>
      <c r="H44" s="46"/>
      <c r="I44" s="46"/>
      <c r="J44" s="46"/>
    </row>
    <row r="45" spans="1:11" x14ac:dyDescent="0.2">
      <c r="B45" s="22"/>
      <c r="C45" s="47"/>
      <c r="D45" s="47"/>
      <c r="E45" s="46"/>
      <c r="F45" s="46"/>
      <c r="G45" s="46"/>
      <c r="H45" s="46"/>
      <c r="I45" s="46"/>
      <c r="J45" s="46"/>
    </row>
    <row r="46" spans="1:11" x14ac:dyDescent="0.2">
      <c r="B46" s="22"/>
      <c r="C46" s="47"/>
      <c r="D46" s="47"/>
      <c r="E46" s="46"/>
      <c r="F46" s="46"/>
      <c r="G46" s="46"/>
      <c r="H46" s="46"/>
      <c r="I46" s="46"/>
      <c r="J46" s="46"/>
    </row>
    <row r="47" spans="1:11" x14ac:dyDescent="0.2">
      <c r="A47" s="21" t="s">
        <v>71</v>
      </c>
      <c r="E47" s="46"/>
      <c r="F47" s="46"/>
      <c r="G47" s="46"/>
      <c r="H47" s="46"/>
      <c r="I47" s="46"/>
      <c r="J47" s="46"/>
    </row>
    <row r="48" spans="1:11" ht="45" customHeight="1" x14ac:dyDescent="0.2">
      <c r="B48" s="70" t="s">
        <v>47</v>
      </c>
      <c r="C48" s="71"/>
      <c r="D48" s="71"/>
      <c r="E48" s="72"/>
      <c r="F48" s="46"/>
      <c r="G48" s="46"/>
      <c r="H48" s="46"/>
      <c r="I48" s="46"/>
      <c r="J48" s="46"/>
    </row>
    <row r="49" spans="1:19" ht="9.75" customHeight="1" x14ac:dyDescent="0.2">
      <c r="B49" s="9"/>
      <c r="C49" s="38"/>
      <c r="D49" s="38"/>
      <c r="E49" s="46"/>
      <c r="F49" s="46"/>
      <c r="G49" s="46"/>
      <c r="H49" s="46"/>
      <c r="I49" s="46"/>
      <c r="J49" s="46"/>
    </row>
    <row r="50" spans="1:19" s="40" customFormat="1" x14ac:dyDescent="0.25">
      <c r="A50" s="3" t="s">
        <v>26</v>
      </c>
      <c r="C50" s="37"/>
      <c r="D50" s="37"/>
      <c r="E50" s="37"/>
      <c r="F50" s="37"/>
      <c r="G50" s="37"/>
      <c r="H50" s="37"/>
      <c r="I50" s="37"/>
      <c r="J50" s="37"/>
    </row>
    <row r="51" spans="1:19" ht="9" customHeight="1" x14ac:dyDescent="0.2"/>
    <row r="52" spans="1:19" ht="35.25" customHeight="1" x14ac:dyDescent="0.2">
      <c r="B52" s="73" t="s">
        <v>72</v>
      </c>
      <c r="C52" s="23" t="s">
        <v>73</v>
      </c>
      <c r="D52" s="23" t="s">
        <v>74</v>
      </c>
      <c r="E52" s="61" t="s">
        <v>75</v>
      </c>
      <c r="F52" s="61"/>
      <c r="G52" s="61"/>
      <c r="H52" s="61" t="s">
        <v>76</v>
      </c>
      <c r="I52" s="61"/>
      <c r="J52" s="61"/>
      <c r="K52" s="61" t="s">
        <v>77</v>
      </c>
      <c r="L52" s="61"/>
      <c r="M52" s="61"/>
      <c r="N52" s="61" t="s">
        <v>78</v>
      </c>
      <c r="O52" s="61"/>
      <c r="P52" s="61"/>
      <c r="Q52" s="69" t="s">
        <v>79</v>
      </c>
      <c r="R52" s="69"/>
      <c r="S52" s="69"/>
    </row>
    <row r="53" spans="1:19" ht="22.5" customHeight="1" x14ac:dyDescent="0.2">
      <c r="B53" s="73"/>
      <c r="C53" s="23" t="s">
        <v>8</v>
      </c>
      <c r="D53" s="23" t="s">
        <v>9</v>
      </c>
      <c r="E53" s="24" t="s">
        <v>0</v>
      </c>
      <c r="F53" s="24" t="s">
        <v>1</v>
      </c>
      <c r="G53" s="24" t="s">
        <v>3</v>
      </c>
      <c r="H53" s="24" t="s">
        <v>0</v>
      </c>
      <c r="I53" s="24" t="s">
        <v>1</v>
      </c>
      <c r="J53" s="24" t="s">
        <v>3</v>
      </c>
      <c r="K53" s="24" t="s">
        <v>12</v>
      </c>
      <c r="L53" s="24" t="s">
        <v>11</v>
      </c>
      <c r="M53" s="24" t="s">
        <v>10</v>
      </c>
      <c r="N53" s="24" t="s">
        <v>12</v>
      </c>
      <c r="O53" s="24" t="s">
        <v>11</v>
      </c>
      <c r="P53" s="24" t="s">
        <v>10</v>
      </c>
      <c r="Q53" s="25" t="s">
        <v>0</v>
      </c>
      <c r="R53" s="25" t="s">
        <v>1</v>
      </c>
      <c r="S53" s="25" t="s">
        <v>3</v>
      </c>
    </row>
    <row r="54" spans="1:19" ht="27.75" customHeight="1" x14ac:dyDescent="0.2">
      <c r="B54" s="26" t="s">
        <v>102</v>
      </c>
      <c r="C54" s="50">
        <v>308324.2</v>
      </c>
      <c r="D54" s="48">
        <v>379404</v>
      </c>
      <c r="E54" s="48">
        <v>83336.399999999965</v>
      </c>
      <c r="F54" s="52">
        <v>84933.599999999977</v>
      </c>
      <c r="G54" s="52">
        <v>90581.200000000012</v>
      </c>
      <c r="H54" s="39"/>
      <c r="I54" s="39"/>
      <c r="J54" s="39"/>
      <c r="K54" s="24">
        <f>C54+E54+H54</f>
        <v>391660.6</v>
      </c>
      <c r="L54" s="24">
        <f>C54+F54+I54</f>
        <v>393257.8</v>
      </c>
      <c r="M54" s="24">
        <f>C54+G54+J54</f>
        <v>398905.4</v>
      </c>
      <c r="N54" s="27"/>
      <c r="O54" s="27"/>
      <c r="P54" s="27"/>
      <c r="Q54" s="25">
        <f>K54+N54</f>
        <v>391660.6</v>
      </c>
      <c r="R54" s="25">
        <f>L54+O54</f>
        <v>393257.8</v>
      </c>
      <c r="S54" s="25">
        <f>M54+P54</f>
        <v>398905.4</v>
      </c>
    </row>
    <row r="55" spans="1:19" ht="28.5" customHeight="1" x14ac:dyDescent="0.2">
      <c r="B55" s="26" t="s">
        <v>103</v>
      </c>
      <c r="C55" s="50">
        <v>59462.7</v>
      </c>
      <c r="D55" s="48">
        <v>48121.8</v>
      </c>
      <c r="E55" s="48">
        <v>-28743.899999999998</v>
      </c>
      <c r="F55" s="52">
        <v>-28811.899999999998</v>
      </c>
      <c r="G55" s="52">
        <v>-28346.1</v>
      </c>
      <c r="H55" s="39"/>
      <c r="I55" s="39"/>
      <c r="J55" s="39"/>
      <c r="K55" s="24">
        <f t="shared" ref="K55:K56" si="0">C55+E55+H55</f>
        <v>30718.799999999999</v>
      </c>
      <c r="L55" s="24">
        <f t="shared" ref="L55:L56" si="1">C55+F55+I55</f>
        <v>30650.799999999999</v>
      </c>
      <c r="M55" s="24">
        <f t="shared" ref="M55:M56" si="2">C55+G55+J55</f>
        <v>31116.6</v>
      </c>
      <c r="N55" s="27"/>
      <c r="O55" s="27"/>
      <c r="P55" s="27"/>
      <c r="Q55" s="25">
        <f t="shared" ref="Q55:Q72" si="3">K55+N55</f>
        <v>30718.799999999999</v>
      </c>
      <c r="R55" s="25">
        <f t="shared" ref="R55:R72" si="4">L55+O55</f>
        <v>30650.799999999999</v>
      </c>
      <c r="S55" s="25">
        <f t="shared" ref="S55:S72" si="5">M55+P55</f>
        <v>31116.6</v>
      </c>
    </row>
    <row r="56" spans="1:19" ht="36" x14ac:dyDescent="0.2">
      <c r="B56" s="26" t="s">
        <v>104</v>
      </c>
      <c r="C56" s="50">
        <v>24900.2</v>
      </c>
      <c r="D56" s="48">
        <v>24047.4</v>
      </c>
      <c r="E56" s="48">
        <v>4724.0999999999985</v>
      </c>
      <c r="F56" s="52">
        <v>5031.8999999999978</v>
      </c>
      <c r="G56" s="52">
        <v>5387.2000000000007</v>
      </c>
      <c r="H56" s="39"/>
      <c r="I56" s="39"/>
      <c r="J56" s="39"/>
      <c r="K56" s="24">
        <f t="shared" si="0"/>
        <v>29624.3</v>
      </c>
      <c r="L56" s="24">
        <f t="shared" si="1"/>
        <v>29932.1</v>
      </c>
      <c r="M56" s="24">
        <f t="shared" si="2"/>
        <v>30287.4</v>
      </c>
      <c r="N56" s="27"/>
      <c r="O56" s="27"/>
      <c r="P56" s="27"/>
      <c r="Q56" s="25">
        <f t="shared" si="3"/>
        <v>29624.3</v>
      </c>
      <c r="R56" s="25">
        <f t="shared" si="4"/>
        <v>29932.1</v>
      </c>
      <c r="S56" s="25">
        <f t="shared" si="5"/>
        <v>30287.4</v>
      </c>
    </row>
    <row r="57" spans="1:19" x14ac:dyDescent="0.2">
      <c r="B57" s="26" t="s">
        <v>105</v>
      </c>
      <c r="C57" s="43">
        <v>4358.1000000000004</v>
      </c>
      <c r="D57" s="48">
        <v>7388.7999999999993</v>
      </c>
      <c r="E57" s="48"/>
      <c r="F57" s="52"/>
      <c r="G57" s="52"/>
      <c r="H57" s="48">
        <v>3030.6999999999989</v>
      </c>
      <c r="I57" s="48">
        <v>3030.6999999999989</v>
      </c>
      <c r="J57" s="48">
        <v>3030.6999999999989</v>
      </c>
      <c r="K57" s="24">
        <f t="shared" ref="K57:K72" si="6">C57+E57+H57</f>
        <v>7388.7999999999993</v>
      </c>
      <c r="L57" s="24">
        <f t="shared" ref="L57:L72" si="7">C57+F57+I57</f>
        <v>7388.7999999999993</v>
      </c>
      <c r="M57" s="24">
        <f t="shared" ref="M57:M72" si="8">C57+G57+J57</f>
        <v>7388.7999999999993</v>
      </c>
      <c r="N57" s="27"/>
      <c r="O57" s="27"/>
      <c r="P57" s="27"/>
      <c r="Q57" s="25"/>
      <c r="R57" s="25"/>
      <c r="S57" s="25"/>
    </row>
    <row r="58" spans="1:19" x14ac:dyDescent="0.2">
      <c r="B58" s="26" t="s">
        <v>106</v>
      </c>
      <c r="C58" s="43">
        <v>100.9</v>
      </c>
      <c r="D58" s="48">
        <v>176.29999999999998</v>
      </c>
      <c r="E58" s="48"/>
      <c r="F58" s="52"/>
      <c r="G58" s="52"/>
      <c r="H58" s="48">
        <v>75.399999999999977</v>
      </c>
      <c r="I58" s="48">
        <v>75.399999999999977</v>
      </c>
      <c r="J58" s="48">
        <v>75.399999999999977</v>
      </c>
      <c r="K58" s="24">
        <f t="shared" si="6"/>
        <v>176.29999999999998</v>
      </c>
      <c r="L58" s="24">
        <f t="shared" si="7"/>
        <v>176.29999999999998</v>
      </c>
      <c r="M58" s="24">
        <f t="shared" si="8"/>
        <v>176.29999999999998</v>
      </c>
      <c r="N58" s="27"/>
      <c r="O58" s="27"/>
      <c r="P58" s="27"/>
      <c r="Q58" s="25"/>
      <c r="R58" s="25"/>
      <c r="S58" s="25"/>
    </row>
    <row r="59" spans="1:19" x14ac:dyDescent="0.2">
      <c r="B59" s="26" t="s">
        <v>107</v>
      </c>
      <c r="C59" s="43">
        <v>1495.1</v>
      </c>
      <c r="D59" s="48">
        <v>2000</v>
      </c>
      <c r="E59" s="48"/>
      <c r="F59" s="52"/>
      <c r="G59" s="52"/>
      <c r="H59" s="48">
        <v>1415.5</v>
      </c>
      <c r="I59" s="48">
        <v>1415.5</v>
      </c>
      <c r="J59" s="48">
        <v>1415.5</v>
      </c>
      <c r="K59" s="24">
        <f t="shared" si="6"/>
        <v>2910.6</v>
      </c>
      <c r="L59" s="24">
        <f t="shared" si="7"/>
        <v>2910.6</v>
      </c>
      <c r="M59" s="24">
        <f t="shared" si="8"/>
        <v>2910.6</v>
      </c>
      <c r="N59" s="49"/>
      <c r="O59" s="49"/>
      <c r="P59" s="49"/>
      <c r="Q59" s="25">
        <f t="shared" si="3"/>
        <v>2910.6</v>
      </c>
      <c r="R59" s="25">
        <f t="shared" si="4"/>
        <v>2910.6</v>
      </c>
      <c r="S59" s="25">
        <f t="shared" si="5"/>
        <v>2910.6</v>
      </c>
    </row>
    <row r="60" spans="1:19" x14ac:dyDescent="0.2">
      <c r="B60" s="26" t="s">
        <v>108</v>
      </c>
      <c r="C60" s="43">
        <v>160</v>
      </c>
      <c r="D60" s="48">
        <v>160</v>
      </c>
      <c r="E60" s="48"/>
      <c r="F60" s="52"/>
      <c r="G60" s="52"/>
      <c r="H60" s="48">
        <v>140</v>
      </c>
      <c r="I60" s="48">
        <v>140</v>
      </c>
      <c r="J60" s="48">
        <v>140</v>
      </c>
      <c r="K60" s="24">
        <f t="shared" si="6"/>
        <v>300</v>
      </c>
      <c r="L60" s="24">
        <f t="shared" si="7"/>
        <v>300</v>
      </c>
      <c r="M60" s="24">
        <f t="shared" si="8"/>
        <v>300</v>
      </c>
      <c r="N60" s="26"/>
      <c r="O60" s="26"/>
      <c r="P60" s="26"/>
      <c r="Q60" s="25">
        <f t="shared" si="3"/>
        <v>300</v>
      </c>
      <c r="R60" s="25">
        <f t="shared" si="4"/>
        <v>300</v>
      </c>
      <c r="S60" s="25">
        <f t="shared" si="5"/>
        <v>300</v>
      </c>
    </row>
    <row r="61" spans="1:19" x14ac:dyDescent="0.2">
      <c r="B61" s="26" t="s">
        <v>109</v>
      </c>
      <c r="C61" s="43">
        <v>3618.6</v>
      </c>
      <c r="D61" s="48">
        <v>5700</v>
      </c>
      <c r="E61" s="48">
        <v>2081.4</v>
      </c>
      <c r="F61" s="52">
        <v>2081.4</v>
      </c>
      <c r="G61" s="52">
        <v>2081.4</v>
      </c>
      <c r="H61" s="48"/>
      <c r="I61" s="48"/>
      <c r="J61" s="48"/>
      <c r="K61" s="24">
        <f t="shared" si="6"/>
        <v>5700</v>
      </c>
      <c r="L61" s="24">
        <f t="shared" si="7"/>
        <v>5700</v>
      </c>
      <c r="M61" s="24">
        <f t="shared" si="8"/>
        <v>5700</v>
      </c>
      <c r="N61" s="49"/>
      <c r="O61" s="49"/>
      <c r="P61" s="49"/>
      <c r="Q61" s="25"/>
      <c r="R61" s="25"/>
      <c r="S61" s="25"/>
    </row>
    <row r="62" spans="1:19" x14ac:dyDescent="0.2">
      <c r="B62" s="26" t="s">
        <v>110</v>
      </c>
      <c r="C62" s="43">
        <v>1671</v>
      </c>
      <c r="D62" s="48">
        <v>2566</v>
      </c>
      <c r="E62" s="48">
        <v>895</v>
      </c>
      <c r="F62" s="52">
        <v>895</v>
      </c>
      <c r="G62" s="52">
        <v>895</v>
      </c>
      <c r="H62" s="48"/>
      <c r="I62" s="48"/>
      <c r="J62" s="48"/>
      <c r="K62" s="24">
        <f t="shared" si="6"/>
        <v>2566</v>
      </c>
      <c r="L62" s="24">
        <f t="shared" si="7"/>
        <v>2566</v>
      </c>
      <c r="M62" s="24">
        <f t="shared" si="8"/>
        <v>2566</v>
      </c>
      <c r="N62" s="49"/>
      <c r="O62" s="49"/>
      <c r="P62" s="49"/>
      <c r="Q62" s="25"/>
      <c r="R62" s="25"/>
      <c r="S62" s="25"/>
    </row>
    <row r="63" spans="1:19" ht="24" x14ac:dyDescent="0.2">
      <c r="B63" s="26" t="s">
        <v>111</v>
      </c>
      <c r="C63" s="43">
        <v>130</v>
      </c>
      <c r="D63" s="48">
        <v>242</v>
      </c>
      <c r="E63" s="48"/>
      <c r="F63" s="52"/>
      <c r="G63" s="52"/>
      <c r="H63" s="48">
        <v>104</v>
      </c>
      <c r="I63" s="48">
        <v>104</v>
      </c>
      <c r="J63" s="48">
        <v>104</v>
      </c>
      <c r="K63" s="24">
        <f t="shared" si="6"/>
        <v>234</v>
      </c>
      <c r="L63" s="24">
        <f t="shared" si="7"/>
        <v>234</v>
      </c>
      <c r="M63" s="24">
        <f t="shared" si="8"/>
        <v>234</v>
      </c>
      <c r="N63" s="49"/>
      <c r="O63" s="49"/>
      <c r="P63" s="49"/>
      <c r="Q63" s="25">
        <f t="shared" si="3"/>
        <v>234</v>
      </c>
      <c r="R63" s="25">
        <f t="shared" si="4"/>
        <v>234</v>
      </c>
      <c r="S63" s="25">
        <f t="shared" si="5"/>
        <v>234</v>
      </c>
    </row>
    <row r="64" spans="1:19" x14ac:dyDescent="0.2">
      <c r="B64" s="26" t="s">
        <v>112</v>
      </c>
      <c r="C64" s="43">
        <v>9990</v>
      </c>
      <c r="D64" s="48">
        <v>10000</v>
      </c>
      <c r="E64" s="48">
        <v>10</v>
      </c>
      <c r="F64" s="52">
        <v>10</v>
      </c>
      <c r="G64" s="52">
        <v>10</v>
      </c>
      <c r="H64" s="48"/>
      <c r="I64" s="48"/>
      <c r="J64" s="48"/>
      <c r="K64" s="24">
        <f t="shared" si="6"/>
        <v>10000</v>
      </c>
      <c r="L64" s="24">
        <f t="shared" si="7"/>
        <v>10000</v>
      </c>
      <c r="M64" s="24">
        <f t="shared" si="8"/>
        <v>10000</v>
      </c>
      <c r="N64" s="49"/>
      <c r="O64" s="49"/>
      <c r="P64" s="49"/>
      <c r="Q64" s="25">
        <f t="shared" si="3"/>
        <v>10000</v>
      </c>
      <c r="R64" s="25">
        <f t="shared" si="4"/>
        <v>10000</v>
      </c>
      <c r="S64" s="25">
        <f t="shared" si="5"/>
        <v>10000</v>
      </c>
    </row>
    <row r="65" spans="2:19" x14ac:dyDescent="0.2">
      <c r="B65" s="26" t="s">
        <v>113</v>
      </c>
      <c r="C65" s="43">
        <v>430</v>
      </c>
      <c r="D65" s="48">
        <v>300</v>
      </c>
      <c r="E65" s="48"/>
      <c r="F65" s="52"/>
      <c r="G65" s="52"/>
      <c r="H65" s="48">
        <v>-130</v>
      </c>
      <c r="I65" s="48">
        <v>-130</v>
      </c>
      <c r="J65" s="48">
        <v>-130</v>
      </c>
      <c r="K65" s="24">
        <f t="shared" ref="K65" si="9">C65+E65+H65</f>
        <v>300</v>
      </c>
      <c r="L65" s="24">
        <f t="shared" ref="L65" si="10">C65+F65+I65</f>
        <v>300</v>
      </c>
      <c r="M65" s="24">
        <f t="shared" ref="M65" si="11">C65+G65+J65</f>
        <v>300</v>
      </c>
      <c r="N65" s="49">
        <v>-130</v>
      </c>
      <c r="O65" s="49">
        <v>-130</v>
      </c>
      <c r="P65" s="49">
        <v>-130</v>
      </c>
      <c r="Q65" s="25">
        <f t="shared" ref="Q65" si="12">K65+N65</f>
        <v>170</v>
      </c>
      <c r="R65" s="25">
        <f t="shared" ref="R65" si="13">L65+O65</f>
        <v>170</v>
      </c>
      <c r="S65" s="25">
        <f t="shared" ref="S65" si="14">M65+P65</f>
        <v>170</v>
      </c>
    </row>
    <row r="66" spans="2:19" ht="24" x14ac:dyDescent="0.2">
      <c r="B66" s="26" t="s">
        <v>114</v>
      </c>
      <c r="C66" s="43">
        <v>350</v>
      </c>
      <c r="D66" s="48"/>
      <c r="E66" s="48"/>
      <c r="F66" s="52"/>
      <c r="G66" s="52"/>
      <c r="H66" s="48">
        <v>-350</v>
      </c>
      <c r="I66" s="48">
        <v>0</v>
      </c>
      <c r="J66" s="48">
        <v>-350</v>
      </c>
      <c r="K66" s="24">
        <f t="shared" ref="K66" si="15">C66+E66+H66</f>
        <v>0</v>
      </c>
      <c r="L66" s="24">
        <f t="shared" ref="L66" si="16">C66+F66+I66</f>
        <v>350</v>
      </c>
      <c r="M66" s="24">
        <f t="shared" ref="M66" si="17">C66+G66+J66</f>
        <v>0</v>
      </c>
      <c r="N66" s="49">
        <v>-350</v>
      </c>
      <c r="O66" s="49">
        <v>0</v>
      </c>
      <c r="P66" s="49">
        <v>-350</v>
      </c>
      <c r="Q66" s="25">
        <f t="shared" ref="Q66" si="18">K66+N66</f>
        <v>-350</v>
      </c>
      <c r="R66" s="25">
        <f t="shared" ref="R66" si="19">L66+O66</f>
        <v>350</v>
      </c>
      <c r="S66" s="25">
        <f t="shared" ref="S66" si="20">M66+P66</f>
        <v>-350</v>
      </c>
    </row>
    <row r="67" spans="2:19" x14ac:dyDescent="0.2">
      <c r="B67" s="26" t="s">
        <v>115</v>
      </c>
      <c r="C67" s="43">
        <v>405</v>
      </c>
      <c r="D67" s="48">
        <v>50</v>
      </c>
      <c r="E67" s="48"/>
      <c r="F67" s="52"/>
      <c r="G67" s="52"/>
      <c r="H67" s="48">
        <v>-355</v>
      </c>
      <c r="I67" s="48">
        <v>-355</v>
      </c>
      <c r="J67" s="48">
        <v>-355</v>
      </c>
      <c r="K67" s="24">
        <f t="shared" si="6"/>
        <v>50</v>
      </c>
      <c r="L67" s="24">
        <f t="shared" si="7"/>
        <v>50</v>
      </c>
      <c r="M67" s="24">
        <f t="shared" si="8"/>
        <v>50</v>
      </c>
      <c r="N67" s="49">
        <v>-355</v>
      </c>
      <c r="O67" s="49">
        <v>-355</v>
      </c>
      <c r="P67" s="49">
        <v>-355</v>
      </c>
      <c r="Q67" s="25">
        <f t="shared" si="3"/>
        <v>-305</v>
      </c>
      <c r="R67" s="25">
        <f t="shared" si="4"/>
        <v>-305</v>
      </c>
      <c r="S67" s="25">
        <f t="shared" si="5"/>
        <v>-305</v>
      </c>
    </row>
    <row r="68" spans="2:19" ht="24" x14ac:dyDescent="0.2">
      <c r="B68" s="26" t="s">
        <v>116</v>
      </c>
      <c r="C68" s="43">
        <v>979.6</v>
      </c>
      <c r="D68" s="48">
        <v>2537.3000000000002</v>
      </c>
      <c r="E68" s="48">
        <v>1557.7000000000003</v>
      </c>
      <c r="F68" s="52">
        <v>1557.7000000000003</v>
      </c>
      <c r="G68" s="52">
        <v>1557.7000000000003</v>
      </c>
      <c r="H68" s="48"/>
      <c r="I68" s="48"/>
      <c r="J68" s="48"/>
      <c r="K68" s="24">
        <f t="shared" si="6"/>
        <v>2537.3000000000002</v>
      </c>
      <c r="L68" s="24">
        <f t="shared" si="7"/>
        <v>2537.3000000000002</v>
      </c>
      <c r="M68" s="24">
        <f t="shared" si="8"/>
        <v>2537.3000000000002</v>
      </c>
      <c r="N68" s="26"/>
      <c r="O68" s="26"/>
      <c r="P68" s="26"/>
      <c r="Q68" s="25">
        <f t="shared" si="3"/>
        <v>2537.3000000000002</v>
      </c>
      <c r="R68" s="25">
        <f t="shared" si="4"/>
        <v>2537.3000000000002</v>
      </c>
      <c r="S68" s="25">
        <f t="shared" si="5"/>
        <v>2537.3000000000002</v>
      </c>
    </row>
    <row r="69" spans="2:19" ht="24" x14ac:dyDescent="0.2">
      <c r="B69" s="26" t="s">
        <v>117</v>
      </c>
      <c r="C69" s="43">
        <v>3790.4</v>
      </c>
      <c r="D69" s="48">
        <v>2422</v>
      </c>
      <c r="E69" s="48"/>
      <c r="F69" s="52"/>
      <c r="G69" s="52"/>
      <c r="H69" s="48">
        <v>1299.5999999999999</v>
      </c>
      <c r="I69" s="48">
        <v>1299.5999999999999</v>
      </c>
      <c r="J69" s="48">
        <v>1299.5999999999999</v>
      </c>
      <c r="K69" s="24">
        <f t="shared" si="6"/>
        <v>5090</v>
      </c>
      <c r="L69" s="24">
        <f t="shared" si="7"/>
        <v>5090</v>
      </c>
      <c r="M69" s="24">
        <f t="shared" si="8"/>
        <v>5090</v>
      </c>
      <c r="N69" s="26"/>
      <c r="O69" s="26"/>
      <c r="P69" s="26"/>
      <c r="Q69" s="25"/>
      <c r="R69" s="25"/>
      <c r="S69" s="25"/>
    </row>
    <row r="70" spans="2:19" x14ac:dyDescent="0.2">
      <c r="B70" s="26" t="s">
        <v>118</v>
      </c>
      <c r="C70" s="43">
        <v>1210.3</v>
      </c>
      <c r="D70" s="48">
        <v>1144</v>
      </c>
      <c r="E70" s="48"/>
      <c r="F70" s="52"/>
      <c r="G70" s="52"/>
      <c r="H70" s="48">
        <v>-66.299999999999955</v>
      </c>
      <c r="I70" s="52">
        <v>-66.299999999999955</v>
      </c>
      <c r="J70" s="52">
        <v>-66.299999999999955</v>
      </c>
      <c r="K70" s="24">
        <f t="shared" si="6"/>
        <v>1144</v>
      </c>
      <c r="L70" s="24">
        <f t="shared" si="7"/>
        <v>1144</v>
      </c>
      <c r="M70" s="24">
        <f t="shared" si="8"/>
        <v>1144</v>
      </c>
      <c r="N70" s="26">
        <v>-66.299999999999955</v>
      </c>
      <c r="O70" s="26">
        <v>-66.299999999999955</v>
      </c>
      <c r="P70" s="26">
        <v>-66.299999999999955</v>
      </c>
      <c r="Q70" s="25">
        <f t="shared" si="3"/>
        <v>1077.7</v>
      </c>
      <c r="R70" s="25">
        <f t="shared" si="4"/>
        <v>1077.7</v>
      </c>
      <c r="S70" s="25">
        <f t="shared" si="5"/>
        <v>1077.7</v>
      </c>
    </row>
    <row r="71" spans="2:19" x14ac:dyDescent="0.2">
      <c r="B71" s="26" t="s">
        <v>119</v>
      </c>
      <c r="C71" s="43">
        <v>4779.3999999999996</v>
      </c>
      <c r="D71" s="48">
        <v>3400</v>
      </c>
      <c r="E71" s="48"/>
      <c r="F71" s="52"/>
      <c r="G71" s="52"/>
      <c r="H71" s="42">
        <v>1620.6000000000004</v>
      </c>
      <c r="I71" s="52">
        <v>1620.6000000000004</v>
      </c>
      <c r="J71" s="52">
        <v>1620.6000000000004</v>
      </c>
      <c r="K71" s="24">
        <f t="shared" ref="K71" si="21">C71+E71+H71</f>
        <v>6400</v>
      </c>
      <c r="L71" s="24">
        <f t="shared" ref="L71" si="22">C71+F71+I71</f>
        <v>6400</v>
      </c>
      <c r="M71" s="24">
        <f t="shared" ref="M71" si="23">C71+G71+J71</f>
        <v>6400</v>
      </c>
      <c r="N71" s="26"/>
      <c r="O71" s="26"/>
      <c r="P71" s="26"/>
      <c r="Q71" s="25">
        <f t="shared" ref="Q71" si="24">K71+N71</f>
        <v>6400</v>
      </c>
      <c r="R71" s="25">
        <f t="shared" ref="R71" si="25">L71+O71</f>
        <v>6400</v>
      </c>
      <c r="S71" s="25">
        <f t="shared" ref="S71" si="26">M71+P71</f>
        <v>6400</v>
      </c>
    </row>
    <row r="72" spans="2:19" x14ac:dyDescent="0.2">
      <c r="B72" s="26" t="s">
        <v>120</v>
      </c>
      <c r="C72" s="43">
        <v>79120</v>
      </c>
      <c r="D72" s="48">
        <v>80000</v>
      </c>
      <c r="E72" s="48"/>
      <c r="F72" s="52"/>
      <c r="G72" s="52"/>
      <c r="H72" s="48">
        <v>880</v>
      </c>
      <c r="I72" s="52">
        <v>880</v>
      </c>
      <c r="J72" s="52">
        <v>880</v>
      </c>
      <c r="K72" s="24">
        <f t="shared" si="6"/>
        <v>80000</v>
      </c>
      <c r="L72" s="24">
        <f t="shared" si="7"/>
        <v>80000</v>
      </c>
      <c r="M72" s="24">
        <f t="shared" si="8"/>
        <v>80000</v>
      </c>
      <c r="N72" s="27"/>
      <c r="O72" s="27"/>
      <c r="P72" s="27"/>
      <c r="Q72" s="25">
        <f t="shared" si="3"/>
        <v>80000</v>
      </c>
      <c r="R72" s="25">
        <f t="shared" si="4"/>
        <v>80000</v>
      </c>
      <c r="S72" s="25">
        <f t="shared" si="5"/>
        <v>80000</v>
      </c>
    </row>
    <row r="73" spans="2:19" x14ac:dyDescent="0.2">
      <c r="B73" s="26" t="s">
        <v>121</v>
      </c>
      <c r="C73" s="43">
        <v>219.1</v>
      </c>
      <c r="D73" s="48">
        <v>281</v>
      </c>
      <c r="E73" s="48">
        <v>71.900000000000006</v>
      </c>
      <c r="F73" s="52">
        <v>71.900000000000006</v>
      </c>
      <c r="G73" s="52">
        <v>71.900000000000006</v>
      </c>
      <c r="H73" s="42"/>
      <c r="I73" s="42"/>
      <c r="J73" s="42"/>
      <c r="K73" s="24">
        <f t="shared" ref="K73" si="27">C73+E73+H73</f>
        <v>291</v>
      </c>
      <c r="L73" s="24">
        <f t="shared" ref="L73" si="28">C73+F73+I73</f>
        <v>291</v>
      </c>
      <c r="M73" s="24">
        <f t="shared" ref="M73" si="29">C73+G73+J73</f>
        <v>291</v>
      </c>
      <c r="N73" s="27"/>
      <c r="O73" s="27"/>
      <c r="P73" s="27"/>
      <c r="Q73" s="25">
        <f t="shared" ref="Q73:S73" si="30">K73+N73</f>
        <v>291</v>
      </c>
      <c r="R73" s="25">
        <f t="shared" si="30"/>
        <v>291</v>
      </c>
      <c r="S73" s="25">
        <f t="shared" si="30"/>
        <v>291</v>
      </c>
    </row>
    <row r="74" spans="2:19" ht="25.5" x14ac:dyDescent="0.2">
      <c r="B74" s="28" t="s">
        <v>80</v>
      </c>
      <c r="C74" s="48">
        <f>SUM(C54:C73)</f>
        <v>505494.6</v>
      </c>
      <c r="D74" s="48">
        <f>SUM(D54:D73)</f>
        <v>569940.6</v>
      </c>
      <c r="E74" s="51">
        <f>SUM(E54:E73)</f>
        <v>63932.599999999969</v>
      </c>
      <c r="F74" s="51">
        <f t="shared" ref="F74:G74" si="31">SUM(F54:F73)</f>
        <v>65769.599999999977</v>
      </c>
      <c r="G74" s="51">
        <f t="shared" si="31"/>
        <v>72238.3</v>
      </c>
      <c r="H74" s="51">
        <f>SUM(H54:H73)</f>
        <v>7664.4999999999991</v>
      </c>
      <c r="I74" s="51">
        <f t="shared" ref="I74" si="32">SUM(I54:I73)</f>
        <v>8014.4999999999991</v>
      </c>
      <c r="J74" s="51">
        <f t="shared" ref="J74" si="33">SUM(J54:J73)</f>
        <v>7664.4999999999991</v>
      </c>
      <c r="K74" s="24">
        <f>C74+E74+H74</f>
        <v>577091.69999999995</v>
      </c>
      <c r="L74" s="24">
        <f>C74+F74+I74</f>
        <v>579278.69999999995</v>
      </c>
      <c r="M74" s="24">
        <f>C74+G74+J74</f>
        <v>585397.4</v>
      </c>
      <c r="N74" s="23" t="s">
        <v>2</v>
      </c>
      <c r="O74" s="23" t="s">
        <v>2</v>
      </c>
      <c r="P74" s="23" t="s">
        <v>2</v>
      </c>
      <c r="Q74" s="25" t="s">
        <v>2</v>
      </c>
      <c r="R74" s="25" t="s">
        <v>2</v>
      </c>
      <c r="S74" s="25" t="s">
        <v>2</v>
      </c>
    </row>
    <row r="75" spans="2:19" ht="27.75" customHeight="1" x14ac:dyDescent="0.2">
      <c r="B75" s="28" t="s">
        <v>81</v>
      </c>
      <c r="C75" s="48">
        <v>500</v>
      </c>
      <c r="D75" s="48">
        <v>1050</v>
      </c>
      <c r="E75" s="24" t="s">
        <v>34</v>
      </c>
      <c r="F75" s="24" t="s">
        <v>34</v>
      </c>
      <c r="G75" s="24" t="s">
        <v>34</v>
      </c>
      <c r="H75" s="24" t="s">
        <v>34</v>
      </c>
      <c r="I75" s="24" t="s">
        <v>34</v>
      </c>
      <c r="J75" s="24" t="s">
        <v>34</v>
      </c>
      <c r="K75" s="24">
        <f>C75</f>
        <v>500</v>
      </c>
      <c r="L75" s="24">
        <f>C75</f>
        <v>500</v>
      </c>
      <c r="M75" s="24">
        <f>C75</f>
        <v>500</v>
      </c>
      <c r="N75" s="23" t="s">
        <v>2</v>
      </c>
      <c r="O75" s="23" t="s">
        <v>2</v>
      </c>
      <c r="P75" s="23" t="s">
        <v>2</v>
      </c>
      <c r="Q75" s="25" t="s">
        <v>2</v>
      </c>
      <c r="R75" s="25" t="s">
        <v>2</v>
      </c>
      <c r="S75" s="25" t="s">
        <v>2</v>
      </c>
    </row>
    <row r="76" spans="2:19" ht="21.75" customHeight="1" x14ac:dyDescent="0.2">
      <c r="B76" s="28" t="s">
        <v>82</v>
      </c>
      <c r="C76" s="24">
        <f>SUM(C74:C75)</f>
        <v>505994.6</v>
      </c>
      <c r="D76" s="24">
        <f>SUM(D74:D75)</f>
        <v>570990.6</v>
      </c>
      <c r="E76" s="51">
        <f>E74</f>
        <v>63932.599999999969</v>
      </c>
      <c r="F76" s="51">
        <f t="shared" ref="F76:J76" si="34">F74</f>
        <v>65769.599999999977</v>
      </c>
      <c r="G76" s="51">
        <f t="shared" si="34"/>
        <v>72238.3</v>
      </c>
      <c r="H76" s="51">
        <f t="shared" si="34"/>
        <v>7664.4999999999991</v>
      </c>
      <c r="I76" s="51">
        <f t="shared" si="34"/>
        <v>8014.4999999999991</v>
      </c>
      <c r="J76" s="51">
        <f t="shared" si="34"/>
        <v>7664.4999999999991</v>
      </c>
      <c r="K76" s="23">
        <f>K74+K75</f>
        <v>577591.69999999995</v>
      </c>
      <c r="L76" s="23">
        <f t="shared" ref="L76:M76" si="35">L74+L75</f>
        <v>579778.69999999995</v>
      </c>
      <c r="M76" s="23">
        <f t="shared" si="35"/>
        <v>585897.4</v>
      </c>
      <c r="N76" s="23">
        <f>SUM(N54:N73)</f>
        <v>-901.3</v>
      </c>
      <c r="O76" s="23">
        <f>SUM(O54:O73)</f>
        <v>-551.29999999999995</v>
      </c>
      <c r="P76" s="23">
        <f>SUM(P54:P73)</f>
        <v>-901.3</v>
      </c>
      <c r="Q76" s="25">
        <f>K76+N76</f>
        <v>576690.39999999991</v>
      </c>
      <c r="R76" s="25">
        <f>L76+O76</f>
        <v>579227.39999999991</v>
      </c>
      <c r="S76" s="25">
        <f>M76+P76</f>
        <v>584996.1</v>
      </c>
    </row>
  </sheetData>
  <mergeCells count="13">
    <mergeCell ref="N52:P52"/>
    <mergeCell ref="Q52:S52"/>
    <mergeCell ref="B48:E48"/>
    <mergeCell ref="B52:B53"/>
    <mergeCell ref="E52:G52"/>
    <mergeCell ref="H52:J52"/>
    <mergeCell ref="K52:M52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custom" allowBlank="1" showInputMessage="1" showErrorMessage="1" sqref="N54:P69 N71:P73">
      <formula1>"-"</formula1>
    </dataValidation>
    <dataValidation showInputMessage="1" showErrorMessage="1" sqref="E19:E38"/>
    <dataValidation type="list" allowBlank="1" showInputMessage="1" showErrorMessage="1" sqref="D19:D38 A54:A73">
      <formula1>$V$2:$V$3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" right="0" top="0" bottom="0" header="0" footer="0"/>
  <pageSetup paperSize="9" scale="9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1</xdr:col>
                    <xdr:colOff>85725</xdr:colOff>
                    <xdr:row>44</xdr:row>
                    <xdr:rowOff>0</xdr:rowOff>
                  </from>
                  <to>
                    <xdr:col>2</xdr:col>
                    <xdr:colOff>1333500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</xdr:col>
                    <xdr:colOff>85725</xdr:colOff>
                    <xdr:row>41</xdr:row>
                    <xdr:rowOff>171450</xdr:rowOff>
                  </from>
                  <to>
                    <xdr:col>3</xdr:col>
                    <xdr:colOff>371475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1</xdr:col>
                    <xdr:colOff>85725</xdr:colOff>
                    <xdr:row>43</xdr:row>
                    <xdr:rowOff>28575</xdr:rowOff>
                  </from>
                  <to>
                    <xdr:col>3</xdr:col>
                    <xdr:colOff>371475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1</xdr:col>
                    <xdr:colOff>95250</xdr:colOff>
                    <xdr:row>45</xdr:row>
                    <xdr:rowOff>9525</xdr:rowOff>
                  </from>
                  <to>
                    <xdr:col>2</xdr:col>
                    <xdr:colOff>733425</xdr:colOff>
                    <xdr:row>46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0"/>
  <sheetViews>
    <sheetView tabSelected="1" zoomScaleNormal="100" workbookViewId="0">
      <selection activeCell="F5" sqref="F5:F6"/>
    </sheetView>
  </sheetViews>
  <sheetFormatPr defaultRowHeight="14.25" x14ac:dyDescent="0.2"/>
  <cols>
    <col min="1" max="1" width="6" style="4" customWidth="1"/>
    <col min="2" max="2" width="33.140625" style="4" customWidth="1"/>
    <col min="3" max="3" width="20.28515625" style="4" customWidth="1"/>
    <col min="4" max="4" width="25.5703125" style="4" customWidth="1"/>
    <col min="5" max="5" width="25.85546875" style="4" customWidth="1"/>
    <col min="6" max="6" width="15" style="4" customWidth="1"/>
    <col min="7" max="7" width="11.85546875" style="4" customWidth="1"/>
    <col min="8" max="8" width="10.42578125" style="4" customWidth="1"/>
    <col min="9" max="9" width="9" style="4" customWidth="1"/>
    <col min="10" max="10" width="9.5703125" style="4" customWidth="1"/>
    <col min="11" max="11" width="40.28515625" style="4" customWidth="1"/>
    <col min="12" max="12" width="10.42578125" style="4" customWidth="1"/>
    <col min="13" max="13" width="5.85546875" style="4" bestFit="1" customWidth="1"/>
    <col min="14" max="14" width="9.5703125" style="4" customWidth="1"/>
    <col min="15" max="15" width="8.140625" style="4" customWidth="1"/>
    <col min="16" max="16" width="8" style="4" customWidth="1"/>
    <col min="17" max="20" width="9.140625" style="4"/>
    <col min="21" max="23" width="0" style="4" hidden="1" customWidth="1"/>
    <col min="24" max="16384" width="9.140625" style="4"/>
  </cols>
  <sheetData>
    <row r="1" spans="1:23" x14ac:dyDescent="0.2">
      <c r="A1" s="3" t="s">
        <v>52</v>
      </c>
      <c r="C1" s="3"/>
      <c r="D1" s="3"/>
      <c r="E1" s="3"/>
      <c r="F1" s="3"/>
      <c r="G1" s="3"/>
      <c r="H1" s="3"/>
      <c r="I1" s="3"/>
      <c r="J1" s="3"/>
      <c r="U1" s="5" t="s">
        <v>13</v>
      </c>
      <c r="V1" s="5" t="s">
        <v>14</v>
      </c>
      <c r="W1" s="5" t="s">
        <v>15</v>
      </c>
    </row>
    <row r="2" spans="1:23" ht="8.25" customHeight="1" x14ac:dyDescent="0.2">
      <c r="A2" s="6"/>
      <c r="C2" s="6"/>
      <c r="D2" s="6"/>
      <c r="E2" s="6"/>
      <c r="F2" s="6"/>
      <c r="G2" s="6"/>
      <c r="H2" s="6"/>
      <c r="I2" s="6"/>
      <c r="J2" s="6"/>
      <c r="U2" s="5" t="s">
        <v>16</v>
      </c>
      <c r="V2" s="5" t="s">
        <v>17</v>
      </c>
      <c r="W2" s="5"/>
    </row>
    <row r="3" spans="1:23" ht="15.75" customHeight="1" x14ac:dyDescent="0.2">
      <c r="A3" s="7" t="s">
        <v>18</v>
      </c>
      <c r="C3" s="8"/>
      <c r="D3" s="8"/>
      <c r="E3" s="8"/>
      <c r="F3" s="8"/>
      <c r="G3" s="6"/>
      <c r="H3" s="6"/>
      <c r="I3" s="6"/>
      <c r="J3" s="6"/>
      <c r="U3" s="5" t="s">
        <v>19</v>
      </c>
      <c r="V3" s="5" t="s">
        <v>20</v>
      </c>
      <c r="W3" s="5"/>
    </row>
    <row r="4" spans="1:23" ht="15.75" customHeight="1" x14ac:dyDescent="0.2">
      <c r="G4" s="9"/>
      <c r="H4" s="9"/>
      <c r="I4" s="9"/>
      <c r="J4" s="9"/>
      <c r="U4" s="5" t="s">
        <v>21</v>
      </c>
      <c r="V4" s="5"/>
    </row>
    <row r="5" spans="1:23" ht="18.75" customHeight="1" x14ac:dyDescent="0.2">
      <c r="B5" s="10" t="s">
        <v>53</v>
      </c>
      <c r="C5" s="56">
        <v>1055</v>
      </c>
      <c r="E5" s="10" t="s">
        <v>54</v>
      </c>
      <c r="F5" s="56" t="s">
        <v>48</v>
      </c>
      <c r="H5" s="9"/>
      <c r="I5" s="9"/>
      <c r="J5" s="9"/>
    </row>
    <row r="6" spans="1:23" ht="43.5" customHeight="1" x14ac:dyDescent="0.2">
      <c r="B6" s="10" t="s">
        <v>55</v>
      </c>
      <c r="C6" s="55" t="s">
        <v>40</v>
      </c>
      <c r="E6" s="10" t="s">
        <v>56</v>
      </c>
      <c r="F6" s="56" t="s">
        <v>49</v>
      </c>
      <c r="H6" s="9"/>
      <c r="I6" s="9"/>
      <c r="J6" s="9"/>
    </row>
    <row r="7" spans="1:23" ht="18" customHeight="1" x14ac:dyDescent="0.2">
      <c r="B7" s="10" t="s">
        <v>57</v>
      </c>
      <c r="C7" s="56">
        <v>31001</v>
      </c>
      <c r="H7" s="9"/>
      <c r="I7" s="9"/>
      <c r="J7" s="9"/>
    </row>
    <row r="8" spans="1:23" ht="62.25" customHeight="1" x14ac:dyDescent="0.2">
      <c r="B8" s="10" t="s">
        <v>58</v>
      </c>
      <c r="C8" s="57" t="s">
        <v>42</v>
      </c>
      <c r="H8" s="9"/>
      <c r="I8" s="9"/>
      <c r="J8" s="9"/>
    </row>
    <row r="9" spans="1:23" ht="15" x14ac:dyDescent="0.2">
      <c r="B9" s="6"/>
      <c r="C9" s="6"/>
      <c r="D9" s="6"/>
      <c r="E9" s="6"/>
      <c r="F9" s="9"/>
      <c r="G9" s="9"/>
      <c r="H9" s="9"/>
      <c r="I9" s="9"/>
      <c r="J9" s="9"/>
    </row>
    <row r="10" spans="1:23" ht="15.75" customHeight="1" x14ac:dyDescent="0.2">
      <c r="A10" s="7" t="s">
        <v>22</v>
      </c>
      <c r="C10" s="9"/>
      <c r="D10" s="9"/>
      <c r="E10" s="9"/>
      <c r="F10" s="9"/>
      <c r="G10" s="9"/>
      <c r="H10" s="9"/>
      <c r="I10" s="9"/>
      <c r="J10" s="9"/>
    </row>
    <row r="11" spans="1:23" ht="9.75" customHeight="1" x14ac:dyDescent="0.2">
      <c r="B11" s="9"/>
      <c r="C11" s="9"/>
      <c r="D11" s="9"/>
      <c r="E11" s="9"/>
      <c r="F11" s="9"/>
      <c r="G11" s="9"/>
      <c r="H11" s="9"/>
      <c r="I11" s="9"/>
      <c r="J11" s="9"/>
    </row>
    <row r="12" spans="1:23" ht="77.25" customHeight="1" x14ac:dyDescent="0.2">
      <c r="B12" s="11" t="s">
        <v>59</v>
      </c>
      <c r="C12" s="12" t="s">
        <v>60</v>
      </c>
      <c r="D12" s="12" t="s">
        <v>61</v>
      </c>
      <c r="E12" s="12" t="s">
        <v>62</v>
      </c>
      <c r="F12" s="9"/>
      <c r="G12" s="9"/>
      <c r="H12" s="9"/>
      <c r="I12" s="9"/>
      <c r="J12" s="9"/>
    </row>
    <row r="13" spans="1:23" ht="36" customHeight="1" x14ac:dyDescent="0.2">
      <c r="B13" s="13" t="s">
        <v>19</v>
      </c>
      <c r="C13" s="14" t="s">
        <v>40</v>
      </c>
      <c r="D13" s="14" t="s">
        <v>50</v>
      </c>
      <c r="E13" s="13" t="s">
        <v>43</v>
      </c>
      <c r="G13" s="9"/>
      <c r="H13" s="9"/>
      <c r="I13" s="9"/>
    </row>
    <row r="14" spans="1:23" ht="15" x14ac:dyDescent="0.2">
      <c r="B14" s="15"/>
      <c r="C14" s="15"/>
      <c r="D14" s="15"/>
      <c r="E14" s="15"/>
      <c r="F14" s="9"/>
      <c r="G14" s="9"/>
      <c r="H14" s="9"/>
      <c r="I14" s="9"/>
    </row>
    <row r="15" spans="1:23" ht="15" x14ac:dyDescent="0.2">
      <c r="A15" s="7" t="s">
        <v>23</v>
      </c>
      <c r="C15" s="9"/>
      <c r="D15" s="9"/>
      <c r="E15" s="9"/>
      <c r="F15" s="9"/>
      <c r="G15" s="9"/>
      <c r="H15" s="9"/>
      <c r="I15" s="9"/>
    </row>
    <row r="16" spans="1:23" ht="9" customHeight="1" x14ac:dyDescent="0.2">
      <c r="B16" s="15"/>
      <c r="C16" s="9"/>
      <c r="D16" s="9"/>
      <c r="E16" s="9"/>
      <c r="F16" s="9"/>
      <c r="G16" s="9"/>
      <c r="H16" s="9"/>
      <c r="I16" s="9"/>
    </row>
    <row r="17" spans="1:11" ht="15" customHeight="1" x14ac:dyDescent="0.2">
      <c r="B17" s="77" t="s">
        <v>63</v>
      </c>
      <c r="C17" s="77" t="s">
        <v>64</v>
      </c>
      <c r="D17" s="77" t="s">
        <v>65</v>
      </c>
      <c r="E17" s="77" t="s">
        <v>66</v>
      </c>
      <c r="F17" s="66" t="s">
        <v>67</v>
      </c>
      <c r="G17" s="66"/>
      <c r="H17" s="66"/>
      <c r="I17" s="66"/>
      <c r="J17" s="66"/>
      <c r="K17" s="66" t="s">
        <v>68</v>
      </c>
    </row>
    <row r="18" spans="1:11" ht="42" customHeight="1" x14ac:dyDescent="0.2">
      <c r="B18" s="77"/>
      <c r="C18" s="77"/>
      <c r="D18" s="77"/>
      <c r="E18" s="77"/>
      <c r="F18" s="16" t="s">
        <v>24</v>
      </c>
      <c r="G18" s="16" t="s">
        <v>25</v>
      </c>
      <c r="H18" s="16" t="s">
        <v>0</v>
      </c>
      <c r="I18" s="16" t="s">
        <v>1</v>
      </c>
      <c r="J18" s="16" t="s">
        <v>3</v>
      </c>
      <c r="K18" s="66"/>
    </row>
    <row r="19" spans="1:11" ht="66.75" customHeight="1" x14ac:dyDescent="0.2">
      <c r="B19" s="13" t="s">
        <v>126</v>
      </c>
      <c r="C19" s="13" t="s">
        <v>122</v>
      </c>
      <c r="D19" s="13" t="s">
        <v>20</v>
      </c>
      <c r="E19" s="13" t="s">
        <v>124</v>
      </c>
      <c r="F19" s="13">
        <v>0</v>
      </c>
      <c r="G19" s="13">
        <v>0</v>
      </c>
      <c r="H19" s="13">
        <v>60000</v>
      </c>
      <c r="I19" s="13">
        <v>0</v>
      </c>
      <c r="J19" s="13">
        <v>0</v>
      </c>
      <c r="K19" s="14" t="s">
        <v>128</v>
      </c>
    </row>
    <row r="20" spans="1:11" ht="24" x14ac:dyDescent="0.2">
      <c r="B20" s="13" t="s">
        <v>125</v>
      </c>
      <c r="C20" s="13" t="s">
        <v>122</v>
      </c>
      <c r="D20" s="13" t="s">
        <v>20</v>
      </c>
      <c r="E20" s="13" t="s">
        <v>124</v>
      </c>
      <c r="F20" s="13">
        <v>0</v>
      </c>
      <c r="G20" s="13">
        <v>4650</v>
      </c>
      <c r="H20" s="13">
        <v>4650</v>
      </c>
      <c r="I20" s="13">
        <v>4650</v>
      </c>
      <c r="J20" s="13">
        <v>4650</v>
      </c>
      <c r="K20" s="14" t="s">
        <v>127</v>
      </c>
    </row>
    <row r="21" spans="1:11" ht="15" x14ac:dyDescent="0.2">
      <c r="B21" s="9"/>
      <c r="C21" s="9"/>
      <c r="D21" s="9"/>
      <c r="E21" s="9"/>
      <c r="F21" s="9"/>
      <c r="G21" s="9"/>
      <c r="H21" s="9"/>
      <c r="I21" s="9"/>
      <c r="J21" s="9"/>
    </row>
    <row r="22" spans="1:11" x14ac:dyDescent="0.2">
      <c r="A22" s="17" t="s">
        <v>69</v>
      </c>
      <c r="C22" s="18"/>
      <c r="D22" s="18"/>
      <c r="E22" s="18"/>
      <c r="F22" s="18"/>
      <c r="G22" s="18"/>
      <c r="H22" s="18"/>
      <c r="I22" s="18"/>
      <c r="J22" s="18"/>
    </row>
    <row r="23" spans="1:11" ht="9" customHeight="1" x14ac:dyDescent="0.2">
      <c r="A23" s="19"/>
      <c r="C23" s="20"/>
      <c r="D23" s="20"/>
      <c r="E23" s="20"/>
      <c r="F23" s="20"/>
      <c r="G23" s="20"/>
      <c r="H23" s="20"/>
      <c r="I23" s="20"/>
      <c r="J23" s="20"/>
    </row>
    <row r="24" spans="1:11" x14ac:dyDescent="0.2">
      <c r="A24" s="21" t="s">
        <v>70</v>
      </c>
      <c r="C24" s="22"/>
      <c r="D24" s="22"/>
      <c r="E24" s="18"/>
      <c r="F24" s="18"/>
      <c r="G24" s="18"/>
      <c r="H24" s="18"/>
      <c r="I24" s="18"/>
      <c r="J24" s="18"/>
    </row>
    <row r="25" spans="1:11" x14ac:dyDescent="0.2">
      <c r="B25" s="22"/>
      <c r="C25" s="22"/>
      <c r="D25" s="22"/>
      <c r="E25" s="18"/>
      <c r="F25" s="18"/>
      <c r="G25" s="18"/>
      <c r="H25" s="18"/>
      <c r="I25" s="18"/>
      <c r="J25" s="18"/>
    </row>
    <row r="26" spans="1:11" x14ac:dyDescent="0.2">
      <c r="B26" s="22"/>
      <c r="C26" s="22"/>
      <c r="D26" s="22"/>
      <c r="E26" s="18"/>
      <c r="F26" s="18"/>
      <c r="G26" s="18"/>
      <c r="H26" s="18"/>
      <c r="I26" s="18"/>
      <c r="J26" s="18"/>
    </row>
    <row r="27" spans="1:11" x14ac:dyDescent="0.2">
      <c r="B27" s="22"/>
      <c r="C27" s="22"/>
      <c r="D27" s="22"/>
      <c r="E27" s="18"/>
      <c r="F27" s="18"/>
      <c r="G27" s="18"/>
      <c r="H27" s="18"/>
      <c r="I27" s="18"/>
      <c r="J27" s="18"/>
    </row>
    <row r="28" spans="1:11" x14ac:dyDescent="0.2">
      <c r="B28" s="22"/>
      <c r="C28" s="22"/>
      <c r="D28" s="22"/>
      <c r="E28" s="18"/>
      <c r="F28" s="18"/>
      <c r="G28" s="18"/>
      <c r="H28" s="18"/>
      <c r="I28" s="18"/>
      <c r="J28" s="18"/>
    </row>
    <row r="29" spans="1:11" x14ac:dyDescent="0.2">
      <c r="A29" s="21" t="s">
        <v>71</v>
      </c>
      <c r="E29" s="18"/>
      <c r="F29" s="18"/>
      <c r="G29" s="18"/>
      <c r="H29" s="18"/>
      <c r="I29" s="18"/>
      <c r="J29" s="18"/>
    </row>
    <row r="30" spans="1:11" ht="13.5" customHeight="1" x14ac:dyDescent="0.2">
      <c r="B30" s="74"/>
      <c r="C30" s="75"/>
      <c r="D30" s="75"/>
      <c r="E30" s="76"/>
      <c r="F30" s="18"/>
      <c r="G30" s="18"/>
      <c r="H30" s="18"/>
      <c r="I30" s="18"/>
      <c r="J30" s="18"/>
    </row>
    <row r="31" spans="1:11" ht="15" x14ac:dyDescent="0.2">
      <c r="B31" s="9"/>
      <c r="C31" s="9"/>
      <c r="D31" s="9"/>
      <c r="E31" s="18"/>
      <c r="F31" s="18"/>
      <c r="G31" s="18"/>
      <c r="H31" s="18"/>
      <c r="I31" s="18"/>
      <c r="J31" s="18"/>
    </row>
    <row r="32" spans="1:11" x14ac:dyDescent="0.2">
      <c r="A32" s="7" t="s">
        <v>26</v>
      </c>
    </row>
    <row r="34" spans="2:19" ht="54.75" customHeight="1" x14ac:dyDescent="0.2">
      <c r="B34" s="73" t="s">
        <v>72</v>
      </c>
      <c r="C34" s="23" t="s">
        <v>73</v>
      </c>
      <c r="D34" s="23" t="s">
        <v>74</v>
      </c>
      <c r="E34" s="61" t="s">
        <v>75</v>
      </c>
      <c r="F34" s="61"/>
      <c r="G34" s="61"/>
      <c r="H34" s="61" t="s">
        <v>76</v>
      </c>
      <c r="I34" s="61"/>
      <c r="J34" s="61"/>
      <c r="K34" s="61" t="s">
        <v>77</v>
      </c>
      <c r="L34" s="61"/>
      <c r="M34" s="61"/>
      <c r="N34" s="61" t="s">
        <v>78</v>
      </c>
      <c r="O34" s="61"/>
      <c r="P34" s="61"/>
      <c r="Q34" s="69" t="s">
        <v>79</v>
      </c>
      <c r="R34" s="69"/>
      <c r="S34" s="69"/>
    </row>
    <row r="35" spans="2:19" ht="24" x14ac:dyDescent="0.2">
      <c r="B35" s="73"/>
      <c r="C35" s="23" t="s">
        <v>8</v>
      </c>
      <c r="D35" s="23" t="s">
        <v>9</v>
      </c>
      <c r="E35" s="24" t="s">
        <v>0</v>
      </c>
      <c r="F35" s="24" t="s">
        <v>1</v>
      </c>
      <c r="G35" s="24" t="s">
        <v>3</v>
      </c>
      <c r="H35" s="24" t="s">
        <v>0</v>
      </c>
      <c r="I35" s="24" t="s">
        <v>1</v>
      </c>
      <c r="J35" s="24" t="s">
        <v>3</v>
      </c>
      <c r="K35" s="24" t="s">
        <v>12</v>
      </c>
      <c r="L35" s="24" t="s">
        <v>11</v>
      </c>
      <c r="M35" s="24" t="s">
        <v>10</v>
      </c>
      <c r="N35" s="24" t="s">
        <v>12</v>
      </c>
      <c r="O35" s="24" t="s">
        <v>11</v>
      </c>
      <c r="P35" s="24" t="s">
        <v>10</v>
      </c>
      <c r="Q35" s="25" t="s">
        <v>0</v>
      </c>
      <c r="R35" s="25" t="s">
        <v>1</v>
      </c>
      <c r="S35" s="25" t="s">
        <v>3</v>
      </c>
    </row>
    <row r="36" spans="2:19" x14ac:dyDescent="0.2">
      <c r="B36" s="26" t="s">
        <v>46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60000</v>
      </c>
      <c r="I36" s="26">
        <v>0</v>
      </c>
      <c r="J36" s="26">
        <v>0</v>
      </c>
      <c r="K36" s="24">
        <f>C36+H36</f>
        <v>60000</v>
      </c>
      <c r="L36" s="24">
        <f t="shared" ref="L36:M36" si="0">D36+I36</f>
        <v>0</v>
      </c>
      <c r="M36" s="24">
        <f t="shared" si="0"/>
        <v>0</v>
      </c>
      <c r="N36" s="27"/>
      <c r="O36" s="27"/>
      <c r="P36" s="27"/>
      <c r="Q36" s="25">
        <f t="shared" ref="Q36:S37" si="1">K36+N36</f>
        <v>60000</v>
      </c>
      <c r="R36" s="25">
        <f t="shared" si="1"/>
        <v>0</v>
      </c>
      <c r="S36" s="25">
        <f t="shared" si="1"/>
        <v>0</v>
      </c>
    </row>
    <row r="37" spans="2:19" x14ac:dyDescent="0.2">
      <c r="B37" s="13" t="s">
        <v>51</v>
      </c>
      <c r="C37" s="26">
        <v>0</v>
      </c>
      <c r="D37" s="26">
        <v>4650</v>
      </c>
      <c r="E37" s="27">
        <v>0</v>
      </c>
      <c r="F37" s="27"/>
      <c r="G37" s="27"/>
      <c r="H37" s="26">
        <v>4650</v>
      </c>
      <c r="I37" s="26">
        <v>4650</v>
      </c>
      <c r="J37" s="26">
        <v>4650</v>
      </c>
      <c r="K37" s="24">
        <f>C37+E37+H37</f>
        <v>4650</v>
      </c>
      <c r="L37" s="24">
        <f t="shared" ref="L37:M37" si="2">D37+F37+I37</f>
        <v>9300</v>
      </c>
      <c r="M37" s="24">
        <f t="shared" si="2"/>
        <v>4650</v>
      </c>
      <c r="N37" s="27"/>
      <c r="O37" s="27"/>
      <c r="P37" s="27"/>
      <c r="Q37" s="25">
        <f t="shared" si="1"/>
        <v>4650</v>
      </c>
      <c r="R37" s="25">
        <f t="shared" si="1"/>
        <v>9300</v>
      </c>
      <c r="S37" s="25">
        <f t="shared" si="1"/>
        <v>4650</v>
      </c>
    </row>
    <row r="38" spans="2:19" ht="25.5" x14ac:dyDescent="0.2">
      <c r="B38" s="28" t="s">
        <v>80</v>
      </c>
      <c r="C38" s="26">
        <v>0</v>
      </c>
      <c r="D38" s="26">
        <v>4650</v>
      </c>
      <c r="E38" s="24">
        <f t="shared" ref="E38:J38" si="3">SUM(E36:E37)</f>
        <v>0</v>
      </c>
      <c r="F38" s="24">
        <f t="shared" si="3"/>
        <v>0</v>
      </c>
      <c r="G38" s="24">
        <f t="shared" si="3"/>
        <v>0</v>
      </c>
      <c r="H38" s="24">
        <f t="shared" si="3"/>
        <v>64650</v>
      </c>
      <c r="I38" s="24">
        <f t="shared" si="3"/>
        <v>4650</v>
      </c>
      <c r="J38" s="24">
        <f t="shared" si="3"/>
        <v>4650</v>
      </c>
      <c r="K38" s="24">
        <f>C38+E38+H38</f>
        <v>64650</v>
      </c>
      <c r="L38" s="24">
        <f>C38+F38+I38</f>
        <v>4650</v>
      </c>
      <c r="M38" s="24">
        <f>C38+G38+J38</f>
        <v>4650</v>
      </c>
      <c r="N38" s="23" t="s">
        <v>2</v>
      </c>
      <c r="O38" s="23" t="s">
        <v>2</v>
      </c>
      <c r="P38" s="23" t="s">
        <v>2</v>
      </c>
      <c r="Q38" s="25" t="s">
        <v>2</v>
      </c>
      <c r="R38" s="25" t="s">
        <v>2</v>
      </c>
      <c r="S38" s="25" t="s">
        <v>2</v>
      </c>
    </row>
    <row r="39" spans="2:19" ht="25.5" x14ac:dyDescent="0.2">
      <c r="B39" s="28" t="s">
        <v>81</v>
      </c>
      <c r="C39" s="26">
        <v>0</v>
      </c>
      <c r="D39" s="26">
        <v>0</v>
      </c>
      <c r="E39" s="24" t="s">
        <v>34</v>
      </c>
      <c r="F39" s="24" t="s">
        <v>34</v>
      </c>
      <c r="G39" s="24" t="s">
        <v>34</v>
      </c>
      <c r="H39" s="24" t="s">
        <v>34</v>
      </c>
      <c r="I39" s="24" t="s">
        <v>34</v>
      </c>
      <c r="J39" s="24" t="s">
        <v>34</v>
      </c>
      <c r="K39" s="24">
        <f>C39</f>
        <v>0</v>
      </c>
      <c r="L39" s="24">
        <f>C39</f>
        <v>0</v>
      </c>
      <c r="M39" s="24">
        <f>C39</f>
        <v>0</v>
      </c>
      <c r="N39" s="23" t="s">
        <v>2</v>
      </c>
      <c r="O39" s="23" t="s">
        <v>2</v>
      </c>
      <c r="P39" s="23" t="s">
        <v>2</v>
      </c>
      <c r="Q39" s="25" t="s">
        <v>2</v>
      </c>
      <c r="R39" s="25" t="s">
        <v>2</v>
      </c>
      <c r="S39" s="25" t="s">
        <v>2</v>
      </c>
    </row>
    <row r="40" spans="2:19" x14ac:dyDescent="0.2">
      <c r="B40" s="28" t="s">
        <v>82</v>
      </c>
      <c r="C40" s="24">
        <f>SUM(C36:C37)</f>
        <v>0</v>
      </c>
      <c r="D40" s="24">
        <f>SUM(D36:D37)</f>
        <v>4650</v>
      </c>
      <c r="E40" s="24">
        <f>E38</f>
        <v>0</v>
      </c>
      <c r="F40" s="24">
        <f t="shared" ref="F40:J40" si="4">F38</f>
        <v>0</v>
      </c>
      <c r="G40" s="24">
        <f t="shared" si="4"/>
        <v>0</v>
      </c>
      <c r="H40" s="24">
        <f t="shared" si="4"/>
        <v>64650</v>
      </c>
      <c r="I40" s="24">
        <f t="shared" si="4"/>
        <v>4650</v>
      </c>
      <c r="J40" s="24">
        <f t="shared" si="4"/>
        <v>4650</v>
      </c>
      <c r="K40" s="23">
        <f>K38+K39</f>
        <v>64650</v>
      </c>
      <c r="L40" s="23">
        <f t="shared" ref="L40:M40" si="5">L38+L39</f>
        <v>4650</v>
      </c>
      <c r="M40" s="23">
        <f t="shared" si="5"/>
        <v>4650</v>
      </c>
      <c r="N40" s="23">
        <f>SUM(N36:N37)</f>
        <v>0</v>
      </c>
      <c r="O40" s="23">
        <f>SUM(O36:O37)</f>
        <v>0</v>
      </c>
      <c r="P40" s="23">
        <f>SUM(P36:P37)</f>
        <v>0</v>
      </c>
      <c r="Q40" s="25">
        <f>K40+N40</f>
        <v>64650</v>
      </c>
      <c r="R40" s="25">
        <f>L40+O40</f>
        <v>4650</v>
      </c>
      <c r="S40" s="25">
        <f>M40+P40</f>
        <v>4650</v>
      </c>
    </row>
  </sheetData>
  <mergeCells count="13">
    <mergeCell ref="K17:K18"/>
    <mergeCell ref="B17:B18"/>
    <mergeCell ref="C17:C18"/>
    <mergeCell ref="D17:D18"/>
    <mergeCell ref="E17:E18"/>
    <mergeCell ref="F17:J17"/>
    <mergeCell ref="Q34:S34"/>
    <mergeCell ref="B30:E30"/>
    <mergeCell ref="B34:B35"/>
    <mergeCell ref="E34:G34"/>
    <mergeCell ref="H34:J34"/>
    <mergeCell ref="K34:M34"/>
    <mergeCell ref="N34:P34"/>
  </mergeCells>
  <dataValidations count="4">
    <dataValidation type="list" allowBlank="1" showInputMessage="1" showErrorMessage="1" sqref="B13">
      <formula1>$U$2:$U$4</formula1>
    </dataValidation>
    <dataValidation type="custom" allowBlank="1" showInputMessage="1" showErrorMessage="1" sqref="N36:P37">
      <formula1>"-"</formula1>
    </dataValidation>
    <dataValidation type="list" allowBlank="1" showInputMessage="1" showErrorMessage="1" sqref="D19:D20">
      <formula1>$V$2:$V$3</formula1>
    </dataValidation>
    <dataValidation showInputMessage="1" showErrorMessage="1" sqref="E19:E20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" right="0" top="0" bottom="0" header="0" footer="0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26</xdr:row>
                    <xdr:rowOff>0</xdr:rowOff>
                  </from>
                  <to>
                    <xdr:col>2</xdr:col>
                    <xdr:colOff>1171575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23</xdr:row>
                    <xdr:rowOff>171450</xdr:rowOff>
                  </from>
                  <to>
                    <xdr:col>3</xdr:col>
                    <xdr:colOff>571500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28575</xdr:rowOff>
                  </from>
                  <to>
                    <xdr:col>3</xdr:col>
                    <xdr:colOff>571500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27</xdr:row>
                    <xdr:rowOff>9525</xdr:rowOff>
                  </from>
                  <to>
                    <xdr:col>2</xdr:col>
                    <xdr:colOff>571500</xdr:colOff>
                    <xdr:row>28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Հ1 Ձև1 </vt:lpstr>
      <vt:lpstr>Հ1 Ձև 2 (1) </vt:lpstr>
      <vt:lpstr>Հ1 Ձև 2 (2)</vt:lpstr>
      <vt:lpstr>'Հ1 Ձև1 '!_ftnref1</vt:lpstr>
      <vt:lpstr>'Հ1 Ձև1 '!_ftnref2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2023-03-03T12:30:49Z</dcterms:modified>
</cp:coreProperties>
</file>