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rej\Desktop\Tavush-2024-2026\"/>
    </mc:Choice>
  </mc:AlternateContent>
  <bookViews>
    <workbookView xWindow="0" yWindow="0" windowWidth="28800" windowHeight="11295" tabRatio="795" activeTab="2"/>
  </bookViews>
  <sheets>
    <sheet name="1-ԱՄՓՈՓ" sheetId="54" r:id="rId1"/>
    <sheet name="2-ԸՆԴԱՄԵՆԸ ԾԱԽՍԵՐ" sheetId="2" r:id="rId2"/>
    <sheet name="17կառուցվածք" sheetId="19" r:id="rId3"/>
  </sheets>
  <definedNames>
    <definedName name="_xlnm.Print_Titles" localSheetId="1">'2-ԸՆԴԱՄԵՆԸ ԾԱԽՍԵՐ'!$6:$8</definedName>
  </definedNames>
  <calcPr calcId="162913"/>
  <customWorkbookViews>
    <customWorkbookView name="marine - Personal View" guid="{D9EA75C0-4948-47E2-929C-5FF812E82023}" mergeInterval="0" personalView="1" maximized="1" windowWidth="1148" windowHeight="727" activeSheetId="7"/>
    <customWorkbookView name="ordyan - Personal View" guid="{EE5C0AFB-B96A-4C3C-885D-9A248AEB532B}" mergeInterval="0" personalView="1" maximized="1" windowWidth="1020" windowHeight="605" activeSheetId="8"/>
  </customWorkbookViews>
</workbook>
</file>

<file path=xl/calcChain.xml><?xml version="1.0" encoding="utf-8"?>
<calcChain xmlns="http://schemas.openxmlformats.org/spreadsheetml/2006/main">
  <c r="E18" i="2" l="1"/>
  <c r="F24" i="2"/>
  <c r="E24" i="2"/>
  <c r="C49" i="19" l="1"/>
  <c r="C24" i="19"/>
  <c r="C16" i="19"/>
  <c r="C13" i="19"/>
  <c r="I91" i="2" l="1"/>
  <c r="H91" i="2"/>
  <c r="I90" i="2"/>
  <c r="H90" i="2"/>
  <c r="I89" i="2"/>
  <c r="H89" i="2"/>
  <c r="I88" i="2"/>
  <c r="H88" i="2"/>
  <c r="I87" i="2"/>
  <c r="H87" i="2"/>
  <c r="L85" i="2"/>
  <c r="K85" i="2"/>
  <c r="G85" i="2"/>
  <c r="I17" i="54" s="1"/>
  <c r="F85" i="2"/>
  <c r="H17" i="54" s="1"/>
  <c r="E85" i="2"/>
  <c r="I83" i="2"/>
  <c r="H83" i="2"/>
  <c r="I82" i="2"/>
  <c r="H82" i="2"/>
  <c r="I81" i="2"/>
  <c r="H81" i="2"/>
  <c r="I80" i="2"/>
  <c r="H80" i="2"/>
  <c r="I79" i="2"/>
  <c r="H79" i="2"/>
  <c r="I78" i="2"/>
  <c r="H78" i="2"/>
  <c r="I77" i="2"/>
  <c r="H77" i="2"/>
  <c r="I76" i="2"/>
  <c r="H76" i="2"/>
  <c r="L74" i="2"/>
  <c r="K74" i="2"/>
  <c r="G74" i="2"/>
  <c r="F74" i="2"/>
  <c r="E74" i="2"/>
  <c r="I73" i="2"/>
  <c r="H73" i="2"/>
  <c r="I72" i="2"/>
  <c r="H72" i="2"/>
  <c r="I71" i="2"/>
  <c r="H71" i="2"/>
  <c r="I70" i="2"/>
  <c r="H70" i="2"/>
  <c r="I69" i="2"/>
  <c r="H69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L55" i="2"/>
  <c r="K55" i="2"/>
  <c r="G55" i="2"/>
  <c r="F55" i="2"/>
  <c r="E55" i="2"/>
  <c r="I54" i="2"/>
  <c r="H54" i="2"/>
  <c r="I53" i="2"/>
  <c r="H53" i="2"/>
  <c r="L51" i="2"/>
  <c r="K51" i="2"/>
  <c r="G51" i="2"/>
  <c r="F51" i="2"/>
  <c r="E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L37" i="2"/>
  <c r="K37" i="2"/>
  <c r="G37" i="2"/>
  <c r="F37" i="2"/>
  <c r="E37" i="2"/>
  <c r="I36" i="2"/>
  <c r="H36" i="2"/>
  <c r="I35" i="2"/>
  <c r="H35" i="2"/>
  <c r="I34" i="2"/>
  <c r="H34" i="2"/>
  <c r="I33" i="2"/>
  <c r="H33" i="2"/>
  <c r="I32" i="2"/>
  <c r="H32" i="2"/>
  <c r="I31" i="2"/>
  <c r="H31" i="2"/>
  <c r="L29" i="2"/>
  <c r="K29" i="2"/>
  <c r="G29" i="2"/>
  <c r="F29" i="2"/>
  <c r="E29" i="2"/>
  <c r="E16" i="2" s="1"/>
  <c r="I28" i="2"/>
  <c r="H28" i="2"/>
  <c r="I27" i="2"/>
  <c r="H27" i="2"/>
  <c r="I26" i="2"/>
  <c r="H26" i="2"/>
  <c r="L24" i="2"/>
  <c r="K24" i="2"/>
  <c r="G24" i="2"/>
  <c r="I22" i="2"/>
  <c r="H22" i="2"/>
  <c r="I21" i="2"/>
  <c r="H21" i="2"/>
  <c r="I20" i="2"/>
  <c r="H20" i="2"/>
  <c r="L18" i="2"/>
  <c r="K18" i="2"/>
  <c r="G18" i="2"/>
  <c r="F18" i="2"/>
  <c r="I17" i="2"/>
  <c r="H17" i="2"/>
  <c r="I12" i="2"/>
  <c r="H12" i="2"/>
  <c r="I10" i="2"/>
  <c r="H10" i="2"/>
  <c r="G16" i="2" l="1"/>
  <c r="I55" i="2"/>
  <c r="E14" i="2"/>
  <c r="J17" i="54"/>
  <c r="K17" i="54"/>
  <c r="H29" i="2"/>
  <c r="H74" i="2"/>
  <c r="H24" i="2"/>
  <c r="H37" i="2"/>
  <c r="F16" i="2"/>
  <c r="F14" i="2" s="1"/>
  <c r="I74" i="2"/>
  <c r="I29" i="2"/>
  <c r="H85" i="2"/>
  <c r="I85" i="2"/>
  <c r="K16" i="2"/>
  <c r="I24" i="2"/>
  <c r="I37" i="2"/>
  <c r="L16" i="2"/>
  <c r="H18" i="2"/>
  <c r="I15" i="54"/>
  <c r="H51" i="2"/>
  <c r="I51" i="2"/>
  <c r="H55" i="2"/>
  <c r="I18" i="2"/>
  <c r="L14" i="2" l="1"/>
  <c r="K15" i="54"/>
  <c r="K14" i="2"/>
  <c r="J15" i="54"/>
  <c r="I16" i="2"/>
  <c r="G14" i="2"/>
  <c r="H14" i="2" s="1"/>
  <c r="H16" i="2"/>
  <c r="I14" i="2" l="1"/>
  <c r="G17" i="54" l="1"/>
  <c r="K12" i="54"/>
  <c r="G15" i="54"/>
  <c r="G12" i="54" l="1"/>
  <c r="H15" i="54"/>
  <c r="H12" i="54" s="1"/>
  <c r="I12" i="54"/>
  <c r="J12" i="54"/>
</calcChain>
</file>

<file path=xl/sharedStrings.xml><?xml version="1.0" encoding="utf-8"?>
<sst xmlns="http://schemas.openxmlformats.org/spreadsheetml/2006/main" count="225" uniqueCount="184">
  <si>
    <t>I</t>
  </si>
  <si>
    <t>II</t>
  </si>
  <si>
    <t>III</t>
  </si>
  <si>
    <t>V</t>
  </si>
  <si>
    <t xml:space="preserve">Ձև N  1 </t>
  </si>
  <si>
    <t>Կառավարման  ապարատ</t>
  </si>
  <si>
    <t xml:space="preserve">Հայտատուի  անվանումը </t>
  </si>
  <si>
    <t>հաստատված բյուջե</t>
  </si>
  <si>
    <t>բյուջետային  հայտ</t>
  </si>
  <si>
    <t>Ծառայողական  ավտոմեքենաների  քանակը</t>
  </si>
  <si>
    <t>ԸՆԴԱՄԵՆԸ  ԾԱԽՍԵՐ</t>
  </si>
  <si>
    <t xml:space="preserve">Ձև N  2 </t>
  </si>
  <si>
    <t>կոդը</t>
  </si>
  <si>
    <t>ԸՆԹԱՑԻԿ  ԾԱԽՍԵՐ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</si>
  <si>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</si>
  <si>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</si>
  <si>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-Քաղաքացիական, դատական և պետական ծառայողների պարգևատրում </t>
  </si>
  <si>
    <t>Էներգետիկ ծառայություններ</t>
  </si>
  <si>
    <t>Կոմունալ ծառայություններ</t>
  </si>
  <si>
    <t>Ջրամատակարարման և ջրահեռացման ծառայություններ</t>
  </si>
  <si>
    <t>Կապի ծառայություններ</t>
  </si>
  <si>
    <t>Ապահովագրական ծախսեր</t>
  </si>
  <si>
    <t>Գույքի և սարքավորումների վարձակալություն</t>
  </si>
  <si>
    <t>Արտագերատեսչական ծախսեր</t>
  </si>
  <si>
    <t>Ներքին  գործուղումներ</t>
  </si>
  <si>
    <t>Արտասահմանյան գործուղումների գծով ծախսեր</t>
  </si>
  <si>
    <t>Վարչական ծառայություններ</t>
  </si>
  <si>
    <t>Համակարգչային ծառայություններ</t>
  </si>
  <si>
    <t>Տեղեկատվական ծառայություններ</t>
  </si>
  <si>
    <t>Կառավարչական ծառայություններ</t>
  </si>
  <si>
    <t>Կենցաղային և հանրային սննդի ծառայություններ</t>
  </si>
  <si>
    <t>Ներկայացուցչական  ծախսեր</t>
  </si>
  <si>
    <t>Ընդհանուր բնույթի այլ ծառայություններ</t>
  </si>
  <si>
    <t>Մասնագիտական ծառայություններ</t>
  </si>
  <si>
    <t>Շենքերի և կառույցների ընթացիկ նորոգում և պահպանում</t>
  </si>
  <si>
    <t>Մեքենաների և սարքավորումների ընթացիկ նորոգում և պահպանում</t>
  </si>
  <si>
    <t>Ավտոմեքենաների ընթացիկ նորոգում և պահպանում</t>
  </si>
  <si>
    <t>Սարքավորումների ընթացիկ նորոգում և պահպանում</t>
  </si>
  <si>
    <t>Գրասենյակային նյութեր և հագուստ</t>
  </si>
  <si>
    <t>Գրասենյակային պիտույքներ</t>
  </si>
  <si>
    <t>Հագուստ և համազգեստ</t>
  </si>
  <si>
    <t>Հատուկ նպատակային այլ նյութեր</t>
  </si>
  <si>
    <t>Սուբսիդիաներ ոչ ֆինանսական պետական կազմակերպություններին</t>
  </si>
  <si>
    <t>Ընթացիկ դրամաշնորհներ միջազգային կազմակերպություններին</t>
  </si>
  <si>
    <t>Այլ նպաստներ բյուջեից</t>
  </si>
  <si>
    <t>Այլ հարկեր</t>
  </si>
  <si>
    <t>Պարտադիր վճարներ</t>
  </si>
  <si>
    <t>Այլ  ծախսեր</t>
  </si>
  <si>
    <t>Պահուստային միջոցներ</t>
  </si>
  <si>
    <t>այդ  թվում`</t>
  </si>
  <si>
    <t xml:space="preserve"> ՈՉ ՖԻՆԱՆՍԱԿԱՆ ԱԿՏԻՎՆԵՐԻ ԳԾՈՎ ԾԱԽՍԵՐ</t>
  </si>
  <si>
    <t xml:space="preserve">Տրանսպորտային սարքավորումներ </t>
  </si>
  <si>
    <t>Վարչական  սարքավորումներ</t>
  </si>
  <si>
    <t>Այլ մեքենաներ և սարքավորումներ</t>
  </si>
  <si>
    <t xml:space="preserve">Ոչ նյութական հիմնական միջոցներ </t>
  </si>
  <si>
    <t>հ/հ</t>
  </si>
  <si>
    <t>Տ Ե Ղ Ե Կ Ա Ն Ք</t>
  </si>
  <si>
    <t xml:space="preserve">Այդ թվում` </t>
  </si>
  <si>
    <t>Կառուցվածքային ստորաբաժանումների անվանումը</t>
  </si>
  <si>
    <t>Հաստիքային միավորների թիվը</t>
  </si>
  <si>
    <t xml:space="preserve">Վարչություններ </t>
  </si>
  <si>
    <t>Բաժիններ</t>
  </si>
  <si>
    <t>Ձև N 17</t>
  </si>
  <si>
    <t xml:space="preserve">  4111</t>
  </si>
  <si>
    <t xml:space="preserve">  4112</t>
  </si>
  <si>
    <t>4113</t>
  </si>
  <si>
    <t>Շենքերի պահպանման ծառայություններ /դեռատիզացիա/</t>
  </si>
  <si>
    <t>աղբահանություն</t>
  </si>
  <si>
    <t>այլ</t>
  </si>
  <si>
    <t>ավտոմեքենաների տեխզննություն և բնապահպանական վճար</t>
  </si>
  <si>
    <t>Ընթացիկ սուբվենցիաներ համայնքներին</t>
  </si>
  <si>
    <t>Հաստիքային  միավորների  թիվը</t>
  </si>
  <si>
    <t>Էլեկտրաէներգիայով ջեռուցման ծառայություններ</t>
  </si>
  <si>
    <t xml:space="preserve">Հիմնավորումներ 8-րդ սյունակում ներկայացված փոփոխությունների վերաբերյալ  </t>
  </si>
  <si>
    <t>Տրանսպորտային նյութեր</t>
  </si>
  <si>
    <t xml:space="preserve">Գյուղատնտեսական ապրանքներ </t>
  </si>
  <si>
    <t xml:space="preserve">Կենցաղային և հանրային սննդի նյութեր </t>
  </si>
  <si>
    <t xml:space="preserve">Հայեցողական պաշտոններ </t>
  </si>
  <si>
    <t>խորհրդական</t>
  </si>
  <si>
    <t>օգնական</t>
  </si>
  <si>
    <t>մամուլի քարտուղար</t>
  </si>
  <si>
    <t>Տեխնիկական սպասարկում իրականացնող և քաղաքացիական աշխատանք կատարող անձնակազմ</t>
  </si>
  <si>
    <t>IV</t>
  </si>
  <si>
    <t xml:space="preserve">Ընդամենը աշխատողների թվաքանակը </t>
  </si>
  <si>
    <t xml:space="preserve"> /հազ. դրամ/</t>
  </si>
  <si>
    <t>Ընթացիկ դրամաշնորհներ պետական կառավարման հատվածին</t>
  </si>
  <si>
    <t>Աշխատակազմի մասնագիտական զարգացման ծառայություններ</t>
  </si>
  <si>
    <t>4639</t>
  </si>
  <si>
    <t>Այլ ընթացիկ դրամաշնորհներ</t>
  </si>
  <si>
    <t>Բյուջետային ծախսերի տնտ. դասակարգման հոդվածի անվանումը</t>
  </si>
  <si>
    <t>այդ  թվում՝</t>
  </si>
  <si>
    <t xml:space="preserve">  փաստացի  կատարո ղական</t>
  </si>
  <si>
    <t>Գազով ջեռուցման ծառայություններ</t>
  </si>
  <si>
    <t>Ծառայողական գործուղումների գծով ծախսեր</t>
  </si>
  <si>
    <t>4824</t>
  </si>
  <si>
    <t>Առողջապահական և լաբորատոր նյութեր</t>
  </si>
  <si>
    <t>Բաժին</t>
  </si>
  <si>
    <t>խումբ</t>
  </si>
  <si>
    <t>դաս</t>
  </si>
  <si>
    <t xml:space="preserve"> Ծրագրային դասիչը</t>
  </si>
  <si>
    <t xml:space="preserve"> Ծրագիր</t>
  </si>
  <si>
    <t xml:space="preserve"> Միջոցառում</t>
  </si>
  <si>
    <t xml:space="preserve"> այդ թվում`</t>
  </si>
  <si>
    <t>Պետական հատվածի տարբեր մակարդակների կողմից միմյանց նկատմամբ կիրառվող տույժեր</t>
  </si>
  <si>
    <t>Գլխավոր քարտուղար</t>
  </si>
  <si>
    <t>Գլխավոր քարտուղարի տեղակալ</t>
  </si>
  <si>
    <t xml:space="preserve">Կառուցվածքային ստորաբաժանումներ՝  </t>
  </si>
  <si>
    <t xml:space="preserve">այդ թվում` </t>
  </si>
  <si>
    <t>Հիմնական մասնագիտական կառուցվածքային ստորաբաժանումներ</t>
  </si>
  <si>
    <t>2)</t>
  </si>
  <si>
    <t>1)</t>
  </si>
  <si>
    <t>Աջակցող մասնագիտական կառուցվածքային ստորաբաժանումներ</t>
  </si>
  <si>
    <t>Գրասենյակ, գործակալություն</t>
  </si>
  <si>
    <t xml:space="preserve">Ղեկավար պաշտոններ </t>
  </si>
  <si>
    <t xml:space="preserve"> Բյուջետային հատկացումների ծրագրերի և միջոցառումների անվանումները</t>
  </si>
  <si>
    <r>
      <t>ԱՇԽԱՏԱՆՔԻ  ՎԱՐՁԱՏՐՈՒԹՅՈՒՆ</t>
    </r>
    <r>
      <rPr>
        <b/>
        <sz val="12"/>
        <color indexed="10"/>
        <rFont val="GHEA Grapalat"/>
        <family val="3"/>
      </rPr>
      <t xml:space="preserve">  </t>
    </r>
  </si>
  <si>
    <t>Մարմնի ղեկավար</t>
  </si>
  <si>
    <t>Մարմնի ղեկավարի տեղակալ</t>
  </si>
  <si>
    <t xml:space="preserve">Ծրագրի վրա կատարվող ծախսը </t>
  </si>
  <si>
    <t>(հազար դրամ)</t>
  </si>
  <si>
    <t xml:space="preserve">Միջոցառման վրա կատարվող ծախսը - ընթացիկ ծախսեր </t>
  </si>
  <si>
    <r>
      <t xml:space="preserve">Միջոցառման վրա կատարվող ծախսը - ոչ ֆինանսական ակտիվների գծով ծախսեր </t>
    </r>
    <r>
      <rPr>
        <sz val="10"/>
        <rFont val="GHEA Grapalat"/>
        <family val="3"/>
      </rPr>
      <t>(Վարչական  սարքավորումներ)</t>
    </r>
  </si>
  <si>
    <t>4637</t>
  </si>
  <si>
    <t>Ընթացիկ դրամաշնորհներ պետական և համայնքների ոչ առևտրային կազմակերպություններին</t>
  </si>
  <si>
    <t xml:space="preserve">Աճեցվող ակտիվներ </t>
  </si>
  <si>
    <t xml:space="preserve"> Ընթացիկ դրամաշնորհներ պետական և համայնքային առևտրային կազմակերպություններին</t>
  </si>
  <si>
    <t>2022թ.</t>
  </si>
  <si>
    <t>2023թ.</t>
  </si>
  <si>
    <t>2024թ. բյուջետային  հայտ</t>
  </si>
  <si>
    <t>2024թ.</t>
  </si>
  <si>
    <t>4655</t>
  </si>
  <si>
    <t>Կապիտալ դրամաշնորհներ պետական և համայնքային ոչ առևտրային կազմակերպություններին</t>
  </si>
  <si>
    <t xml:space="preserve">Դատարանների կողմից նշանակված տույժեր ու տուգանքներ </t>
  </si>
  <si>
    <t xml:space="preserve">Կառավարման մարմինների գործունեության հետևանքով առաջացած վնասվածքների  կամ վնասների վերականգնում </t>
  </si>
  <si>
    <t>2025թ. բյուջետային  հայտ</t>
  </si>
  <si>
    <t>2025թ.</t>
  </si>
  <si>
    <t>4115</t>
  </si>
  <si>
    <t>- Այլ վարձատրություն</t>
  </si>
  <si>
    <t>2022թ.  փաստացի  կատարողական</t>
  </si>
  <si>
    <t xml:space="preserve"> 2023թ. հաստատված բյուջե</t>
  </si>
  <si>
    <t>2026թ. բյուջետային  հայտ</t>
  </si>
  <si>
    <t>2026թ.</t>
  </si>
  <si>
    <t>հայտի տարբերությունը 2023թ. հաստատվածի նկատմամբ</t>
  </si>
  <si>
    <t>հայտի տարբերությունը 2022թ. փաստացի կատարողականի նկատմամբ</t>
  </si>
  <si>
    <t>ՀՀ հանրային իշխանության մարմնի կառուցվածքի և աշխատողների թվի վերաբերյալ</t>
  </si>
  <si>
    <t>ՀՀ Տավուշի մարզպետարան</t>
  </si>
  <si>
    <t>Կրթության, մշակույթի և սպորտի վարչություն</t>
  </si>
  <si>
    <t>Զորահավաքային նախապատրաստության բաժին</t>
  </si>
  <si>
    <t>ՀՀ Տավուշի մարզպետարանի գլխավոր քարտուղար</t>
  </si>
  <si>
    <t>Ա. Գևորգյան</t>
  </si>
  <si>
    <t>Ա. Բաբլումյան</t>
  </si>
  <si>
    <t>ՀՀ Տավուշի մարզպետարանի անձնակազմի կառավարման բաժնի վարիչ</t>
  </si>
  <si>
    <t>Թ. Սաֆարյան</t>
  </si>
  <si>
    <t xml:space="preserve">Քաղաքաշինության, հողաշինության և ենթակառուցվածքների կառավարման վարչության   </t>
  </si>
  <si>
    <t>իրավաբանական բաժին</t>
  </si>
  <si>
    <t>Տարածքային կառավարման և տեղական ինքնակառավարման հարցերի վարչություն</t>
  </si>
  <si>
    <t>Գյուղատնտեսության և շրջակա միջավայրի պահպանության վարչություն</t>
  </si>
  <si>
    <t>Զարգացման ծրագրերի մշակման և իրականացման բաժին</t>
  </si>
  <si>
    <t>Անձնակազմի կառավարման, փաստաթղթաշրջանառության և հասարակայնության հետ կապերի վարչություն</t>
  </si>
  <si>
    <t xml:space="preserve">Ֆինանսական վարչություն  </t>
  </si>
  <si>
    <t>ՀՀ վարչապետի 29.12.2022թ. թիվ 1550-Լ որոշում</t>
  </si>
  <si>
    <t>ՀՀ Տավուշի մարզպետարանի ֆինանսական և սոցիալ-տնտեսական զարգացման վարչության պետ</t>
  </si>
  <si>
    <r>
      <t xml:space="preserve">Առողջապահության և սոցիալական ոլորտի հարցերի վարչության </t>
    </r>
    <r>
      <rPr>
        <sz val="9"/>
        <color rgb="FF000000"/>
        <rFont val="GHEA Grapalat"/>
        <family val="3"/>
      </rPr>
      <t xml:space="preserve"> </t>
    </r>
  </si>
  <si>
    <t>Միջոցառում</t>
  </si>
  <si>
    <t>Ծրագիր</t>
  </si>
  <si>
    <t>Պարտադիր ծախս, ՀՀ պետական բյուջե: Ծախսը նախատեսվել է  ավտոմեքենաների թվաքանակին համապատասխան:</t>
  </si>
  <si>
    <t>Պարտադիր ծախս, ՀՀ պետական բյուջե: Սակագնի փոփոխության արդյունքում:</t>
  </si>
  <si>
    <t>Պարտադիր ծախս, ՀՀ պետական բյուջե: Ծախսը հաշվարկվել է փաստացի մատուցված ծառայություններին համապատասխան:</t>
  </si>
  <si>
    <t>Պարտադիր ծախս, ՀՀ պետական բյուջե: Ծախս չի նախատեսվում, քանի որ հայտարարությունները հրապարակվում են էլեկտրոնային հարթակում:</t>
  </si>
  <si>
    <t>ՀՀ Տավուշի մարզպետարանի կողմից տարածքային պետական կառավարման ապահովում</t>
  </si>
  <si>
    <t>ՀՀ Տավուշի մարզպետարանի տեխնիկական հագեցվածության բարելավում</t>
  </si>
  <si>
    <t>ՀՀ Տավուշի մարզում տարածքային պետական կառավարում</t>
  </si>
  <si>
    <t>01</t>
  </si>
  <si>
    <t>1055</t>
  </si>
  <si>
    <t>ՀՀ ՏԱՎՈՒՇԻ ՄԱՐԶՊԵՏԱՐԱՆ</t>
  </si>
  <si>
    <t xml:space="preserve">Պարտադիր ծախս, ՀՀ պետական բյուջե,  Հաշվարկները կատարվել են «Պետական պաշտոններ զբաղեցնող անձանց վարձատրության մասին»  ՀՀ օրենքով սահմանված գործակիցներով </t>
  </si>
  <si>
    <t>Պարտադիր ծախս, ՀՀ պետական բյուջե,  Հաշվարկները կատարվել են  քաղաքացիական ծառայողների 2023թ տարեկան ֆոնդի 10%-ի չափով</t>
  </si>
  <si>
    <t>Պարտադիր ծախս, ՀՀ պետական բյուջե,                                               Հաշվարկները կատարվել են ՀՀ կառ. 30.12.2004 թ. թիվ 1956-Ն որոշմամբ սահմանված նորմատիվներով:</t>
  </si>
  <si>
    <t>Պարտադիր ծախս, ՀՀ պետական բյուջե, Ծախսը նախատեսվել է  ավտոմեքենաների թվաքանակին համապատասխան::</t>
  </si>
  <si>
    <t>Պարտադիր ծախս, ՀՀ պետական բյուջե: Հաշվարկները կատարվել են համաձայն նախատեսվող վերապատրաստման դասաժամերի:</t>
  </si>
  <si>
    <t>Պարտադիր ծախս, ՀՀ պետական բյուջե,  բանաձևով հաշվարկված (16%) պարգևատրման ֆոնդից հանվել է քաղ.ծառայողների պարգևատրման ֆոնդը</t>
  </si>
  <si>
    <t>ՀՀ Տավուշի մարզպետարանի ֆինանսական և սոցիալ-տնտեսական                          զարգացման վարչության պետ</t>
  </si>
  <si>
    <t>Պարտադիր ծախս, ՀՀ պետական բյուջե: Ծախսը նվազեցվել է, քանի որ 2022թ. փաստացի չի կատարվել:</t>
  </si>
  <si>
    <t xml:space="preserve"> Մարզպետարանի աշխատակազմի բնականոն աշխատանքի ապահովման համար նախատեսվել է ձեռքբերել ծառայողական ավտոմեքենաներ (ՀՀ կառավարության 17.02.2005 թ N 194-Ն որոշմամբ սահմանված չափաքանակի համաձայն)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</si>
</sst>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-* #,##0.00_-;\-* #,##0.00_-;_-* &quot;-&quot;??_-;_-@_-"/>
    <numFmt numFmtId="166" formatCode="0.0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color indexed="10"/>
      <name val="GHEA Grapalat"/>
      <family val="3"/>
    </font>
    <font>
      <b/>
      <sz val="11"/>
      <color indexed="10"/>
      <name val="GHEA Grapalat"/>
      <family val="3"/>
    </font>
    <font>
      <b/>
      <sz val="8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b/>
      <i/>
      <u/>
      <sz val="10"/>
      <name val="GHEA Grapalat"/>
      <family val="3"/>
    </font>
    <font>
      <sz val="10"/>
      <color indexed="8"/>
      <name val="GHEA Grapalat"/>
      <family val="3"/>
    </font>
    <font>
      <b/>
      <i/>
      <sz val="10"/>
      <name val="GHEA Grapalat"/>
      <family val="3"/>
    </font>
    <font>
      <b/>
      <sz val="12"/>
      <name val="GHEA Grapalat"/>
      <family val="3"/>
    </font>
    <font>
      <b/>
      <sz val="8"/>
      <color indexed="8"/>
      <name val="GHEA Grapalat"/>
      <family val="3"/>
    </font>
    <font>
      <sz val="10"/>
      <name val="Arial Armenian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Times Armenian"/>
      <family val="1"/>
    </font>
    <font>
      <sz val="9"/>
      <name val="GHEA Mariam"/>
      <family val="3"/>
    </font>
    <font>
      <sz val="11"/>
      <color theme="1"/>
      <name val="Calibri"/>
      <family val="2"/>
      <scheme val="minor"/>
    </font>
    <font>
      <sz val="11"/>
      <color theme="1"/>
      <name val="Arial Armenian"/>
      <family val="2"/>
    </font>
    <font>
      <sz val="10"/>
      <color rgb="FFFF0000"/>
      <name val="GHEA Grapalat"/>
      <family val="3"/>
    </font>
    <font>
      <sz val="10"/>
      <color theme="1"/>
      <name val="GHEA Grapalat"/>
      <family val="3"/>
    </font>
    <font>
      <sz val="8"/>
      <color theme="1"/>
      <name val="GHEA Grapalat"/>
      <family val="3"/>
    </font>
    <font>
      <b/>
      <sz val="11"/>
      <color rgb="FFFF0000"/>
      <name val="GHEA Grapalat"/>
      <family val="3"/>
    </font>
    <font>
      <b/>
      <sz val="10"/>
      <color theme="1"/>
      <name val="GHEA Grapalat"/>
      <family val="3"/>
    </font>
    <font>
      <sz val="10"/>
      <color rgb="FF000000"/>
      <name val="GHEA Mariam"/>
      <family val="3"/>
    </font>
    <font>
      <sz val="11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rgb="FFFF0000"/>
      <name val="GHEA Grapalat"/>
      <family val="3"/>
    </font>
    <font>
      <b/>
      <sz val="8"/>
      <color rgb="FFFF0000"/>
      <name val="GHEA Grapalat"/>
      <family val="3"/>
    </font>
    <font>
      <sz val="9"/>
      <color rgb="FF000000"/>
      <name val="GHEA Grapalat"/>
      <family val="3"/>
    </font>
    <font>
      <sz val="9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16" fillId="0" borderId="0"/>
    <xf numFmtId="0" fontId="24" fillId="0" borderId="0"/>
    <xf numFmtId="0" fontId="1" fillId="0" borderId="0"/>
    <xf numFmtId="0" fontId="16" fillId="0" borderId="0"/>
    <xf numFmtId="0" fontId="19" fillId="0" borderId="0"/>
    <xf numFmtId="0" fontId="17" fillId="0" borderId="0"/>
    <xf numFmtId="0" fontId="1" fillId="0" borderId="0"/>
    <xf numFmtId="0" fontId="16" fillId="0" borderId="0"/>
    <xf numFmtId="0" fontId="19" fillId="0" borderId="0"/>
    <xf numFmtId="0" fontId="16" fillId="0" borderId="0"/>
    <xf numFmtId="0" fontId="17" fillId="0" borderId="0"/>
    <xf numFmtId="0" fontId="1" fillId="0" borderId="0"/>
    <xf numFmtId="0" fontId="19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9" fillId="0" borderId="0"/>
    <xf numFmtId="0" fontId="17" fillId="0" borderId="0"/>
    <xf numFmtId="0" fontId="1" fillId="0" borderId="0"/>
    <xf numFmtId="0" fontId="21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23" fillId="0" borderId="0"/>
    <xf numFmtId="0" fontId="1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164" fontId="19" fillId="0" borderId="0" applyFont="0" applyFill="0" applyBorder="0" applyAlignment="0" applyProtection="0"/>
    <xf numFmtId="164" fontId="21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5">
    <xf numFmtId="0" fontId="0" fillId="0" borderId="0" xfId="0"/>
    <xf numFmtId="0" fontId="5" fillId="2" borderId="0" xfId="0" applyFont="1" applyFill="1" applyBorder="1" applyAlignment="1">
      <alignment horizontal="centerContinuous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2" borderId="0" xfId="0" applyFont="1" applyFill="1" applyBorder="1" applyAlignment="1">
      <alignment horizontal="centerContinuous" wrapText="1"/>
    </xf>
    <xf numFmtId="0" fontId="9" fillId="0" borderId="0" xfId="0" applyFont="1"/>
    <xf numFmtId="0" fontId="6" fillId="0" borderId="2" xfId="0" applyFont="1" applyFill="1" applyBorder="1" applyAlignment="1">
      <alignment wrapText="1"/>
    </xf>
    <xf numFmtId="166" fontId="6" fillId="0" borderId="2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8" fillId="0" borderId="2" xfId="0" applyFont="1" applyBorder="1" applyAlignment="1">
      <alignment wrapText="1"/>
    </xf>
    <xf numFmtId="0" fontId="8" fillId="2" borderId="0" xfId="0" applyFont="1" applyFill="1" applyBorder="1" applyAlignment="1">
      <alignment horizontal="centerContinuous" wrapText="1"/>
    </xf>
    <xf numFmtId="0" fontId="6" fillId="0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8" fillId="2" borderId="0" xfId="0" applyFont="1" applyFill="1"/>
    <xf numFmtId="166" fontId="8" fillId="2" borderId="2" xfId="0" applyNumberFormat="1" applyFont="1" applyFill="1" applyBorder="1" applyAlignment="1">
      <alignment horizontal="center" wrapText="1"/>
    </xf>
    <xf numFmtId="0" fontId="9" fillId="2" borderId="0" xfId="0" applyFont="1" applyFill="1"/>
    <xf numFmtId="0" fontId="10" fillId="0" borderId="2" xfId="0" applyFont="1" applyBorder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2" borderId="2" xfId="0" applyFont="1" applyFill="1" applyBorder="1"/>
    <xf numFmtId="0" fontId="13" fillId="2" borderId="2" xfId="0" applyFont="1" applyFill="1" applyBorder="1"/>
    <xf numFmtId="0" fontId="10" fillId="2" borderId="2" xfId="0" applyFont="1" applyFill="1" applyBorder="1"/>
    <xf numFmtId="0" fontId="9" fillId="0" borderId="2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16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 applyAlignment="1">
      <alignment horizontal="left"/>
    </xf>
    <xf numFmtId="0" fontId="6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0" borderId="0" xfId="0" applyFont="1"/>
    <xf numFmtId="166" fontId="6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/>
    <xf numFmtId="0" fontId="5" fillId="2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6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6" fontId="8" fillId="3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166" fontId="6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66" fontId="8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/>
    </xf>
    <xf numFmtId="0" fontId="6" fillId="2" borderId="9" xfId="0" applyFont="1" applyFill="1" applyBorder="1" applyAlignment="1">
      <alignment wrapText="1"/>
    </xf>
    <xf numFmtId="0" fontId="6" fillId="2" borderId="9" xfId="0" applyFont="1" applyFill="1" applyBorder="1" applyAlignment="1"/>
    <xf numFmtId="0" fontId="6" fillId="2" borderId="10" xfId="0" applyFont="1" applyFill="1" applyBorder="1" applyAlignment="1">
      <alignment wrapText="1"/>
    </xf>
    <xf numFmtId="0" fontId="8" fillId="5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center" vertical="top" wrapText="1"/>
    </xf>
    <xf numFmtId="166" fontId="6" fillId="2" borderId="10" xfId="0" applyNumberFormat="1" applyFont="1" applyFill="1" applyBorder="1" applyAlignment="1">
      <alignment wrapText="1"/>
    </xf>
    <xf numFmtId="0" fontId="9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29" fillId="0" borderId="2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5" fillId="3" borderId="5" xfId="55" applyFont="1" applyFill="1" applyBorder="1" applyAlignment="1">
      <alignment horizontal="center" vertical="center" wrapText="1"/>
    </xf>
    <xf numFmtId="0" fontId="9" fillId="0" borderId="5" xfId="55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49" fontId="15" fillId="0" borderId="11" xfId="0" applyNumberFormat="1" applyFont="1" applyFill="1" applyBorder="1" applyAlignment="1">
      <alignment horizontal="center" vertical="center" wrapText="1"/>
    </xf>
    <xf numFmtId="49" fontId="15" fillId="5" borderId="11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top" wrapText="1"/>
    </xf>
    <xf numFmtId="0" fontId="6" fillId="0" borderId="8" xfId="0" applyFont="1" applyFill="1" applyBorder="1"/>
    <xf numFmtId="0" fontId="6" fillId="0" borderId="11" xfId="0" applyFont="1" applyFill="1" applyBorder="1"/>
    <xf numFmtId="0" fontId="6" fillId="0" borderId="6" xfId="0" applyFont="1" applyFill="1" applyBorder="1"/>
    <xf numFmtId="0" fontId="6" fillId="0" borderId="7" xfId="0" applyFont="1" applyFill="1" applyBorder="1"/>
    <xf numFmtId="0" fontId="8" fillId="2" borderId="7" xfId="0" applyFont="1" applyFill="1" applyBorder="1"/>
    <xf numFmtId="0" fontId="8" fillId="0" borderId="0" xfId="0" applyFont="1" applyFill="1"/>
    <xf numFmtId="0" fontId="7" fillId="0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indent="2"/>
    </xf>
    <xf numFmtId="0" fontId="6" fillId="6" borderId="2" xfId="0" applyFont="1" applyFill="1" applyBorder="1" applyAlignment="1">
      <alignment horizontal="center"/>
    </xf>
    <xf numFmtId="0" fontId="30" fillId="0" borderId="0" xfId="0" applyFont="1" applyAlignment="1">
      <alignment horizontal="justify" vertical="center"/>
    </xf>
    <xf numFmtId="0" fontId="30" fillId="0" borderId="0" xfId="0" applyFont="1"/>
    <xf numFmtId="0" fontId="6" fillId="4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left" vertical="top" wrapText="1"/>
    </xf>
    <xf numFmtId="166" fontId="6" fillId="5" borderId="2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2" fillId="0" borderId="0" xfId="0" applyFont="1" applyFill="1" applyAlignment="1">
      <alignment vertical="center" wrapText="1"/>
    </xf>
    <xf numFmtId="0" fontId="25" fillId="0" borderId="0" xfId="0" applyFont="1" applyFill="1"/>
    <xf numFmtId="0" fontId="6" fillId="0" borderId="0" xfId="0" applyFont="1" applyAlignment="1">
      <alignment horizontal="right"/>
    </xf>
    <xf numFmtId="0" fontId="28" fillId="0" borderId="0" xfId="0" applyFont="1" applyFill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25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Continuous" wrapText="1"/>
    </xf>
    <xf numFmtId="0" fontId="6" fillId="0" borderId="0" xfId="0" applyFont="1" applyFill="1" applyBorder="1" applyAlignment="1">
      <alignment horizontal="centerContinuous" wrapText="1"/>
    </xf>
    <xf numFmtId="0" fontId="9" fillId="0" borderId="4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5" xfId="0" applyFont="1" applyBorder="1" applyAlignment="1">
      <alignment horizontal="centerContinuous" vertical="center" wrapText="1"/>
    </xf>
    <xf numFmtId="0" fontId="8" fillId="0" borderId="0" xfId="0" applyFont="1" applyFill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22" fillId="0" borderId="2" xfId="55" applyFont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wrapText="1"/>
    </xf>
    <xf numFmtId="0" fontId="10" fillId="2" borderId="2" xfId="0" applyFont="1" applyFill="1" applyBorder="1" applyAlignment="1">
      <alignment horizontal="left" indent="2"/>
    </xf>
    <xf numFmtId="0" fontId="10" fillId="6" borderId="2" xfId="0" applyFont="1" applyFill="1" applyBorder="1" applyAlignment="1">
      <alignment horizontal="left" indent="2"/>
    </xf>
    <xf numFmtId="0" fontId="10" fillId="0" borderId="2" xfId="0" applyFont="1" applyBorder="1"/>
    <xf numFmtId="0" fontId="35" fillId="0" borderId="2" xfId="0" applyFont="1" applyBorder="1"/>
    <xf numFmtId="0" fontId="35" fillId="0" borderId="0" xfId="0" applyFont="1" applyAlignment="1">
      <alignment wrapText="1"/>
    </xf>
    <xf numFmtId="0" fontId="35" fillId="0" borderId="0" xfId="0" applyFont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vertical="center"/>
    </xf>
    <xf numFmtId="0" fontId="3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wrapText="1"/>
    </xf>
    <xf numFmtId="166" fontId="9" fillId="2" borderId="2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166" fontId="9" fillId="5" borderId="2" xfId="0" applyNumberFormat="1" applyFont="1" applyFill="1" applyBorder="1" applyAlignment="1">
      <alignment horizontal="center" vertical="center" wrapText="1"/>
    </xf>
    <xf numFmtId="166" fontId="33" fillId="2" borderId="2" xfId="0" applyNumberFormat="1" applyFont="1" applyFill="1" applyBorder="1" applyAlignment="1">
      <alignment horizontal="center" vertical="center" wrapText="1"/>
    </xf>
    <xf numFmtId="166" fontId="5" fillId="0" borderId="2" xfId="41" applyNumberFormat="1" applyFont="1" applyFill="1" applyBorder="1" applyAlignment="1">
      <alignment horizontal="center" wrapText="1"/>
    </xf>
    <xf numFmtId="166" fontId="34" fillId="0" borderId="2" xfId="41" applyNumberFormat="1" applyFont="1" applyFill="1" applyBorder="1" applyAlignment="1">
      <alignment horizont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6" fontId="9" fillId="2" borderId="10" xfId="0" applyNumberFormat="1" applyFont="1" applyFill="1" applyBorder="1" applyAlignment="1">
      <alignment wrapText="1"/>
    </xf>
    <xf numFmtId="166" fontId="5" fillId="2" borderId="2" xfId="0" applyNumberFormat="1" applyFont="1" applyFill="1" applyBorder="1" applyAlignment="1">
      <alignment horizontal="center" wrapText="1"/>
    </xf>
    <xf numFmtId="0" fontId="29" fillId="0" borderId="2" xfId="0" applyFont="1" applyFill="1" applyBorder="1" applyAlignment="1">
      <alignment horizontal="left" vertical="center" wrapText="1"/>
    </xf>
    <xf numFmtId="166" fontId="9" fillId="0" borderId="2" xfId="0" applyNumberFormat="1" applyFont="1" applyFill="1" applyBorder="1" applyAlignment="1">
      <alignment vertical="center" wrapText="1"/>
    </xf>
    <xf numFmtId="166" fontId="9" fillId="0" borderId="3" xfId="0" applyNumberFormat="1" applyFont="1" applyFill="1" applyBorder="1" applyAlignment="1">
      <alignment vertical="center" wrapText="1"/>
    </xf>
    <xf numFmtId="166" fontId="9" fillId="2" borderId="2" xfId="0" applyNumberFormat="1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66" fontId="8" fillId="2" borderId="7" xfId="0" applyNumberFormat="1" applyFont="1" applyFill="1" applyBorder="1" applyAlignment="1">
      <alignment horizontal="center" vertical="center" wrapText="1"/>
    </xf>
    <xf numFmtId="166" fontId="6" fillId="2" borderId="7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66" fontId="6" fillId="0" borderId="0" xfId="0" applyNumberFormat="1" applyFont="1" applyFill="1"/>
    <xf numFmtId="0" fontId="2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Continuous" wrapText="1"/>
    </xf>
    <xf numFmtId="0" fontId="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Continuous" wrapText="1"/>
    </xf>
    <xf numFmtId="0" fontId="7" fillId="0" borderId="9" xfId="0" applyFont="1" applyFill="1" applyBorder="1" applyAlignment="1">
      <alignment horizontal="centerContinuous" wrapText="1"/>
    </xf>
    <xf numFmtId="0" fontId="8" fillId="0" borderId="2" xfId="0" applyFont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6" fillId="0" borderId="3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6" fontId="5" fillId="5" borderId="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26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wrapText="1"/>
    </xf>
    <xf numFmtId="49" fontId="31" fillId="0" borderId="6" xfId="0" applyNumberFormat="1" applyFont="1" applyFill="1" applyBorder="1" applyAlignment="1">
      <alignment horizontal="center" vertical="top" wrapText="1"/>
    </xf>
    <xf numFmtId="49" fontId="31" fillId="0" borderId="7" xfId="0" applyNumberFormat="1" applyFont="1" applyFill="1" applyBorder="1" applyAlignment="1">
      <alignment horizontal="center" vertical="top" wrapText="1"/>
    </xf>
    <xf numFmtId="0" fontId="32" fillId="0" borderId="12" xfId="0" applyFont="1" applyFill="1" applyBorder="1" applyAlignment="1">
      <alignment horizontal="center" vertical="top" wrapText="1"/>
    </xf>
    <xf numFmtId="0" fontId="32" fillId="0" borderId="11" xfId="0" applyFont="1" applyFill="1" applyBorder="1" applyAlignment="1">
      <alignment horizontal="center" vertical="top" wrapText="1"/>
    </xf>
    <xf numFmtId="0" fontId="26" fillId="0" borderId="12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top" wrapText="1"/>
    </xf>
    <xf numFmtId="0" fontId="26" fillId="0" borderId="11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28" fillId="0" borderId="0" xfId="0" applyFont="1" applyFill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top" wrapText="1"/>
    </xf>
    <xf numFmtId="49" fontId="26" fillId="0" borderId="6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left" wrapText="1"/>
    </xf>
  </cellXfs>
  <cellStyles count="65">
    <cellStyle name="Comma 10" xfId="1"/>
    <cellStyle name="Comma 2" xfId="2"/>
    <cellStyle name="Comma 2 2" xfId="3"/>
    <cellStyle name="Comma 2 3" xfId="4"/>
    <cellStyle name="Comma 2 4" xfId="5"/>
    <cellStyle name="Comma 3" xfId="6"/>
    <cellStyle name="Comma 3 2" xfId="7"/>
    <cellStyle name="Comma 3 2 2" xfId="8"/>
    <cellStyle name="Comma 3 3" xfId="9"/>
    <cellStyle name="Comma 4" xfId="10"/>
    <cellStyle name="Comma 5" xfId="11"/>
    <cellStyle name="Comma 6" xfId="12"/>
    <cellStyle name="Comma 6 2" xfId="13"/>
    <cellStyle name="Comma 6 2 2" xfId="14"/>
    <cellStyle name="Comma 6 3" xfId="15"/>
    <cellStyle name="Comma 7" xfId="16"/>
    <cellStyle name="Comma 7 2" xfId="17"/>
    <cellStyle name="Comma 7 2 2" xfId="18"/>
    <cellStyle name="Comma 7 3" xfId="19"/>
    <cellStyle name="Comma 8" xfId="20"/>
    <cellStyle name="Comma 9" xfId="21"/>
    <cellStyle name="Normal 10" xfId="22"/>
    <cellStyle name="Normal 11" xfId="23"/>
    <cellStyle name="Normal 12" xfId="24"/>
    <cellStyle name="Normal 13" xfId="25"/>
    <cellStyle name="Normal 2" xfId="26"/>
    <cellStyle name="Normal 2 2" xfId="27"/>
    <cellStyle name="Normal 2 3" xfId="28"/>
    <cellStyle name="Normal 2 3 2" xfId="29"/>
    <cellStyle name="Normal 2 4" xfId="30"/>
    <cellStyle name="Normal 3" xfId="31"/>
    <cellStyle name="Normal 3 2" xfId="32"/>
    <cellStyle name="Normal 4" xfId="33"/>
    <cellStyle name="Normal 4 2" xfId="34"/>
    <cellStyle name="Normal 4 3" xfId="35"/>
    <cellStyle name="Normal 5" xfId="36"/>
    <cellStyle name="Normal 6" xfId="37"/>
    <cellStyle name="Normal 6 2" xfId="38"/>
    <cellStyle name="Normal 6 2 2" xfId="39"/>
    <cellStyle name="Normal 6 3" xfId="40"/>
    <cellStyle name="Normal 7" xfId="41"/>
    <cellStyle name="Normal 8" xfId="42"/>
    <cellStyle name="Normal 8 2" xfId="43"/>
    <cellStyle name="Normal 9" xfId="44"/>
    <cellStyle name="Style 1" xfId="45"/>
    <cellStyle name="Style 1 2" xfId="46"/>
    <cellStyle name="Style 1 3" xfId="47"/>
    <cellStyle name="Style 1 4" xfId="48"/>
    <cellStyle name="Обычный" xfId="0" builtinId="0"/>
    <cellStyle name="Обычный 2" xfId="49"/>
    <cellStyle name="Обычный 3" xfId="50"/>
    <cellStyle name="Обычный 4" xfId="51"/>
    <cellStyle name="Обычный 5" xfId="52"/>
    <cellStyle name="Обычный 7" xfId="53"/>
    <cellStyle name="Стиль 1" xfId="54"/>
    <cellStyle name="Стиль 1 2" xfId="55"/>
    <cellStyle name="Стиль 1 2 2" xfId="56"/>
    <cellStyle name="Стиль 1 2 3" xfId="57"/>
    <cellStyle name="Стиль 1 3" xfId="58"/>
    <cellStyle name="Финансовый 2" xfId="59"/>
    <cellStyle name="Финансовый 2 2" xfId="60"/>
    <cellStyle name="Финансовый 3" xfId="61"/>
    <cellStyle name="Финансовый 3 2" xfId="62"/>
    <cellStyle name="Финансовый 4" xfId="63"/>
    <cellStyle name="Финансовый 5" xfId="6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N15" sqref="N15"/>
    </sheetView>
  </sheetViews>
  <sheetFormatPr defaultRowHeight="13.5" x14ac:dyDescent="0.25"/>
  <cols>
    <col min="1" max="3" width="7.28515625" style="9" customWidth="1"/>
    <col min="4" max="4" width="9.140625" style="9"/>
    <col min="5" max="5" width="12.28515625" style="9" customWidth="1"/>
    <col min="6" max="6" width="45.140625" style="9" customWidth="1"/>
    <col min="7" max="11" width="12.85546875" style="8" customWidth="1"/>
    <col min="12" max="12" width="0.85546875" style="9" customWidth="1"/>
    <col min="13" max="16384" width="9.140625" style="9"/>
  </cols>
  <sheetData>
    <row r="1" spans="1:12" ht="23.25" customHeight="1" x14ac:dyDescent="0.3">
      <c r="G1" s="159"/>
      <c r="H1" s="160" t="s">
        <v>4</v>
      </c>
      <c r="I1" s="160"/>
      <c r="J1" s="160"/>
      <c r="K1" s="160"/>
    </row>
    <row r="2" spans="1:12" x14ac:dyDescent="0.25">
      <c r="G2" s="160"/>
      <c r="H2" s="160"/>
      <c r="I2" s="160" t="s">
        <v>5</v>
      </c>
      <c r="J2" s="160"/>
      <c r="K2" s="160"/>
    </row>
    <row r="3" spans="1:12" ht="27" customHeight="1" thickBot="1" x14ac:dyDescent="0.35">
      <c r="A3" s="179" t="s">
        <v>174</v>
      </c>
      <c r="B3" s="179"/>
      <c r="C3" s="179"/>
      <c r="D3" s="179"/>
      <c r="E3" s="179"/>
      <c r="F3" s="179"/>
      <c r="G3" s="179"/>
      <c r="H3" s="160"/>
      <c r="I3" s="160"/>
      <c r="J3" s="160"/>
      <c r="K3" s="160"/>
    </row>
    <row r="4" spans="1:12" ht="14.25" x14ac:dyDescent="0.25">
      <c r="A4" s="183" t="s">
        <v>6</v>
      </c>
      <c r="B4" s="183"/>
      <c r="C4" s="183"/>
      <c r="D4" s="183"/>
      <c r="G4" s="104"/>
      <c r="H4" s="160"/>
      <c r="I4" s="160"/>
      <c r="J4" s="160"/>
      <c r="K4" s="160"/>
    </row>
    <row r="5" spans="1:12" x14ac:dyDescent="0.25">
      <c r="G5" s="161"/>
      <c r="H5" s="161"/>
      <c r="I5" s="161"/>
      <c r="J5" s="161"/>
      <c r="K5" s="161"/>
    </row>
    <row r="6" spans="1:12" ht="13.7" customHeight="1" x14ac:dyDescent="0.25">
      <c r="G6" s="105"/>
      <c r="H6" s="161"/>
      <c r="I6" s="162"/>
      <c r="J6" s="162"/>
      <c r="K6" s="162" t="s">
        <v>119</v>
      </c>
    </row>
    <row r="7" spans="1:12" s="39" customFormat="1" ht="24.75" customHeight="1" x14ac:dyDescent="0.25">
      <c r="A7" s="182" t="s">
        <v>96</v>
      </c>
      <c r="B7" s="182" t="s">
        <v>97</v>
      </c>
      <c r="C7" s="182" t="s">
        <v>98</v>
      </c>
      <c r="D7" s="182" t="s">
        <v>99</v>
      </c>
      <c r="E7" s="182"/>
      <c r="F7" s="182" t="s">
        <v>114</v>
      </c>
      <c r="G7" s="180" t="s">
        <v>138</v>
      </c>
      <c r="H7" s="180" t="s">
        <v>139</v>
      </c>
      <c r="I7" s="180" t="s">
        <v>128</v>
      </c>
      <c r="J7" s="180" t="s">
        <v>134</v>
      </c>
      <c r="K7" s="180" t="s">
        <v>140</v>
      </c>
      <c r="L7" s="38"/>
    </row>
    <row r="8" spans="1:12" s="39" customFormat="1" ht="26.25" customHeight="1" x14ac:dyDescent="0.25">
      <c r="A8" s="182"/>
      <c r="B8" s="182"/>
      <c r="C8" s="182"/>
      <c r="D8" s="156" t="s">
        <v>100</v>
      </c>
      <c r="E8" s="156" t="s">
        <v>101</v>
      </c>
      <c r="F8" s="182"/>
      <c r="G8" s="181"/>
      <c r="H8" s="181"/>
      <c r="I8" s="181"/>
      <c r="J8" s="181"/>
      <c r="K8" s="181"/>
      <c r="L8" s="38"/>
    </row>
    <row r="9" spans="1:12" s="39" customFormat="1" ht="12.75" x14ac:dyDescent="0.25">
      <c r="A9" s="77">
        <v>1</v>
      </c>
      <c r="B9" s="77">
        <v>2</v>
      </c>
      <c r="C9" s="77">
        <v>3</v>
      </c>
      <c r="D9" s="77">
        <v>4</v>
      </c>
      <c r="E9" s="65">
        <v>5</v>
      </c>
      <c r="F9" s="65">
        <v>6</v>
      </c>
      <c r="G9" s="65">
        <v>7</v>
      </c>
      <c r="H9" s="65">
        <v>8</v>
      </c>
      <c r="I9" s="65">
        <v>9</v>
      </c>
      <c r="J9" s="65">
        <v>10</v>
      </c>
      <c r="K9" s="65">
        <v>11</v>
      </c>
      <c r="L9" s="38"/>
    </row>
    <row r="10" spans="1:12" ht="16.5" x14ac:dyDescent="0.25">
      <c r="A10" s="92"/>
      <c r="B10" s="92"/>
      <c r="C10" s="92"/>
      <c r="D10" s="92"/>
      <c r="E10" s="91"/>
      <c r="F10" s="64" t="s">
        <v>102</v>
      </c>
      <c r="G10" s="12"/>
      <c r="H10" s="12"/>
      <c r="I10" s="12"/>
      <c r="J10" s="12"/>
      <c r="K10" s="12"/>
    </row>
    <row r="11" spans="1:12" ht="33.75" customHeight="1" x14ac:dyDescent="0.25">
      <c r="A11" s="186" t="s">
        <v>172</v>
      </c>
      <c r="B11" s="186" t="s">
        <v>172</v>
      </c>
      <c r="C11" s="186" t="s">
        <v>172</v>
      </c>
      <c r="D11" s="186" t="s">
        <v>173</v>
      </c>
      <c r="E11" s="190"/>
      <c r="F11" s="146" t="s">
        <v>171</v>
      </c>
      <c r="G11" s="7"/>
      <c r="H11" s="7"/>
      <c r="I11" s="7"/>
      <c r="J11" s="7"/>
      <c r="K11" s="7"/>
    </row>
    <row r="12" spans="1:12" ht="31.5" customHeight="1" x14ac:dyDescent="0.25">
      <c r="A12" s="186"/>
      <c r="B12" s="186"/>
      <c r="C12" s="186"/>
      <c r="D12" s="186"/>
      <c r="E12" s="191"/>
      <c r="F12" s="45" t="s">
        <v>118</v>
      </c>
      <c r="G12" s="7">
        <f>+G15+G17</f>
        <v>505994.52000000008</v>
      </c>
      <c r="H12" s="7">
        <f>+H15+H17</f>
        <v>575640.59999999986</v>
      </c>
      <c r="I12" s="7">
        <f>+I15+I17</f>
        <v>642241.69999999984</v>
      </c>
      <c r="J12" s="7">
        <f>+J15+J17</f>
        <v>584428.69999999984</v>
      </c>
      <c r="K12" s="7">
        <f>+K15+K17</f>
        <v>590547.39999999991</v>
      </c>
    </row>
    <row r="13" spans="1:12" ht="19.5" customHeight="1" x14ac:dyDescent="0.25">
      <c r="A13" s="186"/>
      <c r="B13" s="186"/>
      <c r="C13" s="186"/>
      <c r="D13" s="186"/>
      <c r="E13" s="192"/>
      <c r="F13" s="69" t="s">
        <v>102</v>
      </c>
      <c r="G13" s="7"/>
      <c r="H13" s="7"/>
      <c r="I13" s="7"/>
      <c r="J13" s="7"/>
      <c r="K13" s="7"/>
    </row>
    <row r="14" spans="1:12" ht="45" customHeight="1" x14ac:dyDescent="0.25">
      <c r="A14" s="186"/>
      <c r="B14" s="186"/>
      <c r="C14" s="186"/>
      <c r="D14" s="186"/>
      <c r="E14" s="188">
        <v>11001</v>
      </c>
      <c r="F14" s="146" t="s">
        <v>169</v>
      </c>
      <c r="G14" s="7"/>
      <c r="H14" s="7"/>
      <c r="I14" s="7"/>
      <c r="J14" s="7"/>
      <c r="K14" s="7"/>
    </row>
    <row r="15" spans="1:12" ht="31.5" customHeight="1" x14ac:dyDescent="0.25">
      <c r="A15" s="186"/>
      <c r="B15" s="186"/>
      <c r="C15" s="186"/>
      <c r="D15" s="186"/>
      <c r="E15" s="189"/>
      <c r="F15" s="45" t="s">
        <v>120</v>
      </c>
      <c r="G15" s="7">
        <f>+'2-ԸՆԴԱՄԵՆԸ ԾԱԽՍԵՐ'!E16</f>
        <v>505994.52000000008</v>
      </c>
      <c r="H15" s="7">
        <f>+'2-ԸՆԴԱՄԵՆԸ ԾԱԽՍԵՐ'!F16</f>
        <v>570990.59999999986</v>
      </c>
      <c r="I15" s="7">
        <f>+'2-ԸՆԴԱՄԵՆԸ ԾԱԽՍԵՐ'!G16</f>
        <v>577591.69999999984</v>
      </c>
      <c r="J15" s="7">
        <f>+'2-ԸՆԴԱՄԵՆԸ ԾԱԽՍԵՐ'!K16</f>
        <v>579778.69999999984</v>
      </c>
      <c r="K15" s="7">
        <f>+'2-ԸՆԴԱՄԵՆԸ ԾԱԽՍԵՐ'!L16</f>
        <v>585897.39999999991</v>
      </c>
    </row>
    <row r="16" spans="1:12" ht="31.5" customHeight="1" x14ac:dyDescent="0.25">
      <c r="A16" s="186"/>
      <c r="B16" s="186"/>
      <c r="C16" s="186"/>
      <c r="D16" s="186"/>
      <c r="E16" s="188">
        <v>31001</v>
      </c>
      <c r="F16" s="146" t="s">
        <v>170</v>
      </c>
      <c r="G16" s="7"/>
      <c r="H16" s="7"/>
      <c r="I16" s="7"/>
      <c r="J16" s="7"/>
      <c r="K16" s="7"/>
    </row>
    <row r="17" spans="1:11" ht="47.25" customHeight="1" x14ac:dyDescent="0.25">
      <c r="A17" s="187"/>
      <c r="B17" s="187"/>
      <c r="C17" s="187"/>
      <c r="D17" s="187"/>
      <c r="E17" s="189"/>
      <c r="F17" s="45" t="s">
        <v>121</v>
      </c>
      <c r="G17" s="7">
        <f>+'2-ԸՆԴԱՄԵՆԸ ԾԱԽՍԵՐ'!E88</f>
        <v>0</v>
      </c>
      <c r="H17" s="7">
        <f>+'2-ԸՆԴԱՄԵՆԸ ԾԱԽՍԵՐ'!F85</f>
        <v>4650</v>
      </c>
      <c r="I17" s="7">
        <f>+'2-ԸՆԴԱՄԵՆԸ ԾԱԽՍԵՐ'!G85</f>
        <v>64650</v>
      </c>
      <c r="J17" s="7">
        <f>+'2-ԸՆԴԱՄԵՆԸ ԾԱԽՍԵՐ'!K85</f>
        <v>4650</v>
      </c>
      <c r="K17" s="7">
        <f>+'2-ԸՆԴԱՄԵՆԸ ԾԱԽՍԵՐ'!L85</f>
        <v>4650</v>
      </c>
    </row>
    <row r="19" spans="1:11" ht="21.75" customHeight="1" x14ac:dyDescent="0.25">
      <c r="A19" s="8"/>
      <c r="B19" s="184" t="s">
        <v>148</v>
      </c>
      <c r="C19" s="184"/>
      <c r="D19" s="184"/>
      <c r="E19" s="184"/>
      <c r="F19" s="184"/>
      <c r="G19" s="184"/>
      <c r="H19" s="123"/>
      <c r="I19" s="9"/>
      <c r="J19" s="125" t="s">
        <v>149</v>
      </c>
      <c r="K19" s="9"/>
    </row>
    <row r="20" spans="1:11" x14ac:dyDescent="0.25">
      <c r="A20" s="8"/>
      <c r="B20" s="126"/>
      <c r="C20" s="126"/>
      <c r="D20" s="126"/>
      <c r="E20" s="127"/>
      <c r="F20" s="125"/>
      <c r="G20" s="125"/>
      <c r="H20" s="9"/>
      <c r="I20" s="125"/>
      <c r="J20" s="9"/>
      <c r="K20" s="9"/>
    </row>
    <row r="21" spans="1:11" ht="17.25" customHeight="1" x14ac:dyDescent="0.25">
      <c r="A21" s="8"/>
      <c r="B21" s="185" t="s">
        <v>161</v>
      </c>
      <c r="C21" s="185"/>
      <c r="D21" s="185"/>
      <c r="E21" s="185"/>
      <c r="F21" s="185"/>
      <c r="G21" s="185"/>
      <c r="H21" s="128"/>
      <c r="I21" s="9"/>
      <c r="J21" s="124" t="s">
        <v>150</v>
      </c>
      <c r="K21" s="9"/>
    </row>
  </sheetData>
  <mergeCells count="21">
    <mergeCell ref="J7:J8"/>
    <mergeCell ref="B19:G19"/>
    <mergeCell ref="K7:K8"/>
    <mergeCell ref="B21:G21"/>
    <mergeCell ref="A11:A17"/>
    <mergeCell ref="B11:B17"/>
    <mergeCell ref="C11:C17"/>
    <mergeCell ref="D11:D17"/>
    <mergeCell ref="E16:E17"/>
    <mergeCell ref="E14:E15"/>
    <mergeCell ref="E11:E13"/>
    <mergeCell ref="A3:G3"/>
    <mergeCell ref="G7:G8"/>
    <mergeCell ref="I7:I8"/>
    <mergeCell ref="A7:A8"/>
    <mergeCell ref="F7:F8"/>
    <mergeCell ref="H7:H8"/>
    <mergeCell ref="C7:C8"/>
    <mergeCell ref="D7:E7"/>
    <mergeCell ref="B7:B8"/>
    <mergeCell ref="A4:D4"/>
  </mergeCells>
  <pageMargins left="0" right="0" top="0" bottom="0" header="0" footer="0"/>
  <pageSetup paperSize="9" scale="95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workbookViewId="0">
      <selection activeCell="R12" sqref="R12"/>
    </sheetView>
  </sheetViews>
  <sheetFormatPr defaultRowHeight="13.5" x14ac:dyDescent="0.25"/>
  <cols>
    <col min="1" max="1" width="8.28515625" style="9" customWidth="1"/>
    <col min="2" max="2" width="6.5703125" style="9" customWidth="1"/>
    <col min="3" max="3" width="6.140625" style="5" customWidth="1"/>
    <col min="4" max="4" width="34.42578125" style="31" customWidth="1"/>
    <col min="5" max="9" width="12" style="2" customWidth="1"/>
    <col min="10" max="10" width="42.7109375" style="96" customWidth="1"/>
    <col min="11" max="12" width="12" style="2" customWidth="1"/>
    <col min="13" max="13" width="8.85546875" style="9" customWidth="1"/>
    <col min="14" max="21" width="9.140625" style="9"/>
    <col min="22" max="251" width="9.140625" style="3"/>
    <col min="252" max="252" width="12.28515625" style="3" customWidth="1"/>
    <col min="253" max="253" width="6.7109375" style="3" customWidth="1"/>
    <col min="254" max="254" width="45.5703125" style="3" customWidth="1"/>
    <col min="255" max="256" width="11.7109375" style="3" customWidth="1"/>
    <col min="257" max="257" width="11" style="3" customWidth="1"/>
    <col min="258" max="258" width="12.5703125" style="3" customWidth="1"/>
    <col min="259" max="259" width="14.7109375" style="3" customWidth="1"/>
    <col min="260" max="260" width="31" style="3" customWidth="1"/>
    <col min="261" max="262" width="11" style="3" customWidth="1"/>
    <col min="263" max="507" width="9.140625" style="3"/>
    <col min="508" max="508" width="12.28515625" style="3" customWidth="1"/>
    <col min="509" max="509" width="6.7109375" style="3" customWidth="1"/>
    <col min="510" max="510" width="45.5703125" style="3" customWidth="1"/>
    <col min="511" max="512" width="11.7109375" style="3" customWidth="1"/>
    <col min="513" max="513" width="11" style="3" customWidth="1"/>
    <col min="514" max="514" width="12.5703125" style="3" customWidth="1"/>
    <col min="515" max="515" width="14.7109375" style="3" customWidth="1"/>
    <col min="516" max="516" width="31" style="3" customWidth="1"/>
    <col min="517" max="518" width="11" style="3" customWidth="1"/>
    <col min="519" max="763" width="9.140625" style="3"/>
    <col min="764" max="764" width="12.28515625" style="3" customWidth="1"/>
    <col min="765" max="765" width="6.7109375" style="3" customWidth="1"/>
    <col min="766" max="766" width="45.5703125" style="3" customWidth="1"/>
    <col min="767" max="768" width="11.7109375" style="3" customWidth="1"/>
    <col min="769" max="769" width="11" style="3" customWidth="1"/>
    <col min="770" max="770" width="12.5703125" style="3" customWidth="1"/>
    <col min="771" max="771" width="14.7109375" style="3" customWidth="1"/>
    <col min="772" max="772" width="31" style="3" customWidth="1"/>
    <col min="773" max="774" width="11" style="3" customWidth="1"/>
    <col min="775" max="1019" width="9.140625" style="3"/>
    <col min="1020" max="1020" width="12.28515625" style="3" customWidth="1"/>
    <col min="1021" max="1021" width="6.7109375" style="3" customWidth="1"/>
    <col min="1022" max="1022" width="45.5703125" style="3" customWidth="1"/>
    <col min="1023" max="1024" width="11.7109375" style="3" customWidth="1"/>
    <col min="1025" max="1025" width="11" style="3" customWidth="1"/>
    <col min="1026" max="1026" width="12.5703125" style="3" customWidth="1"/>
    <col min="1027" max="1027" width="14.7109375" style="3" customWidth="1"/>
    <col min="1028" max="1028" width="31" style="3" customWidth="1"/>
    <col min="1029" max="1030" width="11" style="3" customWidth="1"/>
    <col min="1031" max="1275" width="9.140625" style="3"/>
    <col min="1276" max="1276" width="12.28515625" style="3" customWidth="1"/>
    <col min="1277" max="1277" width="6.7109375" style="3" customWidth="1"/>
    <col min="1278" max="1278" width="45.5703125" style="3" customWidth="1"/>
    <col min="1279" max="1280" width="11.7109375" style="3" customWidth="1"/>
    <col min="1281" max="1281" width="11" style="3" customWidth="1"/>
    <col min="1282" max="1282" width="12.5703125" style="3" customWidth="1"/>
    <col min="1283" max="1283" width="14.7109375" style="3" customWidth="1"/>
    <col min="1284" max="1284" width="31" style="3" customWidth="1"/>
    <col min="1285" max="1286" width="11" style="3" customWidth="1"/>
    <col min="1287" max="1531" width="9.140625" style="3"/>
    <col min="1532" max="1532" width="12.28515625" style="3" customWidth="1"/>
    <col min="1533" max="1533" width="6.7109375" style="3" customWidth="1"/>
    <col min="1534" max="1534" width="45.5703125" style="3" customWidth="1"/>
    <col min="1535" max="1536" width="11.7109375" style="3" customWidth="1"/>
    <col min="1537" max="1537" width="11" style="3" customWidth="1"/>
    <col min="1538" max="1538" width="12.5703125" style="3" customWidth="1"/>
    <col min="1539" max="1539" width="14.7109375" style="3" customWidth="1"/>
    <col min="1540" max="1540" width="31" style="3" customWidth="1"/>
    <col min="1541" max="1542" width="11" style="3" customWidth="1"/>
    <col min="1543" max="1787" width="9.140625" style="3"/>
    <col min="1788" max="1788" width="12.28515625" style="3" customWidth="1"/>
    <col min="1789" max="1789" width="6.7109375" style="3" customWidth="1"/>
    <col min="1790" max="1790" width="45.5703125" style="3" customWidth="1"/>
    <col min="1791" max="1792" width="11.7109375" style="3" customWidth="1"/>
    <col min="1793" max="1793" width="11" style="3" customWidth="1"/>
    <col min="1794" max="1794" width="12.5703125" style="3" customWidth="1"/>
    <col min="1795" max="1795" width="14.7109375" style="3" customWidth="1"/>
    <col min="1796" max="1796" width="31" style="3" customWidth="1"/>
    <col min="1797" max="1798" width="11" style="3" customWidth="1"/>
    <col min="1799" max="2043" width="9.140625" style="3"/>
    <col min="2044" max="2044" width="12.28515625" style="3" customWidth="1"/>
    <col min="2045" max="2045" width="6.7109375" style="3" customWidth="1"/>
    <col min="2046" max="2046" width="45.5703125" style="3" customWidth="1"/>
    <col min="2047" max="2048" width="11.7109375" style="3" customWidth="1"/>
    <col min="2049" max="2049" width="11" style="3" customWidth="1"/>
    <col min="2050" max="2050" width="12.5703125" style="3" customWidth="1"/>
    <col min="2051" max="2051" width="14.7109375" style="3" customWidth="1"/>
    <col min="2052" max="2052" width="31" style="3" customWidth="1"/>
    <col min="2053" max="2054" width="11" style="3" customWidth="1"/>
    <col min="2055" max="2299" width="9.140625" style="3"/>
    <col min="2300" max="2300" width="12.28515625" style="3" customWidth="1"/>
    <col min="2301" max="2301" width="6.7109375" style="3" customWidth="1"/>
    <col min="2302" max="2302" width="45.5703125" style="3" customWidth="1"/>
    <col min="2303" max="2304" width="11.7109375" style="3" customWidth="1"/>
    <col min="2305" max="2305" width="11" style="3" customWidth="1"/>
    <col min="2306" max="2306" width="12.5703125" style="3" customWidth="1"/>
    <col min="2307" max="2307" width="14.7109375" style="3" customWidth="1"/>
    <col min="2308" max="2308" width="31" style="3" customWidth="1"/>
    <col min="2309" max="2310" width="11" style="3" customWidth="1"/>
    <col min="2311" max="2555" width="9.140625" style="3"/>
    <col min="2556" max="2556" width="12.28515625" style="3" customWidth="1"/>
    <col min="2557" max="2557" width="6.7109375" style="3" customWidth="1"/>
    <col min="2558" max="2558" width="45.5703125" style="3" customWidth="1"/>
    <col min="2559" max="2560" width="11.7109375" style="3" customWidth="1"/>
    <col min="2561" max="2561" width="11" style="3" customWidth="1"/>
    <col min="2562" max="2562" width="12.5703125" style="3" customWidth="1"/>
    <col min="2563" max="2563" width="14.7109375" style="3" customWidth="1"/>
    <col min="2564" max="2564" width="31" style="3" customWidth="1"/>
    <col min="2565" max="2566" width="11" style="3" customWidth="1"/>
    <col min="2567" max="2811" width="9.140625" style="3"/>
    <col min="2812" max="2812" width="12.28515625" style="3" customWidth="1"/>
    <col min="2813" max="2813" width="6.7109375" style="3" customWidth="1"/>
    <col min="2814" max="2814" width="45.5703125" style="3" customWidth="1"/>
    <col min="2815" max="2816" width="11.7109375" style="3" customWidth="1"/>
    <col min="2817" max="2817" width="11" style="3" customWidth="1"/>
    <col min="2818" max="2818" width="12.5703125" style="3" customWidth="1"/>
    <col min="2819" max="2819" width="14.7109375" style="3" customWidth="1"/>
    <col min="2820" max="2820" width="31" style="3" customWidth="1"/>
    <col min="2821" max="2822" width="11" style="3" customWidth="1"/>
    <col min="2823" max="3067" width="9.140625" style="3"/>
    <col min="3068" max="3068" width="12.28515625" style="3" customWidth="1"/>
    <col min="3069" max="3069" width="6.7109375" style="3" customWidth="1"/>
    <col min="3070" max="3070" width="45.5703125" style="3" customWidth="1"/>
    <col min="3071" max="3072" width="11.7109375" style="3" customWidth="1"/>
    <col min="3073" max="3073" width="11" style="3" customWidth="1"/>
    <col min="3074" max="3074" width="12.5703125" style="3" customWidth="1"/>
    <col min="3075" max="3075" width="14.7109375" style="3" customWidth="1"/>
    <col min="3076" max="3076" width="31" style="3" customWidth="1"/>
    <col min="3077" max="3078" width="11" style="3" customWidth="1"/>
    <col min="3079" max="3323" width="9.140625" style="3"/>
    <col min="3324" max="3324" width="12.28515625" style="3" customWidth="1"/>
    <col min="3325" max="3325" width="6.7109375" style="3" customWidth="1"/>
    <col min="3326" max="3326" width="45.5703125" style="3" customWidth="1"/>
    <col min="3327" max="3328" width="11.7109375" style="3" customWidth="1"/>
    <col min="3329" max="3329" width="11" style="3" customWidth="1"/>
    <col min="3330" max="3330" width="12.5703125" style="3" customWidth="1"/>
    <col min="3331" max="3331" width="14.7109375" style="3" customWidth="1"/>
    <col min="3332" max="3332" width="31" style="3" customWidth="1"/>
    <col min="3333" max="3334" width="11" style="3" customWidth="1"/>
    <col min="3335" max="3579" width="9.140625" style="3"/>
    <col min="3580" max="3580" width="12.28515625" style="3" customWidth="1"/>
    <col min="3581" max="3581" width="6.7109375" style="3" customWidth="1"/>
    <col min="3582" max="3582" width="45.5703125" style="3" customWidth="1"/>
    <col min="3583" max="3584" width="11.7109375" style="3" customWidth="1"/>
    <col min="3585" max="3585" width="11" style="3" customWidth="1"/>
    <col min="3586" max="3586" width="12.5703125" style="3" customWidth="1"/>
    <col min="3587" max="3587" width="14.7109375" style="3" customWidth="1"/>
    <col min="3588" max="3588" width="31" style="3" customWidth="1"/>
    <col min="3589" max="3590" width="11" style="3" customWidth="1"/>
    <col min="3591" max="3835" width="9.140625" style="3"/>
    <col min="3836" max="3836" width="12.28515625" style="3" customWidth="1"/>
    <col min="3837" max="3837" width="6.7109375" style="3" customWidth="1"/>
    <col min="3838" max="3838" width="45.5703125" style="3" customWidth="1"/>
    <col min="3839" max="3840" width="11.7109375" style="3" customWidth="1"/>
    <col min="3841" max="3841" width="11" style="3" customWidth="1"/>
    <col min="3842" max="3842" width="12.5703125" style="3" customWidth="1"/>
    <col min="3843" max="3843" width="14.7109375" style="3" customWidth="1"/>
    <col min="3844" max="3844" width="31" style="3" customWidth="1"/>
    <col min="3845" max="3846" width="11" style="3" customWidth="1"/>
    <col min="3847" max="4091" width="9.140625" style="3"/>
    <col min="4092" max="4092" width="12.28515625" style="3" customWidth="1"/>
    <col min="4093" max="4093" width="6.7109375" style="3" customWidth="1"/>
    <col min="4094" max="4094" width="45.5703125" style="3" customWidth="1"/>
    <col min="4095" max="4096" width="11.7109375" style="3" customWidth="1"/>
    <col min="4097" max="4097" width="11" style="3" customWidth="1"/>
    <col min="4098" max="4098" width="12.5703125" style="3" customWidth="1"/>
    <col min="4099" max="4099" width="14.7109375" style="3" customWidth="1"/>
    <col min="4100" max="4100" width="31" style="3" customWidth="1"/>
    <col min="4101" max="4102" width="11" style="3" customWidth="1"/>
    <col min="4103" max="4347" width="9.140625" style="3"/>
    <col min="4348" max="4348" width="12.28515625" style="3" customWidth="1"/>
    <col min="4349" max="4349" width="6.7109375" style="3" customWidth="1"/>
    <col min="4350" max="4350" width="45.5703125" style="3" customWidth="1"/>
    <col min="4351" max="4352" width="11.7109375" style="3" customWidth="1"/>
    <col min="4353" max="4353" width="11" style="3" customWidth="1"/>
    <col min="4354" max="4354" width="12.5703125" style="3" customWidth="1"/>
    <col min="4355" max="4355" width="14.7109375" style="3" customWidth="1"/>
    <col min="4356" max="4356" width="31" style="3" customWidth="1"/>
    <col min="4357" max="4358" width="11" style="3" customWidth="1"/>
    <col min="4359" max="4603" width="9.140625" style="3"/>
    <col min="4604" max="4604" width="12.28515625" style="3" customWidth="1"/>
    <col min="4605" max="4605" width="6.7109375" style="3" customWidth="1"/>
    <col min="4606" max="4606" width="45.5703125" style="3" customWidth="1"/>
    <col min="4607" max="4608" width="11.7109375" style="3" customWidth="1"/>
    <col min="4609" max="4609" width="11" style="3" customWidth="1"/>
    <col min="4610" max="4610" width="12.5703125" style="3" customWidth="1"/>
    <col min="4611" max="4611" width="14.7109375" style="3" customWidth="1"/>
    <col min="4612" max="4612" width="31" style="3" customWidth="1"/>
    <col min="4613" max="4614" width="11" style="3" customWidth="1"/>
    <col min="4615" max="4859" width="9.140625" style="3"/>
    <col min="4860" max="4860" width="12.28515625" style="3" customWidth="1"/>
    <col min="4861" max="4861" width="6.7109375" style="3" customWidth="1"/>
    <col min="4862" max="4862" width="45.5703125" style="3" customWidth="1"/>
    <col min="4863" max="4864" width="11.7109375" style="3" customWidth="1"/>
    <col min="4865" max="4865" width="11" style="3" customWidth="1"/>
    <col min="4866" max="4866" width="12.5703125" style="3" customWidth="1"/>
    <col min="4867" max="4867" width="14.7109375" style="3" customWidth="1"/>
    <col min="4868" max="4868" width="31" style="3" customWidth="1"/>
    <col min="4869" max="4870" width="11" style="3" customWidth="1"/>
    <col min="4871" max="5115" width="9.140625" style="3"/>
    <col min="5116" max="5116" width="12.28515625" style="3" customWidth="1"/>
    <col min="5117" max="5117" width="6.7109375" style="3" customWidth="1"/>
    <col min="5118" max="5118" width="45.5703125" style="3" customWidth="1"/>
    <col min="5119" max="5120" width="11.7109375" style="3" customWidth="1"/>
    <col min="5121" max="5121" width="11" style="3" customWidth="1"/>
    <col min="5122" max="5122" width="12.5703125" style="3" customWidth="1"/>
    <col min="5123" max="5123" width="14.7109375" style="3" customWidth="1"/>
    <col min="5124" max="5124" width="31" style="3" customWidth="1"/>
    <col min="5125" max="5126" width="11" style="3" customWidth="1"/>
    <col min="5127" max="5371" width="9.140625" style="3"/>
    <col min="5372" max="5372" width="12.28515625" style="3" customWidth="1"/>
    <col min="5373" max="5373" width="6.7109375" style="3" customWidth="1"/>
    <col min="5374" max="5374" width="45.5703125" style="3" customWidth="1"/>
    <col min="5375" max="5376" width="11.7109375" style="3" customWidth="1"/>
    <col min="5377" max="5377" width="11" style="3" customWidth="1"/>
    <col min="5378" max="5378" width="12.5703125" style="3" customWidth="1"/>
    <col min="5379" max="5379" width="14.7109375" style="3" customWidth="1"/>
    <col min="5380" max="5380" width="31" style="3" customWidth="1"/>
    <col min="5381" max="5382" width="11" style="3" customWidth="1"/>
    <col min="5383" max="5627" width="9.140625" style="3"/>
    <col min="5628" max="5628" width="12.28515625" style="3" customWidth="1"/>
    <col min="5629" max="5629" width="6.7109375" style="3" customWidth="1"/>
    <col min="5630" max="5630" width="45.5703125" style="3" customWidth="1"/>
    <col min="5631" max="5632" width="11.7109375" style="3" customWidth="1"/>
    <col min="5633" max="5633" width="11" style="3" customWidth="1"/>
    <col min="5634" max="5634" width="12.5703125" style="3" customWidth="1"/>
    <col min="5635" max="5635" width="14.7109375" style="3" customWidth="1"/>
    <col min="5636" max="5636" width="31" style="3" customWidth="1"/>
    <col min="5637" max="5638" width="11" style="3" customWidth="1"/>
    <col min="5639" max="5883" width="9.140625" style="3"/>
    <col min="5884" max="5884" width="12.28515625" style="3" customWidth="1"/>
    <col min="5885" max="5885" width="6.7109375" style="3" customWidth="1"/>
    <col min="5886" max="5886" width="45.5703125" style="3" customWidth="1"/>
    <col min="5887" max="5888" width="11.7109375" style="3" customWidth="1"/>
    <col min="5889" max="5889" width="11" style="3" customWidth="1"/>
    <col min="5890" max="5890" width="12.5703125" style="3" customWidth="1"/>
    <col min="5891" max="5891" width="14.7109375" style="3" customWidth="1"/>
    <col min="5892" max="5892" width="31" style="3" customWidth="1"/>
    <col min="5893" max="5894" width="11" style="3" customWidth="1"/>
    <col min="5895" max="6139" width="9.140625" style="3"/>
    <col min="6140" max="6140" width="12.28515625" style="3" customWidth="1"/>
    <col min="6141" max="6141" width="6.7109375" style="3" customWidth="1"/>
    <col min="6142" max="6142" width="45.5703125" style="3" customWidth="1"/>
    <col min="6143" max="6144" width="11.7109375" style="3" customWidth="1"/>
    <col min="6145" max="6145" width="11" style="3" customWidth="1"/>
    <col min="6146" max="6146" width="12.5703125" style="3" customWidth="1"/>
    <col min="6147" max="6147" width="14.7109375" style="3" customWidth="1"/>
    <col min="6148" max="6148" width="31" style="3" customWidth="1"/>
    <col min="6149" max="6150" width="11" style="3" customWidth="1"/>
    <col min="6151" max="6395" width="9.140625" style="3"/>
    <col min="6396" max="6396" width="12.28515625" style="3" customWidth="1"/>
    <col min="6397" max="6397" width="6.7109375" style="3" customWidth="1"/>
    <col min="6398" max="6398" width="45.5703125" style="3" customWidth="1"/>
    <col min="6399" max="6400" width="11.7109375" style="3" customWidth="1"/>
    <col min="6401" max="6401" width="11" style="3" customWidth="1"/>
    <col min="6402" max="6402" width="12.5703125" style="3" customWidth="1"/>
    <col min="6403" max="6403" width="14.7109375" style="3" customWidth="1"/>
    <col min="6404" max="6404" width="31" style="3" customWidth="1"/>
    <col min="6405" max="6406" width="11" style="3" customWidth="1"/>
    <col min="6407" max="6651" width="9.140625" style="3"/>
    <col min="6652" max="6652" width="12.28515625" style="3" customWidth="1"/>
    <col min="6653" max="6653" width="6.7109375" style="3" customWidth="1"/>
    <col min="6654" max="6654" width="45.5703125" style="3" customWidth="1"/>
    <col min="6655" max="6656" width="11.7109375" style="3" customWidth="1"/>
    <col min="6657" max="6657" width="11" style="3" customWidth="1"/>
    <col min="6658" max="6658" width="12.5703125" style="3" customWidth="1"/>
    <col min="6659" max="6659" width="14.7109375" style="3" customWidth="1"/>
    <col min="6660" max="6660" width="31" style="3" customWidth="1"/>
    <col min="6661" max="6662" width="11" style="3" customWidth="1"/>
    <col min="6663" max="6907" width="9.140625" style="3"/>
    <col min="6908" max="6908" width="12.28515625" style="3" customWidth="1"/>
    <col min="6909" max="6909" width="6.7109375" style="3" customWidth="1"/>
    <col min="6910" max="6910" width="45.5703125" style="3" customWidth="1"/>
    <col min="6911" max="6912" width="11.7109375" style="3" customWidth="1"/>
    <col min="6913" max="6913" width="11" style="3" customWidth="1"/>
    <col min="6914" max="6914" width="12.5703125" style="3" customWidth="1"/>
    <col min="6915" max="6915" width="14.7109375" style="3" customWidth="1"/>
    <col min="6916" max="6916" width="31" style="3" customWidth="1"/>
    <col min="6917" max="6918" width="11" style="3" customWidth="1"/>
    <col min="6919" max="7163" width="9.140625" style="3"/>
    <col min="7164" max="7164" width="12.28515625" style="3" customWidth="1"/>
    <col min="7165" max="7165" width="6.7109375" style="3" customWidth="1"/>
    <col min="7166" max="7166" width="45.5703125" style="3" customWidth="1"/>
    <col min="7167" max="7168" width="11.7109375" style="3" customWidth="1"/>
    <col min="7169" max="7169" width="11" style="3" customWidth="1"/>
    <col min="7170" max="7170" width="12.5703125" style="3" customWidth="1"/>
    <col min="7171" max="7171" width="14.7109375" style="3" customWidth="1"/>
    <col min="7172" max="7172" width="31" style="3" customWidth="1"/>
    <col min="7173" max="7174" width="11" style="3" customWidth="1"/>
    <col min="7175" max="7419" width="9.140625" style="3"/>
    <col min="7420" max="7420" width="12.28515625" style="3" customWidth="1"/>
    <col min="7421" max="7421" width="6.7109375" style="3" customWidth="1"/>
    <col min="7422" max="7422" width="45.5703125" style="3" customWidth="1"/>
    <col min="7423" max="7424" width="11.7109375" style="3" customWidth="1"/>
    <col min="7425" max="7425" width="11" style="3" customWidth="1"/>
    <col min="7426" max="7426" width="12.5703125" style="3" customWidth="1"/>
    <col min="7427" max="7427" width="14.7109375" style="3" customWidth="1"/>
    <col min="7428" max="7428" width="31" style="3" customWidth="1"/>
    <col min="7429" max="7430" width="11" style="3" customWidth="1"/>
    <col min="7431" max="7675" width="9.140625" style="3"/>
    <col min="7676" max="7676" width="12.28515625" style="3" customWidth="1"/>
    <col min="7677" max="7677" width="6.7109375" style="3" customWidth="1"/>
    <col min="7678" max="7678" width="45.5703125" style="3" customWidth="1"/>
    <col min="7679" max="7680" width="11.7109375" style="3" customWidth="1"/>
    <col min="7681" max="7681" width="11" style="3" customWidth="1"/>
    <col min="7682" max="7682" width="12.5703125" style="3" customWidth="1"/>
    <col min="7683" max="7683" width="14.7109375" style="3" customWidth="1"/>
    <col min="7684" max="7684" width="31" style="3" customWidth="1"/>
    <col min="7685" max="7686" width="11" style="3" customWidth="1"/>
    <col min="7687" max="7931" width="9.140625" style="3"/>
    <col min="7932" max="7932" width="12.28515625" style="3" customWidth="1"/>
    <col min="7933" max="7933" width="6.7109375" style="3" customWidth="1"/>
    <col min="7934" max="7934" width="45.5703125" style="3" customWidth="1"/>
    <col min="7935" max="7936" width="11.7109375" style="3" customWidth="1"/>
    <col min="7937" max="7937" width="11" style="3" customWidth="1"/>
    <col min="7938" max="7938" width="12.5703125" style="3" customWidth="1"/>
    <col min="7939" max="7939" width="14.7109375" style="3" customWidth="1"/>
    <col min="7940" max="7940" width="31" style="3" customWidth="1"/>
    <col min="7941" max="7942" width="11" style="3" customWidth="1"/>
    <col min="7943" max="8187" width="9.140625" style="3"/>
    <col min="8188" max="8188" width="12.28515625" style="3" customWidth="1"/>
    <col min="8189" max="8189" width="6.7109375" style="3" customWidth="1"/>
    <col min="8190" max="8190" width="45.5703125" style="3" customWidth="1"/>
    <col min="8191" max="8192" width="11.7109375" style="3" customWidth="1"/>
    <col min="8193" max="8193" width="11" style="3" customWidth="1"/>
    <col min="8194" max="8194" width="12.5703125" style="3" customWidth="1"/>
    <col min="8195" max="8195" width="14.7109375" style="3" customWidth="1"/>
    <col min="8196" max="8196" width="31" style="3" customWidth="1"/>
    <col min="8197" max="8198" width="11" style="3" customWidth="1"/>
    <col min="8199" max="8443" width="9.140625" style="3"/>
    <col min="8444" max="8444" width="12.28515625" style="3" customWidth="1"/>
    <col min="8445" max="8445" width="6.7109375" style="3" customWidth="1"/>
    <col min="8446" max="8446" width="45.5703125" style="3" customWidth="1"/>
    <col min="8447" max="8448" width="11.7109375" style="3" customWidth="1"/>
    <col min="8449" max="8449" width="11" style="3" customWidth="1"/>
    <col min="8450" max="8450" width="12.5703125" style="3" customWidth="1"/>
    <col min="8451" max="8451" width="14.7109375" style="3" customWidth="1"/>
    <col min="8452" max="8452" width="31" style="3" customWidth="1"/>
    <col min="8453" max="8454" width="11" style="3" customWidth="1"/>
    <col min="8455" max="8699" width="9.140625" style="3"/>
    <col min="8700" max="8700" width="12.28515625" style="3" customWidth="1"/>
    <col min="8701" max="8701" width="6.7109375" style="3" customWidth="1"/>
    <col min="8702" max="8702" width="45.5703125" style="3" customWidth="1"/>
    <col min="8703" max="8704" width="11.7109375" style="3" customWidth="1"/>
    <col min="8705" max="8705" width="11" style="3" customWidth="1"/>
    <col min="8706" max="8706" width="12.5703125" style="3" customWidth="1"/>
    <col min="8707" max="8707" width="14.7109375" style="3" customWidth="1"/>
    <col min="8708" max="8708" width="31" style="3" customWidth="1"/>
    <col min="8709" max="8710" width="11" style="3" customWidth="1"/>
    <col min="8711" max="8955" width="9.140625" style="3"/>
    <col min="8956" max="8956" width="12.28515625" style="3" customWidth="1"/>
    <col min="8957" max="8957" width="6.7109375" style="3" customWidth="1"/>
    <col min="8958" max="8958" width="45.5703125" style="3" customWidth="1"/>
    <col min="8959" max="8960" width="11.7109375" style="3" customWidth="1"/>
    <col min="8961" max="8961" width="11" style="3" customWidth="1"/>
    <col min="8962" max="8962" width="12.5703125" style="3" customWidth="1"/>
    <col min="8963" max="8963" width="14.7109375" style="3" customWidth="1"/>
    <col min="8964" max="8964" width="31" style="3" customWidth="1"/>
    <col min="8965" max="8966" width="11" style="3" customWidth="1"/>
    <col min="8967" max="9211" width="9.140625" style="3"/>
    <col min="9212" max="9212" width="12.28515625" style="3" customWidth="1"/>
    <col min="9213" max="9213" width="6.7109375" style="3" customWidth="1"/>
    <col min="9214" max="9214" width="45.5703125" style="3" customWidth="1"/>
    <col min="9215" max="9216" width="11.7109375" style="3" customWidth="1"/>
    <col min="9217" max="9217" width="11" style="3" customWidth="1"/>
    <col min="9218" max="9218" width="12.5703125" style="3" customWidth="1"/>
    <col min="9219" max="9219" width="14.7109375" style="3" customWidth="1"/>
    <col min="9220" max="9220" width="31" style="3" customWidth="1"/>
    <col min="9221" max="9222" width="11" style="3" customWidth="1"/>
    <col min="9223" max="9467" width="9.140625" style="3"/>
    <col min="9468" max="9468" width="12.28515625" style="3" customWidth="1"/>
    <col min="9469" max="9469" width="6.7109375" style="3" customWidth="1"/>
    <col min="9470" max="9470" width="45.5703125" style="3" customWidth="1"/>
    <col min="9471" max="9472" width="11.7109375" style="3" customWidth="1"/>
    <col min="9473" max="9473" width="11" style="3" customWidth="1"/>
    <col min="9474" max="9474" width="12.5703125" style="3" customWidth="1"/>
    <col min="9475" max="9475" width="14.7109375" style="3" customWidth="1"/>
    <col min="9476" max="9476" width="31" style="3" customWidth="1"/>
    <col min="9477" max="9478" width="11" style="3" customWidth="1"/>
    <col min="9479" max="9723" width="9.140625" style="3"/>
    <col min="9724" max="9724" width="12.28515625" style="3" customWidth="1"/>
    <col min="9725" max="9725" width="6.7109375" style="3" customWidth="1"/>
    <col min="9726" max="9726" width="45.5703125" style="3" customWidth="1"/>
    <col min="9727" max="9728" width="11.7109375" style="3" customWidth="1"/>
    <col min="9729" max="9729" width="11" style="3" customWidth="1"/>
    <col min="9730" max="9730" width="12.5703125" style="3" customWidth="1"/>
    <col min="9731" max="9731" width="14.7109375" style="3" customWidth="1"/>
    <col min="9732" max="9732" width="31" style="3" customWidth="1"/>
    <col min="9733" max="9734" width="11" style="3" customWidth="1"/>
    <col min="9735" max="9979" width="9.140625" style="3"/>
    <col min="9980" max="9980" width="12.28515625" style="3" customWidth="1"/>
    <col min="9981" max="9981" width="6.7109375" style="3" customWidth="1"/>
    <col min="9982" max="9982" width="45.5703125" style="3" customWidth="1"/>
    <col min="9983" max="9984" width="11.7109375" style="3" customWidth="1"/>
    <col min="9985" max="9985" width="11" style="3" customWidth="1"/>
    <col min="9986" max="9986" width="12.5703125" style="3" customWidth="1"/>
    <col min="9987" max="9987" width="14.7109375" style="3" customWidth="1"/>
    <col min="9988" max="9988" width="31" style="3" customWidth="1"/>
    <col min="9989" max="9990" width="11" style="3" customWidth="1"/>
    <col min="9991" max="10235" width="9.140625" style="3"/>
    <col min="10236" max="10236" width="12.28515625" style="3" customWidth="1"/>
    <col min="10237" max="10237" width="6.7109375" style="3" customWidth="1"/>
    <col min="10238" max="10238" width="45.5703125" style="3" customWidth="1"/>
    <col min="10239" max="10240" width="11.7109375" style="3" customWidth="1"/>
    <col min="10241" max="10241" width="11" style="3" customWidth="1"/>
    <col min="10242" max="10242" width="12.5703125" style="3" customWidth="1"/>
    <col min="10243" max="10243" width="14.7109375" style="3" customWidth="1"/>
    <col min="10244" max="10244" width="31" style="3" customWidth="1"/>
    <col min="10245" max="10246" width="11" style="3" customWidth="1"/>
    <col min="10247" max="10491" width="9.140625" style="3"/>
    <col min="10492" max="10492" width="12.28515625" style="3" customWidth="1"/>
    <col min="10493" max="10493" width="6.7109375" style="3" customWidth="1"/>
    <col min="10494" max="10494" width="45.5703125" style="3" customWidth="1"/>
    <col min="10495" max="10496" width="11.7109375" style="3" customWidth="1"/>
    <col min="10497" max="10497" width="11" style="3" customWidth="1"/>
    <col min="10498" max="10498" width="12.5703125" style="3" customWidth="1"/>
    <col min="10499" max="10499" width="14.7109375" style="3" customWidth="1"/>
    <col min="10500" max="10500" width="31" style="3" customWidth="1"/>
    <col min="10501" max="10502" width="11" style="3" customWidth="1"/>
    <col min="10503" max="10747" width="9.140625" style="3"/>
    <col min="10748" max="10748" width="12.28515625" style="3" customWidth="1"/>
    <col min="10749" max="10749" width="6.7109375" style="3" customWidth="1"/>
    <col min="10750" max="10750" width="45.5703125" style="3" customWidth="1"/>
    <col min="10751" max="10752" width="11.7109375" style="3" customWidth="1"/>
    <col min="10753" max="10753" width="11" style="3" customWidth="1"/>
    <col min="10754" max="10754" width="12.5703125" style="3" customWidth="1"/>
    <col min="10755" max="10755" width="14.7109375" style="3" customWidth="1"/>
    <col min="10756" max="10756" width="31" style="3" customWidth="1"/>
    <col min="10757" max="10758" width="11" style="3" customWidth="1"/>
    <col min="10759" max="11003" width="9.140625" style="3"/>
    <col min="11004" max="11004" width="12.28515625" style="3" customWidth="1"/>
    <col min="11005" max="11005" width="6.7109375" style="3" customWidth="1"/>
    <col min="11006" max="11006" width="45.5703125" style="3" customWidth="1"/>
    <col min="11007" max="11008" width="11.7109375" style="3" customWidth="1"/>
    <col min="11009" max="11009" width="11" style="3" customWidth="1"/>
    <col min="11010" max="11010" width="12.5703125" style="3" customWidth="1"/>
    <col min="11011" max="11011" width="14.7109375" style="3" customWidth="1"/>
    <col min="11012" max="11012" width="31" style="3" customWidth="1"/>
    <col min="11013" max="11014" width="11" style="3" customWidth="1"/>
    <col min="11015" max="11259" width="9.140625" style="3"/>
    <col min="11260" max="11260" width="12.28515625" style="3" customWidth="1"/>
    <col min="11261" max="11261" width="6.7109375" style="3" customWidth="1"/>
    <col min="11262" max="11262" width="45.5703125" style="3" customWidth="1"/>
    <col min="11263" max="11264" width="11.7109375" style="3" customWidth="1"/>
    <col min="11265" max="11265" width="11" style="3" customWidth="1"/>
    <col min="11266" max="11266" width="12.5703125" style="3" customWidth="1"/>
    <col min="11267" max="11267" width="14.7109375" style="3" customWidth="1"/>
    <col min="11268" max="11268" width="31" style="3" customWidth="1"/>
    <col min="11269" max="11270" width="11" style="3" customWidth="1"/>
    <col min="11271" max="11515" width="9.140625" style="3"/>
    <col min="11516" max="11516" width="12.28515625" style="3" customWidth="1"/>
    <col min="11517" max="11517" width="6.7109375" style="3" customWidth="1"/>
    <col min="11518" max="11518" width="45.5703125" style="3" customWidth="1"/>
    <col min="11519" max="11520" width="11.7109375" style="3" customWidth="1"/>
    <col min="11521" max="11521" width="11" style="3" customWidth="1"/>
    <col min="11522" max="11522" width="12.5703125" style="3" customWidth="1"/>
    <col min="11523" max="11523" width="14.7109375" style="3" customWidth="1"/>
    <col min="11524" max="11524" width="31" style="3" customWidth="1"/>
    <col min="11525" max="11526" width="11" style="3" customWidth="1"/>
    <col min="11527" max="11771" width="9.140625" style="3"/>
    <col min="11772" max="11772" width="12.28515625" style="3" customWidth="1"/>
    <col min="11773" max="11773" width="6.7109375" style="3" customWidth="1"/>
    <col min="11774" max="11774" width="45.5703125" style="3" customWidth="1"/>
    <col min="11775" max="11776" width="11.7109375" style="3" customWidth="1"/>
    <col min="11777" max="11777" width="11" style="3" customWidth="1"/>
    <col min="11778" max="11778" width="12.5703125" style="3" customWidth="1"/>
    <col min="11779" max="11779" width="14.7109375" style="3" customWidth="1"/>
    <col min="11780" max="11780" width="31" style="3" customWidth="1"/>
    <col min="11781" max="11782" width="11" style="3" customWidth="1"/>
    <col min="11783" max="12027" width="9.140625" style="3"/>
    <col min="12028" max="12028" width="12.28515625" style="3" customWidth="1"/>
    <col min="12029" max="12029" width="6.7109375" style="3" customWidth="1"/>
    <col min="12030" max="12030" width="45.5703125" style="3" customWidth="1"/>
    <col min="12031" max="12032" width="11.7109375" style="3" customWidth="1"/>
    <col min="12033" max="12033" width="11" style="3" customWidth="1"/>
    <col min="12034" max="12034" width="12.5703125" style="3" customWidth="1"/>
    <col min="12035" max="12035" width="14.7109375" style="3" customWidth="1"/>
    <col min="12036" max="12036" width="31" style="3" customWidth="1"/>
    <col min="12037" max="12038" width="11" style="3" customWidth="1"/>
    <col min="12039" max="12283" width="9.140625" style="3"/>
    <col min="12284" max="12284" width="12.28515625" style="3" customWidth="1"/>
    <col min="12285" max="12285" width="6.7109375" style="3" customWidth="1"/>
    <col min="12286" max="12286" width="45.5703125" style="3" customWidth="1"/>
    <col min="12287" max="12288" width="11.7109375" style="3" customWidth="1"/>
    <col min="12289" max="12289" width="11" style="3" customWidth="1"/>
    <col min="12290" max="12290" width="12.5703125" style="3" customWidth="1"/>
    <col min="12291" max="12291" width="14.7109375" style="3" customWidth="1"/>
    <col min="12292" max="12292" width="31" style="3" customWidth="1"/>
    <col min="12293" max="12294" width="11" style="3" customWidth="1"/>
    <col min="12295" max="12539" width="9.140625" style="3"/>
    <col min="12540" max="12540" width="12.28515625" style="3" customWidth="1"/>
    <col min="12541" max="12541" width="6.7109375" style="3" customWidth="1"/>
    <col min="12542" max="12542" width="45.5703125" style="3" customWidth="1"/>
    <col min="12543" max="12544" width="11.7109375" style="3" customWidth="1"/>
    <col min="12545" max="12545" width="11" style="3" customWidth="1"/>
    <col min="12546" max="12546" width="12.5703125" style="3" customWidth="1"/>
    <col min="12547" max="12547" width="14.7109375" style="3" customWidth="1"/>
    <col min="12548" max="12548" width="31" style="3" customWidth="1"/>
    <col min="12549" max="12550" width="11" style="3" customWidth="1"/>
    <col min="12551" max="12795" width="9.140625" style="3"/>
    <col min="12796" max="12796" width="12.28515625" style="3" customWidth="1"/>
    <col min="12797" max="12797" width="6.7109375" style="3" customWidth="1"/>
    <col min="12798" max="12798" width="45.5703125" style="3" customWidth="1"/>
    <col min="12799" max="12800" width="11.7109375" style="3" customWidth="1"/>
    <col min="12801" max="12801" width="11" style="3" customWidth="1"/>
    <col min="12802" max="12802" width="12.5703125" style="3" customWidth="1"/>
    <col min="12803" max="12803" width="14.7109375" style="3" customWidth="1"/>
    <col min="12804" max="12804" width="31" style="3" customWidth="1"/>
    <col min="12805" max="12806" width="11" style="3" customWidth="1"/>
    <col min="12807" max="13051" width="9.140625" style="3"/>
    <col min="13052" max="13052" width="12.28515625" style="3" customWidth="1"/>
    <col min="13053" max="13053" width="6.7109375" style="3" customWidth="1"/>
    <col min="13054" max="13054" width="45.5703125" style="3" customWidth="1"/>
    <col min="13055" max="13056" width="11.7109375" style="3" customWidth="1"/>
    <col min="13057" max="13057" width="11" style="3" customWidth="1"/>
    <col min="13058" max="13058" width="12.5703125" style="3" customWidth="1"/>
    <col min="13059" max="13059" width="14.7109375" style="3" customWidth="1"/>
    <col min="13060" max="13060" width="31" style="3" customWidth="1"/>
    <col min="13061" max="13062" width="11" style="3" customWidth="1"/>
    <col min="13063" max="13307" width="9.140625" style="3"/>
    <col min="13308" max="13308" width="12.28515625" style="3" customWidth="1"/>
    <col min="13309" max="13309" width="6.7109375" style="3" customWidth="1"/>
    <col min="13310" max="13310" width="45.5703125" style="3" customWidth="1"/>
    <col min="13311" max="13312" width="11.7109375" style="3" customWidth="1"/>
    <col min="13313" max="13313" width="11" style="3" customWidth="1"/>
    <col min="13314" max="13314" width="12.5703125" style="3" customWidth="1"/>
    <col min="13315" max="13315" width="14.7109375" style="3" customWidth="1"/>
    <col min="13316" max="13316" width="31" style="3" customWidth="1"/>
    <col min="13317" max="13318" width="11" style="3" customWidth="1"/>
    <col min="13319" max="13563" width="9.140625" style="3"/>
    <col min="13564" max="13564" width="12.28515625" style="3" customWidth="1"/>
    <col min="13565" max="13565" width="6.7109375" style="3" customWidth="1"/>
    <col min="13566" max="13566" width="45.5703125" style="3" customWidth="1"/>
    <col min="13567" max="13568" width="11.7109375" style="3" customWidth="1"/>
    <col min="13569" max="13569" width="11" style="3" customWidth="1"/>
    <col min="13570" max="13570" width="12.5703125" style="3" customWidth="1"/>
    <col min="13571" max="13571" width="14.7109375" style="3" customWidth="1"/>
    <col min="13572" max="13572" width="31" style="3" customWidth="1"/>
    <col min="13573" max="13574" width="11" style="3" customWidth="1"/>
    <col min="13575" max="13819" width="9.140625" style="3"/>
    <col min="13820" max="13820" width="12.28515625" style="3" customWidth="1"/>
    <col min="13821" max="13821" width="6.7109375" style="3" customWidth="1"/>
    <col min="13822" max="13822" width="45.5703125" style="3" customWidth="1"/>
    <col min="13823" max="13824" width="11.7109375" style="3" customWidth="1"/>
    <col min="13825" max="13825" width="11" style="3" customWidth="1"/>
    <col min="13826" max="13826" width="12.5703125" style="3" customWidth="1"/>
    <col min="13827" max="13827" width="14.7109375" style="3" customWidth="1"/>
    <col min="13828" max="13828" width="31" style="3" customWidth="1"/>
    <col min="13829" max="13830" width="11" style="3" customWidth="1"/>
    <col min="13831" max="14075" width="9.140625" style="3"/>
    <col min="14076" max="14076" width="12.28515625" style="3" customWidth="1"/>
    <col min="14077" max="14077" width="6.7109375" style="3" customWidth="1"/>
    <col min="14078" max="14078" width="45.5703125" style="3" customWidth="1"/>
    <col min="14079" max="14080" width="11.7109375" style="3" customWidth="1"/>
    <col min="14081" max="14081" width="11" style="3" customWidth="1"/>
    <col min="14082" max="14082" width="12.5703125" style="3" customWidth="1"/>
    <col min="14083" max="14083" width="14.7109375" style="3" customWidth="1"/>
    <col min="14084" max="14084" width="31" style="3" customWidth="1"/>
    <col min="14085" max="14086" width="11" style="3" customWidth="1"/>
    <col min="14087" max="14331" width="9.140625" style="3"/>
    <col min="14332" max="14332" width="12.28515625" style="3" customWidth="1"/>
    <col min="14333" max="14333" width="6.7109375" style="3" customWidth="1"/>
    <col min="14334" max="14334" width="45.5703125" style="3" customWidth="1"/>
    <col min="14335" max="14336" width="11.7109375" style="3" customWidth="1"/>
    <col min="14337" max="14337" width="11" style="3" customWidth="1"/>
    <col min="14338" max="14338" width="12.5703125" style="3" customWidth="1"/>
    <col min="14339" max="14339" width="14.7109375" style="3" customWidth="1"/>
    <col min="14340" max="14340" width="31" style="3" customWidth="1"/>
    <col min="14341" max="14342" width="11" style="3" customWidth="1"/>
    <col min="14343" max="14587" width="9.140625" style="3"/>
    <col min="14588" max="14588" width="12.28515625" style="3" customWidth="1"/>
    <col min="14589" max="14589" width="6.7109375" style="3" customWidth="1"/>
    <col min="14590" max="14590" width="45.5703125" style="3" customWidth="1"/>
    <col min="14591" max="14592" width="11.7109375" style="3" customWidth="1"/>
    <col min="14593" max="14593" width="11" style="3" customWidth="1"/>
    <col min="14594" max="14594" width="12.5703125" style="3" customWidth="1"/>
    <col min="14595" max="14595" width="14.7109375" style="3" customWidth="1"/>
    <col min="14596" max="14596" width="31" style="3" customWidth="1"/>
    <col min="14597" max="14598" width="11" style="3" customWidth="1"/>
    <col min="14599" max="14843" width="9.140625" style="3"/>
    <col min="14844" max="14844" width="12.28515625" style="3" customWidth="1"/>
    <col min="14845" max="14845" width="6.7109375" style="3" customWidth="1"/>
    <col min="14846" max="14846" width="45.5703125" style="3" customWidth="1"/>
    <col min="14847" max="14848" width="11.7109375" style="3" customWidth="1"/>
    <col min="14849" max="14849" width="11" style="3" customWidth="1"/>
    <col min="14850" max="14850" width="12.5703125" style="3" customWidth="1"/>
    <col min="14851" max="14851" width="14.7109375" style="3" customWidth="1"/>
    <col min="14852" max="14852" width="31" style="3" customWidth="1"/>
    <col min="14853" max="14854" width="11" style="3" customWidth="1"/>
    <col min="14855" max="15099" width="9.140625" style="3"/>
    <col min="15100" max="15100" width="12.28515625" style="3" customWidth="1"/>
    <col min="15101" max="15101" width="6.7109375" style="3" customWidth="1"/>
    <col min="15102" max="15102" width="45.5703125" style="3" customWidth="1"/>
    <col min="15103" max="15104" width="11.7109375" style="3" customWidth="1"/>
    <col min="15105" max="15105" width="11" style="3" customWidth="1"/>
    <col min="15106" max="15106" width="12.5703125" style="3" customWidth="1"/>
    <col min="15107" max="15107" width="14.7109375" style="3" customWidth="1"/>
    <col min="15108" max="15108" width="31" style="3" customWidth="1"/>
    <col min="15109" max="15110" width="11" style="3" customWidth="1"/>
    <col min="15111" max="15355" width="9.140625" style="3"/>
    <col min="15356" max="15356" width="12.28515625" style="3" customWidth="1"/>
    <col min="15357" max="15357" width="6.7109375" style="3" customWidth="1"/>
    <col min="15358" max="15358" width="45.5703125" style="3" customWidth="1"/>
    <col min="15359" max="15360" width="11.7109375" style="3" customWidth="1"/>
    <col min="15361" max="15361" width="11" style="3" customWidth="1"/>
    <col min="15362" max="15362" width="12.5703125" style="3" customWidth="1"/>
    <col min="15363" max="15363" width="14.7109375" style="3" customWidth="1"/>
    <col min="15364" max="15364" width="31" style="3" customWidth="1"/>
    <col min="15365" max="15366" width="11" style="3" customWidth="1"/>
    <col min="15367" max="15611" width="9.140625" style="3"/>
    <col min="15612" max="15612" width="12.28515625" style="3" customWidth="1"/>
    <col min="15613" max="15613" width="6.7109375" style="3" customWidth="1"/>
    <col min="15614" max="15614" width="45.5703125" style="3" customWidth="1"/>
    <col min="15615" max="15616" width="11.7109375" style="3" customWidth="1"/>
    <col min="15617" max="15617" width="11" style="3" customWidth="1"/>
    <col min="15618" max="15618" width="12.5703125" style="3" customWidth="1"/>
    <col min="15619" max="15619" width="14.7109375" style="3" customWidth="1"/>
    <col min="15620" max="15620" width="31" style="3" customWidth="1"/>
    <col min="15621" max="15622" width="11" style="3" customWidth="1"/>
    <col min="15623" max="15867" width="9.140625" style="3"/>
    <col min="15868" max="15868" width="12.28515625" style="3" customWidth="1"/>
    <col min="15869" max="15869" width="6.7109375" style="3" customWidth="1"/>
    <col min="15870" max="15870" width="45.5703125" style="3" customWidth="1"/>
    <col min="15871" max="15872" width="11.7109375" style="3" customWidth="1"/>
    <col min="15873" max="15873" width="11" style="3" customWidth="1"/>
    <col min="15874" max="15874" width="12.5703125" style="3" customWidth="1"/>
    <col min="15875" max="15875" width="14.7109375" style="3" customWidth="1"/>
    <col min="15876" max="15876" width="31" style="3" customWidth="1"/>
    <col min="15877" max="15878" width="11" style="3" customWidth="1"/>
    <col min="15879" max="16123" width="9.140625" style="3"/>
    <col min="16124" max="16124" width="12.28515625" style="3" customWidth="1"/>
    <col min="16125" max="16125" width="6.7109375" style="3" customWidth="1"/>
    <col min="16126" max="16126" width="45.5703125" style="3" customWidth="1"/>
    <col min="16127" max="16128" width="11.7109375" style="3" customWidth="1"/>
    <col min="16129" max="16129" width="11" style="3" customWidth="1"/>
    <col min="16130" max="16130" width="12.5703125" style="3" customWidth="1"/>
    <col min="16131" max="16131" width="14.7109375" style="3" customWidth="1"/>
    <col min="16132" max="16132" width="31" style="3" customWidth="1"/>
    <col min="16133" max="16134" width="11" style="3" customWidth="1"/>
    <col min="16135" max="16384" width="9.140625" style="3"/>
  </cols>
  <sheetData>
    <row r="1" spans="1:21" x14ac:dyDescent="0.25">
      <c r="A1" s="16"/>
      <c r="B1" s="16"/>
      <c r="J1" s="27" t="s">
        <v>11</v>
      </c>
    </row>
    <row r="2" spans="1:21" s="16" customFormat="1" ht="18" thickBot="1" x14ac:dyDescent="0.35">
      <c r="A2" s="193" t="s">
        <v>6</v>
      </c>
      <c r="B2" s="193"/>
      <c r="C2" s="193"/>
      <c r="D2" s="193"/>
      <c r="E2" s="194" t="s">
        <v>145</v>
      </c>
      <c r="F2" s="194"/>
      <c r="G2" s="194"/>
      <c r="H2" s="194"/>
      <c r="I2" s="11"/>
      <c r="J2" s="135" t="s">
        <v>5</v>
      </c>
      <c r="K2" s="15"/>
      <c r="L2" s="15"/>
      <c r="M2" s="9"/>
      <c r="N2" s="9"/>
      <c r="O2" s="9"/>
      <c r="P2" s="9"/>
      <c r="Q2" s="9"/>
      <c r="R2" s="9"/>
      <c r="S2" s="9"/>
      <c r="T2" s="9"/>
      <c r="U2" s="9"/>
    </row>
    <row r="3" spans="1:21" s="68" customFormat="1" ht="16.5" x14ac:dyDescent="0.25">
      <c r="A3" s="82" t="s">
        <v>96</v>
      </c>
      <c r="B3" s="82">
        <v>1</v>
      </c>
      <c r="C3" s="67"/>
      <c r="D3" s="195"/>
      <c r="E3" s="195"/>
      <c r="F3" s="195"/>
      <c r="G3" s="195"/>
      <c r="H3" s="195"/>
      <c r="I3" s="195"/>
      <c r="J3" s="67"/>
      <c r="M3" s="115"/>
      <c r="N3" s="115"/>
      <c r="O3" s="115"/>
      <c r="P3" s="115"/>
      <c r="Q3" s="115"/>
      <c r="R3" s="115"/>
      <c r="S3" s="115"/>
      <c r="T3" s="115"/>
      <c r="U3" s="115"/>
    </row>
    <row r="4" spans="1:21" s="68" customFormat="1" ht="16.5" x14ac:dyDescent="0.25">
      <c r="A4" s="36" t="s">
        <v>97</v>
      </c>
      <c r="B4" s="36">
        <v>1</v>
      </c>
      <c r="C4" s="67"/>
      <c r="D4" s="100"/>
      <c r="E4" s="100"/>
      <c r="F4" s="100"/>
      <c r="G4" s="100"/>
      <c r="H4" s="100"/>
      <c r="I4" s="100"/>
      <c r="J4" s="67"/>
      <c r="K4" s="100"/>
      <c r="L4" s="100"/>
      <c r="M4" s="115"/>
      <c r="N4" s="115"/>
      <c r="O4" s="115"/>
      <c r="P4" s="115"/>
      <c r="Q4" s="115"/>
      <c r="R4" s="115"/>
      <c r="S4" s="115"/>
      <c r="T4" s="115"/>
      <c r="U4" s="115"/>
    </row>
    <row r="5" spans="1:21" s="16" customFormat="1" ht="14.25" x14ac:dyDescent="0.25">
      <c r="A5" s="36" t="s">
        <v>98</v>
      </c>
      <c r="B5" s="36">
        <v>1</v>
      </c>
      <c r="C5" s="19"/>
      <c r="D5" s="101"/>
      <c r="E5" s="11"/>
      <c r="F5" s="11"/>
      <c r="G5" s="11"/>
      <c r="H5" s="11"/>
      <c r="I5" s="11"/>
      <c r="J5" s="1"/>
      <c r="K5" s="11"/>
      <c r="L5" s="11"/>
      <c r="M5" s="9"/>
      <c r="N5" s="9"/>
      <c r="O5" s="9"/>
      <c r="P5" s="9"/>
      <c r="Q5" s="9"/>
      <c r="R5" s="9"/>
      <c r="S5" s="9"/>
      <c r="T5" s="9"/>
      <c r="U5" s="9"/>
    </row>
    <row r="6" spans="1:21" s="5" customFormat="1" x14ac:dyDescent="0.25">
      <c r="A6" s="200"/>
      <c r="B6" s="200"/>
      <c r="C6" s="54"/>
      <c r="D6" s="59"/>
      <c r="E6" s="4"/>
      <c r="F6" s="4"/>
      <c r="H6" s="61" t="s">
        <v>84</v>
      </c>
      <c r="I6" s="60"/>
      <c r="M6" s="39"/>
      <c r="N6" s="39"/>
      <c r="O6" s="39"/>
      <c r="P6" s="39"/>
      <c r="Q6" s="39"/>
      <c r="R6" s="39"/>
      <c r="S6" s="39"/>
      <c r="T6" s="39"/>
      <c r="U6" s="39"/>
    </row>
    <row r="7" spans="1:21" s="95" customFormat="1" ht="30" customHeight="1" x14ac:dyDescent="0.2">
      <c r="A7" s="182" t="s">
        <v>99</v>
      </c>
      <c r="B7" s="182"/>
      <c r="C7" s="198"/>
      <c r="D7" s="199"/>
      <c r="E7" s="106" t="s">
        <v>126</v>
      </c>
      <c r="F7" s="106" t="s">
        <v>127</v>
      </c>
      <c r="G7" s="107" t="s">
        <v>129</v>
      </c>
      <c r="H7" s="107"/>
      <c r="I7" s="107"/>
      <c r="J7" s="26"/>
      <c r="K7" s="108" t="s">
        <v>135</v>
      </c>
      <c r="L7" s="108" t="s">
        <v>141</v>
      </c>
      <c r="M7" s="154"/>
      <c r="N7" s="154"/>
      <c r="O7" s="154"/>
      <c r="P7" s="154"/>
      <c r="Q7" s="154"/>
      <c r="R7" s="154"/>
      <c r="S7" s="154"/>
      <c r="T7" s="154"/>
      <c r="U7" s="154"/>
    </row>
    <row r="8" spans="1:21" s="95" customFormat="1" ht="76.5" x14ac:dyDescent="0.2">
      <c r="A8" s="131" t="s">
        <v>164</v>
      </c>
      <c r="B8" s="131" t="s">
        <v>101</v>
      </c>
      <c r="C8" s="112" t="s">
        <v>12</v>
      </c>
      <c r="D8" s="112" t="s">
        <v>89</v>
      </c>
      <c r="E8" s="26" t="s">
        <v>91</v>
      </c>
      <c r="F8" s="26" t="s">
        <v>7</v>
      </c>
      <c r="G8" s="26" t="s">
        <v>8</v>
      </c>
      <c r="H8" s="26" t="s">
        <v>142</v>
      </c>
      <c r="I8" s="103" t="s">
        <v>143</v>
      </c>
      <c r="J8" s="26" t="s">
        <v>73</v>
      </c>
      <c r="K8" s="26" t="s">
        <v>8</v>
      </c>
      <c r="L8" s="26" t="s">
        <v>8</v>
      </c>
      <c r="M8" s="154"/>
      <c r="N8" s="154"/>
      <c r="O8" s="154"/>
      <c r="P8" s="154"/>
      <c r="Q8" s="154"/>
      <c r="R8" s="154"/>
      <c r="S8" s="154"/>
      <c r="T8" s="154"/>
      <c r="U8" s="154"/>
    </row>
    <row r="9" spans="1:21" s="41" customFormat="1" x14ac:dyDescent="0.2">
      <c r="A9" s="114">
        <v>1</v>
      </c>
      <c r="B9" s="114">
        <v>2</v>
      </c>
      <c r="C9" s="114">
        <v>3</v>
      </c>
      <c r="D9" s="114">
        <v>4</v>
      </c>
      <c r="E9" s="114">
        <v>5</v>
      </c>
      <c r="F9" s="114">
        <v>6</v>
      </c>
      <c r="G9" s="114">
        <v>7</v>
      </c>
      <c r="H9" s="114">
        <v>8</v>
      </c>
      <c r="I9" s="114">
        <v>9</v>
      </c>
      <c r="J9" s="114">
        <v>10</v>
      </c>
      <c r="K9" s="114">
        <v>11</v>
      </c>
      <c r="L9" s="114">
        <v>12</v>
      </c>
    </row>
    <row r="10" spans="1:21" s="29" customFormat="1" ht="14.25" x14ac:dyDescent="0.2">
      <c r="A10" s="196" t="s">
        <v>173</v>
      </c>
      <c r="B10" s="190">
        <v>11001</v>
      </c>
      <c r="C10" s="70"/>
      <c r="D10" s="45" t="s">
        <v>71</v>
      </c>
      <c r="E10" s="110">
        <v>88</v>
      </c>
      <c r="F10" s="110">
        <v>88</v>
      </c>
      <c r="G10" s="110">
        <v>88</v>
      </c>
      <c r="H10" s="110">
        <f>+G10-F10</f>
        <v>0</v>
      </c>
      <c r="I10" s="110">
        <f t="shared" ref="I10:I73" si="0">G10-E10</f>
        <v>0</v>
      </c>
      <c r="J10" s="113"/>
      <c r="K10" s="110">
        <v>88</v>
      </c>
      <c r="L10" s="110">
        <v>88</v>
      </c>
      <c r="M10" s="41"/>
      <c r="N10" s="41"/>
      <c r="O10" s="41"/>
      <c r="P10" s="41"/>
      <c r="Q10" s="41"/>
      <c r="R10" s="41"/>
      <c r="S10" s="41"/>
      <c r="T10" s="41"/>
      <c r="U10" s="41"/>
    </row>
    <row r="11" spans="1:21" s="29" customFormat="1" x14ac:dyDescent="0.2">
      <c r="A11" s="197"/>
      <c r="B11" s="191"/>
      <c r="C11" s="134"/>
      <c r="D11" s="46"/>
      <c r="E11" s="111"/>
      <c r="F11" s="111"/>
      <c r="G11" s="111"/>
      <c r="H11" s="28"/>
      <c r="I11" s="28"/>
      <c r="J11" s="137"/>
      <c r="K11" s="28"/>
      <c r="L11" s="28"/>
      <c r="M11" s="41"/>
      <c r="N11" s="41"/>
      <c r="O11" s="41"/>
      <c r="P11" s="41"/>
      <c r="Q11" s="41"/>
      <c r="R11" s="41"/>
      <c r="S11" s="41"/>
      <c r="T11" s="41"/>
      <c r="U11" s="41"/>
    </row>
    <row r="12" spans="1:21" s="29" customFormat="1" ht="28.5" x14ac:dyDescent="0.2">
      <c r="A12" s="197"/>
      <c r="B12" s="191"/>
      <c r="C12" s="134"/>
      <c r="D12" s="47" t="s">
        <v>9</v>
      </c>
      <c r="E12" s="111">
        <v>4</v>
      </c>
      <c r="F12" s="111">
        <v>4</v>
      </c>
      <c r="G12" s="111">
        <v>7</v>
      </c>
      <c r="H12" s="111">
        <f t="shared" ref="H12:H74" si="1">+G12-F12</f>
        <v>3</v>
      </c>
      <c r="I12" s="111">
        <f t="shared" si="0"/>
        <v>3</v>
      </c>
      <c r="J12" s="137"/>
      <c r="K12" s="111">
        <v>0</v>
      </c>
      <c r="L12" s="111">
        <v>0</v>
      </c>
      <c r="M12" s="41"/>
      <c r="N12" s="41"/>
      <c r="O12" s="41"/>
      <c r="P12" s="41"/>
      <c r="Q12" s="41"/>
      <c r="R12" s="41"/>
      <c r="S12" s="41"/>
      <c r="T12" s="41"/>
      <c r="U12" s="41"/>
    </row>
    <row r="13" spans="1:21" s="109" customFormat="1" ht="14.25" x14ac:dyDescent="0.2">
      <c r="A13" s="197"/>
      <c r="B13" s="191"/>
      <c r="C13" s="70"/>
      <c r="D13" s="53"/>
      <c r="E13" s="40"/>
      <c r="F13" s="40"/>
      <c r="G13" s="40"/>
      <c r="H13" s="40"/>
      <c r="I13" s="40"/>
      <c r="J13" s="113"/>
      <c r="K13" s="40"/>
      <c r="L13" s="40"/>
    </row>
    <row r="14" spans="1:21" s="41" customFormat="1" ht="14.25" x14ac:dyDescent="0.25">
      <c r="A14" s="197"/>
      <c r="B14" s="191"/>
      <c r="C14" s="71"/>
      <c r="D14" s="55" t="s">
        <v>10</v>
      </c>
      <c r="E14" s="42">
        <f>+E16+E85</f>
        <v>505994.52000000008</v>
      </c>
      <c r="F14" s="42">
        <f>+F16+F85</f>
        <v>575640.59999999986</v>
      </c>
      <c r="G14" s="42">
        <f>+G16+G85</f>
        <v>642241.69999999984</v>
      </c>
      <c r="H14" s="42">
        <f t="shared" si="1"/>
        <v>66601.099999999977</v>
      </c>
      <c r="I14" s="42">
        <f t="shared" si="0"/>
        <v>136247.17999999976</v>
      </c>
      <c r="J14" s="138"/>
      <c r="K14" s="42">
        <f>+K16+K85</f>
        <v>584428.69999999984</v>
      </c>
      <c r="L14" s="42">
        <f>+L16+L85</f>
        <v>590547.39999999991</v>
      </c>
    </row>
    <row r="15" spans="1:21" s="41" customFormat="1" x14ac:dyDescent="0.25">
      <c r="A15" s="197"/>
      <c r="B15" s="191"/>
      <c r="C15" s="72"/>
      <c r="D15" s="6" t="s">
        <v>90</v>
      </c>
      <c r="E15" s="28"/>
      <c r="F15" s="28"/>
      <c r="G15" s="28"/>
      <c r="H15" s="28"/>
      <c r="I15" s="28"/>
      <c r="J15" s="137"/>
      <c r="K15" s="28"/>
      <c r="L15" s="28"/>
    </row>
    <row r="16" spans="1:21" s="41" customFormat="1" ht="14.25" x14ac:dyDescent="0.2">
      <c r="A16" s="197"/>
      <c r="B16" s="191"/>
      <c r="C16" s="73"/>
      <c r="D16" s="48" t="s">
        <v>13</v>
      </c>
      <c r="E16" s="42">
        <f>E18+SUM(E24:E83)-E24-E29-E37-E51-E55-E74</f>
        <v>505994.52000000008</v>
      </c>
      <c r="F16" s="42">
        <f>F18+SUM(F24:F83)-F24-F29-F37-F51-F55-F74</f>
        <v>570990.59999999986</v>
      </c>
      <c r="G16" s="42">
        <f>G18+SUM(G24:G83)-G24-G29-G37-G51-G55-G74</f>
        <v>577591.69999999984</v>
      </c>
      <c r="H16" s="42">
        <f>+G16-F16</f>
        <v>6601.0999999999767</v>
      </c>
      <c r="I16" s="42">
        <f>G16-E16</f>
        <v>71597.17999999976</v>
      </c>
      <c r="J16" s="138"/>
      <c r="K16" s="42">
        <f>K18+SUM(K24:K83)-K24-K29-K37-K51-K55-K74</f>
        <v>579778.69999999984</v>
      </c>
      <c r="L16" s="42">
        <f>L18+SUM(L24:L83)-L24-L29-L37-L51-L55-L74</f>
        <v>585897.39999999991</v>
      </c>
    </row>
    <row r="17" spans="1:21" s="41" customFormat="1" x14ac:dyDescent="0.2">
      <c r="A17" s="197"/>
      <c r="B17" s="191"/>
      <c r="C17" s="70"/>
      <c r="D17" s="46" t="s">
        <v>49</v>
      </c>
      <c r="E17" s="40"/>
      <c r="F17" s="40"/>
      <c r="G17" s="28"/>
      <c r="H17" s="28">
        <f>+G17-F17</f>
        <v>0</v>
      </c>
      <c r="I17" s="28">
        <f>G17-E17</f>
        <v>0</v>
      </c>
      <c r="J17" s="113"/>
      <c r="K17" s="28"/>
      <c r="L17" s="28"/>
    </row>
    <row r="18" spans="1:21" s="41" customFormat="1" ht="21.75" customHeight="1" x14ac:dyDescent="0.2">
      <c r="A18" s="197"/>
      <c r="B18" s="191"/>
      <c r="C18" s="74"/>
      <c r="D18" s="63" t="s">
        <v>115</v>
      </c>
      <c r="E18" s="93">
        <f>SUM(E20:E23)</f>
        <v>392687.10000000003</v>
      </c>
      <c r="F18" s="93">
        <f>SUM(F20:F23)</f>
        <v>451573.2</v>
      </c>
      <c r="G18" s="93">
        <f>SUM(G20:G23)</f>
        <v>452003.69999999995</v>
      </c>
      <c r="H18" s="93">
        <f>+G18-F18</f>
        <v>430.49999999994179</v>
      </c>
      <c r="I18" s="93">
        <f>G18-E18</f>
        <v>59316.599999999919</v>
      </c>
      <c r="J18" s="139"/>
      <c r="K18" s="93">
        <f>SUM(K20:K23)</f>
        <v>453840.69999999995</v>
      </c>
      <c r="L18" s="93">
        <f>SUM(L20:L23)</f>
        <v>460309.4</v>
      </c>
    </row>
    <row r="19" spans="1:21" s="41" customFormat="1" x14ac:dyDescent="0.25">
      <c r="A19" s="80"/>
      <c r="B19" s="78"/>
      <c r="C19" s="70"/>
      <c r="D19" s="46" t="s">
        <v>49</v>
      </c>
      <c r="E19" s="40"/>
      <c r="F19" s="40"/>
      <c r="G19" s="28"/>
      <c r="H19" s="28"/>
      <c r="I19" s="40"/>
      <c r="J19" s="113"/>
      <c r="K19" s="28"/>
      <c r="L19" s="28"/>
    </row>
    <row r="20" spans="1:21" s="41" customFormat="1" ht="51" customHeight="1" x14ac:dyDescent="0.25">
      <c r="A20" s="80"/>
      <c r="B20" s="78"/>
      <c r="C20" s="75" t="s">
        <v>63</v>
      </c>
      <c r="D20" s="49" t="s">
        <v>14</v>
      </c>
      <c r="E20" s="40">
        <v>308324.2</v>
      </c>
      <c r="F20" s="40">
        <v>379404</v>
      </c>
      <c r="G20" s="40">
        <v>391660.6</v>
      </c>
      <c r="H20" s="40">
        <f t="shared" si="1"/>
        <v>12256.599999999977</v>
      </c>
      <c r="I20" s="40">
        <f t="shared" si="0"/>
        <v>83336.399999999965</v>
      </c>
      <c r="J20" s="147" t="s">
        <v>175</v>
      </c>
      <c r="K20" s="40">
        <v>393257.8</v>
      </c>
      <c r="L20" s="40">
        <v>398905.4</v>
      </c>
    </row>
    <row r="21" spans="1:21" s="41" customFormat="1" ht="40.5" customHeight="1" x14ac:dyDescent="0.25">
      <c r="A21" s="80"/>
      <c r="B21" s="78"/>
      <c r="C21" s="75" t="s">
        <v>64</v>
      </c>
      <c r="D21" s="50" t="s">
        <v>15</v>
      </c>
      <c r="E21" s="40">
        <v>59462.7</v>
      </c>
      <c r="F21" s="40">
        <v>48121.8</v>
      </c>
      <c r="G21" s="40">
        <v>30718.799999999999</v>
      </c>
      <c r="H21" s="40">
        <f t="shared" si="1"/>
        <v>-17403.000000000004</v>
      </c>
      <c r="I21" s="40">
        <f t="shared" si="0"/>
        <v>-28743.899999999998</v>
      </c>
      <c r="J21" s="148" t="s">
        <v>180</v>
      </c>
      <c r="K21" s="40">
        <v>30650.799999999999</v>
      </c>
      <c r="L21" s="40">
        <v>31116.6</v>
      </c>
    </row>
    <row r="22" spans="1:21" s="41" customFormat="1" ht="43.5" customHeight="1" x14ac:dyDescent="0.25">
      <c r="A22" s="80"/>
      <c r="B22" s="78"/>
      <c r="C22" s="75" t="s">
        <v>65</v>
      </c>
      <c r="D22" s="50" t="s">
        <v>16</v>
      </c>
      <c r="E22" s="40">
        <v>24900.2</v>
      </c>
      <c r="F22" s="40">
        <v>24047.4</v>
      </c>
      <c r="G22" s="40">
        <v>29624.3</v>
      </c>
      <c r="H22" s="40">
        <f>+G22-F22</f>
        <v>5576.8999999999978</v>
      </c>
      <c r="I22" s="40">
        <f>G22-E22</f>
        <v>4724.0999999999985</v>
      </c>
      <c r="J22" s="148" t="s">
        <v>176</v>
      </c>
      <c r="K22" s="40">
        <v>29932.1</v>
      </c>
      <c r="L22" s="40">
        <v>30287.4</v>
      </c>
    </row>
    <row r="23" spans="1:21" s="43" customFormat="1" ht="14.25" hidden="1" x14ac:dyDescent="0.25">
      <c r="A23" s="80"/>
      <c r="B23" s="78"/>
      <c r="C23" s="75" t="s">
        <v>136</v>
      </c>
      <c r="D23" s="50" t="s">
        <v>137</v>
      </c>
      <c r="E23" s="40"/>
      <c r="F23" s="40"/>
      <c r="G23" s="40"/>
      <c r="H23" s="40"/>
      <c r="I23" s="40"/>
      <c r="J23" s="113"/>
      <c r="K23" s="40"/>
      <c r="L23" s="40"/>
      <c r="M23" s="41"/>
      <c r="N23" s="41"/>
      <c r="O23" s="41"/>
      <c r="P23" s="41"/>
      <c r="Q23" s="41"/>
      <c r="R23" s="41"/>
      <c r="S23" s="41"/>
      <c r="T23" s="41"/>
      <c r="U23" s="41"/>
    </row>
    <row r="24" spans="1:21" s="43" customFormat="1" ht="17.25" customHeight="1" x14ac:dyDescent="0.25">
      <c r="A24" s="80"/>
      <c r="B24" s="78"/>
      <c r="C24" s="76">
        <v>4212</v>
      </c>
      <c r="D24" s="63" t="s">
        <v>17</v>
      </c>
      <c r="E24" s="93">
        <f>E26+E27+E28</f>
        <v>4358.0599999999995</v>
      </c>
      <c r="F24" s="93">
        <f>F26+F27+F28</f>
        <v>7388.7999999999993</v>
      </c>
      <c r="G24" s="93">
        <f>G26+G27+G28</f>
        <v>7388.7999999999993</v>
      </c>
      <c r="H24" s="93">
        <f t="shared" si="1"/>
        <v>0</v>
      </c>
      <c r="I24" s="93">
        <f t="shared" si="0"/>
        <v>3030.74</v>
      </c>
      <c r="J24" s="139"/>
      <c r="K24" s="93">
        <f>K26+K27+K28</f>
        <v>7388.7999999999993</v>
      </c>
      <c r="L24" s="93">
        <f>L26+L27+L28</f>
        <v>7388.7999999999993</v>
      </c>
      <c r="M24" s="41"/>
      <c r="N24" s="41"/>
      <c r="O24" s="41"/>
      <c r="P24" s="41"/>
      <c r="Q24" s="41"/>
      <c r="R24" s="41"/>
      <c r="S24" s="41"/>
      <c r="T24" s="41"/>
      <c r="U24" s="41"/>
    </row>
    <row r="25" spans="1:21" s="43" customFormat="1" ht="14.25" x14ac:dyDescent="0.25">
      <c r="A25" s="80"/>
      <c r="B25" s="78"/>
      <c r="C25" s="75"/>
      <c r="D25" s="46" t="s">
        <v>49</v>
      </c>
      <c r="E25" s="58"/>
      <c r="F25" s="56"/>
      <c r="G25" s="56"/>
      <c r="H25" s="56"/>
      <c r="I25" s="56"/>
      <c r="J25" s="136"/>
      <c r="K25" s="56"/>
      <c r="L25" s="56"/>
      <c r="M25" s="41"/>
      <c r="N25" s="41"/>
      <c r="O25" s="41"/>
      <c r="P25" s="41"/>
      <c r="Q25" s="41"/>
      <c r="R25" s="41"/>
      <c r="S25" s="41"/>
      <c r="T25" s="41"/>
      <c r="U25" s="41"/>
    </row>
    <row r="26" spans="1:21" s="43" customFormat="1" ht="15.75" customHeight="1" x14ac:dyDescent="0.25">
      <c r="A26" s="80"/>
      <c r="B26" s="78"/>
      <c r="C26" s="75"/>
      <c r="D26" s="46" t="s">
        <v>17</v>
      </c>
      <c r="E26" s="56">
        <v>2089.86</v>
      </c>
      <c r="F26" s="56">
        <v>4755.8999999999996</v>
      </c>
      <c r="G26" s="56">
        <v>4755.8999999999996</v>
      </c>
      <c r="H26" s="56">
        <f t="shared" si="1"/>
        <v>0</v>
      </c>
      <c r="I26" s="56">
        <f t="shared" si="0"/>
        <v>2666.0399999999995</v>
      </c>
      <c r="J26" s="136"/>
      <c r="K26" s="56">
        <v>4755.8999999999996</v>
      </c>
      <c r="L26" s="56">
        <v>4755.8999999999996</v>
      </c>
      <c r="M26" s="41"/>
      <c r="N26" s="41"/>
      <c r="O26" s="41"/>
      <c r="P26" s="41"/>
      <c r="Q26" s="41"/>
      <c r="R26" s="41"/>
      <c r="S26" s="41"/>
      <c r="T26" s="41"/>
      <c r="U26" s="41"/>
    </row>
    <row r="27" spans="1:21" s="43" customFormat="1" ht="27" hidden="1" x14ac:dyDescent="0.25">
      <c r="A27" s="80"/>
      <c r="B27" s="78"/>
      <c r="C27" s="75"/>
      <c r="D27" s="46" t="s">
        <v>72</v>
      </c>
      <c r="E27" s="56">
        <v>0</v>
      </c>
      <c r="F27" s="56">
        <v>0</v>
      </c>
      <c r="G27" s="56">
        <v>0</v>
      </c>
      <c r="H27" s="56">
        <f t="shared" si="1"/>
        <v>0</v>
      </c>
      <c r="I27" s="56">
        <f t="shared" si="0"/>
        <v>0</v>
      </c>
      <c r="J27" s="136"/>
      <c r="K27" s="56">
        <v>0</v>
      </c>
      <c r="L27" s="56">
        <v>0</v>
      </c>
      <c r="M27" s="41"/>
      <c r="N27" s="41"/>
      <c r="O27" s="41"/>
      <c r="P27" s="41"/>
      <c r="Q27" s="41"/>
      <c r="R27" s="41"/>
      <c r="S27" s="41"/>
      <c r="T27" s="41"/>
      <c r="U27" s="41"/>
    </row>
    <row r="28" spans="1:21" s="43" customFormat="1" ht="17.25" customHeight="1" x14ac:dyDescent="0.25">
      <c r="A28" s="80"/>
      <c r="B28" s="78"/>
      <c r="C28" s="75"/>
      <c r="D28" s="46" t="s">
        <v>92</v>
      </c>
      <c r="E28" s="56">
        <v>2268.1999999999998</v>
      </c>
      <c r="F28" s="56">
        <v>2632.9</v>
      </c>
      <c r="G28" s="56">
        <v>2632.9</v>
      </c>
      <c r="H28" s="56">
        <f t="shared" si="1"/>
        <v>0</v>
      </c>
      <c r="I28" s="56">
        <f t="shared" si="0"/>
        <v>364.70000000000027</v>
      </c>
      <c r="J28" s="136"/>
      <c r="K28" s="56">
        <v>2632.9</v>
      </c>
      <c r="L28" s="56">
        <v>2632.9</v>
      </c>
      <c r="M28" s="41"/>
      <c r="N28" s="41"/>
      <c r="O28" s="41"/>
      <c r="P28" s="41"/>
      <c r="Q28" s="41"/>
      <c r="R28" s="41"/>
      <c r="S28" s="41"/>
      <c r="T28" s="41"/>
      <c r="U28" s="41"/>
    </row>
    <row r="29" spans="1:21" s="43" customFormat="1" ht="14.25" x14ac:dyDescent="0.25">
      <c r="A29" s="80"/>
      <c r="B29" s="78"/>
      <c r="C29" s="76">
        <v>4213</v>
      </c>
      <c r="D29" s="63" t="s">
        <v>18</v>
      </c>
      <c r="E29" s="93">
        <f>E31+E32</f>
        <v>100.9</v>
      </c>
      <c r="F29" s="93">
        <f>F31+F32</f>
        <v>176.29999999999998</v>
      </c>
      <c r="G29" s="93">
        <f>G31+G32</f>
        <v>176.29999999999998</v>
      </c>
      <c r="H29" s="93">
        <f t="shared" si="1"/>
        <v>0</v>
      </c>
      <c r="I29" s="93">
        <f t="shared" si="0"/>
        <v>75.399999999999977</v>
      </c>
      <c r="J29" s="139"/>
      <c r="K29" s="93">
        <f>K31+K32</f>
        <v>176.29999999999998</v>
      </c>
      <c r="L29" s="93">
        <f>L31+L32</f>
        <v>176.29999999999998</v>
      </c>
      <c r="M29" s="41"/>
      <c r="N29" s="41"/>
      <c r="O29" s="41"/>
      <c r="P29" s="41"/>
      <c r="Q29" s="41"/>
      <c r="R29" s="41"/>
      <c r="S29" s="41"/>
      <c r="T29" s="41"/>
      <c r="U29" s="41"/>
    </row>
    <row r="30" spans="1:21" s="43" customFormat="1" x14ac:dyDescent="0.25">
      <c r="A30" s="80"/>
      <c r="B30" s="78"/>
      <c r="C30" s="75"/>
      <c r="D30" s="46" t="s">
        <v>49</v>
      </c>
      <c r="E30" s="56"/>
      <c r="F30" s="56"/>
      <c r="G30" s="56"/>
      <c r="H30" s="56"/>
      <c r="I30" s="56"/>
      <c r="J30" s="136"/>
      <c r="K30" s="56"/>
      <c r="L30" s="56"/>
      <c r="M30" s="41"/>
      <c r="N30" s="41"/>
      <c r="O30" s="41"/>
      <c r="P30" s="41"/>
      <c r="Q30" s="41"/>
      <c r="R30" s="41"/>
      <c r="S30" s="41"/>
      <c r="T30" s="41"/>
      <c r="U30" s="41"/>
    </row>
    <row r="31" spans="1:21" s="43" customFormat="1" ht="27" x14ac:dyDescent="0.25">
      <c r="A31" s="80"/>
      <c r="B31" s="78"/>
      <c r="C31" s="75"/>
      <c r="D31" s="52" t="s">
        <v>19</v>
      </c>
      <c r="E31" s="40">
        <v>70.7</v>
      </c>
      <c r="F31" s="56">
        <v>146.1</v>
      </c>
      <c r="G31" s="56">
        <v>146.1</v>
      </c>
      <c r="H31" s="56">
        <f t="shared" si="1"/>
        <v>0</v>
      </c>
      <c r="I31" s="56">
        <f t="shared" si="0"/>
        <v>75.399999999999991</v>
      </c>
      <c r="J31" s="140"/>
      <c r="K31" s="56">
        <v>146.1</v>
      </c>
      <c r="L31" s="56">
        <v>146.1</v>
      </c>
      <c r="M31" s="41"/>
      <c r="N31" s="41"/>
      <c r="O31" s="41"/>
      <c r="P31" s="41"/>
      <c r="Q31" s="41"/>
      <c r="R31" s="41"/>
      <c r="S31" s="41"/>
      <c r="T31" s="41"/>
      <c r="U31" s="41"/>
    </row>
    <row r="32" spans="1:21" s="43" customFormat="1" ht="27" x14ac:dyDescent="0.25">
      <c r="A32" s="80"/>
      <c r="B32" s="78"/>
      <c r="C32" s="75"/>
      <c r="D32" s="52" t="s">
        <v>66</v>
      </c>
      <c r="E32" s="56">
        <v>30.2</v>
      </c>
      <c r="F32" s="56">
        <v>30.2</v>
      </c>
      <c r="G32" s="56">
        <v>30.2</v>
      </c>
      <c r="H32" s="56">
        <f t="shared" si="1"/>
        <v>0</v>
      </c>
      <c r="I32" s="56">
        <f t="shared" si="0"/>
        <v>0</v>
      </c>
      <c r="J32" s="136"/>
      <c r="K32" s="56">
        <v>30.2</v>
      </c>
      <c r="L32" s="56">
        <v>30.2</v>
      </c>
      <c r="M32" s="41"/>
      <c r="N32" s="41"/>
      <c r="O32" s="41"/>
      <c r="P32" s="41"/>
      <c r="Q32" s="41"/>
      <c r="R32" s="41"/>
      <c r="S32" s="41"/>
      <c r="T32" s="41"/>
      <c r="U32" s="41"/>
    </row>
    <row r="33" spans="1:21" s="43" customFormat="1" ht="38.25" customHeight="1" x14ac:dyDescent="0.25">
      <c r="A33" s="80"/>
      <c r="B33" s="78"/>
      <c r="C33" s="75">
        <v>4214</v>
      </c>
      <c r="D33" s="51" t="s">
        <v>20</v>
      </c>
      <c r="E33" s="58">
        <v>1495.1</v>
      </c>
      <c r="F33" s="56">
        <v>2000</v>
      </c>
      <c r="G33" s="56">
        <v>2910.6</v>
      </c>
      <c r="H33" s="56">
        <f t="shared" si="1"/>
        <v>910.59999999999991</v>
      </c>
      <c r="I33" s="56">
        <f t="shared" si="0"/>
        <v>1415.5</v>
      </c>
      <c r="J33" s="149" t="s">
        <v>177</v>
      </c>
      <c r="K33" s="56">
        <v>2910.6</v>
      </c>
      <c r="L33" s="56">
        <v>2910.6</v>
      </c>
      <c r="M33" s="41"/>
      <c r="N33" s="41"/>
      <c r="O33" s="41"/>
      <c r="P33" s="41"/>
      <c r="Q33" s="41"/>
      <c r="R33" s="41"/>
      <c r="S33" s="41"/>
      <c r="T33" s="41"/>
      <c r="U33" s="41"/>
    </row>
    <row r="34" spans="1:21" s="41" customFormat="1" ht="38.25" x14ac:dyDescent="0.25">
      <c r="A34" s="80"/>
      <c r="B34" s="78"/>
      <c r="C34" s="75">
        <v>4215</v>
      </c>
      <c r="D34" s="51" t="s">
        <v>21</v>
      </c>
      <c r="E34" s="56">
        <v>160</v>
      </c>
      <c r="F34" s="56">
        <v>160</v>
      </c>
      <c r="G34" s="56">
        <v>300</v>
      </c>
      <c r="H34" s="56">
        <f t="shared" si="1"/>
        <v>140</v>
      </c>
      <c r="I34" s="56">
        <f t="shared" si="0"/>
        <v>140</v>
      </c>
      <c r="J34" s="136" t="s">
        <v>178</v>
      </c>
      <c r="K34" s="56">
        <v>300</v>
      </c>
      <c r="L34" s="56">
        <v>300</v>
      </c>
    </row>
    <row r="35" spans="1:21" s="29" customFormat="1" ht="28.5" hidden="1" x14ac:dyDescent="0.25">
      <c r="A35" s="80"/>
      <c r="B35" s="78"/>
      <c r="C35" s="75">
        <v>4216</v>
      </c>
      <c r="D35" s="51" t="s">
        <v>22</v>
      </c>
      <c r="E35" s="56"/>
      <c r="F35" s="56"/>
      <c r="G35" s="56"/>
      <c r="H35" s="56">
        <f t="shared" si="1"/>
        <v>0</v>
      </c>
      <c r="I35" s="56">
        <f t="shared" si="0"/>
        <v>0</v>
      </c>
      <c r="J35" s="136"/>
      <c r="K35" s="56"/>
      <c r="L35" s="56"/>
      <c r="M35" s="41"/>
      <c r="N35" s="41"/>
      <c r="O35" s="41"/>
      <c r="P35" s="41"/>
      <c r="Q35" s="41"/>
      <c r="R35" s="41"/>
      <c r="S35" s="41"/>
      <c r="T35" s="41"/>
      <c r="U35" s="41"/>
    </row>
    <row r="36" spans="1:21" s="29" customFormat="1" ht="14.25" hidden="1" x14ac:dyDescent="0.25">
      <c r="A36" s="80"/>
      <c r="B36" s="78"/>
      <c r="C36" s="75">
        <v>4217</v>
      </c>
      <c r="D36" s="51" t="s">
        <v>23</v>
      </c>
      <c r="E36" s="56"/>
      <c r="F36" s="56"/>
      <c r="G36" s="56"/>
      <c r="H36" s="56">
        <f t="shared" si="1"/>
        <v>0</v>
      </c>
      <c r="I36" s="56">
        <f t="shared" si="0"/>
        <v>0</v>
      </c>
      <c r="J36" s="136"/>
      <c r="K36" s="56"/>
      <c r="L36" s="56"/>
      <c r="M36" s="41"/>
      <c r="N36" s="41"/>
      <c r="O36" s="41"/>
      <c r="P36" s="41"/>
      <c r="Q36" s="41"/>
      <c r="R36" s="41"/>
      <c r="S36" s="41"/>
      <c r="T36" s="41"/>
      <c r="U36" s="41"/>
    </row>
    <row r="37" spans="1:21" s="29" customFormat="1" ht="28.5" x14ac:dyDescent="0.25">
      <c r="A37" s="80"/>
      <c r="B37" s="78"/>
      <c r="C37" s="76"/>
      <c r="D37" s="63" t="s">
        <v>93</v>
      </c>
      <c r="E37" s="93">
        <f>E39+E40</f>
        <v>3618.6</v>
      </c>
      <c r="F37" s="93">
        <f>F39+F40</f>
        <v>5700</v>
      </c>
      <c r="G37" s="93">
        <f>G39+G40</f>
        <v>5700</v>
      </c>
      <c r="H37" s="93">
        <f t="shared" si="1"/>
        <v>0</v>
      </c>
      <c r="I37" s="93">
        <f t="shared" si="0"/>
        <v>2081.4</v>
      </c>
      <c r="J37" s="139"/>
      <c r="K37" s="93">
        <f>K39+K40</f>
        <v>5700</v>
      </c>
      <c r="L37" s="93">
        <f>L39+L40</f>
        <v>5700</v>
      </c>
      <c r="M37" s="41"/>
      <c r="N37" s="41"/>
      <c r="O37" s="41"/>
      <c r="P37" s="41"/>
      <c r="Q37" s="41"/>
      <c r="R37" s="41"/>
      <c r="S37" s="41"/>
      <c r="T37" s="41"/>
      <c r="U37" s="41"/>
    </row>
    <row r="38" spans="1:21" s="29" customFormat="1" x14ac:dyDescent="0.25">
      <c r="A38" s="80"/>
      <c r="B38" s="78"/>
      <c r="C38" s="75"/>
      <c r="D38" s="46" t="s">
        <v>49</v>
      </c>
      <c r="E38" s="28"/>
      <c r="F38" s="28"/>
      <c r="G38" s="28"/>
      <c r="H38" s="28"/>
      <c r="I38" s="28"/>
      <c r="J38" s="137"/>
      <c r="K38" s="28"/>
      <c r="L38" s="28"/>
      <c r="M38" s="41"/>
      <c r="N38" s="41"/>
      <c r="O38" s="41"/>
      <c r="P38" s="41"/>
      <c r="Q38" s="41"/>
      <c r="R38" s="41"/>
      <c r="S38" s="41"/>
      <c r="T38" s="41"/>
      <c r="U38" s="41"/>
    </row>
    <row r="39" spans="1:21" s="29" customFormat="1" ht="16.5" customHeight="1" x14ac:dyDescent="0.25">
      <c r="A39" s="80"/>
      <c r="B39" s="78"/>
      <c r="C39" s="75">
        <v>4221</v>
      </c>
      <c r="D39" s="46" t="s">
        <v>24</v>
      </c>
      <c r="E39" s="28">
        <v>3618.6</v>
      </c>
      <c r="F39" s="28">
        <v>5700</v>
      </c>
      <c r="G39" s="28">
        <v>5700</v>
      </c>
      <c r="H39" s="28">
        <f t="shared" si="1"/>
        <v>0</v>
      </c>
      <c r="I39" s="28">
        <f t="shared" si="0"/>
        <v>2081.4</v>
      </c>
      <c r="J39" s="137"/>
      <c r="K39" s="28">
        <v>5700</v>
      </c>
      <c r="L39" s="28">
        <v>5700</v>
      </c>
      <c r="M39" s="41"/>
      <c r="N39" s="41"/>
      <c r="O39" s="41"/>
      <c r="P39" s="41"/>
      <c r="Q39" s="41"/>
      <c r="R39" s="41"/>
      <c r="S39" s="41"/>
      <c r="T39" s="41"/>
      <c r="U39" s="41"/>
    </row>
    <row r="40" spans="1:21" s="29" customFormat="1" ht="27" hidden="1" x14ac:dyDescent="0.25">
      <c r="A40" s="80"/>
      <c r="B40" s="78"/>
      <c r="C40" s="75">
        <v>4222</v>
      </c>
      <c r="D40" s="46" t="s">
        <v>25</v>
      </c>
      <c r="E40" s="28"/>
      <c r="F40" s="28"/>
      <c r="G40" s="28"/>
      <c r="H40" s="28">
        <f t="shared" si="1"/>
        <v>0</v>
      </c>
      <c r="I40" s="28">
        <f t="shared" si="0"/>
        <v>0</v>
      </c>
      <c r="J40" s="137"/>
      <c r="K40" s="28"/>
      <c r="L40" s="28"/>
      <c r="M40" s="41"/>
      <c r="N40" s="41"/>
      <c r="O40" s="41"/>
      <c r="P40" s="41"/>
      <c r="Q40" s="41"/>
      <c r="R40" s="41"/>
      <c r="S40" s="41"/>
      <c r="T40" s="41"/>
      <c r="U40" s="41"/>
    </row>
    <row r="41" spans="1:21" s="43" customFormat="1" ht="14.25" hidden="1" x14ac:dyDescent="0.25">
      <c r="A41" s="80"/>
      <c r="B41" s="78"/>
      <c r="C41" s="75">
        <v>4231</v>
      </c>
      <c r="D41" s="47" t="s">
        <v>26</v>
      </c>
      <c r="E41" s="28"/>
      <c r="F41" s="28"/>
      <c r="G41" s="28"/>
      <c r="H41" s="28">
        <f t="shared" si="1"/>
        <v>0</v>
      </c>
      <c r="I41" s="28">
        <f t="shared" si="0"/>
        <v>0</v>
      </c>
      <c r="J41" s="137"/>
      <c r="K41" s="28"/>
      <c r="L41" s="28"/>
      <c r="M41" s="41"/>
      <c r="N41" s="41"/>
      <c r="O41" s="41"/>
      <c r="P41" s="41"/>
      <c r="Q41" s="41"/>
      <c r="R41" s="41"/>
      <c r="S41" s="41"/>
      <c r="T41" s="41"/>
      <c r="U41" s="41"/>
    </row>
    <row r="42" spans="1:21" s="43" customFormat="1" ht="19.5" customHeight="1" x14ac:dyDescent="0.25">
      <c r="A42" s="80"/>
      <c r="B42" s="78"/>
      <c r="C42" s="75">
        <v>4232</v>
      </c>
      <c r="D42" s="47" t="s">
        <v>27</v>
      </c>
      <c r="E42" s="28">
        <v>1671</v>
      </c>
      <c r="F42" s="28">
        <v>2566</v>
      </c>
      <c r="G42" s="28">
        <v>2566</v>
      </c>
      <c r="H42" s="28">
        <f t="shared" si="1"/>
        <v>0</v>
      </c>
      <c r="I42" s="28">
        <f t="shared" si="0"/>
        <v>895</v>
      </c>
      <c r="J42" s="141"/>
      <c r="K42" s="28">
        <v>2566</v>
      </c>
      <c r="L42" s="28">
        <v>2566</v>
      </c>
      <c r="M42" s="41"/>
      <c r="N42" s="41"/>
      <c r="O42" s="41"/>
      <c r="P42" s="41"/>
      <c r="Q42" s="41"/>
      <c r="R42" s="41"/>
      <c r="S42" s="41"/>
      <c r="T42" s="41"/>
      <c r="U42" s="41"/>
    </row>
    <row r="43" spans="1:21" s="43" customFormat="1" ht="38.25" x14ac:dyDescent="0.25">
      <c r="A43" s="80"/>
      <c r="B43" s="78"/>
      <c r="C43" s="75">
        <v>4233</v>
      </c>
      <c r="D43" s="47" t="s">
        <v>86</v>
      </c>
      <c r="E43" s="28">
        <v>130</v>
      </c>
      <c r="F43" s="28">
        <v>242</v>
      </c>
      <c r="G43" s="28">
        <v>234</v>
      </c>
      <c r="H43" s="28">
        <f t="shared" si="1"/>
        <v>-8</v>
      </c>
      <c r="I43" s="28">
        <f t="shared" si="0"/>
        <v>104</v>
      </c>
      <c r="J43" s="136" t="s">
        <v>179</v>
      </c>
      <c r="K43" s="28">
        <v>234</v>
      </c>
      <c r="L43" s="28">
        <v>234</v>
      </c>
      <c r="M43" s="41"/>
      <c r="N43" s="41"/>
      <c r="O43" s="41"/>
      <c r="P43" s="41"/>
      <c r="Q43" s="41"/>
      <c r="R43" s="41"/>
      <c r="S43" s="41"/>
      <c r="T43" s="41"/>
      <c r="U43" s="41"/>
    </row>
    <row r="44" spans="1:21" s="43" customFormat="1" ht="38.25" x14ac:dyDescent="0.25">
      <c r="A44" s="80"/>
      <c r="B44" s="78"/>
      <c r="C44" s="75">
        <v>4234</v>
      </c>
      <c r="D44" s="47" t="s">
        <v>28</v>
      </c>
      <c r="E44" s="56">
        <v>0</v>
      </c>
      <c r="F44" s="56">
        <v>300</v>
      </c>
      <c r="G44" s="56">
        <v>0</v>
      </c>
      <c r="H44" s="56">
        <f t="shared" si="1"/>
        <v>-300</v>
      </c>
      <c r="I44" s="56">
        <f t="shared" si="0"/>
        <v>0</v>
      </c>
      <c r="J44" s="136" t="s">
        <v>168</v>
      </c>
      <c r="K44" s="56">
        <v>0</v>
      </c>
      <c r="L44" s="56">
        <v>0</v>
      </c>
      <c r="M44" s="41"/>
      <c r="N44" s="41"/>
      <c r="O44" s="41"/>
      <c r="P44" s="41"/>
      <c r="Q44" s="41"/>
      <c r="R44" s="41"/>
      <c r="S44" s="41"/>
      <c r="T44" s="41"/>
      <c r="U44" s="41"/>
    </row>
    <row r="45" spans="1:21" s="41" customFormat="1" ht="16.5" customHeight="1" x14ac:dyDescent="0.25">
      <c r="A45" s="80"/>
      <c r="B45" s="78"/>
      <c r="C45" s="75">
        <v>4235</v>
      </c>
      <c r="D45" s="47" t="s">
        <v>29</v>
      </c>
      <c r="E45" s="56">
        <v>9990</v>
      </c>
      <c r="F45" s="56">
        <v>10000</v>
      </c>
      <c r="G45" s="56">
        <v>10000</v>
      </c>
      <c r="H45" s="56">
        <f t="shared" si="1"/>
        <v>0</v>
      </c>
      <c r="I45" s="56">
        <f t="shared" si="0"/>
        <v>10</v>
      </c>
      <c r="J45" s="136"/>
      <c r="K45" s="56">
        <v>10000</v>
      </c>
      <c r="L45" s="56">
        <v>10000</v>
      </c>
    </row>
    <row r="46" spans="1:21" s="43" customFormat="1" ht="28.5" hidden="1" x14ac:dyDescent="0.25">
      <c r="A46" s="80"/>
      <c r="B46" s="78"/>
      <c r="C46" s="75">
        <v>4236</v>
      </c>
      <c r="D46" s="47" t="s">
        <v>30</v>
      </c>
      <c r="E46" s="56"/>
      <c r="F46" s="56"/>
      <c r="G46" s="56"/>
      <c r="H46" s="56">
        <f t="shared" si="1"/>
        <v>0</v>
      </c>
      <c r="I46" s="56">
        <f t="shared" si="0"/>
        <v>0</v>
      </c>
      <c r="J46" s="136"/>
      <c r="K46" s="56"/>
      <c r="L46" s="56"/>
      <c r="M46" s="41"/>
      <c r="N46" s="41"/>
      <c r="O46" s="41"/>
      <c r="P46" s="41"/>
      <c r="Q46" s="41"/>
      <c r="R46" s="41"/>
      <c r="S46" s="41"/>
      <c r="T46" s="41"/>
      <c r="U46" s="41"/>
    </row>
    <row r="47" spans="1:21" s="41" customFormat="1" ht="17.25" customHeight="1" x14ac:dyDescent="0.25">
      <c r="A47" s="80"/>
      <c r="B47" s="78"/>
      <c r="C47" s="75">
        <v>4237</v>
      </c>
      <c r="D47" s="47" t="s">
        <v>31</v>
      </c>
      <c r="E47" s="56">
        <v>430</v>
      </c>
      <c r="F47" s="56">
        <v>300</v>
      </c>
      <c r="G47" s="56">
        <v>300</v>
      </c>
      <c r="H47" s="56">
        <f t="shared" si="1"/>
        <v>0</v>
      </c>
      <c r="I47" s="56">
        <f t="shared" si="0"/>
        <v>-130</v>
      </c>
      <c r="J47" s="136"/>
      <c r="K47" s="56">
        <v>300</v>
      </c>
      <c r="L47" s="56">
        <v>300</v>
      </c>
    </row>
    <row r="48" spans="1:21" s="41" customFormat="1" ht="28.5" x14ac:dyDescent="0.25">
      <c r="A48" s="80"/>
      <c r="B48" s="78"/>
      <c r="C48" s="75">
        <v>4239</v>
      </c>
      <c r="D48" s="45" t="s">
        <v>32</v>
      </c>
      <c r="E48" s="40">
        <v>350</v>
      </c>
      <c r="F48" s="40">
        <v>0</v>
      </c>
      <c r="G48" s="40">
        <v>0</v>
      </c>
      <c r="H48" s="40">
        <f t="shared" si="1"/>
        <v>0</v>
      </c>
      <c r="I48" s="40">
        <f t="shared" si="0"/>
        <v>-350</v>
      </c>
      <c r="J48" s="136"/>
      <c r="K48" s="40">
        <v>350</v>
      </c>
      <c r="L48" s="40">
        <v>0</v>
      </c>
    </row>
    <row r="49" spans="1:21" s="41" customFormat="1" ht="20.25" customHeight="1" x14ac:dyDescent="0.25">
      <c r="A49" s="80"/>
      <c r="B49" s="78"/>
      <c r="C49" s="75">
        <v>4241</v>
      </c>
      <c r="D49" s="47" t="s">
        <v>33</v>
      </c>
      <c r="E49" s="56">
        <v>405</v>
      </c>
      <c r="F49" s="56">
        <v>50</v>
      </c>
      <c r="G49" s="56">
        <v>50</v>
      </c>
      <c r="H49" s="56">
        <f t="shared" si="1"/>
        <v>0</v>
      </c>
      <c r="I49" s="56">
        <f t="shared" si="0"/>
        <v>-355</v>
      </c>
      <c r="J49" s="136"/>
      <c r="K49" s="56">
        <v>50</v>
      </c>
      <c r="L49" s="56">
        <v>50</v>
      </c>
    </row>
    <row r="50" spans="1:21" s="41" customFormat="1" ht="28.5" x14ac:dyDescent="0.25">
      <c r="A50" s="80"/>
      <c r="B50" s="78"/>
      <c r="C50" s="75">
        <v>4251</v>
      </c>
      <c r="D50" s="45" t="s">
        <v>34</v>
      </c>
      <c r="E50" s="40">
        <v>979.56</v>
      </c>
      <c r="F50" s="40">
        <v>2537.3000000000002</v>
      </c>
      <c r="G50" s="40">
        <v>2537.3000000000002</v>
      </c>
      <c r="H50" s="40">
        <f t="shared" si="1"/>
        <v>0</v>
      </c>
      <c r="I50" s="40">
        <f t="shared" si="0"/>
        <v>1557.7400000000002</v>
      </c>
      <c r="J50" s="113"/>
      <c r="K50" s="40">
        <v>2537.3000000000002</v>
      </c>
      <c r="L50" s="40">
        <v>2537.3000000000002</v>
      </c>
    </row>
    <row r="51" spans="1:21" s="41" customFormat="1" ht="28.5" x14ac:dyDescent="0.25">
      <c r="A51" s="80"/>
      <c r="B51" s="78"/>
      <c r="C51" s="76">
        <v>4252</v>
      </c>
      <c r="D51" s="63" t="s">
        <v>35</v>
      </c>
      <c r="E51" s="93">
        <f>E53+E54</f>
        <v>3790.4</v>
      </c>
      <c r="F51" s="93">
        <f>F53+F54</f>
        <v>2422</v>
      </c>
      <c r="G51" s="93">
        <f>G53+G54</f>
        <v>5090</v>
      </c>
      <c r="H51" s="93">
        <f t="shared" si="1"/>
        <v>2668</v>
      </c>
      <c r="I51" s="93">
        <f t="shared" si="0"/>
        <v>1299.5999999999999</v>
      </c>
      <c r="J51" s="139"/>
      <c r="K51" s="93">
        <f>K53+K54</f>
        <v>5090</v>
      </c>
      <c r="L51" s="93">
        <f>L53+L54</f>
        <v>5090</v>
      </c>
    </row>
    <row r="52" spans="1:21" s="41" customFormat="1" x14ac:dyDescent="0.25">
      <c r="A52" s="80"/>
      <c r="B52" s="78"/>
      <c r="C52" s="75"/>
      <c r="D52" s="46" t="s">
        <v>49</v>
      </c>
      <c r="E52" s="40"/>
      <c r="F52" s="40"/>
      <c r="G52" s="40"/>
      <c r="H52" s="40"/>
      <c r="I52" s="40"/>
      <c r="J52" s="113"/>
      <c r="K52" s="40"/>
      <c r="L52" s="40"/>
    </row>
    <row r="53" spans="1:21" s="43" customFormat="1" ht="38.25" x14ac:dyDescent="0.25">
      <c r="A53" s="80"/>
      <c r="B53" s="78"/>
      <c r="C53" s="75"/>
      <c r="D53" s="53" t="s">
        <v>36</v>
      </c>
      <c r="E53" s="40">
        <v>2933</v>
      </c>
      <c r="F53" s="40">
        <v>1252</v>
      </c>
      <c r="G53" s="40">
        <v>3850</v>
      </c>
      <c r="H53" s="40">
        <f t="shared" si="1"/>
        <v>2598</v>
      </c>
      <c r="I53" s="40">
        <f t="shared" si="0"/>
        <v>917</v>
      </c>
      <c r="J53" s="136" t="s">
        <v>165</v>
      </c>
      <c r="K53" s="40">
        <v>3850</v>
      </c>
      <c r="L53" s="40">
        <v>3850</v>
      </c>
      <c r="M53" s="41"/>
      <c r="N53" s="41"/>
      <c r="O53" s="41"/>
      <c r="P53" s="41"/>
      <c r="Q53" s="41"/>
      <c r="R53" s="41"/>
      <c r="S53" s="41"/>
      <c r="T53" s="41"/>
      <c r="U53" s="41"/>
    </row>
    <row r="54" spans="1:21" s="43" customFormat="1" ht="38.25" x14ac:dyDescent="0.25">
      <c r="A54" s="80"/>
      <c r="B54" s="78"/>
      <c r="C54" s="75"/>
      <c r="D54" s="53" t="s">
        <v>37</v>
      </c>
      <c r="E54" s="40">
        <v>857.4</v>
      </c>
      <c r="F54" s="40">
        <v>1170</v>
      </c>
      <c r="G54" s="40">
        <v>1240</v>
      </c>
      <c r="H54" s="40">
        <f t="shared" si="1"/>
        <v>70</v>
      </c>
      <c r="I54" s="40">
        <f t="shared" si="0"/>
        <v>382.6</v>
      </c>
      <c r="J54" s="113" t="s">
        <v>167</v>
      </c>
      <c r="K54" s="40">
        <v>1240</v>
      </c>
      <c r="L54" s="40">
        <v>1240</v>
      </c>
      <c r="M54" s="41"/>
      <c r="N54" s="41"/>
      <c r="O54" s="41"/>
      <c r="P54" s="41"/>
      <c r="Q54" s="41"/>
      <c r="R54" s="41"/>
      <c r="S54" s="41"/>
      <c r="T54" s="41"/>
      <c r="U54" s="41"/>
    </row>
    <row r="55" spans="1:21" s="43" customFormat="1" ht="28.5" x14ac:dyDescent="0.25">
      <c r="A55" s="80"/>
      <c r="B55" s="78"/>
      <c r="C55" s="76">
        <v>4261</v>
      </c>
      <c r="D55" s="63" t="s">
        <v>38</v>
      </c>
      <c r="E55" s="93">
        <f>E57+E58</f>
        <v>1210.3</v>
      </c>
      <c r="F55" s="93">
        <f>F57+F58</f>
        <v>1144</v>
      </c>
      <c r="G55" s="93">
        <f>G57+G58</f>
        <v>1144</v>
      </c>
      <c r="H55" s="93">
        <f t="shared" si="1"/>
        <v>0</v>
      </c>
      <c r="I55" s="93">
        <f t="shared" si="0"/>
        <v>-66.299999999999955</v>
      </c>
      <c r="J55" s="139"/>
      <c r="K55" s="93">
        <f>K57+K58</f>
        <v>1144</v>
      </c>
      <c r="L55" s="93">
        <f>L57+L58</f>
        <v>1144</v>
      </c>
      <c r="M55" s="41"/>
      <c r="N55" s="41"/>
      <c r="O55" s="41"/>
      <c r="P55" s="41"/>
      <c r="Q55" s="41"/>
      <c r="R55" s="41"/>
      <c r="S55" s="41"/>
      <c r="T55" s="41"/>
      <c r="U55" s="41"/>
    </row>
    <row r="56" spans="1:21" s="43" customFormat="1" x14ac:dyDescent="0.25">
      <c r="A56" s="80"/>
      <c r="B56" s="78"/>
      <c r="C56" s="75"/>
      <c r="D56" s="46" t="s">
        <v>49</v>
      </c>
      <c r="E56" s="56"/>
      <c r="F56" s="56"/>
      <c r="G56" s="56"/>
      <c r="H56" s="56"/>
      <c r="I56" s="56"/>
      <c r="J56" s="136"/>
      <c r="K56" s="56"/>
      <c r="L56" s="56"/>
      <c r="M56" s="41"/>
      <c r="N56" s="41"/>
      <c r="O56" s="41"/>
      <c r="P56" s="41"/>
      <c r="Q56" s="41"/>
      <c r="R56" s="41"/>
      <c r="S56" s="41"/>
      <c r="T56" s="41"/>
      <c r="U56" s="41"/>
    </row>
    <row r="57" spans="1:21" s="43" customFormat="1" ht="15" customHeight="1" x14ac:dyDescent="0.25">
      <c r="A57" s="80"/>
      <c r="B57" s="78"/>
      <c r="C57" s="75"/>
      <c r="D57" s="46" t="s">
        <v>39</v>
      </c>
      <c r="E57" s="56">
        <v>1210.3</v>
      </c>
      <c r="F57" s="56">
        <v>1144</v>
      </c>
      <c r="G57" s="56">
        <v>1144</v>
      </c>
      <c r="H57" s="56">
        <f t="shared" si="1"/>
        <v>0</v>
      </c>
      <c r="I57" s="56">
        <f t="shared" si="0"/>
        <v>-66.299999999999955</v>
      </c>
      <c r="J57" s="136"/>
      <c r="K57" s="56">
        <v>1144</v>
      </c>
      <c r="L57" s="56">
        <v>1144</v>
      </c>
      <c r="M57" s="41"/>
      <c r="N57" s="41"/>
      <c r="O57" s="41"/>
      <c r="P57" s="41"/>
      <c r="Q57" s="41"/>
      <c r="R57" s="41"/>
      <c r="S57" s="41"/>
      <c r="T57" s="41"/>
      <c r="U57" s="41"/>
    </row>
    <row r="58" spans="1:21" s="43" customFormat="1" hidden="1" x14ac:dyDescent="0.25">
      <c r="A58" s="80"/>
      <c r="B58" s="78"/>
      <c r="C58" s="75"/>
      <c r="D58" s="46" t="s">
        <v>40</v>
      </c>
      <c r="E58" s="56"/>
      <c r="F58" s="56"/>
      <c r="G58" s="56"/>
      <c r="H58" s="56">
        <f t="shared" si="1"/>
        <v>0</v>
      </c>
      <c r="I58" s="56">
        <f t="shared" si="0"/>
        <v>0</v>
      </c>
      <c r="J58" s="136"/>
      <c r="K58" s="56"/>
      <c r="L58" s="56"/>
      <c r="M58" s="41"/>
      <c r="N58" s="41"/>
      <c r="O58" s="41"/>
      <c r="P58" s="41"/>
      <c r="Q58" s="41"/>
      <c r="R58" s="41"/>
      <c r="S58" s="41"/>
      <c r="T58" s="41"/>
      <c r="U58" s="41"/>
    </row>
    <row r="59" spans="1:21" s="43" customFormat="1" ht="14.25" hidden="1" x14ac:dyDescent="0.25">
      <c r="A59" s="80"/>
      <c r="B59" s="78"/>
      <c r="C59" s="75">
        <v>4262</v>
      </c>
      <c r="D59" s="47" t="s">
        <v>75</v>
      </c>
      <c r="E59" s="56"/>
      <c r="F59" s="56"/>
      <c r="G59" s="56"/>
      <c r="H59" s="56">
        <f t="shared" si="1"/>
        <v>0</v>
      </c>
      <c r="I59" s="56">
        <f t="shared" si="0"/>
        <v>0</v>
      </c>
      <c r="J59" s="136"/>
      <c r="K59" s="56"/>
      <c r="L59" s="56"/>
      <c r="M59" s="41"/>
      <c r="N59" s="41"/>
      <c r="O59" s="41"/>
      <c r="P59" s="41"/>
      <c r="Q59" s="41"/>
      <c r="R59" s="41"/>
      <c r="S59" s="41"/>
      <c r="T59" s="41"/>
      <c r="U59" s="41"/>
    </row>
    <row r="60" spans="1:21" s="43" customFormat="1" ht="38.25" x14ac:dyDescent="0.25">
      <c r="A60" s="80"/>
      <c r="B60" s="78"/>
      <c r="C60" s="75">
        <v>4264</v>
      </c>
      <c r="D60" s="47" t="s">
        <v>74</v>
      </c>
      <c r="E60" s="56">
        <v>4779.3999999999996</v>
      </c>
      <c r="F60" s="56">
        <v>3400</v>
      </c>
      <c r="G60" s="56">
        <v>6400</v>
      </c>
      <c r="H60" s="56">
        <f t="shared" si="1"/>
        <v>3000</v>
      </c>
      <c r="I60" s="56">
        <f t="shared" si="0"/>
        <v>1620.6000000000004</v>
      </c>
      <c r="J60" s="136" t="s">
        <v>165</v>
      </c>
      <c r="K60" s="56">
        <v>6400</v>
      </c>
      <c r="L60" s="56">
        <v>6400</v>
      </c>
      <c r="M60" s="41"/>
      <c r="N60" s="41"/>
      <c r="O60" s="41"/>
      <c r="P60" s="41"/>
      <c r="Q60" s="41"/>
      <c r="R60" s="41"/>
      <c r="S60" s="41"/>
      <c r="T60" s="41"/>
      <c r="U60" s="41"/>
    </row>
    <row r="61" spans="1:21" s="43" customFormat="1" ht="28.5" hidden="1" x14ac:dyDescent="0.25">
      <c r="A61" s="80"/>
      <c r="B61" s="78"/>
      <c r="C61" s="75">
        <v>4266</v>
      </c>
      <c r="D61" s="47" t="s">
        <v>95</v>
      </c>
      <c r="E61" s="56"/>
      <c r="F61" s="56"/>
      <c r="G61" s="56"/>
      <c r="H61" s="56">
        <f t="shared" si="1"/>
        <v>0</v>
      </c>
      <c r="I61" s="56">
        <f t="shared" si="0"/>
        <v>0</v>
      </c>
      <c r="J61" s="136"/>
      <c r="K61" s="56"/>
      <c r="L61" s="56"/>
      <c r="M61" s="41"/>
      <c r="N61" s="41"/>
      <c r="O61" s="41"/>
      <c r="P61" s="41"/>
      <c r="Q61" s="41"/>
      <c r="R61" s="41"/>
      <c r="S61" s="41"/>
      <c r="T61" s="41"/>
      <c r="U61" s="41"/>
    </row>
    <row r="62" spans="1:21" s="43" customFormat="1" ht="30" customHeight="1" x14ac:dyDescent="0.25">
      <c r="A62" s="80"/>
      <c r="B62" s="78"/>
      <c r="C62" s="75">
        <v>4267</v>
      </c>
      <c r="D62" s="47" t="s">
        <v>76</v>
      </c>
      <c r="E62" s="56">
        <v>500</v>
      </c>
      <c r="F62" s="56">
        <v>500</v>
      </c>
      <c r="G62" s="56">
        <v>500</v>
      </c>
      <c r="H62" s="56">
        <f t="shared" si="1"/>
        <v>0</v>
      </c>
      <c r="I62" s="56">
        <f t="shared" si="0"/>
        <v>0</v>
      </c>
      <c r="J62" s="136"/>
      <c r="K62" s="56">
        <v>500</v>
      </c>
      <c r="L62" s="56">
        <v>500</v>
      </c>
      <c r="M62" s="41"/>
      <c r="N62" s="41"/>
      <c r="O62" s="41"/>
      <c r="P62" s="41"/>
      <c r="Q62" s="41"/>
      <c r="R62" s="41"/>
      <c r="S62" s="41"/>
      <c r="T62" s="41"/>
      <c r="U62" s="41"/>
    </row>
    <row r="63" spans="1:21" s="43" customFormat="1" ht="37.5" customHeight="1" x14ac:dyDescent="0.25">
      <c r="A63" s="80"/>
      <c r="B63" s="78"/>
      <c r="C63" s="75">
        <v>4269</v>
      </c>
      <c r="D63" s="47" t="s">
        <v>41</v>
      </c>
      <c r="E63" s="56">
        <v>0</v>
      </c>
      <c r="F63" s="56">
        <v>250</v>
      </c>
      <c r="G63" s="56">
        <v>0</v>
      </c>
      <c r="H63" s="56">
        <f t="shared" si="1"/>
        <v>-250</v>
      </c>
      <c r="I63" s="56">
        <f t="shared" si="0"/>
        <v>0</v>
      </c>
      <c r="J63" s="136" t="s">
        <v>182</v>
      </c>
      <c r="K63" s="56">
        <v>0</v>
      </c>
      <c r="L63" s="56">
        <v>0</v>
      </c>
      <c r="M63" s="41"/>
      <c r="N63" s="41"/>
      <c r="O63" s="41"/>
      <c r="P63" s="41"/>
      <c r="Q63" s="41"/>
      <c r="R63" s="41"/>
      <c r="S63" s="41"/>
      <c r="T63" s="41"/>
      <c r="U63" s="41"/>
    </row>
    <row r="64" spans="1:21" s="43" customFormat="1" ht="42.75" hidden="1" x14ac:dyDescent="0.25">
      <c r="A64" s="80"/>
      <c r="B64" s="78"/>
      <c r="C64" s="75">
        <v>4511</v>
      </c>
      <c r="D64" s="45" t="s">
        <v>42</v>
      </c>
      <c r="E64" s="56"/>
      <c r="F64" s="56"/>
      <c r="G64" s="56"/>
      <c r="H64" s="56">
        <f t="shared" si="1"/>
        <v>0</v>
      </c>
      <c r="I64" s="56">
        <f t="shared" si="0"/>
        <v>0</v>
      </c>
      <c r="J64" s="136"/>
      <c r="K64" s="56"/>
      <c r="L64" s="56"/>
      <c r="M64" s="41"/>
      <c r="N64" s="41"/>
      <c r="O64" s="41"/>
      <c r="P64" s="41"/>
      <c r="Q64" s="41"/>
      <c r="R64" s="41"/>
      <c r="S64" s="41"/>
      <c r="T64" s="41"/>
      <c r="U64" s="41"/>
    </row>
    <row r="65" spans="1:21" s="44" customFormat="1" ht="42.75" hidden="1" x14ac:dyDescent="0.25">
      <c r="A65" s="80"/>
      <c r="B65" s="78"/>
      <c r="C65" s="75">
        <v>4621</v>
      </c>
      <c r="D65" s="45" t="s">
        <v>43</v>
      </c>
      <c r="E65" s="56"/>
      <c r="F65" s="56"/>
      <c r="G65" s="56"/>
      <c r="H65" s="56">
        <f t="shared" si="1"/>
        <v>0</v>
      </c>
      <c r="I65" s="56">
        <f t="shared" si="0"/>
        <v>0</v>
      </c>
      <c r="J65" s="142"/>
      <c r="K65" s="56"/>
      <c r="L65" s="56"/>
      <c r="M65" s="109"/>
      <c r="N65" s="109"/>
      <c r="O65" s="109"/>
      <c r="P65" s="109"/>
      <c r="Q65" s="109"/>
      <c r="R65" s="109"/>
      <c r="S65" s="109"/>
      <c r="T65" s="109"/>
      <c r="U65" s="109"/>
    </row>
    <row r="66" spans="1:21" s="44" customFormat="1" ht="42.75" hidden="1" x14ac:dyDescent="0.25">
      <c r="A66" s="80"/>
      <c r="B66" s="78"/>
      <c r="C66" s="75">
        <v>4631</v>
      </c>
      <c r="D66" s="45" t="s">
        <v>85</v>
      </c>
      <c r="E66" s="56"/>
      <c r="F66" s="56"/>
      <c r="G66" s="56"/>
      <c r="H66" s="56">
        <f t="shared" si="1"/>
        <v>0</v>
      </c>
      <c r="I66" s="56">
        <f t="shared" si="0"/>
        <v>0</v>
      </c>
      <c r="J66" s="142"/>
      <c r="K66" s="56"/>
      <c r="L66" s="56"/>
      <c r="M66" s="109"/>
      <c r="N66" s="109"/>
      <c r="O66" s="109"/>
      <c r="P66" s="109"/>
      <c r="Q66" s="109"/>
      <c r="R66" s="109"/>
      <c r="S66" s="109"/>
      <c r="T66" s="109"/>
      <c r="U66" s="109"/>
    </row>
    <row r="67" spans="1:21" s="44" customFormat="1" ht="28.5" hidden="1" x14ac:dyDescent="0.25">
      <c r="A67" s="80"/>
      <c r="B67" s="78"/>
      <c r="C67" s="75">
        <v>4632</v>
      </c>
      <c r="D67" s="45" t="s">
        <v>70</v>
      </c>
      <c r="E67" s="56"/>
      <c r="F67" s="56"/>
      <c r="G67" s="56"/>
      <c r="H67" s="56">
        <f t="shared" si="1"/>
        <v>0</v>
      </c>
      <c r="I67" s="56">
        <f t="shared" si="0"/>
        <v>0</v>
      </c>
      <c r="J67" s="136"/>
      <c r="K67" s="56"/>
      <c r="L67" s="56"/>
      <c r="M67" s="109"/>
      <c r="N67" s="109"/>
      <c r="O67" s="109"/>
      <c r="P67" s="109"/>
      <c r="Q67" s="109"/>
      <c r="R67" s="109"/>
      <c r="S67" s="109"/>
      <c r="T67" s="109"/>
      <c r="U67" s="109"/>
    </row>
    <row r="68" spans="1:21" s="44" customFormat="1" ht="57" hidden="1" x14ac:dyDescent="0.25">
      <c r="A68" s="80"/>
      <c r="B68" s="78"/>
      <c r="C68" s="75" t="s">
        <v>122</v>
      </c>
      <c r="D68" s="45" t="s">
        <v>123</v>
      </c>
      <c r="E68" s="56"/>
      <c r="F68" s="56"/>
      <c r="G68" s="56"/>
      <c r="H68" s="56"/>
      <c r="I68" s="56"/>
      <c r="J68" s="136"/>
      <c r="K68" s="56"/>
      <c r="L68" s="56"/>
      <c r="M68" s="109"/>
      <c r="N68" s="109"/>
      <c r="O68" s="109"/>
      <c r="P68" s="109"/>
      <c r="Q68" s="109"/>
      <c r="R68" s="109"/>
      <c r="S68" s="109"/>
      <c r="T68" s="109"/>
      <c r="U68" s="109"/>
    </row>
    <row r="69" spans="1:21" s="44" customFormat="1" ht="57" hidden="1" x14ac:dyDescent="0.25">
      <c r="A69" s="80"/>
      <c r="B69" s="78"/>
      <c r="C69" s="75">
        <v>4638</v>
      </c>
      <c r="D69" s="45" t="s">
        <v>125</v>
      </c>
      <c r="E69" s="56"/>
      <c r="F69" s="56"/>
      <c r="G69" s="56"/>
      <c r="H69" s="56">
        <f t="shared" si="1"/>
        <v>0</v>
      </c>
      <c r="I69" s="56">
        <f t="shared" si="0"/>
        <v>0</v>
      </c>
      <c r="J69" s="136"/>
      <c r="K69" s="56"/>
      <c r="L69" s="56"/>
      <c r="M69" s="109"/>
      <c r="N69" s="109"/>
      <c r="O69" s="109"/>
      <c r="P69" s="109"/>
      <c r="Q69" s="109"/>
      <c r="R69" s="109"/>
      <c r="S69" s="109"/>
      <c r="T69" s="109"/>
      <c r="U69" s="109"/>
    </row>
    <row r="70" spans="1:21" s="44" customFormat="1" ht="14.25" hidden="1" x14ac:dyDescent="0.25">
      <c r="A70" s="80"/>
      <c r="B70" s="78"/>
      <c r="C70" s="75" t="s">
        <v>87</v>
      </c>
      <c r="D70" s="45" t="s">
        <v>88</v>
      </c>
      <c r="E70" s="56"/>
      <c r="F70" s="56"/>
      <c r="G70" s="56"/>
      <c r="H70" s="56">
        <f t="shared" si="1"/>
        <v>0</v>
      </c>
      <c r="I70" s="56">
        <f t="shared" si="0"/>
        <v>0</v>
      </c>
      <c r="J70" s="136"/>
      <c r="K70" s="56"/>
      <c r="L70" s="56"/>
      <c r="M70" s="109"/>
      <c r="N70" s="109"/>
      <c r="O70" s="109"/>
      <c r="P70" s="109"/>
      <c r="Q70" s="109"/>
      <c r="R70" s="109"/>
      <c r="S70" s="109"/>
      <c r="T70" s="109"/>
      <c r="U70" s="109"/>
    </row>
    <row r="71" spans="1:21" s="44" customFormat="1" ht="57" hidden="1" x14ac:dyDescent="0.25">
      <c r="A71" s="80"/>
      <c r="B71" s="78"/>
      <c r="C71" s="75" t="s">
        <v>130</v>
      </c>
      <c r="D71" s="45" t="s">
        <v>131</v>
      </c>
      <c r="E71" s="56"/>
      <c r="F71" s="56"/>
      <c r="G71" s="56"/>
      <c r="H71" s="56">
        <f>+G71-F71</f>
        <v>0</v>
      </c>
      <c r="I71" s="56">
        <f>G71-E71</f>
        <v>0</v>
      </c>
      <c r="J71" s="136"/>
      <c r="K71" s="56"/>
      <c r="L71" s="56"/>
      <c r="M71" s="109"/>
      <c r="N71" s="109"/>
      <c r="O71" s="109"/>
      <c r="P71" s="109"/>
      <c r="Q71" s="109"/>
      <c r="R71" s="109"/>
      <c r="S71" s="109"/>
      <c r="T71" s="109"/>
      <c r="U71" s="109"/>
    </row>
    <row r="72" spans="1:21" s="44" customFormat="1" ht="14.25" x14ac:dyDescent="0.25">
      <c r="A72" s="80"/>
      <c r="B72" s="78"/>
      <c r="C72" s="75">
        <v>4729</v>
      </c>
      <c r="D72" s="47" t="s">
        <v>44</v>
      </c>
      <c r="E72" s="58">
        <v>79120</v>
      </c>
      <c r="F72" s="58">
        <v>80000</v>
      </c>
      <c r="G72" s="56">
        <v>80000</v>
      </c>
      <c r="H72" s="56">
        <f t="shared" si="1"/>
        <v>0</v>
      </c>
      <c r="I72" s="56">
        <f t="shared" si="0"/>
        <v>880</v>
      </c>
      <c r="J72" s="143"/>
      <c r="K72" s="56">
        <v>80000</v>
      </c>
      <c r="L72" s="56">
        <v>80000</v>
      </c>
      <c r="M72" s="109"/>
      <c r="N72" s="109"/>
      <c r="O72" s="109"/>
      <c r="P72" s="109"/>
      <c r="Q72" s="109"/>
      <c r="R72" s="109"/>
      <c r="S72" s="109"/>
      <c r="T72" s="109"/>
      <c r="U72" s="109"/>
    </row>
    <row r="73" spans="1:21" s="44" customFormat="1" ht="14.25" x14ac:dyDescent="0.25">
      <c r="A73" s="80"/>
      <c r="B73" s="78"/>
      <c r="C73" s="75">
        <v>4822</v>
      </c>
      <c r="D73" s="47" t="s">
        <v>45</v>
      </c>
      <c r="E73" s="58"/>
      <c r="F73" s="58"/>
      <c r="G73" s="56"/>
      <c r="H73" s="56">
        <f t="shared" si="1"/>
        <v>0</v>
      </c>
      <c r="I73" s="56">
        <f t="shared" si="0"/>
        <v>0</v>
      </c>
      <c r="J73" s="143"/>
      <c r="K73" s="56"/>
      <c r="L73" s="56"/>
      <c r="M73" s="109"/>
      <c r="N73" s="109"/>
      <c r="O73" s="109"/>
      <c r="P73" s="109"/>
      <c r="Q73" s="109"/>
      <c r="R73" s="109"/>
      <c r="S73" s="109"/>
      <c r="T73" s="109"/>
      <c r="U73" s="109"/>
    </row>
    <row r="74" spans="1:21" s="44" customFormat="1" ht="14.25" x14ac:dyDescent="0.25">
      <c r="A74" s="80"/>
      <c r="B74" s="78"/>
      <c r="C74" s="76">
        <v>4823</v>
      </c>
      <c r="D74" s="63" t="s">
        <v>46</v>
      </c>
      <c r="E74" s="93">
        <f>E76+E77+E78</f>
        <v>219.1</v>
      </c>
      <c r="F74" s="93">
        <f>F76+F77+F78</f>
        <v>281</v>
      </c>
      <c r="G74" s="93">
        <f>G76+G77+G78</f>
        <v>291</v>
      </c>
      <c r="H74" s="93">
        <f t="shared" si="1"/>
        <v>10</v>
      </c>
      <c r="I74" s="93">
        <f t="shared" ref="I74:I83" si="2">G74-E74</f>
        <v>71.900000000000006</v>
      </c>
      <c r="J74" s="139"/>
      <c r="K74" s="93">
        <f>K76+K77+K78</f>
        <v>291</v>
      </c>
      <c r="L74" s="93">
        <f>L76+L77+L78</f>
        <v>291</v>
      </c>
      <c r="M74" s="109"/>
      <c r="N74" s="109"/>
      <c r="O74" s="109"/>
      <c r="P74" s="109"/>
      <c r="Q74" s="109"/>
      <c r="R74" s="109"/>
      <c r="S74" s="109"/>
      <c r="T74" s="109"/>
      <c r="U74" s="109"/>
    </row>
    <row r="75" spans="1:21" s="44" customFormat="1" ht="14.25" x14ac:dyDescent="0.25">
      <c r="A75" s="80"/>
      <c r="B75" s="78"/>
      <c r="C75" s="75"/>
      <c r="D75" s="46" t="s">
        <v>49</v>
      </c>
      <c r="E75" s="58"/>
      <c r="F75" s="58"/>
      <c r="G75" s="56"/>
      <c r="H75" s="56"/>
      <c r="I75" s="56"/>
      <c r="J75" s="143"/>
      <c r="K75" s="56"/>
      <c r="L75" s="56"/>
      <c r="M75" s="109"/>
      <c r="N75" s="109"/>
      <c r="O75" s="109"/>
      <c r="P75" s="109"/>
      <c r="Q75" s="109"/>
      <c r="R75" s="109"/>
      <c r="S75" s="109"/>
      <c r="T75" s="109"/>
      <c r="U75" s="109"/>
    </row>
    <row r="76" spans="1:21" s="43" customFormat="1" ht="27" x14ac:dyDescent="0.25">
      <c r="A76" s="80"/>
      <c r="B76" s="78"/>
      <c r="C76" s="75"/>
      <c r="D76" s="46" t="s">
        <v>69</v>
      </c>
      <c r="E76" s="40">
        <v>53</v>
      </c>
      <c r="F76" s="58">
        <v>44</v>
      </c>
      <c r="G76" s="56">
        <v>54</v>
      </c>
      <c r="H76" s="56">
        <f t="shared" ref="H76:H91" si="3">+G76-F76</f>
        <v>10</v>
      </c>
      <c r="I76" s="56">
        <f t="shared" si="2"/>
        <v>1</v>
      </c>
      <c r="J76" s="136" t="s">
        <v>166</v>
      </c>
      <c r="K76" s="56">
        <v>54</v>
      </c>
      <c r="L76" s="56">
        <v>54</v>
      </c>
      <c r="M76" s="41"/>
      <c r="N76" s="41"/>
      <c r="O76" s="41"/>
      <c r="P76" s="41"/>
      <c r="Q76" s="41"/>
      <c r="R76" s="41"/>
      <c r="S76" s="41"/>
      <c r="T76" s="41"/>
      <c r="U76" s="41"/>
    </row>
    <row r="77" spans="1:21" ht="14.25" x14ac:dyDescent="0.25">
      <c r="A77" s="80"/>
      <c r="B77" s="78"/>
      <c r="C77" s="75"/>
      <c r="D77" s="46" t="s">
        <v>67</v>
      </c>
      <c r="E77" s="56">
        <v>154.1</v>
      </c>
      <c r="F77" s="58">
        <v>225</v>
      </c>
      <c r="G77" s="56">
        <v>225</v>
      </c>
      <c r="H77" s="56">
        <f t="shared" si="3"/>
        <v>0</v>
      </c>
      <c r="I77" s="56">
        <f t="shared" si="2"/>
        <v>70.900000000000006</v>
      </c>
      <c r="J77" s="143"/>
      <c r="K77" s="56">
        <v>225</v>
      </c>
      <c r="L77" s="56">
        <v>225</v>
      </c>
    </row>
    <row r="78" spans="1:21" ht="14.25" x14ac:dyDescent="0.25">
      <c r="A78" s="81"/>
      <c r="B78" s="79"/>
      <c r="C78" s="75"/>
      <c r="D78" s="46" t="s">
        <v>68</v>
      </c>
      <c r="E78" s="56">
        <v>12</v>
      </c>
      <c r="F78" s="58">
        <v>12</v>
      </c>
      <c r="G78" s="56">
        <v>12</v>
      </c>
      <c r="H78" s="56">
        <f t="shared" si="3"/>
        <v>0</v>
      </c>
      <c r="I78" s="56">
        <f t="shared" si="2"/>
        <v>0</v>
      </c>
      <c r="J78" s="143"/>
      <c r="K78" s="56">
        <v>12</v>
      </c>
      <c r="L78" s="56">
        <v>12</v>
      </c>
      <c r="O78" s="155"/>
    </row>
    <row r="79" spans="1:21" ht="42.75" hidden="1" x14ac:dyDescent="0.25">
      <c r="A79" s="80"/>
      <c r="B79" s="78"/>
      <c r="C79" s="75" t="s">
        <v>94</v>
      </c>
      <c r="D79" s="150" t="s">
        <v>103</v>
      </c>
      <c r="E79" s="151">
        <v>0</v>
      </c>
      <c r="F79" s="151">
        <v>0</v>
      </c>
      <c r="G79" s="152"/>
      <c r="H79" s="152">
        <f t="shared" si="3"/>
        <v>0</v>
      </c>
      <c r="I79" s="152">
        <f t="shared" si="2"/>
        <v>0</v>
      </c>
      <c r="J79" s="153"/>
      <c r="K79" s="152"/>
      <c r="L79" s="152"/>
    </row>
    <row r="80" spans="1:21" ht="42.75" hidden="1" x14ac:dyDescent="0.25">
      <c r="A80" s="80"/>
      <c r="B80" s="78"/>
      <c r="C80" s="75">
        <v>4831</v>
      </c>
      <c r="D80" s="45" t="s">
        <v>132</v>
      </c>
      <c r="E80" s="58">
        <v>0</v>
      </c>
      <c r="F80" s="58">
        <v>0</v>
      </c>
      <c r="G80" s="56"/>
      <c r="H80" s="56">
        <f>+G80-F80</f>
        <v>0</v>
      </c>
      <c r="I80" s="56">
        <f>G80-E80</f>
        <v>0</v>
      </c>
      <c r="J80" s="143"/>
      <c r="K80" s="56"/>
      <c r="L80" s="56"/>
    </row>
    <row r="81" spans="1:21" ht="57" hidden="1" x14ac:dyDescent="0.25">
      <c r="A81" s="80"/>
      <c r="B81" s="78"/>
      <c r="C81" s="75">
        <v>4851</v>
      </c>
      <c r="D81" s="45" t="s">
        <v>133</v>
      </c>
      <c r="E81" s="58">
        <v>0</v>
      </c>
      <c r="F81" s="58">
        <v>0</v>
      </c>
      <c r="G81" s="56"/>
      <c r="H81" s="56">
        <f>+G81-F81</f>
        <v>0</v>
      </c>
      <c r="I81" s="56">
        <f>G81-E81</f>
        <v>0</v>
      </c>
      <c r="J81" s="143"/>
      <c r="K81" s="56"/>
      <c r="L81" s="56"/>
    </row>
    <row r="82" spans="1:21" s="57" customFormat="1" ht="14.25" hidden="1" x14ac:dyDescent="0.25">
      <c r="A82" s="80"/>
      <c r="B82" s="78"/>
      <c r="C82" s="75">
        <v>4861</v>
      </c>
      <c r="D82" s="47" t="s">
        <v>47</v>
      </c>
      <c r="E82" s="58">
        <v>0</v>
      </c>
      <c r="F82" s="58">
        <v>0</v>
      </c>
      <c r="G82" s="56"/>
      <c r="H82" s="56">
        <f t="shared" si="3"/>
        <v>0</v>
      </c>
      <c r="I82" s="56">
        <f t="shared" si="2"/>
        <v>0</v>
      </c>
      <c r="J82" s="143"/>
      <c r="K82" s="56"/>
      <c r="L82" s="56"/>
    </row>
    <row r="83" spans="1:21" ht="14.25" hidden="1" x14ac:dyDescent="0.25">
      <c r="A83" s="81"/>
      <c r="B83" s="79"/>
      <c r="C83" s="75">
        <v>4891</v>
      </c>
      <c r="D83" s="47" t="s">
        <v>48</v>
      </c>
      <c r="E83" s="56">
        <v>0</v>
      </c>
      <c r="F83" s="56">
        <v>0</v>
      </c>
      <c r="G83" s="56"/>
      <c r="H83" s="56">
        <f t="shared" si="3"/>
        <v>0</v>
      </c>
      <c r="I83" s="56">
        <f t="shared" si="2"/>
        <v>0</v>
      </c>
      <c r="J83" s="136"/>
      <c r="K83" s="56"/>
      <c r="L83" s="56"/>
    </row>
    <row r="84" spans="1:21" ht="15" customHeight="1" x14ac:dyDescent="0.25">
      <c r="D84" s="62"/>
      <c r="E84" s="66"/>
      <c r="F84" s="66"/>
      <c r="G84" s="66"/>
      <c r="H84" s="66"/>
      <c r="I84" s="66"/>
      <c r="J84" s="144"/>
      <c r="K84" s="66"/>
      <c r="L84" s="66"/>
    </row>
    <row r="85" spans="1:21" s="172" customFormat="1" ht="32.25" customHeight="1" x14ac:dyDescent="0.2">
      <c r="A85" s="182" t="s">
        <v>99</v>
      </c>
      <c r="B85" s="182"/>
      <c r="C85" s="175"/>
      <c r="D85" s="176" t="s">
        <v>50</v>
      </c>
      <c r="E85" s="177">
        <f>SUM(E87:E91)</f>
        <v>0</v>
      </c>
      <c r="F85" s="177">
        <f>SUM(F87:F91)</f>
        <v>4650</v>
      </c>
      <c r="G85" s="177">
        <f>SUM(G87:G91)</f>
        <v>64650</v>
      </c>
      <c r="H85" s="177">
        <f>+G85-F85</f>
        <v>60000</v>
      </c>
      <c r="I85" s="177">
        <f>G85-E85</f>
        <v>64650</v>
      </c>
      <c r="J85" s="178"/>
      <c r="K85" s="177">
        <f>SUM(K87:K91)</f>
        <v>4650</v>
      </c>
      <c r="L85" s="177">
        <f>SUM(L87:L91)</f>
        <v>4650</v>
      </c>
    </row>
    <row r="86" spans="1:21" s="123" customFormat="1" ht="24.75" customHeight="1" x14ac:dyDescent="0.2">
      <c r="A86" s="131" t="s">
        <v>164</v>
      </c>
      <c r="B86" s="131" t="s">
        <v>163</v>
      </c>
      <c r="C86" s="132"/>
      <c r="D86" s="133" t="s">
        <v>49</v>
      </c>
      <c r="E86" s="40"/>
      <c r="F86" s="40"/>
      <c r="G86" s="40"/>
      <c r="H86" s="40"/>
      <c r="I86" s="40"/>
      <c r="J86" s="113"/>
      <c r="K86" s="40"/>
      <c r="L86" s="40"/>
    </row>
    <row r="87" spans="1:21" s="17" customFormat="1" ht="89.25" customHeight="1" x14ac:dyDescent="0.25">
      <c r="A87" s="174">
        <v>1055</v>
      </c>
      <c r="B87" s="174">
        <v>31001</v>
      </c>
      <c r="C87" s="171">
        <v>5121</v>
      </c>
      <c r="D87" s="169" t="s">
        <v>51</v>
      </c>
      <c r="E87" s="18"/>
      <c r="F87" s="18"/>
      <c r="G87" s="7">
        <v>60000</v>
      </c>
      <c r="H87" s="7">
        <f t="shared" si="3"/>
        <v>60000</v>
      </c>
      <c r="I87" s="7">
        <f>G87-E87</f>
        <v>60000</v>
      </c>
      <c r="J87" s="113" t="s">
        <v>183</v>
      </c>
      <c r="K87" s="7">
        <v>0</v>
      </c>
      <c r="L87" s="35">
        <v>0</v>
      </c>
      <c r="M87" s="83"/>
      <c r="N87" s="83"/>
      <c r="O87" s="83"/>
      <c r="P87" s="83"/>
      <c r="Q87" s="83"/>
      <c r="R87" s="83"/>
      <c r="S87" s="83"/>
      <c r="T87" s="83"/>
      <c r="U87" s="83"/>
    </row>
    <row r="88" spans="1:21" s="173" customFormat="1" ht="18" customHeight="1" x14ac:dyDescent="0.2">
      <c r="A88" s="170"/>
      <c r="B88" s="170"/>
      <c r="C88" s="171">
        <v>5122</v>
      </c>
      <c r="D88" s="169" t="s">
        <v>52</v>
      </c>
      <c r="E88" s="58">
        <v>0</v>
      </c>
      <c r="F88" s="58">
        <v>4650</v>
      </c>
      <c r="G88" s="56">
        <v>4650</v>
      </c>
      <c r="H88" s="56">
        <f t="shared" si="3"/>
        <v>0</v>
      </c>
      <c r="I88" s="56">
        <f>G88-E88</f>
        <v>4650</v>
      </c>
      <c r="J88" s="143"/>
      <c r="K88" s="56">
        <v>4650</v>
      </c>
      <c r="L88" s="56">
        <v>4650</v>
      </c>
      <c r="M88" s="172"/>
      <c r="N88" s="172"/>
      <c r="O88" s="172"/>
      <c r="P88" s="172"/>
      <c r="Q88" s="172"/>
      <c r="R88" s="172"/>
      <c r="S88" s="172"/>
      <c r="T88" s="172"/>
      <c r="U88" s="172"/>
    </row>
    <row r="89" spans="1:21" s="17" customFormat="1" ht="28.5" hidden="1" x14ac:dyDescent="0.25">
      <c r="A89" s="80"/>
      <c r="B89" s="80"/>
      <c r="C89" s="37">
        <v>5129</v>
      </c>
      <c r="D89" s="10" t="s">
        <v>53</v>
      </c>
      <c r="E89" s="18"/>
      <c r="F89" s="18"/>
      <c r="G89" s="35"/>
      <c r="H89" s="35">
        <f t="shared" si="3"/>
        <v>0</v>
      </c>
      <c r="I89" s="35">
        <f>G89-E89</f>
        <v>0</v>
      </c>
      <c r="J89" s="145"/>
      <c r="K89" s="35"/>
      <c r="L89" s="35"/>
      <c r="M89" s="83"/>
      <c r="N89" s="83"/>
      <c r="O89" s="83"/>
      <c r="P89" s="83"/>
      <c r="Q89" s="83"/>
      <c r="R89" s="83"/>
      <c r="S89" s="83"/>
      <c r="T89" s="83"/>
      <c r="U89" s="83"/>
    </row>
    <row r="90" spans="1:21" s="17" customFormat="1" ht="14.25" hidden="1" x14ac:dyDescent="0.25">
      <c r="A90" s="80"/>
      <c r="B90" s="80"/>
      <c r="C90" s="37">
        <v>5131</v>
      </c>
      <c r="D90" s="10" t="s">
        <v>124</v>
      </c>
      <c r="E90" s="18"/>
      <c r="F90" s="18"/>
      <c r="G90" s="35"/>
      <c r="H90" s="35">
        <f>+G90-F90</f>
        <v>0</v>
      </c>
      <c r="I90" s="35">
        <f>G90-E90</f>
        <v>0</v>
      </c>
      <c r="J90" s="145"/>
      <c r="K90" s="35"/>
      <c r="L90" s="35"/>
      <c r="M90" s="83"/>
      <c r="N90" s="83"/>
      <c r="O90" s="83"/>
      <c r="P90" s="83"/>
      <c r="Q90" s="83"/>
      <c r="R90" s="83"/>
      <c r="S90" s="83"/>
      <c r="T90" s="83"/>
      <c r="U90" s="83"/>
    </row>
    <row r="91" spans="1:21" s="17" customFormat="1" ht="28.5" hidden="1" x14ac:dyDescent="0.25">
      <c r="A91" s="81"/>
      <c r="B91" s="81"/>
      <c r="C91" s="37">
        <v>5132</v>
      </c>
      <c r="D91" s="10" t="s">
        <v>54</v>
      </c>
      <c r="E91" s="18"/>
      <c r="F91" s="18"/>
      <c r="G91" s="35"/>
      <c r="H91" s="35">
        <f t="shared" si="3"/>
        <v>0</v>
      </c>
      <c r="I91" s="35">
        <f>G91-E91</f>
        <v>0</v>
      </c>
      <c r="J91" s="145"/>
      <c r="K91" s="35"/>
      <c r="L91" s="35"/>
      <c r="M91" s="83"/>
      <c r="N91" s="83"/>
      <c r="O91" s="83"/>
      <c r="P91" s="83"/>
      <c r="Q91" s="83"/>
      <c r="R91" s="83"/>
      <c r="S91" s="83"/>
      <c r="T91" s="83"/>
      <c r="U91" s="83"/>
    </row>
    <row r="92" spans="1:21" ht="8.25" customHeight="1" x14ac:dyDescent="0.25"/>
    <row r="93" spans="1:21" ht="9" customHeight="1" x14ac:dyDescent="0.25"/>
    <row r="94" spans="1:21" x14ac:dyDescent="0.25">
      <c r="A94" s="2"/>
      <c r="B94" s="184" t="s">
        <v>148</v>
      </c>
      <c r="C94" s="184"/>
      <c r="D94" s="184"/>
      <c r="E94" s="184"/>
      <c r="F94" s="184"/>
      <c r="G94" s="184"/>
      <c r="H94" s="184"/>
      <c r="I94" s="184"/>
      <c r="J94" s="125" t="s">
        <v>149</v>
      </c>
      <c r="K94" s="3"/>
      <c r="L94" s="3"/>
    </row>
    <row r="95" spans="1:21" ht="11.25" customHeight="1" x14ac:dyDescent="0.25">
      <c r="A95" s="2"/>
      <c r="B95" s="126"/>
      <c r="C95" s="126"/>
      <c r="D95" s="126"/>
      <c r="E95" s="127"/>
      <c r="F95" s="125"/>
      <c r="G95" s="125"/>
      <c r="H95" s="3"/>
      <c r="I95" s="125"/>
      <c r="J95" s="3"/>
      <c r="K95" s="3"/>
      <c r="L95" s="3"/>
    </row>
    <row r="96" spans="1:21" x14ac:dyDescent="0.25">
      <c r="A96" s="2"/>
      <c r="B96" s="185" t="s">
        <v>161</v>
      </c>
      <c r="C96" s="185"/>
      <c r="D96" s="185"/>
      <c r="E96" s="185"/>
      <c r="F96" s="185"/>
      <c r="G96" s="185"/>
      <c r="H96" s="185"/>
      <c r="I96" s="185"/>
      <c r="J96" s="124" t="s">
        <v>150</v>
      </c>
      <c r="K96" s="3"/>
      <c r="L96" s="3"/>
    </row>
    <row r="97" ht="12" customHeight="1" x14ac:dyDescent="0.25"/>
  </sheetData>
  <customSheetViews>
    <customSheetView guid="{D9EA75C0-4948-47E2-929C-5FF812E82023}" showRuler="0" topLeftCell="A52">
      <selection activeCell="C57" sqref="C57"/>
      <pageMargins left="0.75" right="0.75" top="0.28000000000000003" bottom="0.24" header="0.17" footer="0.19"/>
      <pageSetup paperSize="9" orientation="portrait" verticalDpi="0" r:id="rId1"/>
      <headerFooter alignWithMargins="0"/>
    </customSheetView>
    <customSheetView guid="{EE5C0AFB-B96A-4C3C-885D-9A248AEB532B}" showPageBreaks="1" showRuler="0">
      <pageMargins left="0.18" right="0.17" top="0.28000000000000003" bottom="0.24" header="0.17" footer="0.19"/>
      <pageSetup paperSize="9" scale="80" orientation="landscape" verticalDpi="0" r:id="rId2"/>
      <headerFooter alignWithMargins="0"/>
    </customSheetView>
  </customSheetViews>
  <mergeCells count="14">
    <mergeCell ref="B94:I94"/>
    <mergeCell ref="B96:I96"/>
    <mergeCell ref="A6:B6"/>
    <mergeCell ref="A85:B85"/>
    <mergeCell ref="A7:B7"/>
    <mergeCell ref="A2:D2"/>
    <mergeCell ref="E2:H2"/>
    <mergeCell ref="D3:I3"/>
    <mergeCell ref="A10:A18"/>
    <mergeCell ref="B10:B12"/>
    <mergeCell ref="B13:B14"/>
    <mergeCell ref="B15:B16"/>
    <mergeCell ref="B17:B18"/>
    <mergeCell ref="C7:D7"/>
  </mergeCells>
  <phoneticPr fontId="2" type="noConversion"/>
  <conditionalFormatting sqref="C8:D8">
    <cfRule type="cellIs" dxfId="1" priority="2" stopIfTrue="1" operator="equal">
      <formula>0</formula>
    </cfRule>
  </conditionalFormatting>
  <conditionalFormatting sqref="D14:D15">
    <cfRule type="cellIs" dxfId="0" priority="1" stopIfTrue="1" operator="equal">
      <formula>0</formula>
    </cfRule>
  </conditionalFormatting>
  <pageMargins left="0" right="0" top="0" bottom="0" header="0" footer="0"/>
  <pageSetup paperSize="9" scale="80" orientation="landscape" verticalDpi="1200" r:id="rId3"/>
  <headerFooter alignWithMargins="0">
    <oddFooter>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tabSelected="1" topLeftCell="A34" zoomScale="115" zoomScaleNormal="115" workbookViewId="0">
      <selection activeCell="H14" sqref="G13:H14"/>
    </sheetView>
  </sheetViews>
  <sheetFormatPr defaultRowHeight="13.5" x14ac:dyDescent="0.25"/>
  <cols>
    <col min="1" max="1" width="6.28515625" style="2" customWidth="1"/>
    <col min="2" max="2" width="76.140625" style="3" customWidth="1"/>
    <col min="3" max="3" width="18" style="3" customWidth="1"/>
    <col min="4" max="4" width="0.85546875" style="3" customWidth="1"/>
    <col min="5" max="16384" width="9.140625" style="3"/>
  </cols>
  <sheetData>
    <row r="1" spans="1:3" s="9" customFormat="1" ht="14.25" x14ac:dyDescent="0.25">
      <c r="A1" s="8"/>
      <c r="C1" s="164" t="s">
        <v>62</v>
      </c>
    </row>
    <row r="2" spans="1:3" s="9" customFormat="1" ht="14.25" x14ac:dyDescent="0.25">
      <c r="A2" s="8"/>
      <c r="C2" s="165" t="s">
        <v>5</v>
      </c>
    </row>
    <row r="3" spans="1:3" s="9" customFormat="1" ht="12.75" customHeight="1" thickBot="1" x14ac:dyDescent="0.3">
      <c r="A3" s="8"/>
      <c r="B3" s="163" t="s">
        <v>145</v>
      </c>
      <c r="C3" s="84"/>
    </row>
    <row r="4" spans="1:3" s="166" customFormat="1" ht="15" customHeight="1" x14ac:dyDescent="0.25">
      <c r="A4" s="129"/>
      <c r="B4" s="204" t="s">
        <v>6</v>
      </c>
      <c r="C4" s="204"/>
    </row>
    <row r="5" spans="1:3" s="9" customFormat="1" ht="14.25" customHeight="1" x14ac:dyDescent="0.25">
      <c r="A5" s="203" t="s">
        <v>56</v>
      </c>
      <c r="B5" s="203"/>
      <c r="C5" s="203"/>
    </row>
    <row r="6" spans="1:3" s="9" customFormat="1" x14ac:dyDescent="0.25">
      <c r="A6" s="201" t="s">
        <v>144</v>
      </c>
      <c r="B6" s="201"/>
      <c r="C6" s="201"/>
    </row>
    <row r="7" spans="1:3" s="57" customFormat="1" ht="1.5" customHeight="1" x14ac:dyDescent="0.25">
      <c r="A7" s="8"/>
      <c r="B7" s="167"/>
      <c r="C7" s="167"/>
    </row>
    <row r="8" spans="1:3" s="57" customFormat="1" ht="2.25" customHeight="1" x14ac:dyDescent="0.25">
      <c r="A8" s="8"/>
      <c r="B8" s="168"/>
      <c r="C8" s="168"/>
    </row>
    <row r="9" spans="1:3" s="57" customFormat="1" ht="13.5" customHeight="1" x14ac:dyDescent="0.25">
      <c r="A9" s="8"/>
      <c r="B9" s="202" t="s">
        <v>160</v>
      </c>
      <c r="C9" s="202"/>
    </row>
    <row r="10" spans="1:3" s="57" customFormat="1" ht="7.5" customHeight="1" x14ac:dyDescent="0.25">
      <c r="A10" s="8"/>
      <c r="B10" s="167"/>
      <c r="C10" s="167"/>
    </row>
    <row r="11" spans="1:3" s="130" customFormat="1" ht="31.5" customHeight="1" x14ac:dyDescent="0.2">
      <c r="A11" s="157" t="s">
        <v>55</v>
      </c>
      <c r="B11" s="158" t="s">
        <v>58</v>
      </c>
      <c r="C11" s="158" t="s">
        <v>59</v>
      </c>
    </row>
    <row r="12" spans="1:3" s="30" customFormat="1" x14ac:dyDescent="0.25">
      <c r="A12" s="32">
        <v>1</v>
      </c>
      <c r="B12" s="14">
        <v>2</v>
      </c>
      <c r="C12" s="14">
        <v>3</v>
      </c>
    </row>
    <row r="13" spans="1:3" ht="19.5" customHeight="1" x14ac:dyDescent="0.25">
      <c r="A13" s="32" t="s">
        <v>0</v>
      </c>
      <c r="B13" s="36" t="s">
        <v>113</v>
      </c>
      <c r="C13" s="32">
        <f>+C14+C15</f>
        <v>4</v>
      </c>
    </row>
    <row r="14" spans="1:3" x14ac:dyDescent="0.25">
      <c r="A14" s="32"/>
      <c r="B14" s="117" t="s">
        <v>116</v>
      </c>
      <c r="C14" s="32">
        <v>1</v>
      </c>
    </row>
    <row r="15" spans="1:3" x14ac:dyDescent="0.25">
      <c r="A15" s="32"/>
      <c r="B15" s="117" t="s">
        <v>117</v>
      </c>
      <c r="C15" s="32">
        <v>3</v>
      </c>
    </row>
    <row r="16" spans="1:3" ht="14.25" customHeight="1" x14ac:dyDescent="0.25">
      <c r="A16" s="32" t="s">
        <v>1</v>
      </c>
      <c r="B16" s="36" t="s">
        <v>77</v>
      </c>
      <c r="C16" s="32">
        <f>+C17+C18+C19</f>
        <v>6</v>
      </c>
    </row>
    <row r="17" spans="1:8" x14ac:dyDescent="0.25">
      <c r="A17" s="32"/>
      <c r="B17" s="117" t="s">
        <v>78</v>
      </c>
      <c r="C17" s="32">
        <v>2</v>
      </c>
    </row>
    <row r="18" spans="1:8" x14ac:dyDescent="0.25">
      <c r="A18" s="32"/>
      <c r="B18" s="117" t="s">
        <v>79</v>
      </c>
      <c r="C18" s="32">
        <v>4</v>
      </c>
    </row>
    <row r="19" spans="1:8" x14ac:dyDescent="0.25">
      <c r="A19" s="32"/>
      <c r="B19" s="117" t="s">
        <v>80</v>
      </c>
      <c r="C19" s="32"/>
    </row>
    <row r="20" spans="1:8" ht="8.25" customHeight="1" x14ac:dyDescent="0.25">
      <c r="A20" s="86"/>
      <c r="B20" s="118"/>
      <c r="C20" s="86"/>
    </row>
    <row r="21" spans="1:8" x14ac:dyDescent="0.25">
      <c r="A21" s="32"/>
      <c r="B21" s="117" t="s">
        <v>104</v>
      </c>
      <c r="C21" s="32">
        <v>1</v>
      </c>
    </row>
    <row r="22" spans="1:8" x14ac:dyDescent="0.25">
      <c r="A22" s="32"/>
      <c r="B22" s="117" t="s">
        <v>105</v>
      </c>
      <c r="C22" s="32">
        <v>1</v>
      </c>
    </row>
    <row r="23" spans="1:8" ht="8.25" customHeight="1" x14ac:dyDescent="0.25">
      <c r="A23" s="32"/>
      <c r="B23" s="85"/>
      <c r="C23" s="32"/>
    </row>
    <row r="24" spans="1:8" ht="14.25" customHeight="1" x14ac:dyDescent="0.25">
      <c r="A24" s="32" t="s">
        <v>2</v>
      </c>
      <c r="B24" s="36" t="s">
        <v>106</v>
      </c>
      <c r="C24" s="32">
        <f>+C26++C39</f>
        <v>10</v>
      </c>
    </row>
    <row r="25" spans="1:8" ht="14.25" x14ac:dyDescent="0.25">
      <c r="A25" s="32"/>
      <c r="B25" s="36" t="s">
        <v>107</v>
      </c>
      <c r="C25" s="32"/>
    </row>
    <row r="26" spans="1:8" ht="14.25" x14ac:dyDescent="0.25">
      <c r="A26" s="33" t="s">
        <v>110</v>
      </c>
      <c r="B26" s="13" t="s">
        <v>108</v>
      </c>
      <c r="C26" s="32">
        <v>7</v>
      </c>
    </row>
    <row r="27" spans="1:8" ht="14.25" x14ac:dyDescent="0.25">
      <c r="A27" s="32"/>
      <c r="B27" s="36" t="s">
        <v>60</v>
      </c>
      <c r="C27" s="32">
        <v>5</v>
      </c>
    </row>
    <row r="28" spans="1:8" ht="15" x14ac:dyDescent="0.3">
      <c r="A28" s="32"/>
      <c r="B28" s="25" t="s">
        <v>57</v>
      </c>
      <c r="C28" s="32"/>
      <c r="F28" s="87"/>
      <c r="H28" s="88"/>
    </row>
    <row r="29" spans="1:8" ht="14.25" customHeight="1" x14ac:dyDescent="0.25">
      <c r="A29" s="32">
        <v>1</v>
      </c>
      <c r="B29" s="22" t="s">
        <v>153</v>
      </c>
      <c r="C29" s="32">
        <v>11</v>
      </c>
    </row>
    <row r="30" spans="1:8" ht="14.25" customHeight="1" x14ac:dyDescent="0.25">
      <c r="A30" s="32">
        <v>2</v>
      </c>
      <c r="B30" s="119" t="s">
        <v>162</v>
      </c>
      <c r="C30" s="32">
        <v>9</v>
      </c>
    </row>
    <row r="31" spans="1:8" ht="14.25" customHeight="1" x14ac:dyDescent="0.25">
      <c r="A31" s="32">
        <v>3</v>
      </c>
      <c r="B31" s="22" t="s">
        <v>155</v>
      </c>
      <c r="C31" s="32">
        <v>8</v>
      </c>
    </row>
    <row r="32" spans="1:8" ht="14.25" customHeight="1" x14ac:dyDescent="0.25">
      <c r="A32" s="32">
        <v>4</v>
      </c>
      <c r="B32" s="120" t="s">
        <v>146</v>
      </c>
      <c r="C32" s="32">
        <v>5</v>
      </c>
    </row>
    <row r="33" spans="1:8" x14ac:dyDescent="0.25">
      <c r="A33" s="32"/>
      <c r="B33" s="121" t="s">
        <v>156</v>
      </c>
      <c r="C33" s="32">
        <v>5</v>
      </c>
    </row>
    <row r="34" spans="1:8" ht="14.25" x14ac:dyDescent="0.25">
      <c r="A34" s="32"/>
      <c r="B34" s="36" t="s">
        <v>61</v>
      </c>
      <c r="C34" s="32">
        <v>2</v>
      </c>
    </row>
    <row r="35" spans="1:8" x14ac:dyDescent="0.25">
      <c r="A35" s="32"/>
      <c r="B35" s="25" t="s">
        <v>57</v>
      </c>
      <c r="C35" s="32"/>
    </row>
    <row r="36" spans="1:8" x14ac:dyDescent="0.25">
      <c r="A36" s="32">
        <v>1</v>
      </c>
      <c r="B36" s="119" t="s">
        <v>157</v>
      </c>
      <c r="C36" s="32">
        <v>2</v>
      </c>
    </row>
    <row r="37" spans="1:8" x14ac:dyDescent="0.25">
      <c r="A37" s="32">
        <v>2</v>
      </c>
      <c r="B37" s="120" t="s">
        <v>147</v>
      </c>
      <c r="C37" s="32">
        <v>3</v>
      </c>
    </row>
    <row r="38" spans="1:8" ht="9.75" customHeight="1" x14ac:dyDescent="0.25">
      <c r="A38" s="32"/>
      <c r="B38" s="23"/>
      <c r="C38" s="32"/>
    </row>
    <row r="39" spans="1:8" ht="14.25" x14ac:dyDescent="0.25">
      <c r="A39" s="33" t="s">
        <v>109</v>
      </c>
      <c r="B39" s="13" t="s">
        <v>111</v>
      </c>
      <c r="C39" s="32">
        <v>3</v>
      </c>
    </row>
    <row r="40" spans="1:8" ht="14.25" x14ac:dyDescent="0.25">
      <c r="A40" s="32"/>
      <c r="B40" s="36" t="s">
        <v>60</v>
      </c>
      <c r="C40" s="32">
        <v>2</v>
      </c>
    </row>
    <row r="41" spans="1:8" ht="15" x14ac:dyDescent="0.3">
      <c r="A41" s="32"/>
      <c r="B41" s="25" t="s">
        <v>57</v>
      </c>
      <c r="C41" s="32"/>
      <c r="F41" s="87"/>
      <c r="H41" s="88"/>
    </row>
    <row r="42" spans="1:8" ht="27" customHeight="1" x14ac:dyDescent="0.25">
      <c r="A42" s="32">
        <v>1</v>
      </c>
      <c r="B42" s="20" t="s">
        <v>158</v>
      </c>
      <c r="C42" s="32">
        <v>12</v>
      </c>
    </row>
    <row r="43" spans="1:8" ht="15.75" customHeight="1" x14ac:dyDescent="0.25">
      <c r="A43" s="32">
        <v>2</v>
      </c>
      <c r="B43" s="120" t="s">
        <v>159</v>
      </c>
      <c r="C43" s="32">
        <v>9</v>
      </c>
    </row>
    <row r="44" spans="1:8" ht="9.75" customHeight="1" x14ac:dyDescent="0.25">
      <c r="A44" s="32"/>
      <c r="B44" s="24"/>
      <c r="C44" s="32"/>
    </row>
    <row r="45" spans="1:8" ht="14.25" x14ac:dyDescent="0.25">
      <c r="A45" s="32"/>
      <c r="B45" s="36" t="s">
        <v>61</v>
      </c>
      <c r="C45" s="32">
        <v>1</v>
      </c>
    </row>
    <row r="46" spans="1:8" x14ac:dyDescent="0.25">
      <c r="A46" s="32"/>
      <c r="B46" s="23" t="s">
        <v>57</v>
      </c>
      <c r="C46" s="32"/>
    </row>
    <row r="47" spans="1:8" x14ac:dyDescent="0.25">
      <c r="A47" s="32">
        <v>1</v>
      </c>
      <c r="B47" s="122" t="s">
        <v>154</v>
      </c>
      <c r="C47" s="32">
        <v>2</v>
      </c>
    </row>
    <row r="48" spans="1:8" ht="8.25" customHeight="1" x14ac:dyDescent="0.25">
      <c r="A48" s="32"/>
      <c r="B48" s="36"/>
      <c r="C48" s="89"/>
    </row>
    <row r="49" spans="1:19" ht="14.25" x14ac:dyDescent="0.25">
      <c r="A49" s="32" t="s">
        <v>82</v>
      </c>
      <c r="B49" s="36" t="s">
        <v>112</v>
      </c>
      <c r="C49" s="32">
        <f>SUM(C51:C51)</f>
        <v>0</v>
      </c>
    </row>
    <row r="50" spans="1:19" ht="15" hidden="1" customHeight="1" x14ac:dyDescent="0.25">
      <c r="A50" s="32"/>
      <c r="B50" s="23" t="s">
        <v>57</v>
      </c>
      <c r="C50" s="32"/>
    </row>
    <row r="51" spans="1:19" ht="13.5" hidden="1" customHeight="1" x14ac:dyDescent="0.25">
      <c r="A51" s="32">
        <v>1</v>
      </c>
      <c r="B51" s="23"/>
      <c r="C51" s="32"/>
    </row>
    <row r="52" spans="1:19" ht="28.5" x14ac:dyDescent="0.25">
      <c r="A52" s="32" t="s">
        <v>3</v>
      </c>
      <c r="B52" s="13" t="s">
        <v>81</v>
      </c>
      <c r="C52" s="32">
        <v>10</v>
      </c>
    </row>
    <row r="53" spans="1:19" ht="12.75" customHeight="1" x14ac:dyDescent="0.25">
      <c r="A53" s="32"/>
      <c r="B53" s="23"/>
      <c r="C53" s="32"/>
    </row>
    <row r="54" spans="1:19" s="34" customFormat="1" ht="19.5" customHeight="1" x14ac:dyDescent="0.25">
      <c r="A54" s="33"/>
      <c r="B54" s="90" t="s">
        <v>83</v>
      </c>
      <c r="C54" s="33">
        <v>88</v>
      </c>
    </row>
    <row r="56" spans="1:19" x14ac:dyDescent="0.25">
      <c r="B56" s="115" t="s">
        <v>148</v>
      </c>
      <c r="C56" s="99" t="s">
        <v>149</v>
      </c>
      <c r="E56" s="97"/>
      <c r="G56" s="2"/>
      <c r="H56" s="2"/>
      <c r="K56" s="2"/>
      <c r="L56" s="94"/>
      <c r="M56" s="98"/>
      <c r="N56" s="94"/>
      <c r="O56" s="94"/>
      <c r="P56" s="102"/>
      <c r="Q56" s="94"/>
    </row>
    <row r="57" spans="1:19" ht="10.5" customHeight="1" x14ac:dyDescent="0.25">
      <c r="B57" s="31"/>
      <c r="C57" s="99"/>
      <c r="G57" s="2"/>
      <c r="H57" s="2"/>
      <c r="L57" s="94"/>
      <c r="M57" s="94"/>
      <c r="N57" s="94"/>
      <c r="O57" s="94"/>
      <c r="P57" s="102"/>
      <c r="Q57" s="94"/>
    </row>
    <row r="58" spans="1:19" ht="27.75" customHeight="1" x14ac:dyDescent="0.25">
      <c r="B58" s="116" t="s">
        <v>181</v>
      </c>
      <c r="C58" s="99" t="s">
        <v>150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</row>
    <row r="59" spans="1:19" ht="11.25" customHeight="1" x14ac:dyDescent="0.25">
      <c r="B59" s="31"/>
      <c r="C59" s="99"/>
      <c r="G59" s="2"/>
      <c r="H59" s="2"/>
      <c r="I59" s="2"/>
      <c r="L59" s="94"/>
      <c r="M59" s="94"/>
      <c r="N59" s="94"/>
      <c r="O59" s="94"/>
      <c r="P59" s="102"/>
      <c r="Q59" s="94"/>
      <c r="S59" s="99"/>
    </row>
    <row r="60" spans="1:19" ht="17.25" customHeight="1" x14ac:dyDescent="0.25">
      <c r="B60" s="116" t="s">
        <v>151</v>
      </c>
      <c r="C60" s="99" t="s">
        <v>152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</row>
    <row r="61" spans="1:19" ht="6.75" customHeight="1" x14ac:dyDescent="0.25"/>
  </sheetData>
  <mergeCells count="4">
    <mergeCell ref="B9:C9"/>
    <mergeCell ref="A5:C5"/>
    <mergeCell ref="A6:C6"/>
    <mergeCell ref="B4:C4"/>
  </mergeCells>
  <phoneticPr fontId="2" type="noConversion"/>
  <pageMargins left="0" right="0" top="0" bottom="0" header="0" footer="0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1-ԱՄՓՈՓ</vt:lpstr>
      <vt:lpstr>2-ԸՆԴԱՄԵՆԸ ԾԱԽՍԵՐ</vt:lpstr>
      <vt:lpstr>17կառուցվածք</vt:lpstr>
      <vt:lpstr>'2-ԸՆԴԱՄԵՆԸ ԾԱԽՍԵՐ'!Заголовки_для_печати</vt:lpstr>
    </vt:vector>
  </TitlesOfParts>
  <Company>MFE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Shishyan</dc:creator>
  <cp:lastModifiedBy>Vrej</cp:lastModifiedBy>
  <cp:lastPrinted>2023-04-04T06:54:22Z</cp:lastPrinted>
  <dcterms:created xsi:type="dcterms:W3CDTF">2003-05-20T07:22:10Z</dcterms:created>
  <dcterms:modified xsi:type="dcterms:W3CDTF">2025-04-04T08:19:28Z</dcterms:modified>
</cp:coreProperties>
</file>