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800" windowHeight="12330" tabRatio="627" activeTab="4"/>
  </bookViews>
  <sheets>
    <sheet name="Հ3 Մաս 2" sheetId="1" r:id="rId1"/>
    <sheet name="Հ3 Մաս 4" sheetId="5" r:id="rId2"/>
    <sheet name="Հ4  " sheetId="22" r:id="rId3"/>
    <sheet name="Հ5" sheetId="8" r:id="rId4"/>
    <sheet name="Հ8" sheetId="10" r:id="rId5"/>
  </sheets>
  <definedNames>
    <definedName name="_ftn1" localSheetId="0">'Հ3 Մաս 2'!#REF!</definedName>
    <definedName name="_ftn10" localSheetId="0">'Հ3 Մաս 2'!#REF!</definedName>
    <definedName name="_ftn11" localSheetId="0">'Հ3 Մաս 2'!#REF!</definedName>
    <definedName name="_ftn12" localSheetId="0">'Հ3 Մաս 2'!#REF!</definedName>
    <definedName name="_ftn13" localSheetId="0">'Հ3 Մաս 2'!#REF!</definedName>
    <definedName name="_ftn14" localSheetId="0">'Հ3 Մաս 2'!#REF!</definedName>
    <definedName name="_ftn15" localSheetId="0">'Հ3 Մաս 2'!#REF!</definedName>
    <definedName name="_ftn16" localSheetId="0">'Հ3 Մաս 2'!#REF!</definedName>
    <definedName name="_ftn17" localSheetId="0">'Հ3 Մաս 2'!#REF!</definedName>
    <definedName name="_ftn18" localSheetId="0">'Հ3 Մաս 2'!#REF!</definedName>
    <definedName name="_ftn19" localSheetId="0">'Հ3 Մաս 2'!#REF!</definedName>
    <definedName name="_ftn2" localSheetId="0">'Հ3 Մաս 2'!#REF!</definedName>
    <definedName name="_ftn20" localSheetId="0">'Հ3 Մաս 2'!#REF!</definedName>
    <definedName name="_ftn3" localSheetId="0">'Հ3 Մաս 2'!#REF!</definedName>
    <definedName name="_ftn4" localSheetId="0">'Հ3 Մաս 2'!#REF!</definedName>
    <definedName name="_ftn5" localSheetId="0">'Հ3 Մաս 2'!#REF!</definedName>
    <definedName name="_ftn6" localSheetId="0">'Հ3 Մաս 2'!#REF!</definedName>
    <definedName name="_ftn7" localSheetId="0">'Հ3 Մաս 2'!#REF!</definedName>
    <definedName name="_ftn8" localSheetId="0">'Հ3 Մաս 2'!#REF!</definedName>
    <definedName name="_ftn9" localSheetId="0">'Հ3 Մաս 2'!#REF!</definedName>
    <definedName name="_ftnref1" localSheetId="0">'Հ3 Մաս 2'!#REF!</definedName>
    <definedName name="_ftnref10" localSheetId="0">'Հ3 Մաս 2'!#REF!</definedName>
    <definedName name="_ftnref11" localSheetId="0">'Հ3 Մաս 2'!#REF!</definedName>
    <definedName name="_ftnref12" localSheetId="0">'Հ3 Մաս 2'!#REF!</definedName>
    <definedName name="_ftnref13" localSheetId="0">'Հ3 Մաս 2'!#REF!</definedName>
    <definedName name="_ftnref14" localSheetId="0">'Հ3 Մաս 2'!#REF!</definedName>
    <definedName name="_ftnref15" localSheetId="0">'Հ3 Մաս 2'!#REF!</definedName>
    <definedName name="_ftnref16" localSheetId="0">'Հ3 Մաս 2'!#REF!</definedName>
    <definedName name="_ftnref17" localSheetId="0">'Հ3 Մաս 2'!$H$22</definedName>
    <definedName name="_ftnref18" localSheetId="0">'Հ3 Մաս 2'!#REF!</definedName>
    <definedName name="_ftnref19" localSheetId="0">'Հ3 Մաս 2'!#REF!</definedName>
    <definedName name="_ftnref2" localSheetId="0">#REF!</definedName>
    <definedName name="_ftnref20" localSheetId="0">'Հ3 Մաս 2'!#REF!</definedName>
    <definedName name="_ftnref3" localSheetId="0">'Հ3 Մաս 2'!#REF!</definedName>
    <definedName name="_ftnref4" localSheetId="0">'Հ3 Մաս 2'!$C$3</definedName>
    <definedName name="_ftnref5" localSheetId="0">'Հ3 Մաս 2'!#REF!</definedName>
    <definedName name="_ftnref6" localSheetId="0">'Հ3 Մաս 2'!#REF!</definedName>
    <definedName name="_ftnref7" localSheetId="0">'Հ3 Մաս 2'!#REF!</definedName>
    <definedName name="_ftnref8" localSheetId="0">'Հ3 Մաս 2'!#REF!</definedName>
    <definedName name="_ftnref9" localSheetId="0">'Հ3 Մաս 2'!#REF!</definedName>
    <definedName name="_Toc501014755" localSheetId="0">'Հ3 Մաս 2'!#REF!</definedName>
  </definedNames>
  <calcPr calcId="162913"/>
</workbook>
</file>

<file path=xl/calcChain.xml><?xml version="1.0" encoding="utf-8"?>
<calcChain xmlns="http://schemas.openxmlformats.org/spreadsheetml/2006/main">
  <c r="I6" i="22" l="1"/>
  <c r="J6" i="22"/>
  <c r="K6" i="22"/>
  <c r="L6" i="22"/>
  <c r="H6" i="22"/>
  <c r="I7" i="22"/>
  <c r="J7" i="22"/>
  <c r="K7" i="22"/>
  <c r="L7" i="22"/>
  <c r="H7" i="22"/>
  <c r="I36" i="22"/>
  <c r="I34" i="22" s="1"/>
  <c r="J36" i="22"/>
  <c r="J34" i="22" s="1"/>
  <c r="K36" i="22"/>
  <c r="K34" i="22" s="1"/>
  <c r="L36" i="22"/>
  <c r="L34" i="22" s="1"/>
  <c r="I38" i="22"/>
  <c r="J38" i="22"/>
  <c r="K38" i="22"/>
  <c r="L38" i="22"/>
  <c r="H36" i="22"/>
  <c r="H34" i="22" s="1"/>
  <c r="H38" i="22"/>
  <c r="I9" i="22"/>
  <c r="J9" i="22"/>
  <c r="K9" i="22"/>
  <c r="L9" i="22"/>
  <c r="H9" i="22"/>
  <c r="I11" i="22"/>
  <c r="J11" i="22"/>
  <c r="K11" i="22"/>
  <c r="L11" i="22"/>
  <c r="H11" i="22"/>
  <c r="M6" i="8" l="1"/>
  <c r="M5" i="8"/>
  <c r="J42" i="22"/>
  <c r="K12" i="5" l="1"/>
  <c r="K11" i="5" s="1"/>
  <c r="L12" i="5"/>
  <c r="L11" i="5" s="1"/>
  <c r="M12" i="5"/>
  <c r="M11" i="5" s="1"/>
  <c r="N12" i="5"/>
  <c r="N11" i="5" s="1"/>
  <c r="J12" i="5"/>
  <c r="K19" i="5"/>
  <c r="L19" i="5"/>
  <c r="M19" i="5"/>
  <c r="N19" i="5"/>
  <c r="J19" i="5"/>
  <c r="J11" i="5" l="1"/>
  <c r="H8" i="1"/>
  <c r="I8" i="1"/>
  <c r="J8" i="1"/>
  <c r="K8" i="1"/>
  <c r="L8" i="1"/>
  <c r="M8" i="1"/>
  <c r="N8" i="1"/>
  <c r="O8" i="1"/>
  <c r="P8" i="1"/>
  <c r="Q8" i="1"/>
  <c r="G8" i="1"/>
  <c r="H42" i="22" l="1"/>
  <c r="K42" i="22"/>
  <c r="L42" i="22"/>
  <c r="I42" i="22"/>
  <c r="F7" i="8" l="1"/>
  <c r="G7" i="8"/>
  <c r="H7" i="8"/>
  <c r="J7" i="8"/>
  <c r="K7" i="8"/>
  <c r="L7" i="8"/>
  <c r="N7" i="8"/>
  <c r="O7" i="8"/>
  <c r="P7" i="8"/>
  <c r="R7" i="8"/>
  <c r="S7" i="8"/>
  <c r="T7" i="8"/>
  <c r="V7" i="8"/>
  <c r="W7" i="8"/>
  <c r="X7" i="8"/>
  <c r="U6" i="8"/>
  <c r="U5" i="8"/>
  <c r="Q6" i="8"/>
  <c r="Q5" i="8"/>
  <c r="I6" i="8"/>
  <c r="I5" i="8"/>
  <c r="E6" i="8"/>
  <c r="E5" i="8"/>
  <c r="U7" i="8" l="1"/>
  <c r="I7" i="8"/>
  <c r="Q7" i="8"/>
  <c r="E7" i="8"/>
  <c r="M7" i="8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<sst xmlns="http://schemas.openxmlformats.org/spreadsheetml/2006/main" count="200" uniqueCount="132">
  <si>
    <t>ՄԱՍ 2. ՊԵՏԱԿԱՆ ՄԱՐՄՆԻ ԿՈՂՄԻՑ ԻՐԱԿԱՆԱՑՎՈՂ ԲՅՈՒՋԵՏԱՅԻՆ ԾՐԱԳՐԵՐԸ ԵՎ ՄԻՋՈՑԱՌՈՒՄՆԵՐԸ</t>
  </si>
  <si>
    <t>Ծրագիր</t>
  </si>
  <si>
    <t>Ծրագրային դասիչը</t>
  </si>
  <si>
    <t>Բաժին</t>
  </si>
  <si>
    <t xml:space="preserve">Խումբ </t>
  </si>
  <si>
    <t>Դաս</t>
  </si>
  <si>
    <t>Ընդամենը</t>
  </si>
  <si>
    <t>…</t>
  </si>
  <si>
    <t>X</t>
  </si>
  <si>
    <t>(հազար դրամներով)</t>
  </si>
  <si>
    <t>2026թ.</t>
  </si>
  <si>
    <t>ԸՆԴԱՄԵՆԸ</t>
  </si>
  <si>
    <t>&lt;Մարզի անվանումը&gt;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</si>
  <si>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</si>
  <si>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</si>
  <si>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</si>
  <si>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Ցուցանիշներ</t>
  </si>
  <si>
    <t>x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</si>
  <si>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</si>
  <si>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</si>
  <si>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</si>
  <si>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</si>
  <si>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</si>
  <si>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</si>
  <si>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</si>
  <si>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</si>
  <si>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այդ թվում՝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</si>
  <si>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</si>
  <si>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</si>
  <si>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</si>
  <si>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</si>
  <si>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</si>
  <si>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 xml:space="preserve">2027թ. բյուջե 
</t>
  </si>
  <si>
    <t xml:space="preserve">2028թ. բյուջե  
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</si>
  <si>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</si>
  <si>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</si>
  <si>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</si>
  <si>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</si>
  <si>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</si>
  <si>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</si>
  <si>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</si>
  <si>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</si>
  <si>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</si>
  <si>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</si>
  <si>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</si>
  <si>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</si>
  <si>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</si>
  <si>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</si>
  <si>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</si>
  <si>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</si>
  <si>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</si>
  <si>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</si>
  <si>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</si>
  <si>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</si>
  <si>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</si>
  <si>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Հազար դրամ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</si>
  <si>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</si>
  <si>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</si>
  <si>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</si>
  <si>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</si>
  <si>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</si>
  <si>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</si>
  <si>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</si>
  <si>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</si>
  <si>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t xml:space="preserve"> Ծրագրի/միջոցառման դասիչը</t>
  </si>
  <si>
    <t>Իրականացնողը/ ակտիվն օգտագործողը/ շահառուի ընտրության չափորոշիչը25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</si>
  <si>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</si>
  <si>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</si>
  <si>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</si>
  <si>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</si>
  <si>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</si>
  <si>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</si>
  <si>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</si>
  <si>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</si>
  <si>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</si>
  <si>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</si>
  <si>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</si>
  <si>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</si>
  <si>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</si>
  <si>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</si>
  <si>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</si>
  <si>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</si>
  <si>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ՀՀ Տավուշի մարզպետի աշխատակազմ</t>
  </si>
  <si>
    <r>
      <t>Պետական մարմնի անվանումը ___</t>
    </r>
    <r>
      <rPr>
        <u/>
        <sz val="11"/>
        <color theme="1"/>
        <rFont val="Calibri"/>
        <family val="2"/>
        <charset val="204"/>
        <scheme val="minor"/>
      </rPr>
      <t>ՀՀ Տավուշի մարզպետի աշխատակազմ</t>
    </r>
    <r>
      <rPr>
        <sz val="11"/>
        <color theme="1"/>
        <rFont val="Calibri"/>
        <family val="2"/>
        <scheme val="minor"/>
      </rPr>
      <t>____________________________________________________________</t>
    </r>
  </si>
  <si>
    <t>Ծառայությունների մատուցում</t>
  </si>
  <si>
    <t>Մարզպետի աշխատակազմի ենթակայության հիմնարկների կառավարում, կրթության, ճանապարհաշինության, քաղաքաշինության և այլ ոլորտներում հասարակական պատվերի տեղաբաշխում, տնտեսության և սոցիալական տարբեր ոլորտներում մարզային միջոցառումների համակարգում</t>
  </si>
  <si>
    <t>ՀՀ Տավուշի մարզում տարածքային պետական կառավարում</t>
  </si>
  <si>
    <t>Ծախսերի ավելացումը պայմանավորված է ծառայողական նոր ավտոմեքենաների ձեռք բերմամբ</t>
  </si>
  <si>
    <t>Ծախսերի փոփոխությունները պայմանավորված են ոլորտը կարգավորող իրավական ակտերի հիման վրա կատարված հաշվարկներով</t>
  </si>
  <si>
    <t>ՀՀ Տավուշի մարզպետի աշխատակազմի տեխնիկական հագեցվածության բարելավում</t>
  </si>
  <si>
    <t>ՀՀ Տավուշի մարզպետի աշխատակազմի աշխատանքային պայմանների բարելավման համար վարչական սարքավորումների ձեռքբերում</t>
  </si>
  <si>
    <t>Պետական մարմ ինների կողմից օգտագործվող ոչ ֆինանսական ակտիվների հետ գործառնություններ</t>
  </si>
  <si>
    <t>ՀՀ Տավուշի մարզպետի կողմից տարածքային պետական կառավարման ապահովում</t>
  </si>
  <si>
    <t>Պետական մարմինների կողմից օգտագործվող ոչ ֆինանսական ակտիվների հետ գործառնություններ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</si>
  <si>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Times Armenian"/>
        <family val="1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</si>
  <si>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Times Armenian"/>
        <family val="1"/>
      </rPr>
      <t>22</t>
    </r>
  </si>
  <si>
    <r>
      <t xml:space="preserve"> Միջոցառում</t>
    </r>
    <r>
      <rPr>
        <vertAlign val="superscript"/>
        <sz val="9"/>
        <rFont val="Times Armenian"/>
        <family val="1"/>
      </rPr>
      <t>23</t>
    </r>
    <r>
      <rPr>
        <sz val="9"/>
        <rFont val="Times Armenian"/>
        <family val="1"/>
      </rPr>
      <t xml:space="preserve"> </t>
    </r>
  </si>
  <si>
    <r>
      <t>Արդյունքային չափորոշիչը</t>
    </r>
    <r>
      <rPr>
        <vertAlign val="superscript"/>
        <sz val="9"/>
        <rFont val="Times Armenian"/>
        <family val="1"/>
      </rPr>
      <t>26</t>
    </r>
  </si>
  <si>
    <r>
      <t xml:space="preserve"> Տեսակը</t>
    </r>
    <r>
      <rPr>
        <vertAlign val="superscript"/>
        <sz val="9"/>
        <rFont val="Times Armenian"/>
        <family val="1"/>
      </rPr>
      <t>24</t>
    </r>
  </si>
  <si>
    <t>ԲԳԿ-ի գծով հաստատված բյուջեի նկատմամբ կատարման նվազագույն տոկոս</t>
  </si>
  <si>
    <t>սեղանի համակարգիչներ համակարգչային սարքավորումներ, հատ</t>
  </si>
  <si>
    <t>տպիչ սարքեր, հատ</t>
  </si>
  <si>
    <t>01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</si>
  <si>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</si>
  <si>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</si>
  <si>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-Քաղաքացիական, դատական և պետական ծառայողների պարգևատրում </t>
  </si>
  <si>
    <t>Էներգետիկ ծառայություններ</t>
  </si>
  <si>
    <t>Կոմունալ ծառայություններ</t>
  </si>
  <si>
    <t>Կապի ծառայություններ</t>
  </si>
  <si>
    <t>Ապահովագրական ծախսեր</t>
  </si>
  <si>
    <t>Ծառայողական գործուղումների գծով ծախսեր</t>
  </si>
  <si>
    <t>Համակարգչային ծառայություններ</t>
  </si>
  <si>
    <t>Աշխատակազմի մասնագիտական զարգացման ծառայություններ</t>
  </si>
  <si>
    <t>Կառավարչական ծառայություններ</t>
  </si>
  <si>
    <t>Ներկայացուցչական  ծախսեր</t>
  </si>
  <si>
    <t>Ընդհանուր բնույթի այլ ծառայություններ</t>
  </si>
  <si>
    <t>Մասնագիտական ծառայություններ</t>
  </si>
  <si>
    <t>Շենքերի և կառույցների ընթացիկ նորոգում և պահպանում</t>
  </si>
  <si>
    <t>Մեքենաների և սարքավորումների ընթացիկ նորոգում և պահպանում</t>
  </si>
  <si>
    <t>Գրասենյակային նյութեր և հագուստ</t>
  </si>
  <si>
    <t>Տրանսպորտային նյութեր</t>
  </si>
  <si>
    <t xml:space="preserve">Կենցաղային և հանրային սննդի նյութեր </t>
  </si>
  <si>
    <t>Այլ նպաստներ բյուջեից</t>
  </si>
  <si>
    <t>Պարտադիր վճարներ</t>
  </si>
  <si>
    <r>
      <t>Գործառական դասակարգման</t>
    </r>
    <r>
      <rPr>
        <vertAlign val="superscript"/>
        <sz val="9"/>
        <color theme="1"/>
        <rFont val="GHEA Grapalat"/>
        <family val="3"/>
      </rPr>
      <t xml:space="preserve"> 27</t>
    </r>
  </si>
  <si>
    <t xml:space="preserve"> այդ թվում` բյուջետային ծախսերի տնտեսագիտական դասակարգման հոդվածներ</t>
  </si>
  <si>
    <t>ՀՀ Տավուշի մարզպետի աշխատակազմի կողմից տարածքային պետական կառավարման ապահովում</t>
  </si>
  <si>
    <t>ՀՀ Տավուշի մարզպետի աշխատակազմի կողմից տարածքային պետական կառավարում</t>
  </si>
  <si>
    <t xml:space="preserve">Տրանսպորտային սարքավորումներ </t>
  </si>
  <si>
    <t>Վարչական  սարքավորումներ</t>
  </si>
  <si>
    <t>Տավուշ</t>
  </si>
  <si>
    <r>
      <t xml:space="preserve"> Միջոցառում</t>
    </r>
    <r>
      <rPr>
        <b/>
        <vertAlign val="superscript"/>
        <sz val="8"/>
        <rFont val="GHEA Grapalat"/>
        <family val="3"/>
      </rPr>
      <t>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</si>
</sst>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##,##0.0;\(##,##0.0\);\-"/>
    <numFmt numFmtId="166" formatCode="#,##0.0_);\(#,##0.0\)"/>
    <numFmt numFmtId="167" formatCode="0.0"/>
  </numFmts>
  <fonts count="60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Calibri"/>
      <family val="2"/>
    </font>
    <font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b/>
      <sz val="9"/>
      <color theme="1"/>
      <name val="GHEA Grapalat"/>
      <family val="3"/>
    </font>
    <font>
      <u/>
      <sz val="11"/>
      <color theme="1"/>
      <name val="Calibri"/>
      <family val="2"/>
      <charset val="204"/>
      <scheme val="minor"/>
    </font>
    <font>
      <b/>
      <sz val="9"/>
      <color theme="1"/>
      <name val="Times Armenian"/>
      <family val="1"/>
    </font>
    <font>
      <sz val="9"/>
      <color theme="1"/>
      <name val="Times Armenian"/>
      <family val="1"/>
    </font>
    <font>
      <b/>
      <sz val="9"/>
      <color rgb="FF002060"/>
      <name val="Times Armenian"/>
      <family val="1"/>
    </font>
    <font>
      <vertAlign val="superscript"/>
      <sz val="9"/>
      <color theme="1"/>
      <name val="Times Armenian"/>
      <family val="1"/>
    </font>
    <font>
      <b/>
      <vertAlign val="superscript"/>
      <sz val="9"/>
      <color theme="1"/>
      <name val="Times Armenian"/>
      <family val="1"/>
    </font>
    <font>
      <sz val="9"/>
      <name val="Times Armenian"/>
      <family val="1"/>
    </font>
    <font>
      <vertAlign val="superscript"/>
      <sz val="9"/>
      <name val="Times Armenian"/>
      <family val="1"/>
    </font>
    <font>
      <b/>
      <sz val="9"/>
      <name val="Times Armenian"/>
      <family val="1"/>
    </font>
    <font>
      <sz val="9"/>
      <color rgb="FF000000"/>
      <name val="GHEA Grapalat"/>
      <family val="3"/>
    </font>
    <font>
      <sz val="9"/>
      <color theme="0"/>
      <name val="GHEA Grapalat"/>
      <family val="3"/>
    </font>
    <font>
      <b/>
      <sz val="8"/>
      <name val="GHEA Grapalat"/>
      <family val="3"/>
    </font>
    <font>
      <b/>
      <vertAlign val="superscript"/>
      <sz val="8"/>
      <name val="GHEA Grapalat"/>
      <family val="3"/>
    </font>
  </fonts>
  <fills count="4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16" fillId="0" borderId="0"/>
    <xf numFmtId="0" fontId="17" fillId="13" borderId="22" applyNumberFormat="0" applyFont="0" applyAlignment="0" applyProtection="0"/>
    <xf numFmtId="0" fontId="18" fillId="0" borderId="0">
      <alignment horizontal="left" vertical="top" wrapText="1"/>
    </xf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10" borderId="18" applyNumberFormat="0" applyAlignment="0" applyProtection="0"/>
    <xf numFmtId="0" fontId="27" fillId="11" borderId="19" applyNumberFormat="0" applyAlignment="0" applyProtection="0"/>
    <xf numFmtId="0" fontId="28" fillId="11" borderId="18" applyNumberFormat="0" applyAlignment="0" applyProtection="0"/>
    <xf numFmtId="0" fontId="29" fillId="0" borderId="20" applyNumberFormat="0" applyFill="0" applyAlignment="0" applyProtection="0"/>
    <xf numFmtId="0" fontId="30" fillId="12" borderId="21" applyNumberFormat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23" applyNumberFormat="0" applyFill="0" applyAlignment="0" applyProtection="0"/>
    <xf numFmtId="0" fontId="33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6" borderId="0" applyNumberFormat="0" applyBorder="0" applyAlignment="0" applyProtection="0"/>
    <xf numFmtId="0" fontId="33" fillId="37" borderId="0" applyNumberFormat="0" applyBorder="0" applyAlignment="0" applyProtection="0"/>
    <xf numFmtId="165" fontId="18" fillId="0" borderId="0" applyFill="0" applyBorder="0" applyProtection="0">
      <alignment horizontal="right" vertical="top"/>
    </xf>
    <xf numFmtId="0" fontId="17" fillId="13" borderId="22" applyNumberFormat="0" applyFont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5" borderId="0" applyNumberFormat="0" applyBorder="0" applyAlignment="0" applyProtection="0"/>
    <xf numFmtId="0" fontId="17" fillId="36" borderId="0" applyNumberFormat="0" applyBorder="0" applyAlignment="0" applyProtection="0"/>
    <xf numFmtId="164" fontId="34" fillId="0" borderId="0" applyFont="0" applyFill="0" applyBorder="0" applyAlignment="0" applyProtection="0"/>
    <xf numFmtId="165" fontId="41" fillId="0" borderId="0" applyFill="0" applyBorder="0" applyProtection="0">
      <alignment horizontal="right" vertical="top"/>
    </xf>
    <xf numFmtId="164" fontId="42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13" fillId="5" borderId="0" xfId="0" applyFont="1" applyFill="1" applyAlignment="1">
      <alignment vertical="center"/>
    </xf>
    <xf numFmtId="0" fontId="14" fillId="5" borderId="0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vertical="center" textRotation="90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 indent="2"/>
    </xf>
    <xf numFmtId="0" fontId="8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0" applyFont="1" applyAlignment="1">
      <alignment horizontal="left" vertical="center"/>
    </xf>
    <xf numFmtId="0" fontId="10" fillId="3" borderId="4" xfId="0" applyFont="1" applyFill="1" applyBorder="1" applyAlignment="1">
      <alignment horizontal="left" vertical="center" wrapText="1"/>
    </xf>
    <xf numFmtId="0" fontId="8" fillId="0" borderId="0" xfId="0" applyFont="1"/>
    <xf numFmtId="0" fontId="10" fillId="4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/>
    <xf numFmtId="0" fontId="38" fillId="0" borderId="0" xfId="0" applyFont="1" applyAlignment="1">
      <alignment horizontal="left" vertical="top" wrapText="1"/>
    </xf>
    <xf numFmtId="0" fontId="39" fillId="0" borderId="0" xfId="0" applyFont="1" applyAlignment="1">
      <alignment horizontal="center"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24" xfId="0" applyFont="1" applyFill="1" applyBorder="1" applyAlignment="1">
      <alignment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48" fillId="0" borderId="0" xfId="0" applyFont="1" applyAlignment="1">
      <alignment vertical="center"/>
    </xf>
    <xf numFmtId="0" fontId="49" fillId="0" borderId="0" xfId="0" applyFont="1"/>
    <xf numFmtId="0" fontId="50" fillId="5" borderId="0" xfId="0" applyFont="1" applyFill="1" applyAlignment="1">
      <alignment vertical="center"/>
    </xf>
    <xf numFmtId="0" fontId="49" fillId="5" borderId="0" xfId="0" applyFont="1" applyFill="1"/>
    <xf numFmtId="0" fontId="50" fillId="5" borderId="0" xfId="0" applyFont="1" applyFill="1" applyBorder="1" applyAlignment="1">
      <alignment vertical="center"/>
    </xf>
    <xf numFmtId="0" fontId="48" fillId="5" borderId="0" xfId="0" applyFont="1" applyFill="1" applyBorder="1" applyAlignment="1">
      <alignment vertical="center"/>
    </xf>
    <xf numFmtId="0" fontId="49" fillId="0" borderId="0" xfId="0" applyFont="1" applyAlignment="1">
      <alignment vertical="center"/>
    </xf>
    <xf numFmtId="0" fontId="49" fillId="0" borderId="0" xfId="0" applyFont="1" applyBorder="1"/>
    <xf numFmtId="0" fontId="53" fillId="0" borderId="0" xfId="0" applyFont="1" applyAlignment="1">
      <alignment horizontal="left" vertical="top" wrapText="1"/>
    </xf>
    <xf numFmtId="0" fontId="53" fillId="39" borderId="1" xfId="0" applyFont="1" applyFill="1" applyBorder="1" applyAlignment="1">
      <alignment horizontal="center" vertical="center" wrapText="1"/>
    </xf>
    <xf numFmtId="166" fontId="55" fillId="0" borderId="0" xfId="59" applyNumberFormat="1" applyFont="1" applyAlignment="1">
      <alignment horizontal="right" vertical="top"/>
    </xf>
    <xf numFmtId="0" fontId="49" fillId="4" borderId="2" xfId="0" applyFont="1" applyFill="1" applyBorder="1" applyAlignment="1">
      <alignment horizontal="left"/>
    </xf>
    <xf numFmtId="0" fontId="49" fillId="4" borderId="3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/>
    </xf>
    <xf numFmtId="0" fontId="53" fillId="39" borderId="29" xfId="0" applyFont="1" applyFill="1" applyBorder="1" applyAlignment="1">
      <alignment horizontal="left" vertical="top" wrapText="1"/>
    </xf>
    <xf numFmtId="0" fontId="49" fillId="4" borderId="3" xfId="0" applyFont="1" applyFill="1" applyBorder="1" applyAlignment="1">
      <alignment horizontal="left"/>
    </xf>
    <xf numFmtId="0" fontId="53" fillId="39" borderId="0" xfId="0" applyFont="1" applyFill="1" applyBorder="1" applyAlignment="1">
      <alignment horizontal="left" vertical="top" wrapText="1"/>
    </xf>
    <xf numFmtId="0" fontId="49" fillId="4" borderId="4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 vertical="top"/>
    </xf>
    <xf numFmtId="0" fontId="49" fillId="38" borderId="0" xfId="0" applyFont="1" applyFill="1"/>
    <xf numFmtId="0" fontId="49" fillId="4" borderId="4" xfId="0" applyFont="1" applyFill="1" applyBorder="1" applyAlignment="1">
      <alignment horizontal="left" wrapText="1"/>
    </xf>
    <xf numFmtId="0" fontId="49" fillId="4" borderId="1" xfId="0" applyFont="1" applyFill="1" applyBorder="1" applyAlignment="1">
      <alignment horizontal="left" wrapText="1"/>
    </xf>
    <xf numFmtId="167" fontId="49" fillId="4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10" fillId="2" borderId="5" xfId="0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2" fontId="56" fillId="2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vertical="center" wrapText="1"/>
    </xf>
    <xf numFmtId="49" fontId="43" fillId="4" borderId="1" xfId="0" applyNumberFormat="1" applyFont="1" applyFill="1" applyBorder="1" applyAlignment="1">
      <alignment horizontal="left" vertical="center" wrapText="1"/>
    </xf>
    <xf numFmtId="167" fontId="43" fillId="4" borderId="1" xfId="0" applyNumberFormat="1" applyFont="1" applyFill="1" applyBorder="1" applyAlignment="1">
      <alignment horizontal="center" vertical="center" wrapText="1"/>
    </xf>
    <xf numFmtId="0" fontId="43" fillId="4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/>
    <xf numFmtId="0" fontId="57" fillId="0" borderId="0" xfId="0" applyFont="1"/>
    <xf numFmtId="16" fontId="10" fillId="0" borderId="0" xfId="0" applyNumberFormat="1" applyFont="1"/>
    <xf numFmtId="0" fontId="10" fillId="4" borderId="2" xfId="0" applyFont="1" applyFill="1" applyBorder="1" applyAlignment="1">
      <alignment horizontal="left" wrapText="1"/>
    </xf>
    <xf numFmtId="0" fontId="43" fillId="4" borderId="2" xfId="0" applyFont="1" applyFill="1" applyBorder="1" applyAlignment="1">
      <alignment horizontal="left" vertical="center" wrapText="1"/>
    </xf>
    <xf numFmtId="0" fontId="12" fillId="4" borderId="7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wrapText="1"/>
    </xf>
    <xf numFmtId="167" fontId="10" fillId="4" borderId="1" xfId="0" applyNumberFormat="1" applyFont="1" applyFill="1" applyBorder="1" applyAlignment="1">
      <alignment horizontal="center"/>
    </xf>
    <xf numFmtId="0" fontId="43" fillId="4" borderId="1" xfId="0" applyFont="1" applyFill="1" applyBorder="1" applyAlignment="1">
      <alignment wrapText="1"/>
    </xf>
    <xf numFmtId="167" fontId="43" fillId="4" borderId="1" xfId="0" applyNumberFormat="1" applyFont="1" applyFill="1" applyBorder="1" applyAlignment="1">
      <alignment horizont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10" fillId="3" borderId="1" xfId="0" applyNumberFormat="1" applyFont="1" applyFill="1" applyBorder="1" applyAlignment="1">
      <alignment horizontal="center" vertical="center" wrapText="1"/>
    </xf>
    <xf numFmtId="167" fontId="5" fillId="6" borderId="1" xfId="0" applyNumberFormat="1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7" fontId="2" fillId="4" borderId="1" xfId="0" applyNumberFormat="1" applyFont="1" applyFill="1" applyBorder="1" applyAlignment="1">
      <alignment horizontal="center" vertical="center" wrapText="1"/>
    </xf>
    <xf numFmtId="0" fontId="58" fillId="3" borderId="1" xfId="0" applyFont="1" applyFill="1" applyBorder="1" applyAlignment="1">
      <alignment horizontal="center" vertical="center" wrapText="1"/>
    </xf>
    <xf numFmtId="0" fontId="36" fillId="3" borderId="12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top" wrapText="1"/>
    </xf>
    <xf numFmtId="0" fontId="53" fillId="39" borderId="8" xfId="0" applyFont="1" applyFill="1" applyBorder="1" applyAlignment="1">
      <alignment horizontal="left" vertical="top" wrapText="1"/>
    </xf>
    <xf numFmtId="0" fontId="53" fillId="39" borderId="32" xfId="0" applyFont="1" applyFill="1" applyBorder="1" applyAlignment="1">
      <alignment horizontal="left" vertical="top" wrapText="1"/>
    </xf>
    <xf numFmtId="0" fontId="53" fillId="39" borderId="33" xfId="0" applyFont="1" applyFill="1" applyBorder="1" applyAlignment="1">
      <alignment horizontal="left" vertical="top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0" fillId="0" borderId="0" xfId="0" applyNumberFormat="1" applyFont="1"/>
    <xf numFmtId="167" fontId="12" fillId="4" borderId="1" xfId="0" applyNumberFormat="1" applyFont="1" applyFill="1" applyBorder="1" applyAlignment="1">
      <alignment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45" fillId="4" borderId="2" xfId="0" applyFont="1" applyFill="1" applyBorder="1" applyAlignment="1">
      <alignment horizontal="center" vertical="center" wrapText="1"/>
    </xf>
    <xf numFmtId="0" fontId="45" fillId="4" borderId="6" xfId="0" applyFont="1" applyFill="1" applyBorder="1" applyAlignment="1">
      <alignment horizontal="center" vertical="center" wrapText="1"/>
    </xf>
    <xf numFmtId="49" fontId="44" fillId="2" borderId="10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44" fillId="2" borderId="11" xfId="0" applyNumberFormat="1" applyFont="1" applyFill="1" applyBorder="1" applyAlignment="1">
      <alignment horizontal="center" vertical="center" wrapText="1"/>
    </xf>
    <xf numFmtId="49" fontId="44" fillId="2" borderId="27" xfId="0" applyNumberFormat="1" applyFont="1" applyFill="1" applyBorder="1" applyAlignment="1">
      <alignment horizontal="center" vertical="center" wrapText="1"/>
    </xf>
    <xf numFmtId="49" fontId="44" fillId="2" borderId="9" xfId="0" applyNumberFormat="1" applyFont="1" applyFill="1" applyBorder="1" applyAlignment="1">
      <alignment horizontal="center" vertical="center" wrapText="1"/>
    </xf>
    <xf numFmtId="49" fontId="44" fillId="2" borderId="14" xfId="0" applyNumberFormat="1" applyFont="1" applyFill="1" applyBorder="1" applyAlignment="1">
      <alignment horizontal="center" vertical="center" wrapText="1"/>
    </xf>
    <xf numFmtId="49" fontId="44" fillId="2" borderId="25" xfId="0" applyNumberFormat="1" applyFont="1" applyFill="1" applyBorder="1" applyAlignment="1">
      <alignment horizontal="center" vertical="center" wrapText="1"/>
    </xf>
    <xf numFmtId="49" fontId="44" fillId="2" borderId="7" xfId="0" applyNumberFormat="1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40" fillId="0" borderId="0" xfId="0" applyFont="1" applyBorder="1" applyAlignment="1"/>
    <xf numFmtId="0" fontId="35" fillId="3" borderId="9" xfId="0" applyFont="1" applyFill="1" applyBorder="1" applyAlignment="1">
      <alignment horizontal="center" vertical="center" wrapText="1"/>
    </xf>
    <xf numFmtId="0" fontId="35" fillId="3" borderId="12" xfId="0" applyFont="1" applyFill="1" applyBorder="1" applyAlignment="1">
      <alignment horizontal="center" vertical="center" wrapText="1"/>
    </xf>
    <xf numFmtId="0" fontId="35" fillId="3" borderId="10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5" fillId="3" borderId="11" xfId="0" applyFont="1" applyFill="1" applyBorder="1" applyAlignment="1">
      <alignment horizontal="center" vertical="center" wrapText="1"/>
    </xf>
    <xf numFmtId="0" fontId="35" fillId="3" borderId="13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left" wrapText="1"/>
    </xf>
    <xf numFmtId="0" fontId="49" fillId="4" borderId="3" xfId="0" applyFont="1" applyFill="1" applyBorder="1" applyAlignment="1">
      <alignment horizontal="left" wrapText="1"/>
    </xf>
    <xf numFmtId="0" fontId="49" fillId="4" borderId="6" xfId="0" applyFont="1" applyFill="1" applyBorder="1" applyAlignment="1">
      <alignment horizontal="left" wrapText="1"/>
    </xf>
    <xf numFmtId="0" fontId="49" fillId="4" borderId="1" xfId="0" applyFont="1" applyFill="1" applyBorder="1" applyAlignment="1">
      <alignment horizontal="left" wrapText="1"/>
    </xf>
    <xf numFmtId="0" fontId="55" fillId="0" borderId="0" xfId="0" applyFont="1" applyAlignment="1">
      <alignment horizontal="left" vertical="top"/>
    </xf>
    <xf numFmtId="0" fontId="53" fillId="39" borderId="1" xfId="0" applyFont="1" applyFill="1" applyBorder="1" applyAlignment="1">
      <alignment horizontal="center" vertical="center" wrapText="1"/>
    </xf>
    <xf numFmtId="0" fontId="53" fillId="39" borderId="29" xfId="0" applyFont="1" applyFill="1" applyBorder="1" applyAlignment="1">
      <alignment horizontal="center" vertical="top" wrapText="1"/>
    </xf>
    <xf numFmtId="0" fontId="53" fillId="39" borderId="0" xfId="0" applyFont="1" applyFill="1" applyBorder="1" applyAlignment="1">
      <alignment horizontal="center" vertical="top" wrapText="1"/>
    </xf>
    <xf numFmtId="0" fontId="49" fillId="4" borderId="1" xfId="0" applyFont="1" applyFill="1" applyBorder="1" applyAlignment="1">
      <alignment horizontal="left"/>
    </xf>
    <xf numFmtId="0" fontId="49" fillId="4" borderId="2" xfId="0" applyFont="1" applyFill="1" applyBorder="1" applyAlignment="1">
      <alignment horizontal="left"/>
    </xf>
    <xf numFmtId="0" fontId="49" fillId="4" borderId="3" xfId="0" applyFont="1" applyFill="1" applyBorder="1" applyAlignment="1">
      <alignment horizontal="left"/>
    </xf>
    <xf numFmtId="0" fontId="49" fillId="4" borderId="6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61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Comma 2 6" xfId="60"/>
    <cellStyle name="Normal 3" xfId="1"/>
    <cellStyle name="Note 2" xfId="45"/>
    <cellStyle name="SN_241" xfId="44"/>
    <cellStyle name="SN_b" xfId="59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" xfId="0" builtinId="0"/>
    <cellStyle name="Обычный 2" xfId="3"/>
    <cellStyle name="Плохой 2" xfId="10"/>
    <cellStyle name="Пояснение 2" xfId="18"/>
    <cellStyle name="Примечание" xfId="2" builtinId="10" customBuiltin="1"/>
    <cellStyle name="Связанная ячейка 2" xfId="15"/>
    <cellStyle name="Текст предупреждения 2" xfId="17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3"/>
  <sheetViews>
    <sheetView zoomScaleNormal="100" workbookViewId="0">
      <selection activeCell="G10" sqref="G10"/>
    </sheetView>
  </sheetViews>
  <sheetFormatPr defaultRowHeight="15" x14ac:dyDescent="0.25"/>
  <cols>
    <col min="1" max="1" width="6.140625" customWidth="1"/>
    <col min="2" max="2" width="6.7109375" customWidth="1"/>
    <col min="3" max="3" width="7.140625" customWidth="1"/>
    <col min="4" max="4" width="24.7109375" customWidth="1"/>
    <col min="5" max="5" width="36.42578125" customWidth="1"/>
    <col min="6" max="6" width="18" customWidth="1"/>
    <col min="7" max="7" width="12.5703125" customWidth="1"/>
    <col min="8" max="8" width="13.5703125" customWidth="1"/>
    <col min="9" max="9" width="11" customWidth="1"/>
    <col min="10" max="10" width="9.85546875" customWidth="1"/>
    <col min="11" max="11" width="10.28515625" customWidth="1"/>
    <col min="12" max="12" width="12.140625" customWidth="1"/>
    <col min="18" max="18" width="24.7109375" customWidth="1"/>
  </cols>
  <sheetData>
    <row r="2" spans="1:18" x14ac:dyDescent="0.25">
      <c r="A2" s="7" t="s">
        <v>0</v>
      </c>
      <c r="B2" s="8"/>
      <c r="C2" s="8"/>
      <c r="D2" s="9"/>
      <c r="E2" s="9"/>
      <c r="F2" s="9"/>
      <c r="G2" s="9"/>
      <c r="H2" s="9"/>
      <c r="I2" s="9"/>
    </row>
    <row r="3" spans="1:18" ht="18" customHeight="1" x14ac:dyDescent="0.25">
      <c r="E3" s="35" t="s">
        <v>83</v>
      </c>
      <c r="I3" s="23"/>
    </row>
    <row r="4" spans="1:18" s="30" customFormat="1" ht="17.25" thickBot="1" x14ac:dyDescent="0.35">
      <c r="A4" s="31"/>
      <c r="B4" s="31"/>
      <c r="C4" s="31"/>
      <c r="D4" s="31"/>
      <c r="E4" s="31"/>
      <c r="M4" s="117" t="s">
        <v>55</v>
      </c>
      <c r="N4" s="117"/>
    </row>
    <row r="5" spans="1:18" s="30" customFormat="1" ht="57.75" customHeight="1" x14ac:dyDescent="0.25">
      <c r="A5" s="118" t="s">
        <v>50</v>
      </c>
      <c r="B5" s="120" t="s">
        <v>64</v>
      </c>
      <c r="C5" s="120"/>
      <c r="D5" s="120" t="s">
        <v>71</v>
      </c>
      <c r="E5" s="120" t="s">
        <v>69</v>
      </c>
      <c r="F5" s="122" t="s">
        <v>70</v>
      </c>
      <c r="G5" s="110" t="s">
        <v>44</v>
      </c>
      <c r="H5" s="106" t="s">
        <v>45</v>
      </c>
      <c r="I5" s="106" t="s">
        <v>51</v>
      </c>
      <c r="J5" s="106" t="s">
        <v>52</v>
      </c>
      <c r="K5" s="108" t="s">
        <v>53</v>
      </c>
      <c r="L5" s="110" t="s">
        <v>42</v>
      </c>
      <c r="M5" s="106" t="s">
        <v>47</v>
      </c>
      <c r="N5" s="112" t="s">
        <v>48</v>
      </c>
      <c r="O5" s="114" t="s">
        <v>66</v>
      </c>
      <c r="P5" s="115"/>
      <c r="Q5" s="116"/>
      <c r="R5" s="102" t="s">
        <v>54</v>
      </c>
    </row>
    <row r="6" spans="1:18" s="30" customFormat="1" ht="72" customHeight="1" x14ac:dyDescent="0.25">
      <c r="A6" s="119"/>
      <c r="B6" s="92" t="s">
        <v>68</v>
      </c>
      <c r="C6" s="92" t="s">
        <v>131</v>
      </c>
      <c r="D6" s="121"/>
      <c r="E6" s="121"/>
      <c r="F6" s="123"/>
      <c r="G6" s="111"/>
      <c r="H6" s="107"/>
      <c r="I6" s="107"/>
      <c r="J6" s="107"/>
      <c r="K6" s="109"/>
      <c r="L6" s="111"/>
      <c r="M6" s="107"/>
      <c r="N6" s="113"/>
      <c r="O6" s="32" t="s">
        <v>46</v>
      </c>
      <c r="P6" s="32" t="s">
        <v>47</v>
      </c>
      <c r="Q6" s="33" t="s">
        <v>48</v>
      </c>
      <c r="R6" s="103"/>
    </row>
    <row r="7" spans="1:18" s="95" customFormat="1" ht="18.75" customHeight="1" x14ac:dyDescent="0.25">
      <c r="A7" s="93">
        <v>1</v>
      </c>
      <c r="B7" s="94">
        <v>2</v>
      </c>
      <c r="C7" s="93">
        <v>3</v>
      </c>
      <c r="D7" s="94">
        <v>4</v>
      </c>
      <c r="E7" s="93">
        <v>5</v>
      </c>
      <c r="F7" s="94">
        <v>6</v>
      </c>
      <c r="G7" s="93">
        <v>7</v>
      </c>
      <c r="H7" s="94">
        <v>8</v>
      </c>
      <c r="I7" s="93">
        <v>9</v>
      </c>
      <c r="J7" s="94">
        <v>10</v>
      </c>
      <c r="K7" s="93">
        <v>11</v>
      </c>
      <c r="L7" s="94">
        <v>12</v>
      </c>
      <c r="M7" s="93">
        <v>13</v>
      </c>
      <c r="N7" s="94">
        <v>14</v>
      </c>
      <c r="O7" s="93">
        <v>15</v>
      </c>
      <c r="P7" s="94">
        <v>16</v>
      </c>
      <c r="Q7" s="93">
        <v>17</v>
      </c>
      <c r="R7" s="94">
        <v>18</v>
      </c>
    </row>
    <row r="8" spans="1:18" s="30" customFormat="1" ht="24.95" customHeight="1" x14ac:dyDescent="0.25">
      <c r="A8" s="104" t="s">
        <v>67</v>
      </c>
      <c r="B8" s="105"/>
      <c r="C8" s="11"/>
      <c r="D8" s="11"/>
      <c r="E8" s="11"/>
      <c r="F8" s="11"/>
      <c r="G8" s="12">
        <f>G9+G10</f>
        <v>544904.10000000009</v>
      </c>
      <c r="H8" s="12">
        <f t="shared" ref="H8:Q8" si="0">H9+H10</f>
        <v>484479.3</v>
      </c>
      <c r="I8" s="12">
        <f t="shared" si="0"/>
        <v>517918.3</v>
      </c>
      <c r="J8" s="12">
        <f t="shared" si="0"/>
        <v>489737.8</v>
      </c>
      <c r="K8" s="12">
        <f t="shared" si="0"/>
        <v>493453.3</v>
      </c>
      <c r="L8" s="12">
        <f t="shared" si="0"/>
        <v>0</v>
      </c>
      <c r="M8" s="12">
        <f t="shared" si="0"/>
        <v>0</v>
      </c>
      <c r="N8" s="12">
        <f t="shared" si="0"/>
        <v>0</v>
      </c>
      <c r="O8" s="12">
        <f t="shared" si="0"/>
        <v>0</v>
      </c>
      <c r="P8" s="12">
        <f t="shared" si="0"/>
        <v>0</v>
      </c>
      <c r="Q8" s="12">
        <f t="shared" si="0"/>
        <v>0</v>
      </c>
      <c r="R8" s="11"/>
    </row>
    <row r="9" spans="1:18" s="30" customFormat="1" ht="96.75" customHeight="1" x14ac:dyDescent="0.25">
      <c r="A9" s="11"/>
      <c r="B9" s="12">
        <v>1055</v>
      </c>
      <c r="C9" s="12">
        <v>11001</v>
      </c>
      <c r="D9" s="11" t="s">
        <v>127</v>
      </c>
      <c r="E9" s="11" t="s">
        <v>85</v>
      </c>
      <c r="F9" s="11" t="s">
        <v>84</v>
      </c>
      <c r="G9" s="12">
        <v>542779.80000000005</v>
      </c>
      <c r="H9" s="12">
        <v>481979.3</v>
      </c>
      <c r="I9" s="12">
        <v>488418.3</v>
      </c>
      <c r="J9" s="12">
        <v>487237.8</v>
      </c>
      <c r="K9" s="12">
        <v>490953.3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36" t="s">
        <v>88</v>
      </c>
    </row>
    <row r="10" spans="1:18" s="30" customFormat="1" ht="76.5" x14ac:dyDescent="0.25">
      <c r="A10" s="11"/>
      <c r="B10" s="12"/>
      <c r="C10" s="12">
        <v>31001</v>
      </c>
      <c r="D10" s="11" t="s">
        <v>89</v>
      </c>
      <c r="E10" s="11" t="s">
        <v>90</v>
      </c>
      <c r="F10" s="11" t="s">
        <v>91</v>
      </c>
      <c r="G10" s="12">
        <v>2124.3000000000002</v>
      </c>
      <c r="H10" s="91">
        <v>2500</v>
      </c>
      <c r="I10" s="91">
        <v>29500</v>
      </c>
      <c r="J10" s="91">
        <v>2500</v>
      </c>
      <c r="K10" s="91">
        <v>2500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22" t="s">
        <v>87</v>
      </c>
    </row>
    <row r="11" spans="1:18" ht="15" customHeight="1" x14ac:dyDescent="0.25"/>
    <row r="12" spans="1:18" ht="15" customHeight="1" x14ac:dyDescent="0.25"/>
    <row r="13" spans="1:18" x14ac:dyDescent="0.25">
      <c r="B13" s="29" t="s">
        <v>78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5748031496062992" right="0.23622047244094491" top="0.47244094488188981" bottom="0.23622047244094491" header="0.31496062992125984" footer="0.15748031496062992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N29"/>
  <sheetViews>
    <sheetView topLeftCell="A7" workbookViewId="0">
      <selection activeCell="F14" sqref="F14:N14"/>
    </sheetView>
  </sheetViews>
  <sheetFormatPr defaultRowHeight="12" x14ac:dyDescent="0.2"/>
  <cols>
    <col min="1" max="1" width="9.140625" style="38"/>
    <col min="2" max="2" width="7.85546875" style="38" customWidth="1"/>
    <col min="3" max="3" width="14.28515625" style="38" customWidth="1"/>
    <col min="4" max="4" width="12.7109375" style="38" customWidth="1"/>
    <col min="5" max="5" width="12" style="38" customWidth="1"/>
    <col min="6" max="6" width="9.140625" style="38"/>
    <col min="7" max="7" width="10.42578125" style="38" customWidth="1"/>
    <col min="8" max="8" width="15.5703125" style="38" customWidth="1"/>
    <col min="9" max="9" width="26.85546875" style="38" customWidth="1"/>
    <col min="10" max="16384" width="9.140625" style="38"/>
  </cols>
  <sheetData>
    <row r="1" spans="1:14" x14ac:dyDescent="0.2">
      <c r="A1" s="37" t="s">
        <v>29</v>
      </c>
    </row>
    <row r="3" spans="1:14" ht="13.5" x14ac:dyDescent="0.2">
      <c r="A3" s="39" t="s">
        <v>94</v>
      </c>
      <c r="B3" s="40"/>
      <c r="C3" s="41"/>
      <c r="D3" s="41"/>
      <c r="E3" s="41"/>
      <c r="F3" s="42"/>
      <c r="G3" s="42"/>
      <c r="H3" s="42"/>
      <c r="I3" s="39"/>
    </row>
    <row r="6" spans="1:14" ht="13.5" x14ac:dyDescent="0.2">
      <c r="A6" s="37" t="s">
        <v>95</v>
      </c>
      <c r="C6" s="43"/>
      <c r="D6" s="43"/>
      <c r="E6" s="43"/>
      <c r="F6" s="43"/>
      <c r="G6" s="43"/>
      <c r="H6" s="43"/>
      <c r="I6" s="43"/>
    </row>
    <row r="7" spans="1:14" x14ac:dyDescent="0.2">
      <c r="J7" s="44"/>
    </row>
    <row r="8" spans="1:14" s="45" customFormat="1" ht="23.25" customHeight="1" x14ac:dyDescent="0.25">
      <c r="A8" s="129" t="s">
        <v>56</v>
      </c>
      <c r="B8" s="129" t="s">
        <v>57</v>
      </c>
      <c r="C8" s="129"/>
      <c r="D8" s="129" t="s">
        <v>96</v>
      </c>
      <c r="E8" s="129"/>
      <c r="F8" s="129"/>
      <c r="G8" s="129"/>
      <c r="H8" s="129" t="s">
        <v>65</v>
      </c>
      <c r="I8" s="129" t="s">
        <v>97</v>
      </c>
      <c r="J8" s="129" t="s">
        <v>16</v>
      </c>
      <c r="K8" s="129"/>
      <c r="L8" s="129"/>
      <c r="M8" s="129"/>
      <c r="N8" s="129"/>
    </row>
    <row r="9" spans="1:14" s="45" customFormat="1" ht="65.25" customHeight="1" x14ac:dyDescent="0.25">
      <c r="A9" s="129"/>
      <c r="B9" s="46" t="s">
        <v>58</v>
      </c>
      <c r="C9" s="46" t="s">
        <v>59</v>
      </c>
      <c r="D9" s="46" t="s">
        <v>60</v>
      </c>
      <c r="E9" s="46" t="s">
        <v>59</v>
      </c>
      <c r="F9" s="46" t="s">
        <v>61</v>
      </c>
      <c r="G9" s="46" t="s">
        <v>98</v>
      </c>
      <c r="H9" s="129"/>
      <c r="I9" s="129"/>
      <c r="J9" s="46" t="s">
        <v>62</v>
      </c>
      <c r="K9" s="46" t="s">
        <v>74</v>
      </c>
      <c r="L9" s="46" t="s">
        <v>10</v>
      </c>
      <c r="M9" s="46" t="s">
        <v>25</v>
      </c>
      <c r="N9" s="46" t="s">
        <v>31</v>
      </c>
    </row>
    <row r="10" spans="1:14" s="45" customFormat="1" ht="14.25" customHeight="1" x14ac:dyDescent="0.25">
      <c r="A10" s="128" t="s">
        <v>63</v>
      </c>
      <c r="B10" s="128"/>
      <c r="C10" s="128"/>
      <c r="D10" s="128"/>
      <c r="E10" s="128"/>
      <c r="F10" s="128"/>
      <c r="G10" s="128"/>
      <c r="H10" s="128"/>
      <c r="I10" s="128"/>
      <c r="J10" s="47">
        <v>0</v>
      </c>
      <c r="K10" s="47">
        <v>0</v>
      </c>
      <c r="L10" s="47">
        <v>0</v>
      </c>
      <c r="M10" s="47">
        <v>0</v>
      </c>
    </row>
    <row r="11" spans="1:14" s="45" customFormat="1" ht="23.25" customHeight="1" x14ac:dyDescent="0.2">
      <c r="A11" s="48" t="s">
        <v>82</v>
      </c>
      <c r="B11" s="49"/>
      <c r="C11" s="49"/>
      <c r="D11" s="49"/>
      <c r="E11" s="49"/>
      <c r="F11" s="49"/>
      <c r="G11" s="49"/>
      <c r="H11" s="49"/>
      <c r="I11" s="49"/>
      <c r="J11" s="59">
        <f>J12+J19</f>
        <v>544904.10000000009</v>
      </c>
      <c r="K11" s="59">
        <f t="shared" ref="K11:N11" si="0">K12+K19</f>
        <v>484479.3</v>
      </c>
      <c r="L11" s="59">
        <f t="shared" si="0"/>
        <v>517918.3</v>
      </c>
      <c r="M11" s="59">
        <f t="shared" si="0"/>
        <v>489737.8</v>
      </c>
      <c r="N11" s="59">
        <f t="shared" si="0"/>
        <v>493453.3</v>
      </c>
    </row>
    <row r="12" spans="1:14" s="45" customFormat="1" ht="23.25" customHeight="1" x14ac:dyDescent="0.2">
      <c r="A12" s="51"/>
      <c r="B12" s="50">
        <v>1055</v>
      </c>
      <c r="C12" s="52" t="s">
        <v>86</v>
      </c>
      <c r="D12" s="49"/>
      <c r="E12" s="49"/>
      <c r="F12" s="49"/>
      <c r="G12" s="49"/>
      <c r="H12" s="49"/>
      <c r="I12" s="49"/>
      <c r="J12" s="50">
        <f>J13</f>
        <v>542779.80000000005</v>
      </c>
      <c r="K12" s="50">
        <f t="shared" ref="K12:N12" si="1">K13</f>
        <v>481979.3</v>
      </c>
      <c r="L12" s="50">
        <f t="shared" si="1"/>
        <v>488418.3</v>
      </c>
      <c r="M12" s="50">
        <f t="shared" si="1"/>
        <v>487237.8</v>
      </c>
      <c r="N12" s="50">
        <f t="shared" si="1"/>
        <v>490953.3</v>
      </c>
    </row>
    <row r="13" spans="1:14" s="45" customFormat="1" ht="23.25" customHeight="1" x14ac:dyDescent="0.2">
      <c r="A13" s="130"/>
      <c r="B13" s="131"/>
      <c r="C13" s="131"/>
      <c r="D13" s="50">
        <v>11001</v>
      </c>
      <c r="E13" s="52" t="s">
        <v>126</v>
      </c>
      <c r="F13" s="49"/>
      <c r="G13" s="49"/>
      <c r="H13" s="49"/>
      <c r="I13" s="49"/>
      <c r="J13" s="50">
        <v>542779.80000000005</v>
      </c>
      <c r="K13" s="50">
        <v>481979.3</v>
      </c>
      <c r="L13" s="50">
        <v>488418.3</v>
      </c>
      <c r="M13" s="50">
        <v>487237.8</v>
      </c>
      <c r="N13" s="50">
        <v>490953.3</v>
      </c>
    </row>
    <row r="14" spans="1:14" s="45" customFormat="1" ht="42.75" customHeight="1" x14ac:dyDescent="0.2">
      <c r="A14" s="51"/>
      <c r="B14" s="53"/>
      <c r="C14" s="53"/>
      <c r="D14" s="53"/>
      <c r="E14" s="53"/>
      <c r="F14" s="127" t="s">
        <v>85</v>
      </c>
      <c r="G14" s="127"/>
      <c r="H14" s="127"/>
      <c r="I14" s="127"/>
      <c r="J14" s="127"/>
      <c r="K14" s="127"/>
      <c r="L14" s="127"/>
      <c r="M14" s="127"/>
      <c r="N14" s="127"/>
    </row>
    <row r="15" spans="1:14" s="45" customFormat="1" ht="16.5" customHeight="1" x14ac:dyDescent="0.2">
      <c r="A15" s="51"/>
      <c r="B15" s="53"/>
      <c r="C15" s="53"/>
      <c r="D15" s="53"/>
      <c r="E15" s="53"/>
      <c r="F15" s="53"/>
      <c r="G15" s="132" t="s">
        <v>84</v>
      </c>
      <c r="H15" s="132"/>
      <c r="I15" s="132"/>
      <c r="J15" s="132"/>
      <c r="K15" s="132"/>
      <c r="L15" s="132"/>
      <c r="M15" s="132"/>
      <c r="N15" s="132"/>
    </row>
    <row r="16" spans="1:14" s="45" customFormat="1" ht="14.25" customHeight="1" x14ac:dyDescent="0.2">
      <c r="A16" s="51"/>
      <c r="B16" s="53"/>
      <c r="C16" s="53"/>
      <c r="D16" s="53"/>
      <c r="E16" s="53"/>
      <c r="F16" s="53"/>
      <c r="G16" s="53"/>
      <c r="H16" s="127" t="s">
        <v>82</v>
      </c>
      <c r="I16" s="127"/>
      <c r="J16" s="127"/>
      <c r="K16" s="127"/>
      <c r="L16" s="127"/>
      <c r="M16" s="127"/>
      <c r="N16" s="127"/>
    </row>
    <row r="17" spans="1:14" s="45" customFormat="1" ht="33.75" customHeight="1" x14ac:dyDescent="0.2">
      <c r="A17" s="96"/>
      <c r="B17" s="97"/>
      <c r="C17" s="97"/>
      <c r="D17" s="97"/>
      <c r="E17" s="97"/>
      <c r="F17" s="97"/>
      <c r="G17" s="97"/>
      <c r="H17" s="98"/>
      <c r="I17" s="57" t="s">
        <v>99</v>
      </c>
      <c r="J17" s="54">
        <v>96</v>
      </c>
      <c r="K17" s="54">
        <v>98</v>
      </c>
      <c r="L17" s="54">
        <v>100</v>
      </c>
      <c r="M17" s="54">
        <v>100</v>
      </c>
      <c r="N17" s="54">
        <v>100</v>
      </c>
    </row>
    <row r="18" spans="1:14" s="45" customFormat="1" ht="19.5" customHeight="1" x14ac:dyDescent="0.25"/>
    <row r="19" spans="1:14" s="45" customFormat="1" ht="26.25" customHeight="1" x14ac:dyDescent="0.2">
      <c r="A19" s="51"/>
      <c r="B19" s="50">
        <v>1055</v>
      </c>
      <c r="C19" s="133" t="s">
        <v>89</v>
      </c>
      <c r="D19" s="134"/>
      <c r="E19" s="134"/>
      <c r="F19" s="134"/>
      <c r="G19" s="134"/>
      <c r="H19" s="134"/>
      <c r="I19" s="135"/>
      <c r="J19" s="59">
        <f>J20</f>
        <v>2124.3000000000002</v>
      </c>
      <c r="K19" s="59">
        <f t="shared" ref="K19:N19" si="2">K20</f>
        <v>2500</v>
      </c>
      <c r="L19" s="59">
        <f t="shared" si="2"/>
        <v>29500</v>
      </c>
      <c r="M19" s="59">
        <f t="shared" si="2"/>
        <v>2500</v>
      </c>
      <c r="N19" s="59">
        <f t="shared" si="2"/>
        <v>2500</v>
      </c>
    </row>
    <row r="20" spans="1:14" s="45" customFormat="1" ht="31.5" customHeight="1" x14ac:dyDescent="0.2">
      <c r="A20" s="130"/>
      <c r="B20" s="131"/>
      <c r="C20" s="131"/>
      <c r="D20" s="55">
        <v>31001</v>
      </c>
      <c r="E20" s="124" t="s">
        <v>90</v>
      </c>
      <c r="F20" s="125"/>
      <c r="G20" s="125"/>
      <c r="H20" s="125"/>
      <c r="I20" s="126"/>
      <c r="J20" s="59">
        <v>2124.3000000000002</v>
      </c>
      <c r="K20" s="59">
        <v>2500</v>
      </c>
      <c r="L20" s="59">
        <v>29500</v>
      </c>
      <c r="M20" s="59">
        <v>2500</v>
      </c>
      <c r="N20" s="59">
        <v>2500</v>
      </c>
    </row>
    <row r="21" spans="1:14" s="45" customFormat="1" ht="15.75" customHeight="1" x14ac:dyDescent="0.2">
      <c r="A21" s="51"/>
      <c r="B21" s="53"/>
      <c r="C21" s="53"/>
      <c r="D21" s="53"/>
      <c r="E21" s="53"/>
      <c r="F21" s="132" t="s">
        <v>93</v>
      </c>
      <c r="G21" s="132"/>
      <c r="H21" s="132"/>
      <c r="I21" s="132"/>
      <c r="J21" s="132"/>
      <c r="K21" s="132"/>
      <c r="L21" s="132"/>
      <c r="M21" s="132"/>
      <c r="N21" s="132"/>
    </row>
    <row r="22" spans="1:14" s="45" customFormat="1" ht="15.75" customHeight="1" x14ac:dyDescent="0.2">
      <c r="A22" s="51"/>
      <c r="B22" s="53"/>
      <c r="C22" s="53"/>
      <c r="D22" s="53"/>
      <c r="E22" s="53"/>
      <c r="F22" s="53"/>
      <c r="G22" s="53"/>
      <c r="H22" s="127" t="s">
        <v>82</v>
      </c>
      <c r="I22" s="127"/>
      <c r="J22" s="127"/>
      <c r="K22" s="127"/>
      <c r="L22" s="127"/>
      <c r="M22" s="127"/>
      <c r="N22" s="127"/>
    </row>
    <row r="23" spans="1:14" s="45" customFormat="1" ht="37.5" customHeight="1" x14ac:dyDescent="0.2">
      <c r="A23" s="51"/>
      <c r="B23" s="53"/>
      <c r="C23" s="53"/>
      <c r="D23" s="53"/>
      <c r="E23" s="53"/>
      <c r="F23" s="53"/>
      <c r="G23" s="53"/>
      <c r="H23" s="53"/>
      <c r="I23" s="57" t="s">
        <v>100</v>
      </c>
      <c r="J23" s="54">
        <v>10</v>
      </c>
      <c r="K23" s="54">
        <v>10</v>
      </c>
      <c r="L23" s="54">
        <v>0</v>
      </c>
      <c r="M23" s="54">
        <v>0</v>
      </c>
      <c r="N23" s="54">
        <v>0</v>
      </c>
    </row>
    <row r="24" spans="1:14" s="45" customFormat="1" ht="15" customHeight="1" x14ac:dyDescent="0.2">
      <c r="A24" s="96"/>
      <c r="B24" s="97"/>
      <c r="C24" s="97"/>
      <c r="D24" s="97"/>
      <c r="E24" s="97"/>
      <c r="F24" s="97"/>
      <c r="G24" s="97"/>
      <c r="H24" s="98"/>
      <c r="I24" s="58" t="s">
        <v>101</v>
      </c>
      <c r="J24" s="50">
        <v>5</v>
      </c>
      <c r="K24" s="50">
        <v>5</v>
      </c>
      <c r="L24" s="50">
        <v>0</v>
      </c>
      <c r="M24" s="50">
        <v>0</v>
      </c>
      <c r="N24" s="50">
        <v>0</v>
      </c>
    </row>
    <row r="25" spans="1:14" s="45" customFormat="1" x14ac:dyDescent="0.25"/>
    <row r="26" spans="1:14" ht="16.5" customHeight="1" x14ac:dyDescent="0.2"/>
    <row r="27" spans="1:14" x14ac:dyDescent="0.2">
      <c r="A27" s="56" t="s">
        <v>30</v>
      </c>
      <c r="B27" s="56"/>
      <c r="C27" s="56"/>
    </row>
    <row r="29" spans="1:14" x14ac:dyDescent="0.2">
      <c r="B29" s="38" t="s">
        <v>79</v>
      </c>
    </row>
  </sheetData>
  <mergeCells count="16">
    <mergeCell ref="E20:I20"/>
    <mergeCell ref="H22:N22"/>
    <mergeCell ref="A10:I10"/>
    <mergeCell ref="A8:A9"/>
    <mergeCell ref="B8:C8"/>
    <mergeCell ref="D8:G8"/>
    <mergeCell ref="H8:H9"/>
    <mergeCell ref="I8:I9"/>
    <mergeCell ref="A13:C13"/>
    <mergeCell ref="A20:C20"/>
    <mergeCell ref="J8:N8"/>
    <mergeCell ref="F14:N14"/>
    <mergeCell ref="G15:N15"/>
    <mergeCell ref="H16:N16"/>
    <mergeCell ref="F21:N21"/>
    <mergeCell ref="C19:I19"/>
  </mergeCells>
  <pageMargins left="0.2" right="0.2" top="0.25" bottom="0.2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45"/>
  <sheetViews>
    <sheetView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N6" sqref="N6"/>
    </sheetView>
  </sheetViews>
  <sheetFormatPr defaultRowHeight="13.5" x14ac:dyDescent="0.25"/>
  <cols>
    <col min="1" max="1" width="6" style="29" customWidth="1"/>
    <col min="2" max="2" width="4.5703125" style="29" customWidth="1"/>
    <col min="3" max="3" width="4.85546875" style="29" customWidth="1"/>
    <col min="4" max="4" width="7.28515625" style="29" customWidth="1"/>
    <col min="5" max="5" width="7.5703125" style="29" customWidth="1"/>
    <col min="6" max="6" width="8.85546875" style="29" customWidth="1"/>
    <col min="7" max="7" width="42.5703125" style="29" customWidth="1"/>
    <col min="8" max="8" width="14.42578125" style="29" customWidth="1"/>
    <col min="9" max="9" width="14" style="29" customWidth="1"/>
    <col min="10" max="10" width="18" style="29" customWidth="1"/>
    <col min="11" max="11" width="14.5703125" style="29" customWidth="1"/>
    <col min="12" max="12" width="14.42578125" style="29" customWidth="1"/>
    <col min="13" max="16384" width="9.140625" style="29"/>
  </cols>
  <sheetData>
    <row r="1" spans="1:13" x14ac:dyDescent="0.25">
      <c r="A1" s="34" t="s">
        <v>18</v>
      </c>
    </row>
    <row r="2" spans="1:13" x14ac:dyDescent="0.25">
      <c r="L2" s="60" t="s">
        <v>72</v>
      </c>
    </row>
    <row r="3" spans="1:13" ht="33" customHeight="1" x14ac:dyDescent="0.25">
      <c r="B3" s="136" t="s">
        <v>124</v>
      </c>
      <c r="C3" s="136"/>
      <c r="D3" s="136"/>
      <c r="E3" s="136" t="s">
        <v>2</v>
      </c>
      <c r="F3" s="136"/>
      <c r="G3" s="137" t="s">
        <v>27</v>
      </c>
      <c r="H3" s="137" t="s">
        <v>75</v>
      </c>
      <c r="I3" s="137" t="s">
        <v>43</v>
      </c>
      <c r="J3" s="137" t="s">
        <v>42</v>
      </c>
      <c r="K3" s="137" t="s">
        <v>32</v>
      </c>
      <c r="L3" s="137" t="s">
        <v>33</v>
      </c>
    </row>
    <row r="4" spans="1:13" ht="43.5" customHeight="1" x14ac:dyDescent="0.25">
      <c r="B4" s="61" t="s">
        <v>3</v>
      </c>
      <c r="C4" s="61" t="s">
        <v>4</v>
      </c>
      <c r="D4" s="61" t="s">
        <v>5</v>
      </c>
      <c r="E4" s="62" t="s">
        <v>1</v>
      </c>
      <c r="F4" s="62" t="s">
        <v>13</v>
      </c>
      <c r="G4" s="138"/>
      <c r="H4" s="138"/>
      <c r="I4" s="138"/>
      <c r="J4" s="138"/>
      <c r="K4" s="138"/>
      <c r="L4" s="138"/>
    </row>
    <row r="5" spans="1:13" ht="15.75" customHeight="1" x14ac:dyDescent="0.25">
      <c r="B5" s="61">
        <v>1</v>
      </c>
      <c r="C5" s="61">
        <v>2</v>
      </c>
      <c r="D5" s="61">
        <v>3</v>
      </c>
      <c r="E5" s="61">
        <v>4</v>
      </c>
      <c r="F5" s="61">
        <v>5</v>
      </c>
      <c r="G5" s="61">
        <v>6</v>
      </c>
      <c r="H5" s="61">
        <v>7</v>
      </c>
      <c r="I5" s="61">
        <v>8</v>
      </c>
      <c r="J5" s="61">
        <v>11</v>
      </c>
      <c r="K5" s="61">
        <v>12</v>
      </c>
      <c r="L5" s="61">
        <v>13</v>
      </c>
    </row>
    <row r="6" spans="1:13" ht="22.5" customHeight="1" x14ac:dyDescent="0.25">
      <c r="B6" s="63"/>
      <c r="C6" s="63"/>
      <c r="D6" s="63"/>
      <c r="E6" s="62"/>
      <c r="F6" s="62"/>
      <c r="G6" s="61" t="s">
        <v>11</v>
      </c>
      <c r="H6" s="64">
        <f>+H7</f>
        <v>544904.06000000006</v>
      </c>
      <c r="I6" s="64">
        <f t="shared" ref="I6:L6" si="0">+I7</f>
        <v>484479.3</v>
      </c>
      <c r="J6" s="64">
        <f t="shared" si="0"/>
        <v>517918.29999999993</v>
      </c>
      <c r="K6" s="64">
        <f t="shared" si="0"/>
        <v>489737.79999999993</v>
      </c>
      <c r="L6" s="64">
        <f t="shared" si="0"/>
        <v>493453.29999999993</v>
      </c>
    </row>
    <row r="7" spans="1:13" ht="27" x14ac:dyDescent="0.25">
      <c r="B7" s="65" t="s">
        <v>102</v>
      </c>
      <c r="C7" s="65" t="s">
        <v>102</v>
      </c>
      <c r="D7" s="65" t="s">
        <v>102</v>
      </c>
      <c r="E7" s="17">
        <v>1055</v>
      </c>
      <c r="F7" s="17"/>
      <c r="G7" s="66" t="s">
        <v>86</v>
      </c>
      <c r="H7" s="99">
        <f>H9+H34</f>
        <v>544904.06000000006</v>
      </c>
      <c r="I7" s="99">
        <f t="shared" ref="I7:L7" si="1">I9+I34</f>
        <v>484479.3</v>
      </c>
      <c r="J7" s="99">
        <f t="shared" si="1"/>
        <v>517918.29999999993</v>
      </c>
      <c r="K7" s="99">
        <f t="shared" si="1"/>
        <v>489737.79999999993</v>
      </c>
      <c r="L7" s="99">
        <f t="shared" si="1"/>
        <v>493453.29999999993</v>
      </c>
    </row>
    <row r="8" spans="1:13" x14ac:dyDescent="0.25">
      <c r="B8" s="68"/>
      <c r="C8" s="68"/>
      <c r="D8" s="68"/>
      <c r="E8" s="67"/>
      <c r="F8" s="67"/>
      <c r="G8" s="69" t="s">
        <v>26</v>
      </c>
      <c r="H8" s="67"/>
      <c r="I8" s="67"/>
      <c r="J8" s="67"/>
      <c r="K8" s="67"/>
      <c r="L8" s="67"/>
    </row>
    <row r="9" spans="1:13" ht="40.5" x14ac:dyDescent="0.25">
      <c r="B9" s="68"/>
      <c r="C9" s="68"/>
      <c r="D9" s="68"/>
      <c r="E9" s="67"/>
      <c r="F9" s="17">
        <v>11001</v>
      </c>
      <c r="G9" s="66" t="s">
        <v>126</v>
      </c>
      <c r="H9" s="99">
        <f>H11</f>
        <v>542779.76</v>
      </c>
      <c r="I9" s="99">
        <f t="shared" ref="I9:L9" si="2">I11</f>
        <v>481979.3</v>
      </c>
      <c r="J9" s="99">
        <f t="shared" si="2"/>
        <v>488418.29999999993</v>
      </c>
      <c r="K9" s="99">
        <f t="shared" si="2"/>
        <v>487237.79999999993</v>
      </c>
      <c r="L9" s="99">
        <f t="shared" si="2"/>
        <v>490953.29999999993</v>
      </c>
    </row>
    <row r="10" spans="1:13" x14ac:dyDescent="0.25">
      <c r="B10" s="68"/>
      <c r="C10" s="68"/>
      <c r="D10" s="68"/>
      <c r="E10" s="67"/>
      <c r="F10" s="67"/>
      <c r="G10" s="69" t="s">
        <v>28</v>
      </c>
      <c r="H10" s="67"/>
      <c r="I10" s="67"/>
      <c r="J10" s="67"/>
      <c r="K10" s="67"/>
      <c r="L10" s="67"/>
    </row>
    <row r="11" spans="1:13" x14ac:dyDescent="0.25">
      <c r="B11" s="68"/>
      <c r="C11" s="68"/>
      <c r="D11" s="68"/>
      <c r="E11" s="67"/>
      <c r="F11" s="67"/>
      <c r="G11" s="66" t="s">
        <v>82</v>
      </c>
      <c r="H11" s="99">
        <f>SUM(H13:H33)</f>
        <v>542779.76</v>
      </c>
      <c r="I11" s="99">
        <f t="shared" ref="I11:L11" si="3">SUM(I13:I33)</f>
        <v>481979.3</v>
      </c>
      <c r="J11" s="99">
        <f t="shared" si="3"/>
        <v>488418.29999999993</v>
      </c>
      <c r="K11" s="99">
        <f t="shared" si="3"/>
        <v>487237.79999999993</v>
      </c>
      <c r="L11" s="99">
        <f t="shared" si="3"/>
        <v>490953.29999999993</v>
      </c>
    </row>
    <row r="12" spans="1:13" ht="29.25" customHeight="1" x14ac:dyDescent="0.25">
      <c r="B12" s="68"/>
      <c r="C12" s="68"/>
      <c r="D12" s="68"/>
      <c r="E12" s="67"/>
      <c r="F12" s="67"/>
      <c r="G12" s="82" t="s">
        <v>125</v>
      </c>
      <c r="H12" s="67"/>
      <c r="I12" s="67"/>
      <c r="J12" s="67"/>
      <c r="K12" s="67"/>
      <c r="L12" s="67"/>
    </row>
    <row r="13" spans="1:13" ht="27" x14ac:dyDescent="0.25">
      <c r="B13" s="68"/>
      <c r="C13" s="68"/>
      <c r="D13" s="68"/>
      <c r="E13" s="67"/>
      <c r="F13" s="67"/>
      <c r="G13" s="70" t="s">
        <v>103</v>
      </c>
      <c r="H13" s="71">
        <v>365399</v>
      </c>
      <c r="I13" s="71">
        <v>316330.90000000002</v>
      </c>
      <c r="J13" s="71">
        <v>316443.2</v>
      </c>
      <c r="K13" s="71">
        <v>317964.5</v>
      </c>
      <c r="L13" s="71">
        <v>321350.2</v>
      </c>
      <c r="M13" s="100"/>
    </row>
    <row r="14" spans="1:13" ht="27" x14ac:dyDescent="0.25">
      <c r="B14" s="68"/>
      <c r="C14" s="68"/>
      <c r="D14" s="68"/>
      <c r="E14" s="67"/>
      <c r="F14" s="67"/>
      <c r="G14" s="70" t="s">
        <v>104</v>
      </c>
      <c r="H14" s="71">
        <v>41948.7</v>
      </c>
      <c r="I14" s="71">
        <v>42526.3</v>
      </c>
      <c r="J14" s="71">
        <v>42526.3</v>
      </c>
      <c r="K14" s="71">
        <v>42526.3</v>
      </c>
      <c r="L14" s="71">
        <v>42526.3</v>
      </c>
    </row>
    <row r="15" spans="1:13" ht="27" x14ac:dyDescent="0.25">
      <c r="B15" s="68"/>
      <c r="C15" s="68"/>
      <c r="D15" s="68"/>
      <c r="E15" s="67"/>
      <c r="F15" s="67"/>
      <c r="G15" s="70" t="s">
        <v>105</v>
      </c>
      <c r="H15" s="71">
        <v>29417.7</v>
      </c>
      <c r="I15" s="71">
        <v>23367.5</v>
      </c>
      <c r="J15" s="71">
        <v>23521.599999999999</v>
      </c>
      <c r="K15" s="71">
        <v>23669.8</v>
      </c>
      <c r="L15" s="71">
        <v>23999.599999999999</v>
      </c>
    </row>
    <row r="16" spans="1:13" x14ac:dyDescent="0.25">
      <c r="B16" s="68"/>
      <c r="C16" s="68"/>
      <c r="D16" s="68"/>
      <c r="E16" s="67"/>
      <c r="F16" s="67"/>
      <c r="G16" s="72" t="s">
        <v>106</v>
      </c>
      <c r="H16" s="71">
        <v>4386.3</v>
      </c>
      <c r="I16" s="71">
        <v>5632.9</v>
      </c>
      <c r="J16" s="71">
        <v>7312.3</v>
      </c>
      <c r="K16" s="71">
        <v>7312.3</v>
      </c>
      <c r="L16" s="71">
        <v>7312.3</v>
      </c>
    </row>
    <row r="17" spans="2:12" x14ac:dyDescent="0.25">
      <c r="B17" s="68"/>
      <c r="C17" s="68"/>
      <c r="D17" s="68"/>
      <c r="E17" s="67"/>
      <c r="F17" s="67"/>
      <c r="G17" s="72" t="s">
        <v>107</v>
      </c>
      <c r="H17" s="71">
        <v>120.5</v>
      </c>
      <c r="I17" s="71">
        <v>163.5</v>
      </c>
      <c r="J17" s="71">
        <v>163.5</v>
      </c>
      <c r="K17" s="71">
        <v>163.5</v>
      </c>
      <c r="L17" s="71">
        <v>163.5</v>
      </c>
    </row>
    <row r="18" spans="2:12" x14ac:dyDescent="0.25">
      <c r="B18" s="68"/>
      <c r="C18" s="68"/>
      <c r="D18" s="68"/>
      <c r="E18" s="67"/>
      <c r="F18" s="67"/>
      <c r="G18" s="72" t="s">
        <v>108</v>
      </c>
      <c r="H18" s="71">
        <v>1324.1</v>
      </c>
      <c r="I18" s="71">
        <v>2000</v>
      </c>
      <c r="J18" s="71">
        <v>3643.2</v>
      </c>
      <c r="K18" s="71">
        <v>3643.2</v>
      </c>
      <c r="L18" s="71">
        <v>3643.2</v>
      </c>
    </row>
    <row r="19" spans="2:12" x14ac:dyDescent="0.25">
      <c r="B19" s="68"/>
      <c r="C19" s="68"/>
      <c r="D19" s="68"/>
      <c r="E19" s="67"/>
      <c r="F19" s="67"/>
      <c r="G19" s="72" t="s">
        <v>109</v>
      </c>
      <c r="H19" s="71">
        <v>80</v>
      </c>
      <c r="I19" s="71">
        <v>120</v>
      </c>
      <c r="J19" s="71">
        <v>120</v>
      </c>
      <c r="K19" s="71">
        <v>120</v>
      </c>
      <c r="L19" s="71">
        <v>120</v>
      </c>
    </row>
    <row r="20" spans="2:12" x14ac:dyDescent="0.25">
      <c r="B20" s="68"/>
      <c r="C20" s="68"/>
      <c r="D20" s="68"/>
      <c r="E20" s="67"/>
      <c r="F20" s="67"/>
      <c r="G20" s="72" t="s">
        <v>110</v>
      </c>
      <c r="H20" s="71">
        <v>4793.8</v>
      </c>
      <c r="I20" s="71">
        <v>4978.6000000000004</v>
      </c>
      <c r="J20" s="71">
        <v>4978.6000000000004</v>
      </c>
      <c r="K20" s="71">
        <v>4978.6000000000004</v>
      </c>
      <c r="L20" s="71">
        <v>4978.6000000000004</v>
      </c>
    </row>
    <row r="21" spans="2:12" x14ac:dyDescent="0.25">
      <c r="B21" s="68"/>
      <c r="C21" s="68"/>
      <c r="D21" s="68"/>
      <c r="E21" s="67"/>
      <c r="F21" s="67"/>
      <c r="G21" s="72" t="s">
        <v>111</v>
      </c>
      <c r="H21" s="71">
        <v>2658</v>
      </c>
      <c r="I21" s="71">
        <v>3016</v>
      </c>
      <c r="J21" s="71">
        <v>3016</v>
      </c>
      <c r="K21" s="71">
        <v>3016</v>
      </c>
      <c r="L21" s="71">
        <v>3016</v>
      </c>
    </row>
    <row r="22" spans="2:12" ht="27" x14ac:dyDescent="0.25">
      <c r="B22" s="68"/>
      <c r="C22" s="68"/>
      <c r="D22" s="68"/>
      <c r="E22" s="67"/>
      <c r="F22" s="67"/>
      <c r="G22" s="72" t="s">
        <v>112</v>
      </c>
      <c r="H22" s="71">
        <v>46</v>
      </c>
      <c r="I22" s="71">
        <v>234</v>
      </c>
      <c r="J22" s="71">
        <v>234</v>
      </c>
      <c r="K22" s="71">
        <v>234</v>
      </c>
      <c r="L22" s="71">
        <v>234</v>
      </c>
    </row>
    <row r="23" spans="2:12" x14ac:dyDescent="0.25">
      <c r="B23" s="68"/>
      <c r="C23" s="68"/>
      <c r="D23" s="68"/>
      <c r="E23" s="67"/>
      <c r="F23" s="67"/>
      <c r="G23" s="72" t="s">
        <v>113</v>
      </c>
      <c r="H23" s="71">
        <v>1440</v>
      </c>
      <c r="I23" s="71">
        <v>5000</v>
      </c>
      <c r="J23" s="71">
        <v>5000</v>
      </c>
      <c r="K23" s="71">
        <v>5000</v>
      </c>
      <c r="L23" s="71">
        <v>5000</v>
      </c>
    </row>
    <row r="24" spans="2:12" x14ac:dyDescent="0.25">
      <c r="B24" s="68"/>
      <c r="C24" s="68"/>
      <c r="D24" s="68"/>
      <c r="E24" s="67"/>
      <c r="F24" s="67"/>
      <c r="G24" s="72" t="s">
        <v>114</v>
      </c>
      <c r="H24" s="71">
        <v>487.36</v>
      </c>
      <c r="I24" s="71">
        <v>300</v>
      </c>
      <c r="J24" s="71">
        <v>300</v>
      </c>
      <c r="K24" s="71">
        <v>300</v>
      </c>
      <c r="L24" s="71">
        <v>300</v>
      </c>
    </row>
    <row r="25" spans="2:12" x14ac:dyDescent="0.25">
      <c r="B25" s="68"/>
      <c r="C25" s="68"/>
      <c r="D25" s="68"/>
      <c r="E25" s="67"/>
      <c r="F25" s="67"/>
      <c r="G25" s="72" t="s">
        <v>115</v>
      </c>
      <c r="H25" s="71">
        <v>0</v>
      </c>
      <c r="I25" s="71">
        <v>1200</v>
      </c>
      <c r="J25" s="71">
        <v>1550</v>
      </c>
      <c r="K25" s="71">
        <v>1200</v>
      </c>
      <c r="L25" s="71">
        <v>1200</v>
      </c>
    </row>
    <row r="26" spans="2:12" x14ac:dyDescent="0.25">
      <c r="B26" s="68"/>
      <c r="C26" s="68"/>
      <c r="D26" s="68"/>
      <c r="E26" s="67"/>
      <c r="F26" s="67"/>
      <c r="G26" s="72" t="s">
        <v>116</v>
      </c>
      <c r="H26" s="71">
        <v>42.4</v>
      </c>
      <c r="I26" s="71">
        <v>50</v>
      </c>
      <c r="J26" s="71">
        <v>50</v>
      </c>
      <c r="K26" s="71">
        <v>50</v>
      </c>
      <c r="L26" s="71">
        <v>50</v>
      </c>
    </row>
    <row r="27" spans="2:12" ht="27" x14ac:dyDescent="0.25">
      <c r="B27" s="68"/>
      <c r="C27" s="68"/>
      <c r="D27" s="68"/>
      <c r="E27" s="67"/>
      <c r="F27" s="67"/>
      <c r="G27" s="72" t="s">
        <v>117</v>
      </c>
      <c r="H27" s="71">
        <v>2621.3000000000002</v>
      </c>
      <c r="I27" s="71">
        <v>2537.3000000000002</v>
      </c>
      <c r="J27" s="71">
        <v>5037.3</v>
      </c>
      <c r="K27" s="71">
        <v>2537.3000000000002</v>
      </c>
      <c r="L27" s="71">
        <v>2537.3000000000002</v>
      </c>
    </row>
    <row r="28" spans="2:12" ht="27" x14ac:dyDescent="0.25">
      <c r="B28" s="68"/>
      <c r="C28" s="68"/>
      <c r="D28" s="68"/>
      <c r="E28" s="67"/>
      <c r="F28" s="67"/>
      <c r="G28" s="72" t="s">
        <v>118</v>
      </c>
      <c r="H28" s="71">
        <v>2634.8</v>
      </c>
      <c r="I28" s="71">
        <v>2287</v>
      </c>
      <c r="J28" s="71">
        <v>2287</v>
      </c>
      <c r="K28" s="71">
        <v>2287</v>
      </c>
      <c r="L28" s="71">
        <v>2287</v>
      </c>
    </row>
    <row r="29" spans="2:12" x14ac:dyDescent="0.25">
      <c r="B29" s="68"/>
      <c r="C29" s="68"/>
      <c r="D29" s="68"/>
      <c r="E29" s="67"/>
      <c r="F29" s="67"/>
      <c r="G29" s="72" t="s">
        <v>119</v>
      </c>
      <c r="H29" s="71">
        <v>1210.3</v>
      </c>
      <c r="I29" s="71">
        <v>1210.3</v>
      </c>
      <c r="J29" s="71">
        <v>1210.3</v>
      </c>
      <c r="K29" s="71">
        <v>1210.3</v>
      </c>
      <c r="L29" s="71">
        <v>1210.3</v>
      </c>
    </row>
    <row r="30" spans="2:12" x14ac:dyDescent="0.25">
      <c r="B30" s="68"/>
      <c r="C30" s="68"/>
      <c r="D30" s="68"/>
      <c r="E30" s="67"/>
      <c r="F30" s="67"/>
      <c r="G30" s="72" t="s">
        <v>120</v>
      </c>
      <c r="H30" s="71">
        <v>4752</v>
      </c>
      <c r="I30" s="71">
        <v>2560</v>
      </c>
      <c r="J30" s="71">
        <v>2560</v>
      </c>
      <c r="K30" s="71">
        <v>2560</v>
      </c>
      <c r="L30" s="71">
        <v>2560</v>
      </c>
    </row>
    <row r="31" spans="2:12" x14ac:dyDescent="0.25">
      <c r="B31" s="68"/>
      <c r="C31" s="68"/>
      <c r="D31" s="68"/>
      <c r="E31" s="67"/>
      <c r="F31" s="67"/>
      <c r="G31" s="72" t="s">
        <v>121</v>
      </c>
      <c r="H31" s="71">
        <v>500</v>
      </c>
      <c r="I31" s="71">
        <v>500</v>
      </c>
      <c r="J31" s="71">
        <v>500</v>
      </c>
      <c r="K31" s="71">
        <v>500</v>
      </c>
      <c r="L31" s="71">
        <v>500</v>
      </c>
    </row>
    <row r="32" spans="2:12" x14ac:dyDescent="0.25">
      <c r="B32" s="68"/>
      <c r="C32" s="68"/>
      <c r="D32" s="68"/>
      <c r="E32" s="67"/>
      <c r="F32" s="67"/>
      <c r="G32" s="72" t="s">
        <v>122</v>
      </c>
      <c r="H32" s="71">
        <v>78125</v>
      </c>
      <c r="I32" s="71">
        <v>67547</v>
      </c>
      <c r="J32" s="71">
        <v>67547</v>
      </c>
      <c r="K32" s="71">
        <v>67547</v>
      </c>
      <c r="L32" s="71">
        <v>67547</v>
      </c>
    </row>
    <row r="33" spans="1:12" x14ac:dyDescent="0.25">
      <c r="B33" s="68"/>
      <c r="C33" s="68"/>
      <c r="D33" s="68"/>
      <c r="E33" s="67"/>
      <c r="F33" s="67"/>
      <c r="G33" s="80" t="s">
        <v>123</v>
      </c>
      <c r="H33" s="71">
        <v>792.5</v>
      </c>
      <c r="I33" s="71">
        <v>418</v>
      </c>
      <c r="J33" s="71">
        <v>418</v>
      </c>
      <c r="K33" s="71">
        <v>418</v>
      </c>
      <c r="L33" s="71">
        <v>418</v>
      </c>
    </row>
    <row r="34" spans="1:12" ht="27" x14ac:dyDescent="0.25">
      <c r="B34" s="68"/>
      <c r="C34" s="68"/>
      <c r="D34" s="68"/>
      <c r="E34" s="67"/>
      <c r="F34" s="67">
        <v>31001</v>
      </c>
      <c r="G34" s="79" t="s">
        <v>89</v>
      </c>
      <c r="H34" s="83">
        <f>H36</f>
        <v>2124.3000000000002</v>
      </c>
      <c r="I34" s="83">
        <f t="shared" ref="I34:L34" si="4">I36</f>
        <v>2500</v>
      </c>
      <c r="J34" s="83">
        <f t="shared" si="4"/>
        <v>29500</v>
      </c>
      <c r="K34" s="83">
        <f t="shared" si="4"/>
        <v>2500</v>
      </c>
      <c r="L34" s="83">
        <f t="shared" si="4"/>
        <v>2500</v>
      </c>
    </row>
    <row r="35" spans="1:12" x14ac:dyDescent="0.25">
      <c r="B35" s="68"/>
      <c r="C35" s="68"/>
      <c r="D35" s="68"/>
      <c r="E35" s="67"/>
      <c r="F35" s="67"/>
      <c r="G35" s="81" t="s">
        <v>26</v>
      </c>
      <c r="H35" s="101"/>
      <c r="I35" s="101"/>
      <c r="J35" s="101"/>
      <c r="K35" s="101"/>
      <c r="L35" s="101"/>
    </row>
    <row r="36" spans="1:12" ht="27" x14ac:dyDescent="0.25">
      <c r="B36" s="68"/>
      <c r="C36" s="68"/>
      <c r="D36" s="68"/>
      <c r="E36" s="67"/>
      <c r="F36" s="67"/>
      <c r="G36" s="66" t="s">
        <v>92</v>
      </c>
      <c r="H36" s="83">
        <f>H38</f>
        <v>2124.3000000000002</v>
      </c>
      <c r="I36" s="83">
        <f t="shared" ref="I36:L36" si="5">I38</f>
        <v>2500</v>
      </c>
      <c r="J36" s="83">
        <f t="shared" si="5"/>
        <v>29500</v>
      </c>
      <c r="K36" s="83">
        <f t="shared" si="5"/>
        <v>2500</v>
      </c>
      <c r="L36" s="83">
        <f t="shared" si="5"/>
        <v>2500</v>
      </c>
    </row>
    <row r="37" spans="1:12" x14ac:dyDescent="0.25">
      <c r="B37" s="68"/>
      <c r="C37" s="68"/>
      <c r="D37" s="68"/>
      <c r="E37" s="67"/>
      <c r="F37" s="67"/>
      <c r="G37" s="69" t="s">
        <v>28</v>
      </c>
      <c r="H37" s="67"/>
      <c r="I37" s="67"/>
      <c r="J37" s="67"/>
      <c r="K37" s="67"/>
      <c r="L37" s="67"/>
    </row>
    <row r="38" spans="1:12" ht="19.5" customHeight="1" x14ac:dyDescent="0.25">
      <c r="B38" s="68"/>
      <c r="C38" s="68"/>
      <c r="D38" s="68"/>
      <c r="E38" s="67"/>
      <c r="F38" s="67"/>
      <c r="G38" s="66" t="s">
        <v>82</v>
      </c>
      <c r="H38" s="99">
        <f>SUM(H40:H41)</f>
        <v>2124.3000000000002</v>
      </c>
      <c r="I38" s="99">
        <f t="shared" ref="I38:L38" si="6">SUM(I40:I41)</f>
        <v>2500</v>
      </c>
      <c r="J38" s="99">
        <f t="shared" si="6"/>
        <v>29500</v>
      </c>
      <c r="K38" s="99">
        <f t="shared" si="6"/>
        <v>2500</v>
      </c>
      <c r="L38" s="99">
        <f t="shared" si="6"/>
        <v>2500</v>
      </c>
    </row>
    <row r="39" spans="1:12" ht="30" customHeight="1" x14ac:dyDescent="0.25">
      <c r="B39" s="68"/>
      <c r="C39" s="68"/>
      <c r="D39" s="68"/>
      <c r="E39" s="67"/>
      <c r="F39" s="67"/>
      <c r="G39" s="81" t="s">
        <v>125</v>
      </c>
      <c r="H39" s="67"/>
      <c r="I39" s="67"/>
      <c r="J39" s="67"/>
      <c r="K39" s="67"/>
      <c r="L39" s="67"/>
    </row>
    <row r="40" spans="1:12" x14ac:dyDescent="0.25">
      <c r="B40" s="68"/>
      <c r="C40" s="68"/>
      <c r="D40" s="68"/>
      <c r="E40" s="67"/>
      <c r="F40" s="67"/>
      <c r="G40" s="84" t="s">
        <v>128</v>
      </c>
      <c r="H40" s="85">
        <v>0</v>
      </c>
      <c r="I40" s="85">
        <v>0</v>
      </c>
      <c r="J40" s="85">
        <v>27000</v>
      </c>
      <c r="K40" s="85">
        <v>0</v>
      </c>
      <c r="L40" s="85">
        <v>0</v>
      </c>
    </row>
    <row r="41" spans="1:12" x14ac:dyDescent="0.25">
      <c r="B41" s="68"/>
      <c r="C41" s="68"/>
      <c r="D41" s="68"/>
      <c r="E41" s="67"/>
      <c r="F41" s="67"/>
      <c r="G41" s="84" t="s">
        <v>129</v>
      </c>
      <c r="H41" s="85">
        <v>2124.3000000000002</v>
      </c>
      <c r="I41" s="85">
        <v>2500</v>
      </c>
      <c r="J41" s="85">
        <v>2500</v>
      </c>
      <c r="K41" s="85">
        <v>2500</v>
      </c>
      <c r="L41" s="85">
        <v>2500</v>
      </c>
    </row>
    <row r="42" spans="1:12" ht="20.25" customHeight="1" x14ac:dyDescent="0.25">
      <c r="B42" s="14" t="s">
        <v>17</v>
      </c>
      <c r="C42" s="14" t="s">
        <v>17</v>
      </c>
      <c r="D42" s="14" t="s">
        <v>17</v>
      </c>
      <c r="E42" s="14" t="s">
        <v>17</v>
      </c>
      <c r="F42" s="14" t="s">
        <v>17</v>
      </c>
      <c r="G42" s="73" t="s">
        <v>20</v>
      </c>
      <c r="H42" s="86">
        <f>H6</f>
        <v>544904.06000000006</v>
      </c>
      <c r="I42" s="86">
        <f t="shared" ref="I42:L42" si="7">I6</f>
        <v>484479.3</v>
      </c>
      <c r="J42" s="86">
        <f t="shared" si="7"/>
        <v>517918.29999999993</v>
      </c>
      <c r="K42" s="86">
        <f t="shared" si="7"/>
        <v>489737.79999999993</v>
      </c>
      <c r="L42" s="86">
        <f t="shared" si="7"/>
        <v>493453.29999999993</v>
      </c>
    </row>
    <row r="43" spans="1:12" x14ac:dyDescent="0.25">
      <c r="A43" s="74"/>
      <c r="B43" s="14" t="s">
        <v>17</v>
      </c>
      <c r="C43" s="14" t="s">
        <v>17</v>
      </c>
      <c r="D43" s="14" t="s">
        <v>17</v>
      </c>
      <c r="E43" s="14" t="s">
        <v>17</v>
      </c>
      <c r="F43" s="14" t="s">
        <v>17</v>
      </c>
      <c r="G43" s="67" t="s">
        <v>49</v>
      </c>
      <c r="H43" s="75" t="s">
        <v>17</v>
      </c>
      <c r="I43" s="75" t="s">
        <v>17</v>
      </c>
      <c r="J43" s="76">
        <v>0</v>
      </c>
      <c r="K43" s="76">
        <v>0</v>
      </c>
      <c r="L43" s="76">
        <v>0</v>
      </c>
    </row>
    <row r="45" spans="1:12" x14ac:dyDescent="0.25">
      <c r="D45" s="29" t="s">
        <v>80</v>
      </c>
      <c r="E45" s="77"/>
      <c r="G45" s="78"/>
    </row>
  </sheetData>
  <mergeCells count="8">
    <mergeCell ref="B3:D3"/>
    <mergeCell ref="H3:H4"/>
    <mergeCell ref="I3:I4"/>
    <mergeCell ref="L3:L4"/>
    <mergeCell ref="K3:K4"/>
    <mergeCell ref="E3:F3"/>
    <mergeCell ref="G3:G4"/>
    <mergeCell ref="J3:J4"/>
  </mergeCells>
  <pageMargins left="0.28999999999999998" right="0.22" top="0.51" bottom="0.16" header="0.22" footer="0.16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>
      <selection activeCell="L14" sqref="L14"/>
    </sheetView>
  </sheetViews>
  <sheetFormatPr defaultRowHeight="15" x14ac:dyDescent="0.25"/>
  <cols>
    <col min="1" max="1" width="1.42578125" customWidth="1"/>
    <col min="2" max="2" width="6.28515625" customWidth="1"/>
    <col min="3" max="3" width="6.7109375" customWidth="1"/>
    <col min="4" max="4" width="34.42578125" customWidth="1"/>
    <col min="5" max="5" width="10.7109375" customWidth="1"/>
    <col min="6" max="6" width="9.7109375" customWidth="1"/>
    <col min="7" max="7" width="7.28515625" customWidth="1"/>
    <col min="8" max="8" width="6.28515625" customWidth="1"/>
    <col min="9" max="9" width="9" customWidth="1"/>
    <col min="10" max="10" width="9.140625" customWidth="1"/>
    <col min="11" max="11" width="4.85546875" customWidth="1"/>
    <col min="12" max="12" width="4.7109375" customWidth="1"/>
    <col min="13" max="14" width="10.28515625" customWidth="1"/>
    <col min="15" max="15" width="5.85546875" customWidth="1"/>
    <col min="16" max="16" width="5.28515625" customWidth="1"/>
    <col min="17" max="17" width="9.7109375" customWidth="1"/>
    <col min="18" max="18" width="9.140625" customWidth="1"/>
    <col min="19" max="19" width="5.42578125" customWidth="1"/>
    <col min="20" max="20" width="5" customWidth="1"/>
    <col min="21" max="21" width="9.140625" customWidth="1"/>
    <col min="22" max="22" width="8.7109375" customWidth="1"/>
    <col min="23" max="24" width="5.5703125" customWidth="1"/>
  </cols>
  <sheetData>
    <row r="1" spans="1:24" x14ac:dyDescent="0.25">
      <c r="A1" s="3" t="s">
        <v>37</v>
      </c>
    </row>
    <row r="2" spans="1:24" ht="14.25" customHeight="1" x14ac:dyDescent="0.25">
      <c r="V2" t="s">
        <v>55</v>
      </c>
    </row>
    <row r="3" spans="1:24" ht="25.5" customHeight="1" x14ac:dyDescent="0.25">
      <c r="B3" s="142" t="s">
        <v>2</v>
      </c>
      <c r="C3" s="142"/>
      <c r="D3" s="142" t="s">
        <v>21</v>
      </c>
      <c r="E3" s="142" t="s">
        <v>76</v>
      </c>
      <c r="F3" s="142"/>
      <c r="G3" s="142"/>
      <c r="H3" s="142"/>
      <c r="I3" s="142" t="s">
        <v>74</v>
      </c>
      <c r="J3" s="142"/>
      <c r="K3" s="142"/>
      <c r="L3" s="142"/>
      <c r="M3" s="142" t="s">
        <v>73</v>
      </c>
      <c r="N3" s="142"/>
      <c r="O3" s="142"/>
      <c r="P3" s="142"/>
      <c r="Q3" s="142" t="s">
        <v>25</v>
      </c>
      <c r="R3" s="142"/>
      <c r="S3" s="142"/>
      <c r="T3" s="142"/>
      <c r="U3" s="142" t="s">
        <v>31</v>
      </c>
      <c r="V3" s="142"/>
      <c r="W3" s="142"/>
      <c r="X3" s="142"/>
    </row>
    <row r="4" spans="1:24" ht="126" customHeight="1" x14ac:dyDescent="0.25">
      <c r="B4" s="5" t="s">
        <v>1</v>
      </c>
      <c r="C4" s="5" t="s">
        <v>13</v>
      </c>
      <c r="D4" s="142"/>
      <c r="E4" s="6" t="s">
        <v>6</v>
      </c>
      <c r="F4" s="13" t="s">
        <v>130</v>
      </c>
      <c r="G4" s="13" t="s">
        <v>12</v>
      </c>
      <c r="H4" s="13" t="s">
        <v>7</v>
      </c>
      <c r="I4" s="6" t="s">
        <v>6</v>
      </c>
      <c r="J4" s="13" t="s">
        <v>12</v>
      </c>
      <c r="K4" s="13" t="s">
        <v>12</v>
      </c>
      <c r="L4" s="13" t="s">
        <v>7</v>
      </c>
      <c r="M4" s="6" t="s">
        <v>6</v>
      </c>
      <c r="N4" s="13" t="s">
        <v>12</v>
      </c>
      <c r="O4" s="13" t="s">
        <v>12</v>
      </c>
      <c r="P4" s="13" t="s">
        <v>7</v>
      </c>
      <c r="Q4" s="6" t="s">
        <v>6</v>
      </c>
      <c r="R4" s="13" t="s">
        <v>12</v>
      </c>
      <c r="S4" s="13" t="s">
        <v>12</v>
      </c>
      <c r="T4" s="13" t="s">
        <v>7</v>
      </c>
      <c r="U4" s="6" t="s">
        <v>6</v>
      </c>
      <c r="V4" s="13" t="s">
        <v>12</v>
      </c>
      <c r="W4" s="13" t="s">
        <v>12</v>
      </c>
      <c r="X4" s="13" t="s">
        <v>7</v>
      </c>
    </row>
    <row r="5" spans="1:24" ht="48.75" customHeight="1" x14ac:dyDescent="0.25">
      <c r="B5" s="143">
        <v>1055</v>
      </c>
      <c r="C5" s="17">
        <v>11001</v>
      </c>
      <c r="D5" s="66" t="s">
        <v>126</v>
      </c>
      <c r="E5" s="88">
        <f>F5+G5+H5</f>
        <v>542779.80000000005</v>
      </c>
      <c r="F5" s="89">
        <v>542779.80000000005</v>
      </c>
      <c r="G5" s="89"/>
      <c r="H5" s="89"/>
      <c r="I5" s="88">
        <f>J5+K5+L5</f>
        <v>481979.3</v>
      </c>
      <c r="J5" s="89">
        <v>481979.3</v>
      </c>
      <c r="K5" s="89"/>
      <c r="L5" s="89"/>
      <c r="M5" s="88">
        <f>N5+O5+P5</f>
        <v>488418.3</v>
      </c>
      <c r="N5" s="89">
        <v>488418.3</v>
      </c>
      <c r="O5" s="89"/>
      <c r="P5" s="89"/>
      <c r="Q5" s="88">
        <f>R5+S5+T5</f>
        <v>487237.8</v>
      </c>
      <c r="R5" s="89">
        <v>487237.8</v>
      </c>
      <c r="S5" s="89"/>
      <c r="T5" s="89"/>
      <c r="U5" s="88">
        <f>V5+W5+X5</f>
        <v>490953.3</v>
      </c>
      <c r="V5" s="89">
        <v>490953.3</v>
      </c>
      <c r="W5" s="89"/>
      <c r="X5" s="89"/>
    </row>
    <row r="6" spans="1:24" ht="46.5" customHeight="1" x14ac:dyDescent="0.25">
      <c r="B6" s="144"/>
      <c r="C6" s="67">
        <v>31001</v>
      </c>
      <c r="D6" s="79" t="s">
        <v>89</v>
      </c>
      <c r="E6" s="88">
        <f t="shared" ref="E6" si="0">F6+G6+H6</f>
        <v>2124.3000000000002</v>
      </c>
      <c r="F6" s="89">
        <v>2124.3000000000002</v>
      </c>
      <c r="G6" s="89"/>
      <c r="H6" s="89"/>
      <c r="I6" s="88">
        <f t="shared" ref="I6" si="1">J6+K6+L6</f>
        <v>2500</v>
      </c>
      <c r="J6" s="89">
        <v>2500</v>
      </c>
      <c r="K6" s="89"/>
      <c r="L6" s="89"/>
      <c r="M6" s="88">
        <f t="shared" ref="M6" si="2">N6+O6+P6</f>
        <v>29500</v>
      </c>
      <c r="N6" s="89">
        <v>29500</v>
      </c>
      <c r="O6" s="89"/>
      <c r="P6" s="89"/>
      <c r="Q6" s="88">
        <f t="shared" ref="Q6" si="3">R6+S6+T6</f>
        <v>2500</v>
      </c>
      <c r="R6" s="89">
        <v>2500</v>
      </c>
      <c r="S6" s="89"/>
      <c r="T6" s="89"/>
      <c r="U6" s="88">
        <f t="shared" ref="U6" si="4">V6+W6+X6</f>
        <v>2500</v>
      </c>
      <c r="V6" s="89">
        <v>2500</v>
      </c>
      <c r="W6" s="89"/>
      <c r="X6" s="89"/>
    </row>
    <row r="7" spans="1:24" ht="15" customHeight="1" x14ac:dyDescent="0.25">
      <c r="B7" s="139" t="s">
        <v>19</v>
      </c>
      <c r="C7" s="140"/>
      <c r="D7" s="141"/>
      <c r="E7" s="90">
        <f t="shared" ref="E7:X7" si="5">SUM(E5:E6)</f>
        <v>544904.10000000009</v>
      </c>
      <c r="F7" s="90">
        <f t="shared" si="5"/>
        <v>544904.10000000009</v>
      </c>
      <c r="G7" s="90">
        <f t="shared" si="5"/>
        <v>0</v>
      </c>
      <c r="H7" s="90">
        <f t="shared" si="5"/>
        <v>0</v>
      </c>
      <c r="I7" s="90">
        <f t="shared" si="5"/>
        <v>484479.3</v>
      </c>
      <c r="J7" s="90">
        <f t="shared" si="5"/>
        <v>484479.3</v>
      </c>
      <c r="K7" s="90">
        <f t="shared" si="5"/>
        <v>0</v>
      </c>
      <c r="L7" s="90">
        <f t="shared" si="5"/>
        <v>0</v>
      </c>
      <c r="M7" s="90">
        <f t="shared" si="5"/>
        <v>517918.3</v>
      </c>
      <c r="N7" s="90">
        <f t="shared" si="5"/>
        <v>517918.3</v>
      </c>
      <c r="O7" s="90">
        <f t="shared" si="5"/>
        <v>0</v>
      </c>
      <c r="P7" s="90">
        <f t="shared" si="5"/>
        <v>0</v>
      </c>
      <c r="Q7" s="90">
        <f t="shared" si="5"/>
        <v>489737.8</v>
      </c>
      <c r="R7" s="90">
        <f t="shared" si="5"/>
        <v>489737.8</v>
      </c>
      <c r="S7" s="90">
        <f t="shared" si="5"/>
        <v>0</v>
      </c>
      <c r="T7" s="90">
        <f t="shared" si="5"/>
        <v>0</v>
      </c>
      <c r="U7" s="90">
        <f t="shared" si="5"/>
        <v>493453.3</v>
      </c>
      <c r="V7" s="90">
        <f t="shared" si="5"/>
        <v>493453.3</v>
      </c>
      <c r="W7" s="90">
        <f t="shared" si="5"/>
        <v>0</v>
      </c>
      <c r="X7" s="90">
        <f t="shared" si="5"/>
        <v>0</v>
      </c>
    </row>
    <row r="9" spans="1:24" x14ac:dyDescent="0.25">
      <c r="B9" s="2"/>
    </row>
    <row r="10" spans="1:24" s="1" customFormat="1" x14ac:dyDescent="0.25">
      <c r="B10" s="24" t="s">
        <v>81</v>
      </c>
    </row>
    <row r="11" spans="1:24" ht="27.75" customHeight="1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</row>
  </sheetData>
  <mergeCells count="9">
    <mergeCell ref="B7:D7"/>
    <mergeCell ref="M3:P3"/>
    <mergeCell ref="Q3:T3"/>
    <mergeCell ref="U3:X3"/>
    <mergeCell ref="B3:C3"/>
    <mergeCell ref="D3:D4"/>
    <mergeCell ref="E3:H3"/>
    <mergeCell ref="I3:L3"/>
    <mergeCell ref="B5:B6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workbookViewId="0">
      <selection activeCell="C19" sqref="C19"/>
    </sheetView>
  </sheetViews>
  <sheetFormatPr defaultRowHeight="16.5" x14ac:dyDescent="0.3"/>
  <cols>
    <col min="1" max="1" width="4.85546875" style="26" customWidth="1"/>
    <col min="2" max="2" width="92.7109375" style="26" customWidth="1"/>
    <col min="3" max="3" width="14.28515625" style="26" customWidth="1"/>
    <col min="4" max="4" width="12.28515625" style="26" customWidth="1"/>
    <col min="5" max="5" width="12.7109375" style="26" customWidth="1"/>
    <col min="6" max="6" width="12.5703125" style="26" customWidth="1"/>
    <col min="7" max="7" width="8.42578125" style="26" customWidth="1"/>
    <col min="8" max="11" width="9.140625" style="26"/>
    <col min="12" max="12" width="21" style="26" customWidth="1"/>
    <col min="13" max="16" width="9.140625" style="26"/>
    <col min="17" max="17" width="0" style="26" hidden="1" customWidth="1"/>
    <col min="18" max="16384" width="9.140625" style="26"/>
  </cols>
  <sheetData>
    <row r="1" spans="1:12" ht="30" customHeight="1" x14ac:dyDescent="0.3">
      <c r="A1" s="3" t="s">
        <v>22</v>
      </c>
      <c r="B1" s="10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s="4" customFormat="1" ht="15.75" customHeight="1" x14ac:dyDescent="0.25"/>
    <row r="3" spans="1:12" ht="38.25" customHeight="1" x14ac:dyDescent="0.3">
      <c r="A3" s="145" t="s">
        <v>40</v>
      </c>
      <c r="B3" s="145"/>
      <c r="C3" s="145"/>
      <c r="D3" s="145"/>
      <c r="E3" s="145"/>
      <c r="F3" s="145"/>
    </row>
    <row r="4" spans="1:12" x14ac:dyDescent="0.3">
      <c r="C4" s="15"/>
      <c r="D4" s="15"/>
      <c r="E4" s="15"/>
      <c r="F4" s="15" t="s">
        <v>9</v>
      </c>
    </row>
    <row r="5" spans="1:12" ht="40.5" x14ac:dyDescent="0.3">
      <c r="B5" s="21"/>
      <c r="C5" s="18" t="s">
        <v>77</v>
      </c>
      <c r="D5" s="16" t="s">
        <v>10</v>
      </c>
      <c r="E5" s="16" t="s">
        <v>25</v>
      </c>
      <c r="F5" s="16" t="s">
        <v>31</v>
      </c>
    </row>
    <row r="6" spans="1:12" ht="27" x14ac:dyDescent="0.3">
      <c r="B6" s="25" t="s">
        <v>38</v>
      </c>
      <c r="C6" s="16" t="s">
        <v>8</v>
      </c>
      <c r="D6" s="17"/>
      <c r="E6" s="27"/>
      <c r="F6" s="17"/>
    </row>
    <row r="7" spans="1:12" s="28" customFormat="1" ht="27" x14ac:dyDescent="0.3">
      <c r="B7" s="19" t="s">
        <v>34</v>
      </c>
      <c r="C7" s="17">
        <v>484479.3</v>
      </c>
      <c r="D7" s="14" t="s">
        <v>8</v>
      </c>
      <c r="E7" s="14" t="s">
        <v>8</v>
      </c>
      <c r="F7" s="14" t="s">
        <v>8</v>
      </c>
    </row>
    <row r="8" spans="1:12" ht="27" x14ac:dyDescent="0.3">
      <c r="B8" s="19" t="s">
        <v>35</v>
      </c>
      <c r="C8" s="16" t="s">
        <v>8</v>
      </c>
      <c r="D8" s="16">
        <f t="shared" ref="D8:F8" si="0">D9+D10+D11</f>
        <v>517918.3</v>
      </c>
      <c r="E8" s="16">
        <f t="shared" si="0"/>
        <v>489737.8</v>
      </c>
      <c r="F8" s="16">
        <f t="shared" si="0"/>
        <v>493453.3</v>
      </c>
    </row>
    <row r="9" spans="1:12" ht="27" x14ac:dyDescent="0.3">
      <c r="B9" s="20" t="s">
        <v>36</v>
      </c>
      <c r="C9" s="16" t="s">
        <v>8</v>
      </c>
      <c r="D9" s="17">
        <v>517918.3</v>
      </c>
      <c r="E9" s="17">
        <v>489737.8</v>
      </c>
      <c r="F9" s="17">
        <v>493453.3</v>
      </c>
    </row>
    <row r="10" spans="1:12" s="28" customFormat="1" x14ac:dyDescent="0.3">
      <c r="B10" s="20" t="s">
        <v>14</v>
      </c>
      <c r="C10" s="16" t="s">
        <v>8</v>
      </c>
      <c r="D10" s="17">
        <v>0</v>
      </c>
      <c r="E10" s="17">
        <v>0</v>
      </c>
      <c r="F10" s="17">
        <v>0</v>
      </c>
    </row>
    <row r="11" spans="1:12" x14ac:dyDescent="0.3">
      <c r="B11" s="20" t="s">
        <v>15</v>
      </c>
      <c r="C11" s="16" t="s">
        <v>8</v>
      </c>
      <c r="D11" s="17">
        <v>0</v>
      </c>
      <c r="E11" s="17">
        <v>0</v>
      </c>
      <c r="F11" s="17">
        <v>0</v>
      </c>
    </row>
    <row r="12" spans="1:12" x14ac:dyDescent="0.3">
      <c r="B12" s="19" t="s">
        <v>23</v>
      </c>
      <c r="C12" s="16" t="s">
        <v>8</v>
      </c>
      <c r="D12" s="87">
        <f>D8-C7</f>
        <v>33439</v>
      </c>
      <c r="E12" s="16">
        <f>E8-C7</f>
        <v>5258.5</v>
      </c>
      <c r="F12" s="87">
        <f>F8-C7</f>
        <v>8974</v>
      </c>
    </row>
    <row r="13" spans="1:12" ht="27" x14ac:dyDescent="0.3">
      <c r="B13" s="19" t="s">
        <v>24</v>
      </c>
      <c r="C13" s="16" t="s">
        <v>8</v>
      </c>
      <c r="D13" s="16">
        <f t="shared" ref="D13:F13" si="1">D8-D6</f>
        <v>517918.3</v>
      </c>
      <c r="E13" s="16">
        <f t="shared" si="1"/>
        <v>489737.8</v>
      </c>
      <c r="F13" s="16">
        <f t="shared" si="1"/>
        <v>493453.3</v>
      </c>
    </row>
    <row r="14" spans="1:12" ht="45.75" customHeight="1" x14ac:dyDescent="0.3"/>
    <row r="15" spans="1:12" x14ac:dyDescent="0.3">
      <c r="B15" s="29" t="s">
        <v>39</v>
      </c>
    </row>
    <row r="16" spans="1:12" x14ac:dyDescent="0.3">
      <c r="B16" s="29" t="s">
        <v>41</v>
      </c>
    </row>
  </sheetData>
  <mergeCells count="1">
    <mergeCell ref="A3:F3"/>
  </mergeCells>
  <pageMargins left="0.18" right="0.23" top="0.75" bottom="0.75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Հ3 Մաս 2</vt:lpstr>
      <vt:lpstr>Հ3 Մաս 4</vt:lpstr>
      <vt:lpstr>Հ4  </vt:lpstr>
      <vt:lpstr>Հ5</vt:lpstr>
      <vt:lpstr>Հ8</vt:lpstr>
      <vt:lpstr>'Հ3 Մաս 2'!_ftnref17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2025-03-14T07:21:16Z</dcterms:modified>
</cp:coreProperties>
</file>