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rpi-2024\Հաշվետվություններ\Կայքի նյութեր\Տարեկան\"/>
    </mc:Choice>
  </mc:AlternateContent>
  <xr:revisionPtr revIDLastSave="0" documentId="13_ncr:1_{3E3CAB0A-47AF-4938-8F8C-D4A902397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6" l="1"/>
  <c r="G7" i="26"/>
  <c r="H7" i="26"/>
  <c r="F8" i="26"/>
  <c r="G8" i="26"/>
  <c r="H45" i="26"/>
  <c r="G45" i="26"/>
  <c r="H71" i="26"/>
  <c r="J71" i="26" s="1"/>
  <c r="G71" i="26"/>
  <c r="I72" i="26"/>
  <c r="J72" i="26"/>
  <c r="I73" i="26"/>
  <c r="J73" i="26"/>
  <c r="I74" i="26"/>
  <c r="J74" i="26"/>
  <c r="I67" i="26"/>
  <c r="J67" i="26"/>
  <c r="I66" i="26"/>
  <c r="J66" i="26"/>
  <c r="H62" i="26"/>
  <c r="G62" i="26"/>
  <c r="G60" i="26" s="1"/>
  <c r="I65" i="26"/>
  <c r="J65" i="26"/>
  <c r="I59" i="26"/>
  <c r="J59" i="26"/>
  <c r="I58" i="26"/>
  <c r="J58" i="26"/>
  <c r="I57" i="26"/>
  <c r="J57" i="26"/>
  <c r="I56" i="26"/>
  <c r="J56" i="26"/>
  <c r="I55" i="26"/>
  <c r="J55" i="26"/>
  <c r="I54" i="26"/>
  <c r="J54" i="26"/>
  <c r="I47" i="26"/>
  <c r="J47" i="26"/>
  <c r="J46" i="26"/>
  <c r="I46" i="26"/>
  <c r="I16" i="26"/>
  <c r="I17" i="26"/>
  <c r="I18" i="26"/>
  <c r="I19" i="26"/>
  <c r="I20" i="26"/>
  <c r="I22" i="26"/>
  <c r="I23" i="26"/>
  <c r="I24" i="26"/>
  <c r="I25" i="26"/>
  <c r="I26" i="26"/>
  <c r="I27" i="26"/>
  <c r="I28" i="26"/>
  <c r="J10" i="26"/>
  <c r="J11" i="26"/>
  <c r="J12" i="26"/>
  <c r="J13" i="26"/>
  <c r="J14" i="26"/>
  <c r="J16" i="26"/>
  <c r="J17" i="26"/>
  <c r="J18" i="26"/>
  <c r="J19" i="26"/>
  <c r="J20" i="26"/>
  <c r="J22" i="26"/>
  <c r="J23" i="26"/>
  <c r="J24" i="26"/>
  <c r="J25" i="26"/>
  <c r="J26" i="26"/>
  <c r="J27" i="26"/>
  <c r="J28" i="26"/>
  <c r="J29" i="26"/>
  <c r="J30" i="26"/>
  <c r="J32" i="26"/>
  <c r="J33" i="26"/>
  <c r="J35" i="26"/>
  <c r="J36" i="26"/>
  <c r="J37" i="26"/>
  <c r="J38" i="26"/>
  <c r="J40" i="26"/>
  <c r="J41" i="26"/>
  <c r="J42" i="26"/>
  <c r="J43" i="26"/>
  <c r="J44" i="26"/>
  <c r="J48" i="26"/>
  <c r="J50" i="26"/>
  <c r="J51" i="26"/>
  <c r="J52" i="26"/>
  <c r="J53" i="26"/>
  <c r="J61" i="26"/>
  <c r="J63" i="26"/>
  <c r="J64" i="26"/>
  <c r="J69" i="26"/>
  <c r="J70" i="26"/>
  <c r="J9" i="26"/>
  <c r="G68" i="26"/>
  <c r="H68" i="26"/>
  <c r="F68" i="26"/>
  <c r="I69" i="26"/>
  <c r="I70" i="26"/>
  <c r="I53" i="26"/>
  <c r="I61" i="26"/>
  <c r="I63" i="26"/>
  <c r="I64" i="26"/>
  <c r="G49" i="26"/>
  <c r="H49" i="26"/>
  <c r="F49" i="26"/>
  <c r="H34" i="26"/>
  <c r="G15" i="26"/>
  <c r="H15" i="26"/>
  <c r="F15" i="26"/>
  <c r="I71" i="26" l="1"/>
  <c r="J68" i="26"/>
  <c r="I68" i="26"/>
  <c r="J49" i="26"/>
  <c r="J15" i="26"/>
  <c r="I15" i="26"/>
  <c r="J62" i="26"/>
  <c r="H60" i="26"/>
  <c r="J60" i="26" s="1"/>
  <c r="I62" i="26"/>
  <c r="G39" i="26"/>
  <c r="H39" i="26"/>
  <c r="F39" i="26"/>
  <c r="H21" i="26"/>
  <c r="F21" i="26"/>
  <c r="I42" i="26"/>
  <c r="I41" i="26"/>
  <c r="I40" i="26"/>
  <c r="I38" i="26"/>
  <c r="I51" i="26"/>
  <c r="I52" i="26"/>
  <c r="I29" i="26"/>
  <c r="I13" i="26"/>
  <c r="I14" i="26"/>
  <c r="F45" i="26"/>
  <c r="I48" i="26"/>
  <c r="G31" i="26"/>
  <c r="H31" i="26"/>
  <c r="F31" i="26"/>
  <c r="G34" i="26"/>
  <c r="J34" i="26" s="1"/>
  <c r="F34" i="26"/>
  <c r="J45" i="26" l="1"/>
  <c r="J39" i="26"/>
  <c r="J31" i="26"/>
  <c r="I60" i="26"/>
  <c r="I39" i="26"/>
  <c r="G21" i="26"/>
  <c r="I45" i="26"/>
  <c r="J21" i="26" l="1"/>
  <c r="I21" i="26"/>
  <c r="I50" i="26"/>
  <c r="I32" i="26" l="1"/>
  <c r="I44" i="26"/>
  <c r="I37" i="26"/>
  <c r="I10" i="26" l="1"/>
  <c r="I11" i="26"/>
  <c r="I30" i="26"/>
  <c r="I49" i="26" l="1"/>
  <c r="H8" i="26"/>
  <c r="I35" i="26" l="1"/>
  <c r="I12" i="26"/>
  <c r="I36" i="26"/>
  <c r="I9" i="26"/>
  <c r="I7" i="26"/>
  <c r="I8" i="26" l="1"/>
  <c r="J8" i="26"/>
  <c r="J7" i="26" s="1"/>
  <c r="I34" i="26"/>
  <c r="I31" i="26"/>
</calcChain>
</file>

<file path=xl/sharedStrings.xml><?xml version="1.0" encoding="utf-8"?>
<sst xmlns="http://schemas.openxmlformats.org/spreadsheetml/2006/main" count="143" uniqueCount="119">
  <si>
    <t>X</t>
  </si>
  <si>
    <t>09-05-01</t>
  </si>
  <si>
    <t>Ը Ն Դ Ա Մ Ե Ն Ը</t>
  </si>
  <si>
    <t>01-01-01-03</t>
  </si>
  <si>
    <t>Հոդվածի համարը</t>
  </si>
  <si>
    <t>Դրամարկղային ծախս</t>
  </si>
  <si>
    <t>Հ Ա Շ Վ Ե Տ Վ ՈՒ Թ Յ ՈՒ Ն</t>
  </si>
  <si>
    <t>Ծախսման ուղղությունները</t>
  </si>
  <si>
    <t>Կատ.    % -ը</t>
  </si>
  <si>
    <t>Ծրագրային դասիչը</t>
  </si>
  <si>
    <t>Ծրագիր</t>
  </si>
  <si>
    <t>Միջոցառում</t>
  </si>
  <si>
    <t>11001</t>
  </si>
  <si>
    <t>ՀՀ Տավուշի մարզպետարանի կողմից տարածքային պետական կառավարման ապահովում</t>
  </si>
  <si>
    <t>11002</t>
  </si>
  <si>
    <t>Մարզային նշանակության ավտոճանապարհների պահպանման և անվտանգ երթևեկության ծառայություններ</t>
  </si>
  <si>
    <t>12001</t>
  </si>
  <si>
    <t>Հանրակրթական ծրագիր - Ընդամենը</t>
  </si>
  <si>
    <t xml:space="preserve"> Տարրական ընդհանուր հանրակրթություն</t>
  </si>
  <si>
    <t>Հիմնական ընդհանուր հանրակրթություն</t>
  </si>
  <si>
    <t xml:space="preserve"> Միջնակարգ ընդհանուր հանրակրթություն</t>
  </si>
  <si>
    <t>11003</t>
  </si>
  <si>
    <t>Նախադպրոցական կրթություն</t>
  </si>
  <si>
    <t>12002</t>
  </si>
  <si>
    <t>12004</t>
  </si>
  <si>
    <t>Հանրակրթական դպրոցների մանկավարժներին և դպրոցահասակ երեխաներին տրանսպորտային ծախսերի փոխհատուցում</t>
  </si>
  <si>
    <t>Կրթության որակի ապահովում - Ընդամենը</t>
  </si>
  <si>
    <t>Ատեստավորման միջոցով որակավորում ստացած ուսուցիչներին հավելավճարների տրամադրում</t>
  </si>
  <si>
    <t>11010</t>
  </si>
  <si>
    <t>Ատեստավորման նոր համակարգի ներդրում՝ ուղղված ուսուցիչների որակի բարձրացմանը</t>
  </si>
  <si>
    <t>11022</t>
  </si>
  <si>
    <t>Մշակութային միջոցառումների իրականացում ՀՀ մարզերում</t>
  </si>
  <si>
    <t>11005</t>
  </si>
  <si>
    <t>Ազգային, փողային և լարային նվագարանների գծով ուսուցում</t>
  </si>
  <si>
    <t xml:space="preserve">Պետական հիմնարկների և կազմակերպությունների  աշխատողների սոցիալական փաթեթով ապահովում         </t>
  </si>
  <si>
    <t>ՀՀ կառավարության որոշումներով հատկացված գումարներ</t>
  </si>
  <si>
    <t>12007</t>
  </si>
  <si>
    <t>Կապիտալ սուբվենցիաների տրամադրում- ընդամենը</t>
  </si>
  <si>
    <t>04-05-01-04</t>
  </si>
  <si>
    <t>09-01-02-01</t>
  </si>
  <si>
    <t>09-02-01-01</t>
  </si>
  <si>
    <t>09-02-02-02</t>
  </si>
  <si>
    <t>09-01-01-01</t>
  </si>
  <si>
    <t>09-06-01-86</t>
  </si>
  <si>
    <t>09-05-01-04</t>
  </si>
  <si>
    <t>10-09-02-02</t>
  </si>
  <si>
    <t>01-08-01-03</t>
  </si>
  <si>
    <t>հազար դրամ</t>
  </si>
  <si>
    <t>Հանրակրթական հիմնական ծրագրեր իրականացնող ուսումն. հաստատությունների հերթական ատեստավորման ենթակա ուսուցչի վերապատրաստում</t>
  </si>
  <si>
    <t>08-02-05-04</t>
  </si>
  <si>
    <t>Բաժին, խումբ, Դաս, Ծրագիր</t>
  </si>
  <si>
    <t>09-01-01-02</t>
  </si>
  <si>
    <t>31001</t>
  </si>
  <si>
    <t>Վարչական սարքավորումներ</t>
  </si>
  <si>
    <t>01-01-01-08</t>
  </si>
  <si>
    <t>5122</t>
  </si>
  <si>
    <t>09-06-01-26</t>
  </si>
  <si>
    <t>Տարբերությունը</t>
  </si>
  <si>
    <t>Աշխատողների աշխատավարձեր և հավելավճարներ</t>
  </si>
  <si>
    <t>Ապրանքների և ծառայությունների գնումներ</t>
  </si>
  <si>
    <t>Այլ ծախսեր</t>
  </si>
  <si>
    <t>12015</t>
  </si>
  <si>
    <t>ԲՏՃՄ ոլորտի դասավանդող ուսուցիչների համար վարձատրության բարձրացված հստակ չափաքանակի սահմանում</t>
  </si>
  <si>
    <t>09-02-01-05</t>
  </si>
  <si>
    <t>12016</t>
  </si>
  <si>
    <t>Գյուղական բնակավայրերում մինչև 100 աշակերտ ունեցող պետ.ուսումն.հաստ-երում դասավանդող ուսուցիչներին հավելավճարի սահմանում</t>
  </si>
  <si>
    <t>09-01-01-06</t>
  </si>
  <si>
    <t>2024թ. պետական բյուջեով նախատեսված</t>
  </si>
  <si>
    <t>2024 թ. պետ. բյուջեով և կառ. որոշումներով փոփոխված (+/-)</t>
  </si>
  <si>
    <t>09-01-01-05</t>
  </si>
  <si>
    <t>ՀՀ սահմանամերձ համայնքների ընտանիքների բնական գազի, էլ.էներգիայի, ոռոգման ջրի սակագնի մասնակի փոխհատ. և անշարժ գույքի հարկի փոխհատուցում /ՀՀ կառ. 29.02.2024թ. թիվ 289-Ն որոշում/</t>
  </si>
  <si>
    <t>1. Նոյեմբերյան համայնքի խմելու ջրի,ոռոգման համակարգի և ընդհանուր օգտագործման տարածքների նորոգման, Դիլիջան համայնքի Հաղարծին, Գոշ և Հովք  բնակավայրերի տուֆապատում /ՀՀ կառ. 01.02.2024թ. թիվ 169-Ն որոշում/</t>
  </si>
  <si>
    <t>Արտասահմանյան պատվիրակությունների ընդունելություն /ՀՀ վարչապետի 21.05.2024թ թիվ 472-Ա որոշում/</t>
  </si>
  <si>
    <t>01-01-01-34</t>
  </si>
  <si>
    <t>Արտասահմանյան պատվիրակությունների ընդունելություն /ՀՀ վարչապետի 20.06.2024թ թիվ587-Ա որոշում/</t>
  </si>
  <si>
    <t>21022</t>
  </si>
  <si>
    <t>04-05-01-33</t>
  </si>
  <si>
    <t>09-06-01-09</t>
  </si>
  <si>
    <t>09-06-01-18</t>
  </si>
  <si>
    <t>12020</t>
  </si>
  <si>
    <t>09-02-01-18</t>
  </si>
  <si>
    <t>2023թ. Լեռնային Ղարաբաղից բռնի տեղահանված ուսուցիչներին օժանդակության ծրագիր/ ՀՀ կառ. 18.04.2024թ. թիվ 555-Ն որոշում/</t>
  </si>
  <si>
    <r>
      <t xml:space="preserve">Արտադպրոցական դաստիարակության ծրագիր՝ </t>
    </r>
    <r>
      <rPr>
        <sz val="10"/>
        <rFont val="GHEA Grapalat"/>
        <family val="3"/>
      </rPr>
      <t>կամավոր ատեստավորման համակարգի ներդրում՝ ուղղված արտադպրոցական ուսումնական հաստատությունների մանկավարժական աշխատողների որակի բարձրացմանը</t>
    </r>
  </si>
  <si>
    <t>2.Դիլիջան համայնքի Կամարինի և Օրջոնիրկիձե 57 հասցեի ճանապարհահատվածի վերանորոգում, Իջևան համայնքի Իջևան, Ազատամուտ, Աչաջուր, Այգեհովիտ և Գանձաքար բն. ճանապարհների և բակերի հիմնանորոգում, ասֆալտապատում / ՀՀ կառ. 21.03.2024թ. թիվ 414-Ն որոշում/</t>
  </si>
  <si>
    <t>Դիլիջան համայնքի թիվ 11 ԲԲՇ-ների վերանորոգում և էներգաարդյունավետ արդիականացում / Գետափնյա 4,6,8,10,12 շենքեր/, Իջևան համայնքի Սևքար բն. գյուղամիջյան զբոսայգու հիմնանորոգում և բարեկարգում / ՀՀ կառ. 06.06.2024թ. թիվ 851-Ն որոշում/</t>
  </si>
  <si>
    <t>32006</t>
  </si>
  <si>
    <t>09-02-01-17</t>
  </si>
  <si>
    <t>Նախադպրոցական ծրագրեր իրականացնող ուս. հաստատությունների մանկավարժների վերապատրաստում</t>
  </si>
  <si>
    <t>Սոցիալական որոշ խմբերի 1,5-5 տարեկան երեխաների նախադպրոցական կրթություն</t>
  </si>
  <si>
    <t>Մասնագիտական զարգացման և վարձատրության փոխկապակցված համակարգի ներդրում՝ նախադպրոցական հաստատ. Մանկավարժների տարակարգի շնորհման գործընթացի միջոցով</t>
  </si>
  <si>
    <t>09-01-01-04</t>
  </si>
  <si>
    <t>Իջևան համայնքի Իջևան, Ազատամուտ, Աչաջուր, Այգեհովիտ, Գետահովիտ և Գանձաքար բն.ճանապարհների և բակերի հիմնանորոգում, ասֆալտապատում / Գանձաքար / ՀՀ կառ. 11.07.2024թ. թիվ 1083-Ն որոշում</t>
  </si>
  <si>
    <t>ՀՀ մարզերում առաջնահերթ լուծում պահանջող հիմնախնդիրների լուծում</t>
  </si>
  <si>
    <t>01-08-01-07</t>
  </si>
  <si>
    <t>Փոխհատուցում անշարժ գույքի համար /20.05.2024թ թիվ 724-Ն/</t>
  </si>
  <si>
    <t>ՀՀ կառավարության 21.05.2024թ թիվ 771-Ն որոշում / ջրհեղեղի վնասի փոխհատուցում/</t>
  </si>
  <si>
    <t>ՀՀ մարզերում առաջնահերթ լուծում պահանջող անհետաձգելի ծրագրերի իրականացում</t>
  </si>
  <si>
    <t>01-08-01-09</t>
  </si>
  <si>
    <t>Բերդ համայնքի համար միկրոավտոբուսի ձեռքբերում / ՀՀ կառ. 02.05.2024թ թիվ 648-Ն որոշում</t>
  </si>
  <si>
    <t>Ջուջևան բնակավայրի հուշահամալիրի հիմնանորոգում / ՀՀ կառ. 27.06.2024թ թիվ 993-Ն որոշում</t>
  </si>
  <si>
    <t xml:space="preserve"> 2024թ. ՀՀ պետական բյուջեով և կառավարության որոշումներով ՀՀ Տավուշի մարզպետի աշխատակազմին ու մարզպետի աշխատակազմի ենթակայության կազմակերպություններին նախատեսված ֆինանսական միջոցների ֆինանսավորման մասին </t>
  </si>
  <si>
    <t xml:space="preserve">Սևքար և Աչաջուր համայնքներից ֆիդայինների հովիտ/-Աղբղա-Հ-26 հանրապետական նշանակության ավտոճանապարհների հատում տանող գրունտային ճանապարհի կառուցման նախագծանախահաշվային փաստաթղթերի ձեռքբերման/ՀՀ կառ. 25.04.2024թ թիվ 609-Ն որոշում/ </t>
  </si>
  <si>
    <t>Հանրակրթական դպրոցների, մանկապարտեզների և կրթահամալիրների գույքով և տեխնիկայով ապահովում /ՀՀ կառավարության 27.06.2024թ. թիվ 1000-Ն որոշում</t>
  </si>
  <si>
    <t>Դպրոցականների ամառային հանգստի կազմակերպում և տրանսպորտային ծախսերի փոխհատուցում /03.10.2024թ.1575-Ն/</t>
  </si>
  <si>
    <t>09-05-01-01</t>
  </si>
  <si>
    <t>Գյուղացիական տնտեսավարողներին տրամադրվող աջակցություն  /26.09.2024թ.1538-Ն/</t>
  </si>
  <si>
    <t>04-02-01-50</t>
  </si>
  <si>
    <t>5. Իջևան համայնքի Իջևան, Վազաշեն, Այգեհովիտ, Կիրանց, Աճարկուտ, Բերքաբեր և Դիլիջան համայնքի Թեղուտ բն-վայրի ենթակառուցվածքներ /ՀՀ կառ.12.09.2024թ. թիվ1456-Ն որոշում/</t>
  </si>
  <si>
    <t>6. Իջևան համայնքի Բլբուլյան-Այգեստան խաչմերուկից մինչև Այգեստան-Ասլանյան խաչմերուկի հիմնանորոգում /ՀՀ կառ.10.10.2024թ. թիվ 1601-Ն որոշում/</t>
  </si>
  <si>
    <t>7. Դիլիջան համայնքի Խաչարձան բն․ 2-րդ, 3-րդ փող․, Աղավնավանք բն. ներհա-մայնքային 3-րդ, 4-րդ, 5-րդ փողոցների տուֆապատում /ՀՀ կառ. 31.10.2024թ. թիվ 1731-Ն որոշում/</t>
  </si>
  <si>
    <t>8. Իջևան համայնքի Իջևան քաղաքի, Սևքար, Բերքաբեր բն.տուֆապատում, Բերդ համայնքի Նորաշեն բն. ոռոգման համակարգի արդիականացում /ՀՀ կառ. 05.12.2024թ. թիվ 1923-Ն որոշում/</t>
  </si>
  <si>
    <t>9. Իջևան համայնքի Իջևան քաղաքի Հ. Ղալումյան փողոցի և Նոյեմբերյան համայնքի Հաղթանակ բնակավայրի փողոցի տուֆապատում, Բերդ համայնքի  Նավուր բնակ. խմելու ջրի ներքին ցանցի վերանորոգում /ՀՀ կառ. 12.12.2024թ. թիվ 1978-Ն որոշում/</t>
  </si>
  <si>
    <t>10. Իջևան, Դիլիջան, Նոյեմբերյան համայնքների բնակավայրերի տուֆապատում և ասֆալտապատում, ԲԲՇ տանիքների հիմնանորոգում, Բերդ համայնքի բնակավայրերի մանկապարտեզների շենքերի վերանորոգում /ՀՀ կառ. 19.12.2024թ. թիվ 2038-Ն որոշում/</t>
  </si>
  <si>
    <t>ՀՀ կառավարության 15.11.2024թ թիվ 1800-Ն որոշում /գետի հունի մաքրում/</t>
  </si>
  <si>
    <r>
      <t xml:space="preserve">ՀՀ Լոռու և Տավուշի մարզերում հեղեղումների պատճառով տուժած 
ընտանիքներին ֆինանսական աջակցություն </t>
    </r>
    <r>
      <rPr>
        <sz val="9"/>
        <rFont val="GHEA Grapalat"/>
        <family val="3"/>
      </rPr>
      <t>/19.09.2024թ.թիվ 1478-Ն որոշում/</t>
    </r>
  </si>
  <si>
    <r>
      <t xml:space="preserve">ՀՀ Լոռու և Տավուշի մարզերում հեղեղումների պատճառով տուժած 
ընտանիքներին ֆինանսական աջակցություն </t>
    </r>
    <r>
      <rPr>
        <sz val="9"/>
        <rFont val="GHEA Grapalat"/>
        <family val="3"/>
      </rPr>
      <t>/28.11.2024թ.թիվ 1882-Ն որոշում/</t>
    </r>
  </si>
  <si>
    <t>01-08-01-10</t>
  </si>
  <si>
    <t>ՀՀ կառավարության 26.09.2024թ թիվ 1539-Ն որոշում /21.05.2024թ թիվ 771-Ն որոշման փոփոխություն/</t>
  </si>
  <si>
    <t>31.12.2024թ.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</si>
</sst>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0"/>
      <name val="Arial"/>
    </font>
    <font>
      <sz val="10"/>
      <name val="GHEA Grapalat"/>
      <family val="3"/>
    </font>
    <font>
      <sz val="10"/>
      <name val="Arial"/>
      <family val="2"/>
      <charset val="204"/>
    </font>
    <font>
      <sz val="10"/>
      <name val="GHEA Grapalat"/>
      <family val="3"/>
      <charset val="204"/>
    </font>
    <font>
      <b/>
      <sz val="10"/>
      <name val="GHEA Grapalat"/>
      <family val="3"/>
      <charset val="204"/>
    </font>
    <font>
      <b/>
      <sz val="10"/>
      <name val="GHEA Grapalat"/>
      <family val="3"/>
    </font>
    <font>
      <b/>
      <sz val="10"/>
      <color theme="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Fill="1"/>
    <xf numFmtId="0" fontId="3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49" fontId="4" fillId="0" borderId="7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49" fontId="3" fillId="0" borderId="7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165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164" fontId="5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49" fontId="4" fillId="0" borderId="7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4"/>
  <sheetViews>
    <sheetView tabSelected="1" workbookViewId="0">
      <selection activeCell="F13" sqref="F13"/>
    </sheetView>
  </sheetViews>
  <sheetFormatPr defaultColWidth="53.28515625" defaultRowHeight="13.5" x14ac:dyDescent="0.25"/>
  <cols>
    <col min="1" max="1" width="6.85546875" style="53" customWidth="1"/>
    <col min="2" max="2" width="6.7109375" style="53" customWidth="1"/>
    <col min="3" max="3" width="53.28515625" style="52"/>
    <col min="4" max="4" width="11.42578125" style="53" customWidth="1"/>
    <col min="5" max="5" width="9.140625" style="53" customWidth="1"/>
    <col min="6" max="7" width="18.140625" style="53" customWidth="1"/>
    <col min="8" max="8" width="15" style="11" customWidth="1"/>
    <col min="9" max="9" width="14.140625" style="53" customWidth="1"/>
    <col min="10" max="10" width="12.42578125" style="53" customWidth="1"/>
    <col min="11" max="11" width="2" style="52" customWidth="1"/>
    <col min="12" max="13" width="23.85546875" style="52" customWidth="1"/>
    <col min="14" max="16384" width="53.28515625" style="52"/>
  </cols>
  <sheetData>
    <row r="1" spans="1:10" s="3" customFormat="1" ht="14.25" x14ac:dyDescent="0.25">
      <c r="A1" s="2"/>
      <c r="B1" s="100" t="s">
        <v>6</v>
      </c>
      <c r="C1" s="100"/>
      <c r="D1" s="100"/>
      <c r="E1" s="100"/>
      <c r="F1" s="100"/>
      <c r="G1" s="100"/>
      <c r="H1" s="100"/>
      <c r="I1" s="100"/>
    </row>
    <row r="2" spans="1:10" s="3" customFormat="1" ht="41.25" customHeight="1" x14ac:dyDescent="0.25">
      <c r="A2" s="2"/>
      <c r="B2" s="101" t="s">
        <v>100</v>
      </c>
      <c r="C2" s="101"/>
      <c r="D2" s="101"/>
      <c r="E2" s="101"/>
      <c r="F2" s="101"/>
      <c r="G2" s="101"/>
      <c r="H2" s="101"/>
      <c r="I2" s="101"/>
      <c r="J2" s="101"/>
    </row>
    <row r="3" spans="1:10" s="3" customFormat="1" ht="14.25" x14ac:dyDescent="0.25">
      <c r="A3" s="2"/>
      <c r="B3" s="82" t="s">
        <v>118</v>
      </c>
      <c r="C3" s="82"/>
      <c r="D3" s="82"/>
      <c r="E3" s="82"/>
      <c r="F3" s="82"/>
      <c r="G3" s="82"/>
      <c r="H3" s="82"/>
      <c r="I3" s="82"/>
    </row>
    <row r="4" spans="1:10" s="3" customFormat="1" ht="14.25" x14ac:dyDescent="0.25">
      <c r="A4" s="2"/>
      <c r="B4" s="4"/>
      <c r="C4" s="4"/>
      <c r="D4" s="5"/>
      <c r="E4" s="6"/>
      <c r="F4" s="6"/>
      <c r="G4" s="6"/>
      <c r="H4" s="6"/>
      <c r="J4" s="4" t="s">
        <v>47</v>
      </c>
    </row>
    <row r="5" spans="1:10" s="7" customFormat="1" ht="28.5" customHeight="1" x14ac:dyDescent="0.2">
      <c r="A5" s="76" t="s">
        <v>9</v>
      </c>
      <c r="B5" s="76"/>
      <c r="C5" s="76" t="s">
        <v>7</v>
      </c>
      <c r="D5" s="94" t="s">
        <v>50</v>
      </c>
      <c r="E5" s="76" t="s">
        <v>4</v>
      </c>
      <c r="F5" s="76" t="s">
        <v>67</v>
      </c>
      <c r="G5" s="76" t="s">
        <v>68</v>
      </c>
      <c r="H5" s="76" t="s">
        <v>5</v>
      </c>
      <c r="I5" s="76" t="s">
        <v>8</v>
      </c>
      <c r="J5" s="94" t="s">
        <v>57</v>
      </c>
    </row>
    <row r="6" spans="1:10" s="7" customFormat="1" ht="27" x14ac:dyDescent="0.2">
      <c r="A6" s="8" t="s">
        <v>10</v>
      </c>
      <c r="B6" s="8" t="s">
        <v>11</v>
      </c>
      <c r="C6" s="76"/>
      <c r="D6" s="102"/>
      <c r="E6" s="76"/>
      <c r="F6" s="76"/>
      <c r="G6" s="76"/>
      <c r="H6" s="76"/>
      <c r="I6" s="76"/>
      <c r="J6" s="102"/>
    </row>
    <row r="7" spans="1:10" s="11" customFormat="1" ht="21.75" customHeight="1" x14ac:dyDescent="0.2">
      <c r="A7" s="71" t="s">
        <v>2</v>
      </c>
      <c r="B7" s="71"/>
      <c r="C7" s="71"/>
      <c r="D7" s="8"/>
      <c r="E7" s="9" t="s">
        <v>0</v>
      </c>
      <c r="F7" s="10">
        <f t="shared" ref="F7:G7" si="0">F8+F12+F13+F14</f>
        <v>567677.69999999995</v>
      </c>
      <c r="G7" s="10">
        <f t="shared" si="0"/>
        <v>571460.19999999995</v>
      </c>
      <c r="H7" s="10">
        <f>H8+H12+H13+H14</f>
        <v>548057.80000000005</v>
      </c>
      <c r="I7" s="10">
        <f t="shared" ref="I7:I14" si="1">H7/G7*100</f>
        <v>95.904806668950897</v>
      </c>
      <c r="J7" s="10">
        <f t="shared" ref="J7" si="2">J8+J12</f>
        <v>23149.399999999972</v>
      </c>
    </row>
    <row r="8" spans="1:10" s="3" customFormat="1" ht="36" customHeight="1" x14ac:dyDescent="0.25">
      <c r="A8" s="97">
        <v>1055</v>
      </c>
      <c r="B8" s="92" t="s">
        <v>12</v>
      </c>
      <c r="C8" s="93" t="s">
        <v>13</v>
      </c>
      <c r="D8" s="93"/>
      <c r="E8" s="93"/>
      <c r="F8" s="10">
        <f>SUM(F9:F11)</f>
        <v>565177.69999999995</v>
      </c>
      <c r="G8" s="10">
        <f>SUM(G9:G11)+G12</f>
        <v>567677.69999999995</v>
      </c>
      <c r="H8" s="10">
        <f>SUM(H9:H11)+H12</f>
        <v>544904</v>
      </c>
      <c r="I8" s="10">
        <f t="shared" si="1"/>
        <v>95.988269400048665</v>
      </c>
      <c r="J8" s="10">
        <f>SUM(J9:J11)+J12</f>
        <v>22773.699999999972</v>
      </c>
    </row>
    <row r="9" spans="1:10" s="3" customFormat="1" ht="18" customHeight="1" x14ac:dyDescent="0.25">
      <c r="A9" s="98"/>
      <c r="B9" s="92"/>
      <c r="C9" s="12" t="s">
        <v>58</v>
      </c>
      <c r="D9" s="94" t="s">
        <v>3</v>
      </c>
      <c r="E9" s="9" t="s">
        <v>0</v>
      </c>
      <c r="F9" s="13">
        <v>416421.3</v>
      </c>
      <c r="G9" s="13">
        <v>416421.3</v>
      </c>
      <c r="H9" s="13">
        <v>407347.7</v>
      </c>
      <c r="I9" s="13">
        <f t="shared" si="1"/>
        <v>97.821052861609147</v>
      </c>
      <c r="J9" s="13">
        <f>G9-H9</f>
        <v>9073.5999999999767</v>
      </c>
    </row>
    <row r="10" spans="1:10" s="3" customFormat="1" ht="18" customHeight="1" x14ac:dyDescent="0.25">
      <c r="A10" s="98"/>
      <c r="B10" s="92"/>
      <c r="C10" s="12" t="s">
        <v>59</v>
      </c>
      <c r="D10" s="95"/>
      <c r="E10" s="9" t="s">
        <v>0</v>
      </c>
      <c r="F10" s="13">
        <v>68475.399999999994</v>
      </c>
      <c r="G10" s="13">
        <v>69835.7</v>
      </c>
      <c r="H10" s="13">
        <v>56514.5</v>
      </c>
      <c r="I10" s="13">
        <f t="shared" si="1"/>
        <v>80.924942400520081</v>
      </c>
      <c r="J10" s="13">
        <f t="shared" ref="J10:J70" si="3">G10-H10</f>
        <v>13321.199999999997</v>
      </c>
    </row>
    <row r="11" spans="1:10" s="3" customFormat="1" ht="18" customHeight="1" x14ac:dyDescent="0.25">
      <c r="A11" s="98"/>
      <c r="B11" s="92"/>
      <c r="C11" s="12" t="s">
        <v>60</v>
      </c>
      <c r="D11" s="95"/>
      <c r="E11" s="9" t="s">
        <v>0</v>
      </c>
      <c r="F11" s="13">
        <v>80281</v>
      </c>
      <c r="G11" s="13">
        <v>78920.7</v>
      </c>
      <c r="H11" s="13">
        <v>78917.5</v>
      </c>
      <c r="I11" s="13">
        <f t="shared" si="1"/>
        <v>99.995945296987998</v>
      </c>
      <c r="J11" s="13">
        <f t="shared" si="3"/>
        <v>3.1999999999970896</v>
      </c>
    </row>
    <row r="12" spans="1:10" s="3" customFormat="1" ht="14.25" x14ac:dyDescent="0.25">
      <c r="A12" s="98"/>
      <c r="B12" s="14" t="s">
        <v>52</v>
      </c>
      <c r="C12" s="15" t="s">
        <v>53</v>
      </c>
      <c r="D12" s="8" t="s">
        <v>54</v>
      </c>
      <c r="E12" s="16" t="s">
        <v>55</v>
      </c>
      <c r="F12" s="13">
        <v>2500</v>
      </c>
      <c r="G12" s="13">
        <v>2500</v>
      </c>
      <c r="H12" s="13">
        <v>2124.3000000000002</v>
      </c>
      <c r="I12" s="13">
        <f t="shared" si="1"/>
        <v>84.972000000000008</v>
      </c>
      <c r="J12" s="13">
        <f t="shared" si="3"/>
        <v>375.69999999999982</v>
      </c>
    </row>
    <row r="13" spans="1:10" s="1" customFormat="1" ht="42.75" x14ac:dyDescent="0.25">
      <c r="A13" s="98"/>
      <c r="B13" s="103" t="s">
        <v>12</v>
      </c>
      <c r="C13" s="17" t="s">
        <v>72</v>
      </c>
      <c r="D13" s="77" t="s">
        <v>73</v>
      </c>
      <c r="E13" s="18">
        <v>4237</v>
      </c>
      <c r="F13" s="10">
        <v>0</v>
      </c>
      <c r="G13" s="19">
        <v>602</v>
      </c>
      <c r="H13" s="19">
        <v>602</v>
      </c>
      <c r="I13" s="58">
        <f t="shared" si="1"/>
        <v>100</v>
      </c>
      <c r="J13" s="13">
        <f t="shared" si="3"/>
        <v>0</v>
      </c>
    </row>
    <row r="14" spans="1:10" s="1" customFormat="1" ht="28.5" customHeight="1" x14ac:dyDescent="0.25">
      <c r="A14" s="99"/>
      <c r="B14" s="104"/>
      <c r="C14" s="17" t="s">
        <v>74</v>
      </c>
      <c r="D14" s="77"/>
      <c r="E14" s="18">
        <v>4237</v>
      </c>
      <c r="F14" s="10">
        <v>0</v>
      </c>
      <c r="G14" s="19">
        <v>680.5</v>
      </c>
      <c r="H14" s="19">
        <v>427.5</v>
      </c>
      <c r="I14" s="58">
        <f t="shared" si="1"/>
        <v>62.821454812637768</v>
      </c>
      <c r="J14" s="13">
        <f t="shared" si="3"/>
        <v>253</v>
      </c>
    </row>
    <row r="15" spans="1:10" s="22" customFormat="1" ht="13.5" customHeight="1" x14ac:dyDescent="0.25">
      <c r="A15" s="97">
        <v>1049</v>
      </c>
      <c r="B15" s="83" t="s">
        <v>14</v>
      </c>
      <c r="C15" s="86" t="s">
        <v>15</v>
      </c>
      <c r="D15" s="89" t="s">
        <v>38</v>
      </c>
      <c r="E15" s="21" t="s">
        <v>0</v>
      </c>
      <c r="F15" s="58">
        <f>F16+F17+F18+F19</f>
        <v>147400</v>
      </c>
      <c r="G15" s="58">
        <f t="shared" ref="G15:H15" si="4">G16+G17+G18+G19</f>
        <v>595179.80000000005</v>
      </c>
      <c r="H15" s="58">
        <f t="shared" si="4"/>
        <v>581908.69999999995</v>
      </c>
      <c r="I15" s="58">
        <f t="shared" ref="I15:I28" si="5">H15/G15*100</f>
        <v>97.77023682591377</v>
      </c>
      <c r="J15" s="58">
        <f t="shared" si="3"/>
        <v>13271.100000000093</v>
      </c>
    </row>
    <row r="16" spans="1:10" s="22" customFormat="1" ht="13.5" customHeight="1" x14ac:dyDescent="0.25">
      <c r="A16" s="98"/>
      <c r="B16" s="84"/>
      <c r="C16" s="87"/>
      <c r="D16" s="90"/>
      <c r="E16" s="23">
        <v>4239</v>
      </c>
      <c r="F16" s="13">
        <v>0</v>
      </c>
      <c r="G16" s="20">
        <v>2449.8000000000002</v>
      </c>
      <c r="H16" s="20">
        <v>0</v>
      </c>
      <c r="I16" s="13">
        <f t="shared" si="5"/>
        <v>0</v>
      </c>
      <c r="J16" s="13">
        <f t="shared" si="3"/>
        <v>2449.8000000000002</v>
      </c>
    </row>
    <row r="17" spans="1:10" s="22" customFormat="1" ht="19.5" customHeight="1" x14ac:dyDescent="0.25">
      <c r="A17" s="98"/>
      <c r="B17" s="84"/>
      <c r="C17" s="87"/>
      <c r="D17" s="90"/>
      <c r="E17" s="23">
        <v>4251</v>
      </c>
      <c r="F17" s="13">
        <v>147400</v>
      </c>
      <c r="G17" s="20">
        <v>109429.6</v>
      </c>
      <c r="H17" s="20">
        <v>108360.7</v>
      </c>
      <c r="I17" s="13">
        <f t="shared" si="5"/>
        <v>99.023207614758704</v>
      </c>
      <c r="J17" s="13">
        <f t="shared" si="3"/>
        <v>1068.9000000000087</v>
      </c>
    </row>
    <row r="18" spans="1:10" s="22" customFormat="1" ht="19.5" customHeight="1" x14ac:dyDescent="0.25">
      <c r="A18" s="98"/>
      <c r="B18" s="84"/>
      <c r="C18" s="87"/>
      <c r="D18" s="90"/>
      <c r="E18" s="23">
        <v>5134</v>
      </c>
      <c r="F18" s="13">
        <v>0</v>
      </c>
      <c r="G18" s="20">
        <v>2694.8</v>
      </c>
      <c r="H18" s="20">
        <v>2449.8000000000002</v>
      </c>
      <c r="I18" s="13">
        <f t="shared" si="5"/>
        <v>90.908416208995106</v>
      </c>
      <c r="J18" s="13">
        <f t="shared" si="3"/>
        <v>245</v>
      </c>
    </row>
    <row r="19" spans="1:10" s="22" customFormat="1" ht="19.5" customHeight="1" x14ac:dyDescent="0.25">
      <c r="A19" s="98"/>
      <c r="B19" s="85"/>
      <c r="C19" s="88"/>
      <c r="D19" s="91"/>
      <c r="E19" s="23">
        <v>5113</v>
      </c>
      <c r="F19" s="13">
        <v>0</v>
      </c>
      <c r="G19" s="20">
        <v>480605.6</v>
      </c>
      <c r="H19" s="20">
        <v>471098.2</v>
      </c>
      <c r="I19" s="13">
        <f t="shared" si="5"/>
        <v>98.021787511423099</v>
      </c>
      <c r="J19" s="13">
        <f t="shared" si="3"/>
        <v>9507.3999999999651</v>
      </c>
    </row>
    <row r="20" spans="1:10" s="1" customFormat="1" ht="85.5" x14ac:dyDescent="0.2">
      <c r="A20" s="99"/>
      <c r="B20" s="24" t="s">
        <v>75</v>
      </c>
      <c r="C20" s="25" t="s">
        <v>101</v>
      </c>
      <c r="D20" s="18" t="s">
        <v>76</v>
      </c>
      <c r="E20" s="26">
        <v>5134</v>
      </c>
      <c r="F20" s="58">
        <v>0</v>
      </c>
      <c r="G20" s="64">
        <v>5886</v>
      </c>
      <c r="H20" s="64">
        <v>5886</v>
      </c>
      <c r="I20" s="58">
        <f t="shared" si="5"/>
        <v>100</v>
      </c>
      <c r="J20" s="58">
        <f t="shared" si="3"/>
        <v>0</v>
      </c>
    </row>
    <row r="21" spans="1:10" s="7" customFormat="1" ht="21" customHeight="1" x14ac:dyDescent="0.2">
      <c r="A21" s="97">
        <v>1146</v>
      </c>
      <c r="B21" s="96" t="s">
        <v>17</v>
      </c>
      <c r="C21" s="96"/>
      <c r="D21" s="8"/>
      <c r="E21" s="27" t="s">
        <v>0</v>
      </c>
      <c r="F21" s="58">
        <f>F22+F23+F24+F26+F27+F28+F29</f>
        <v>5930708.7999999998</v>
      </c>
      <c r="G21" s="58">
        <f>G22+G23+G24+G26+G27+G28+G29</f>
        <v>6112018.7999999998</v>
      </c>
      <c r="H21" s="58">
        <f>H22+H23+H24+H26+H27+H28+H29</f>
        <v>6111903.7000000002</v>
      </c>
      <c r="I21" s="58">
        <f t="shared" si="5"/>
        <v>99.998116825164217</v>
      </c>
      <c r="J21" s="58">
        <f t="shared" si="3"/>
        <v>115.09999999962747</v>
      </c>
    </row>
    <row r="22" spans="1:10" s="1" customFormat="1" ht="23.25" customHeight="1" x14ac:dyDescent="0.2">
      <c r="A22" s="98"/>
      <c r="B22" s="28" t="s">
        <v>12</v>
      </c>
      <c r="C22" s="29" t="s">
        <v>18</v>
      </c>
      <c r="D22" s="18" t="s">
        <v>39</v>
      </c>
      <c r="E22" s="18">
        <v>4511</v>
      </c>
      <c r="F22" s="13">
        <v>2089229.5</v>
      </c>
      <c r="G22" s="20">
        <v>2124830.4</v>
      </c>
      <c r="H22" s="30">
        <v>2124830.4</v>
      </c>
      <c r="I22" s="13">
        <f t="shared" si="5"/>
        <v>100</v>
      </c>
      <c r="J22" s="13">
        <f t="shared" si="3"/>
        <v>0</v>
      </c>
    </row>
    <row r="23" spans="1:10" s="1" customFormat="1" ht="23.25" customHeight="1" x14ac:dyDescent="0.2">
      <c r="A23" s="98"/>
      <c r="B23" s="28" t="s">
        <v>14</v>
      </c>
      <c r="C23" s="29" t="s">
        <v>19</v>
      </c>
      <c r="D23" s="18" t="s">
        <v>40</v>
      </c>
      <c r="E23" s="18">
        <v>4511</v>
      </c>
      <c r="F23" s="13">
        <v>2654961.4</v>
      </c>
      <c r="G23" s="20">
        <v>2715878.6</v>
      </c>
      <c r="H23" s="30">
        <v>2715878.6</v>
      </c>
      <c r="I23" s="13">
        <f t="shared" si="5"/>
        <v>100</v>
      </c>
      <c r="J23" s="13">
        <f t="shared" si="3"/>
        <v>0</v>
      </c>
    </row>
    <row r="24" spans="1:10" s="1" customFormat="1" ht="23.25" customHeight="1" x14ac:dyDescent="0.2">
      <c r="A24" s="98"/>
      <c r="B24" s="28" t="s">
        <v>21</v>
      </c>
      <c r="C24" s="29" t="s">
        <v>20</v>
      </c>
      <c r="D24" s="18" t="s">
        <v>41</v>
      </c>
      <c r="E24" s="18">
        <v>4511</v>
      </c>
      <c r="F24" s="13">
        <v>987808.7</v>
      </c>
      <c r="G24" s="20">
        <v>1034403.8</v>
      </c>
      <c r="H24" s="20">
        <v>1034403.8</v>
      </c>
      <c r="I24" s="13">
        <f t="shared" si="5"/>
        <v>100</v>
      </c>
      <c r="J24" s="13">
        <f t="shared" si="3"/>
        <v>0</v>
      </c>
    </row>
    <row r="25" spans="1:10" s="1" customFormat="1" ht="23.25" customHeight="1" x14ac:dyDescent="0.2">
      <c r="A25" s="98"/>
      <c r="B25" s="31" t="s">
        <v>23</v>
      </c>
      <c r="C25" s="32" t="s">
        <v>25</v>
      </c>
      <c r="D25" s="18" t="s">
        <v>77</v>
      </c>
      <c r="E25" s="23">
        <v>4637</v>
      </c>
      <c r="F25" s="13">
        <v>38418.699999999997</v>
      </c>
      <c r="G25" s="20">
        <v>38090.9</v>
      </c>
      <c r="H25" s="20">
        <v>36421.9</v>
      </c>
      <c r="I25" s="13">
        <f t="shared" si="5"/>
        <v>95.618376042571853</v>
      </c>
      <c r="J25" s="13">
        <f t="shared" si="3"/>
        <v>1669</v>
      </c>
    </row>
    <row r="26" spans="1:10" s="7" customFormat="1" ht="30.75" customHeight="1" x14ac:dyDescent="0.2">
      <c r="A26" s="98"/>
      <c r="B26" s="31" t="s">
        <v>24</v>
      </c>
      <c r="C26" s="29" t="s">
        <v>27</v>
      </c>
      <c r="D26" s="18" t="s">
        <v>78</v>
      </c>
      <c r="E26" s="23">
        <v>4729</v>
      </c>
      <c r="F26" s="13">
        <v>7533.8</v>
      </c>
      <c r="G26" s="20">
        <v>11534.3</v>
      </c>
      <c r="H26" s="20">
        <v>11534.2</v>
      </c>
      <c r="I26" s="13">
        <f t="shared" si="5"/>
        <v>99.999133020642788</v>
      </c>
      <c r="J26" s="13">
        <f t="shared" si="3"/>
        <v>9.9999999998544808E-2</v>
      </c>
    </row>
    <row r="27" spans="1:10" s="7" customFormat="1" ht="32.25" customHeight="1" x14ac:dyDescent="0.2">
      <c r="A27" s="98"/>
      <c r="B27" s="33" t="s">
        <v>61</v>
      </c>
      <c r="C27" s="12" t="s">
        <v>62</v>
      </c>
      <c r="D27" s="8" t="s">
        <v>63</v>
      </c>
      <c r="E27" s="34">
        <v>4729</v>
      </c>
      <c r="F27" s="13">
        <v>47124.3</v>
      </c>
      <c r="G27" s="13">
        <v>107763.7</v>
      </c>
      <c r="H27" s="13">
        <v>107763.7</v>
      </c>
      <c r="I27" s="13">
        <f t="shared" si="5"/>
        <v>100</v>
      </c>
      <c r="J27" s="13">
        <f t="shared" si="3"/>
        <v>0</v>
      </c>
    </row>
    <row r="28" spans="1:10" s="1" customFormat="1" ht="39.75" customHeight="1" x14ac:dyDescent="0.2">
      <c r="A28" s="98"/>
      <c r="B28" s="33" t="s">
        <v>64</v>
      </c>
      <c r="C28" s="12" t="s">
        <v>65</v>
      </c>
      <c r="D28" s="8" t="s">
        <v>66</v>
      </c>
      <c r="E28" s="34">
        <v>4729</v>
      </c>
      <c r="F28" s="13">
        <v>144051.1</v>
      </c>
      <c r="G28" s="13">
        <v>115116.7</v>
      </c>
      <c r="H28" s="13">
        <v>115116</v>
      </c>
      <c r="I28" s="13">
        <f t="shared" si="5"/>
        <v>99.999391921415409</v>
      </c>
      <c r="J28" s="13">
        <f t="shared" si="3"/>
        <v>0.69999999999708962</v>
      </c>
    </row>
    <row r="29" spans="1:10" s="1" customFormat="1" ht="39.75" customHeight="1" x14ac:dyDescent="0.2">
      <c r="A29" s="98"/>
      <c r="B29" s="31" t="s">
        <v>79</v>
      </c>
      <c r="C29" s="29" t="s">
        <v>81</v>
      </c>
      <c r="D29" s="18" t="s">
        <v>80</v>
      </c>
      <c r="E29" s="23">
        <v>4729</v>
      </c>
      <c r="F29" s="13">
        <v>0</v>
      </c>
      <c r="G29" s="20">
        <v>2491.3000000000002</v>
      </c>
      <c r="H29" s="20">
        <v>2377</v>
      </c>
      <c r="I29" s="13">
        <f>H29/G29*100</f>
        <v>95.41203387789507</v>
      </c>
      <c r="J29" s="13">
        <f t="shared" si="3"/>
        <v>114.30000000000018</v>
      </c>
    </row>
    <row r="30" spans="1:10" s="38" customFormat="1" ht="64.5" customHeight="1" x14ac:dyDescent="0.25">
      <c r="A30" s="35">
        <v>1148</v>
      </c>
      <c r="B30" s="36" t="s">
        <v>23</v>
      </c>
      <c r="C30" s="37" t="s">
        <v>82</v>
      </c>
      <c r="D30" s="16" t="s">
        <v>1</v>
      </c>
      <c r="E30" s="9">
        <v>4729</v>
      </c>
      <c r="F30" s="10">
        <v>2559</v>
      </c>
      <c r="G30" s="10">
        <v>12669</v>
      </c>
      <c r="H30" s="10">
        <v>12595.6</v>
      </c>
      <c r="I30" s="10">
        <f>H30/G30*100</f>
        <v>99.420633041281874</v>
      </c>
      <c r="J30" s="13">
        <f t="shared" si="3"/>
        <v>73.399999999999636</v>
      </c>
    </row>
    <row r="31" spans="1:10" s="22" customFormat="1" ht="21.75" customHeight="1" x14ac:dyDescent="0.25">
      <c r="A31" s="78">
        <v>1192</v>
      </c>
      <c r="B31" s="96" t="s">
        <v>26</v>
      </c>
      <c r="C31" s="96"/>
      <c r="D31" s="8"/>
      <c r="E31" s="27" t="s">
        <v>0</v>
      </c>
      <c r="F31" s="58">
        <f>F32+F33</f>
        <v>202850.9</v>
      </c>
      <c r="G31" s="58">
        <f t="shared" ref="G31:H31" si="6">G32+G33</f>
        <v>253306.1</v>
      </c>
      <c r="H31" s="58">
        <f t="shared" si="6"/>
        <v>247508.2</v>
      </c>
      <c r="I31" s="58">
        <f>H31/G31*100</f>
        <v>97.711109207397698</v>
      </c>
      <c r="J31" s="58">
        <f t="shared" si="3"/>
        <v>5797.8999999999942</v>
      </c>
    </row>
    <row r="32" spans="1:10" s="41" customFormat="1" ht="27" x14ac:dyDescent="0.2">
      <c r="A32" s="78"/>
      <c r="B32" s="39" t="s">
        <v>28</v>
      </c>
      <c r="C32" s="40" t="s">
        <v>29</v>
      </c>
      <c r="D32" s="8" t="s">
        <v>56</v>
      </c>
      <c r="E32" s="34">
        <v>4729</v>
      </c>
      <c r="F32" s="13">
        <v>197493.8</v>
      </c>
      <c r="G32" s="13">
        <v>247949</v>
      </c>
      <c r="H32" s="13">
        <v>246257.5</v>
      </c>
      <c r="I32" s="13">
        <f>H32/G32*100</f>
        <v>99.317803257928034</v>
      </c>
      <c r="J32" s="13">
        <f t="shared" si="3"/>
        <v>1691.5</v>
      </c>
    </row>
    <row r="33" spans="1:10" s="3" customFormat="1" ht="40.5" x14ac:dyDescent="0.25">
      <c r="A33" s="78"/>
      <c r="B33" s="42" t="s">
        <v>30</v>
      </c>
      <c r="C33" s="43" t="s">
        <v>48</v>
      </c>
      <c r="D33" s="44" t="s">
        <v>43</v>
      </c>
      <c r="E33" s="34">
        <v>4729</v>
      </c>
      <c r="F33" s="13">
        <v>5357.1</v>
      </c>
      <c r="G33" s="13">
        <v>5357.1</v>
      </c>
      <c r="H33" s="13">
        <v>1250.7</v>
      </c>
      <c r="I33" s="13">
        <v>0</v>
      </c>
      <c r="J33" s="13">
        <f t="shared" si="3"/>
        <v>4106.4000000000005</v>
      </c>
    </row>
    <row r="34" spans="1:10" s="38" customFormat="1" ht="17.25" customHeight="1" x14ac:dyDescent="0.25">
      <c r="A34" s="97">
        <v>1196</v>
      </c>
      <c r="B34" s="83" t="s">
        <v>12</v>
      </c>
      <c r="C34" s="105" t="s">
        <v>31</v>
      </c>
      <c r="D34" s="94" t="s">
        <v>49</v>
      </c>
      <c r="E34" s="9" t="s">
        <v>0</v>
      </c>
      <c r="F34" s="58">
        <f>F35+F36</f>
        <v>2572.6999999999998</v>
      </c>
      <c r="G34" s="58">
        <f t="shared" ref="G34:H34" si="7">G35+G36</f>
        <v>2572.6999999999998</v>
      </c>
      <c r="H34" s="58">
        <f t="shared" si="7"/>
        <v>1675</v>
      </c>
      <c r="I34" s="65">
        <f t="shared" ref="I34:I42" si="8">H34/G34*100</f>
        <v>65.106697244140406</v>
      </c>
      <c r="J34" s="58">
        <f t="shared" si="3"/>
        <v>897.69999999999982</v>
      </c>
    </row>
    <row r="35" spans="1:10" s="38" customFormat="1" ht="17.25" customHeight="1" x14ac:dyDescent="0.25">
      <c r="A35" s="98"/>
      <c r="B35" s="84"/>
      <c r="C35" s="106"/>
      <c r="D35" s="95"/>
      <c r="E35" s="34">
        <v>4637</v>
      </c>
      <c r="F35" s="13">
        <v>1344</v>
      </c>
      <c r="G35" s="13">
        <v>1344</v>
      </c>
      <c r="H35" s="13">
        <v>1195</v>
      </c>
      <c r="I35" s="13">
        <f t="shared" si="8"/>
        <v>88.913690476190482</v>
      </c>
      <c r="J35" s="13">
        <f t="shared" si="3"/>
        <v>149</v>
      </c>
    </row>
    <row r="36" spans="1:10" s="38" customFormat="1" ht="17.25" customHeight="1" x14ac:dyDescent="0.25">
      <c r="A36" s="99"/>
      <c r="B36" s="85"/>
      <c r="C36" s="107"/>
      <c r="D36" s="102"/>
      <c r="E36" s="34">
        <v>4639</v>
      </c>
      <c r="F36" s="13">
        <v>1228.7</v>
      </c>
      <c r="G36" s="13">
        <v>1228.7</v>
      </c>
      <c r="H36" s="13">
        <v>480</v>
      </c>
      <c r="I36" s="13">
        <f t="shared" si="8"/>
        <v>39.065679173109793</v>
      </c>
      <c r="J36" s="13">
        <f t="shared" si="3"/>
        <v>748.7</v>
      </c>
    </row>
    <row r="37" spans="1:10" s="38" customFormat="1" ht="33" customHeight="1" x14ac:dyDescent="0.25">
      <c r="A37" s="35">
        <v>1198</v>
      </c>
      <c r="B37" s="36" t="s">
        <v>32</v>
      </c>
      <c r="C37" s="37" t="s">
        <v>33</v>
      </c>
      <c r="D37" s="8" t="s">
        <v>44</v>
      </c>
      <c r="E37" s="9">
        <v>4632</v>
      </c>
      <c r="F37" s="58">
        <v>23095.7</v>
      </c>
      <c r="G37" s="58">
        <v>23095.7</v>
      </c>
      <c r="H37" s="66">
        <v>19173.7</v>
      </c>
      <c r="I37" s="58">
        <f t="shared" si="8"/>
        <v>83.018483960217708</v>
      </c>
      <c r="J37" s="58">
        <f t="shared" si="3"/>
        <v>3922</v>
      </c>
    </row>
    <row r="38" spans="1:10" s="38" customFormat="1" ht="51" customHeight="1" x14ac:dyDescent="0.25">
      <c r="A38" s="35">
        <v>1236</v>
      </c>
      <c r="B38" s="36" t="s">
        <v>85</v>
      </c>
      <c r="C38" s="37" t="s">
        <v>102</v>
      </c>
      <c r="D38" s="8" t="s">
        <v>86</v>
      </c>
      <c r="E38" s="9">
        <v>5129</v>
      </c>
      <c r="F38" s="58">
        <v>0</v>
      </c>
      <c r="G38" s="58">
        <v>66319.899999999994</v>
      </c>
      <c r="H38" s="66">
        <v>34779.800000000003</v>
      </c>
      <c r="I38" s="58">
        <f t="shared" si="8"/>
        <v>52.442479557417919</v>
      </c>
      <c r="J38" s="58">
        <f t="shared" si="3"/>
        <v>31540.099999999991</v>
      </c>
    </row>
    <row r="39" spans="1:10" s="38" customFormat="1" ht="24" customHeight="1" x14ac:dyDescent="0.25">
      <c r="A39" s="97">
        <v>1238</v>
      </c>
      <c r="B39" s="35" t="s">
        <v>0</v>
      </c>
      <c r="C39" s="108" t="s">
        <v>22</v>
      </c>
      <c r="D39" s="109"/>
      <c r="E39" s="110"/>
      <c r="F39" s="58">
        <f>F40+F41+F42+F43</f>
        <v>121636.3</v>
      </c>
      <c r="G39" s="58">
        <f t="shared" ref="G39:H39" si="9">G40+G41+G42+G43</f>
        <v>61660.100000000006</v>
      </c>
      <c r="H39" s="58">
        <f t="shared" si="9"/>
        <v>59986.5</v>
      </c>
      <c r="I39" s="58">
        <f t="shared" si="8"/>
        <v>97.285765024708027</v>
      </c>
      <c r="J39" s="58">
        <f t="shared" si="3"/>
        <v>1673.6000000000058</v>
      </c>
    </row>
    <row r="40" spans="1:10" s="38" customFormat="1" ht="30.75" customHeight="1" x14ac:dyDescent="0.25">
      <c r="A40" s="98"/>
      <c r="B40" s="36" t="s">
        <v>12</v>
      </c>
      <c r="C40" s="37" t="s">
        <v>22</v>
      </c>
      <c r="D40" s="8" t="s">
        <v>42</v>
      </c>
      <c r="E40" s="9">
        <v>4511</v>
      </c>
      <c r="F40" s="13">
        <v>19708</v>
      </c>
      <c r="G40" s="13">
        <v>23377.3</v>
      </c>
      <c r="H40" s="45">
        <v>23377.3</v>
      </c>
      <c r="I40" s="13">
        <f t="shared" si="8"/>
        <v>100</v>
      </c>
      <c r="J40" s="13">
        <f t="shared" si="3"/>
        <v>0</v>
      </c>
    </row>
    <row r="41" spans="1:10" s="38" customFormat="1" ht="42.75" x14ac:dyDescent="0.25">
      <c r="A41" s="98"/>
      <c r="B41" s="36" t="s">
        <v>14</v>
      </c>
      <c r="C41" s="37" t="s">
        <v>87</v>
      </c>
      <c r="D41" s="8" t="s">
        <v>90</v>
      </c>
      <c r="E41" s="9">
        <v>4729</v>
      </c>
      <c r="F41" s="13">
        <v>2749</v>
      </c>
      <c r="G41" s="13">
        <v>2749</v>
      </c>
      <c r="H41" s="45">
        <v>1075.4000000000001</v>
      </c>
      <c r="I41" s="13">
        <f t="shared" si="8"/>
        <v>39.119679883594038</v>
      </c>
      <c r="J41" s="13">
        <f t="shared" si="3"/>
        <v>1673.6</v>
      </c>
    </row>
    <row r="42" spans="1:10" s="38" customFormat="1" ht="30.75" customHeight="1" x14ac:dyDescent="0.25">
      <c r="A42" s="98"/>
      <c r="B42" s="36" t="s">
        <v>16</v>
      </c>
      <c r="C42" s="37" t="s">
        <v>88</v>
      </c>
      <c r="D42" s="8" t="s">
        <v>51</v>
      </c>
      <c r="E42" s="9">
        <v>4637</v>
      </c>
      <c r="F42" s="13">
        <v>95579.3</v>
      </c>
      <c r="G42" s="13">
        <v>35533.800000000003</v>
      </c>
      <c r="H42" s="45">
        <v>35533.800000000003</v>
      </c>
      <c r="I42" s="13">
        <f t="shared" si="8"/>
        <v>100</v>
      </c>
      <c r="J42" s="13">
        <f t="shared" si="3"/>
        <v>0</v>
      </c>
    </row>
    <row r="43" spans="1:10" s="38" customFormat="1" ht="57" x14ac:dyDescent="0.25">
      <c r="A43" s="99"/>
      <c r="B43" s="36" t="s">
        <v>23</v>
      </c>
      <c r="C43" s="37" t="s">
        <v>89</v>
      </c>
      <c r="D43" s="8" t="s">
        <v>69</v>
      </c>
      <c r="E43" s="9">
        <v>4729</v>
      </c>
      <c r="F43" s="13">
        <v>3600</v>
      </c>
      <c r="G43" s="13">
        <v>0</v>
      </c>
      <c r="H43" s="45">
        <v>0</v>
      </c>
      <c r="I43" s="13">
        <v>0</v>
      </c>
      <c r="J43" s="13">
        <f t="shared" si="3"/>
        <v>0</v>
      </c>
    </row>
    <row r="44" spans="1:10" s="47" customFormat="1" ht="33.75" customHeight="1" x14ac:dyDescent="0.2">
      <c r="A44" s="35">
        <v>1015</v>
      </c>
      <c r="B44" s="36" t="s">
        <v>16</v>
      </c>
      <c r="C44" s="46" t="s">
        <v>34</v>
      </c>
      <c r="D44" s="8" t="s">
        <v>45</v>
      </c>
      <c r="E44" s="9">
        <v>4729</v>
      </c>
      <c r="F44" s="58">
        <v>0</v>
      </c>
      <c r="G44" s="58">
        <v>189112</v>
      </c>
      <c r="H44" s="66">
        <v>189048.8</v>
      </c>
      <c r="I44" s="58">
        <f t="shared" ref="I44:I70" si="10">H44/G44*100</f>
        <v>99.966580650619733</v>
      </c>
      <c r="J44" s="58">
        <f t="shared" si="3"/>
        <v>63.200000000011642</v>
      </c>
    </row>
    <row r="45" spans="1:10" s="41" customFormat="1" ht="29.25" customHeight="1" x14ac:dyDescent="0.2">
      <c r="A45" s="71" t="s">
        <v>35</v>
      </c>
      <c r="B45" s="71"/>
      <c r="C45" s="71"/>
      <c r="D45" s="8"/>
      <c r="E45" s="9" t="s">
        <v>0</v>
      </c>
      <c r="F45" s="58">
        <f>F48+F49</f>
        <v>0</v>
      </c>
      <c r="G45" s="58">
        <f>G46+G47+G60+G66+G67+G68+G71+G48+G49</f>
        <v>2364260.5999999996</v>
      </c>
      <c r="H45" s="58">
        <f>H46+H47+H60+H66+H67+H68+H71+H48+H49</f>
        <v>2170757.5999999996</v>
      </c>
      <c r="I45" s="58">
        <f t="shared" si="10"/>
        <v>91.815496142853277</v>
      </c>
      <c r="J45" s="58">
        <f t="shared" si="3"/>
        <v>193503</v>
      </c>
    </row>
    <row r="46" spans="1:10" s="41" customFormat="1" ht="40.5" x14ac:dyDescent="0.2">
      <c r="A46" s="67">
        <v>1148</v>
      </c>
      <c r="B46" s="68">
        <v>11005</v>
      </c>
      <c r="C46" s="69" t="s">
        <v>103</v>
      </c>
      <c r="D46" s="69" t="s">
        <v>104</v>
      </c>
      <c r="E46" s="68">
        <v>4239</v>
      </c>
      <c r="F46" s="63">
        <v>0</v>
      </c>
      <c r="G46" s="63">
        <v>920</v>
      </c>
      <c r="H46" s="63">
        <v>920</v>
      </c>
      <c r="I46" s="63">
        <f t="shared" si="10"/>
        <v>100</v>
      </c>
      <c r="J46" s="63">
        <f t="shared" si="3"/>
        <v>0</v>
      </c>
    </row>
    <row r="47" spans="1:10" s="41" customFormat="1" ht="29.25" customHeight="1" x14ac:dyDescent="0.2">
      <c r="A47" s="67">
        <v>1022</v>
      </c>
      <c r="B47" s="68">
        <v>12008</v>
      </c>
      <c r="C47" s="69" t="s">
        <v>105</v>
      </c>
      <c r="D47" s="69" t="s">
        <v>106</v>
      </c>
      <c r="E47" s="68">
        <v>4729</v>
      </c>
      <c r="F47" s="63">
        <v>0</v>
      </c>
      <c r="G47" s="63">
        <v>25473.200000000001</v>
      </c>
      <c r="H47" s="63">
        <v>25473.200000000001</v>
      </c>
      <c r="I47" s="63">
        <f t="shared" si="10"/>
        <v>100</v>
      </c>
      <c r="J47" s="63">
        <f t="shared" ref="J47" si="11">G47-H47</f>
        <v>0</v>
      </c>
    </row>
    <row r="48" spans="1:10" s="41" customFormat="1" ht="54" x14ac:dyDescent="0.2">
      <c r="A48" s="78">
        <v>1212</v>
      </c>
      <c r="B48" s="68">
        <v>12003</v>
      </c>
      <c r="C48" s="69" t="s">
        <v>70</v>
      </c>
      <c r="D48" s="76" t="s">
        <v>46</v>
      </c>
      <c r="E48" s="68">
        <v>4729</v>
      </c>
      <c r="F48" s="63">
        <v>0</v>
      </c>
      <c r="G48" s="63">
        <v>574850</v>
      </c>
      <c r="H48" s="63">
        <v>574846.1</v>
      </c>
      <c r="I48" s="63">
        <f t="shared" si="10"/>
        <v>99.999321562146648</v>
      </c>
      <c r="J48" s="63">
        <f t="shared" si="3"/>
        <v>3.9000000000232831</v>
      </c>
    </row>
    <row r="49" spans="1:11" s="7" customFormat="1" ht="20.25" customHeight="1" x14ac:dyDescent="0.25">
      <c r="A49" s="78"/>
      <c r="B49" s="75" t="s">
        <v>36</v>
      </c>
      <c r="C49" s="46" t="s">
        <v>37</v>
      </c>
      <c r="D49" s="76"/>
      <c r="E49" s="62" t="s">
        <v>0</v>
      </c>
      <c r="F49" s="58">
        <f>F50+F51+F52+F53</f>
        <v>0</v>
      </c>
      <c r="G49" s="58">
        <f t="shared" ref="G49:H49" si="12">G50+G51+G52+G53</f>
        <v>761032.5</v>
      </c>
      <c r="H49" s="58">
        <f t="shared" si="12"/>
        <v>761032.5</v>
      </c>
      <c r="I49" s="58">
        <f t="shared" si="10"/>
        <v>100</v>
      </c>
      <c r="J49" s="58">
        <f t="shared" si="3"/>
        <v>0</v>
      </c>
      <c r="K49" s="3"/>
    </row>
    <row r="50" spans="1:11" s="3" customFormat="1" ht="67.5" x14ac:dyDescent="0.25">
      <c r="A50" s="78"/>
      <c r="B50" s="75"/>
      <c r="C50" s="40" t="s">
        <v>71</v>
      </c>
      <c r="D50" s="76"/>
      <c r="E50" s="71">
        <v>4652</v>
      </c>
      <c r="F50" s="13">
        <v>0</v>
      </c>
      <c r="G50" s="13">
        <v>423946.6</v>
      </c>
      <c r="H50" s="48">
        <v>423946.6</v>
      </c>
      <c r="I50" s="13">
        <f t="shared" si="10"/>
        <v>100</v>
      </c>
      <c r="J50" s="13">
        <f t="shared" si="3"/>
        <v>0</v>
      </c>
    </row>
    <row r="51" spans="1:11" s="3" customFormat="1" ht="71.25" customHeight="1" x14ac:dyDescent="0.25">
      <c r="A51" s="78"/>
      <c r="B51" s="75"/>
      <c r="C51" s="40" t="s">
        <v>83</v>
      </c>
      <c r="D51" s="76"/>
      <c r="E51" s="71"/>
      <c r="F51" s="49">
        <v>0</v>
      </c>
      <c r="G51" s="49">
        <v>115524.9</v>
      </c>
      <c r="H51" s="49">
        <v>115524.9</v>
      </c>
      <c r="I51" s="13">
        <f t="shared" si="10"/>
        <v>100</v>
      </c>
      <c r="J51" s="13">
        <f t="shared" si="3"/>
        <v>0</v>
      </c>
    </row>
    <row r="52" spans="1:11" ht="64.5" customHeight="1" x14ac:dyDescent="0.25">
      <c r="A52" s="78"/>
      <c r="B52" s="75"/>
      <c r="C52" s="50" t="s">
        <v>84</v>
      </c>
      <c r="D52" s="76"/>
      <c r="E52" s="71"/>
      <c r="F52" s="49">
        <v>0</v>
      </c>
      <c r="G52" s="51">
        <v>167491</v>
      </c>
      <c r="H52" s="51">
        <v>167491</v>
      </c>
      <c r="I52" s="13">
        <f t="shared" si="10"/>
        <v>100</v>
      </c>
      <c r="J52" s="13">
        <f t="shared" si="3"/>
        <v>0</v>
      </c>
    </row>
    <row r="53" spans="1:11" ht="64.5" customHeight="1" x14ac:dyDescent="0.25">
      <c r="A53" s="78"/>
      <c r="B53" s="75"/>
      <c r="C53" s="50" t="s">
        <v>91</v>
      </c>
      <c r="D53" s="76"/>
      <c r="E53" s="71"/>
      <c r="F53" s="49">
        <v>0</v>
      </c>
      <c r="G53" s="51">
        <v>54070</v>
      </c>
      <c r="H53" s="51">
        <v>54070</v>
      </c>
      <c r="I53" s="13">
        <f t="shared" si="10"/>
        <v>100</v>
      </c>
      <c r="J53" s="13">
        <f t="shared" si="3"/>
        <v>0</v>
      </c>
    </row>
    <row r="54" spans="1:11" ht="64.5" customHeight="1" x14ac:dyDescent="0.25">
      <c r="A54" s="78"/>
      <c r="B54" s="61"/>
      <c r="C54" s="50" t="s">
        <v>107</v>
      </c>
      <c r="D54" s="76"/>
      <c r="E54" s="71"/>
      <c r="F54" s="49">
        <v>0</v>
      </c>
      <c r="G54" s="51">
        <v>446660.6</v>
      </c>
      <c r="H54" s="51">
        <v>445854.6</v>
      </c>
      <c r="I54" s="13">
        <f t="shared" si="10"/>
        <v>99.819549787915037</v>
      </c>
      <c r="J54" s="13">
        <f t="shared" si="3"/>
        <v>806</v>
      </c>
    </row>
    <row r="55" spans="1:11" ht="64.5" customHeight="1" x14ac:dyDescent="0.25">
      <c r="A55" s="78"/>
      <c r="B55" s="61"/>
      <c r="C55" s="50" t="s">
        <v>108</v>
      </c>
      <c r="D55" s="76"/>
      <c r="E55" s="71"/>
      <c r="F55" s="49">
        <v>0</v>
      </c>
      <c r="G55" s="51">
        <v>71761.100000000006</v>
      </c>
      <c r="H55" s="51">
        <v>71761.100000000006</v>
      </c>
      <c r="I55" s="13">
        <f t="shared" si="10"/>
        <v>100</v>
      </c>
      <c r="J55" s="13">
        <f t="shared" si="3"/>
        <v>0</v>
      </c>
    </row>
    <row r="56" spans="1:11" ht="64.5" customHeight="1" x14ac:dyDescent="0.25">
      <c r="A56" s="78"/>
      <c r="B56" s="61"/>
      <c r="C56" s="50" t="s">
        <v>109</v>
      </c>
      <c r="D56" s="76"/>
      <c r="E56" s="71"/>
      <c r="F56" s="49">
        <v>0</v>
      </c>
      <c r="G56" s="51">
        <v>119661.1</v>
      </c>
      <c r="H56" s="51">
        <v>119661.1</v>
      </c>
      <c r="I56" s="13">
        <f t="shared" si="10"/>
        <v>100</v>
      </c>
      <c r="J56" s="13">
        <f t="shared" si="3"/>
        <v>0</v>
      </c>
    </row>
    <row r="57" spans="1:11" ht="64.5" customHeight="1" x14ac:dyDescent="0.25">
      <c r="A57" s="78"/>
      <c r="B57" s="61"/>
      <c r="C57" s="50" t="s">
        <v>110</v>
      </c>
      <c r="D57" s="76"/>
      <c r="E57" s="71"/>
      <c r="F57" s="49">
        <v>0</v>
      </c>
      <c r="G57" s="51">
        <v>211215.8</v>
      </c>
      <c r="H57" s="51">
        <v>211215.8</v>
      </c>
      <c r="I57" s="13">
        <f t="shared" si="10"/>
        <v>100</v>
      </c>
      <c r="J57" s="13">
        <f t="shared" si="3"/>
        <v>0</v>
      </c>
    </row>
    <row r="58" spans="1:11" ht="64.5" customHeight="1" x14ac:dyDescent="0.25">
      <c r="A58" s="78"/>
      <c r="B58" s="61"/>
      <c r="C58" s="50" t="s">
        <v>111</v>
      </c>
      <c r="D58" s="76"/>
      <c r="E58" s="71"/>
      <c r="F58" s="49">
        <v>0</v>
      </c>
      <c r="G58" s="51">
        <v>75702.5</v>
      </c>
      <c r="H58" s="51">
        <v>75646.5</v>
      </c>
      <c r="I58" s="13">
        <f t="shared" si="10"/>
        <v>99.926026221062713</v>
      </c>
      <c r="J58" s="13">
        <f t="shared" si="3"/>
        <v>56</v>
      </c>
    </row>
    <row r="59" spans="1:11" ht="64.5" customHeight="1" x14ac:dyDescent="0.25">
      <c r="A59" s="78"/>
      <c r="B59" s="61"/>
      <c r="C59" s="50" t="s">
        <v>112</v>
      </c>
      <c r="D59" s="76"/>
      <c r="E59" s="71"/>
      <c r="F59" s="49">
        <v>0</v>
      </c>
      <c r="G59" s="51">
        <v>349553.4</v>
      </c>
      <c r="H59" s="51">
        <v>349553.4</v>
      </c>
      <c r="I59" s="13">
        <f t="shared" si="10"/>
        <v>100</v>
      </c>
      <c r="J59" s="13">
        <f t="shared" si="3"/>
        <v>0</v>
      </c>
    </row>
    <row r="60" spans="1:11" ht="42.75" customHeight="1" x14ac:dyDescent="0.25">
      <c r="A60" s="78"/>
      <c r="B60" s="72">
        <v>12025</v>
      </c>
      <c r="C60" s="54" t="s">
        <v>92</v>
      </c>
      <c r="D60" s="73" t="s">
        <v>93</v>
      </c>
      <c r="E60" s="23" t="s">
        <v>0</v>
      </c>
      <c r="F60" s="57">
        <v>0</v>
      </c>
      <c r="G60" s="57">
        <f>G61+G62</f>
        <v>778370.8</v>
      </c>
      <c r="H60" s="57">
        <f t="shared" ref="H60" si="13">H61+H62</f>
        <v>622825.19999999995</v>
      </c>
      <c r="I60" s="58">
        <f t="shared" si="10"/>
        <v>80.016516549695837</v>
      </c>
      <c r="J60" s="58">
        <f t="shared" si="3"/>
        <v>155545.60000000009</v>
      </c>
    </row>
    <row r="61" spans="1:11" ht="33.75" customHeight="1" x14ac:dyDescent="0.25">
      <c r="A61" s="78"/>
      <c r="B61" s="72"/>
      <c r="C61" s="55" t="s">
        <v>94</v>
      </c>
      <c r="D61" s="73"/>
      <c r="E61" s="23">
        <v>4729</v>
      </c>
      <c r="F61" s="51">
        <v>0</v>
      </c>
      <c r="G61" s="51">
        <v>707401</v>
      </c>
      <c r="H61" s="51">
        <v>595852</v>
      </c>
      <c r="I61" s="13">
        <f t="shared" si="10"/>
        <v>84.231150365916932</v>
      </c>
      <c r="J61" s="13">
        <f t="shared" si="3"/>
        <v>111549</v>
      </c>
    </row>
    <row r="62" spans="1:11" ht="29.25" customHeight="1" x14ac:dyDescent="0.25">
      <c r="A62" s="78"/>
      <c r="B62" s="72"/>
      <c r="C62" s="74" t="s">
        <v>95</v>
      </c>
      <c r="D62" s="73"/>
      <c r="E62" s="59" t="s">
        <v>0</v>
      </c>
      <c r="F62" s="57">
        <v>0</v>
      </c>
      <c r="G62" s="57">
        <f>G63+G64+G65</f>
        <v>70969.8</v>
      </c>
      <c r="H62" s="57">
        <f>H63+H64+H65</f>
        <v>26973.200000000001</v>
      </c>
      <c r="I62" s="58">
        <f t="shared" si="10"/>
        <v>38.006588718018087</v>
      </c>
      <c r="J62" s="58">
        <f t="shared" si="3"/>
        <v>43996.600000000006</v>
      </c>
    </row>
    <row r="63" spans="1:11" ht="25.5" customHeight="1" x14ac:dyDescent="0.25">
      <c r="A63" s="78"/>
      <c r="B63" s="72"/>
      <c r="C63" s="74"/>
      <c r="D63" s="73"/>
      <c r="E63" s="23">
        <v>4264</v>
      </c>
      <c r="F63" s="51">
        <v>0</v>
      </c>
      <c r="G63" s="51">
        <v>729</v>
      </c>
      <c r="H63" s="51">
        <v>729</v>
      </c>
      <c r="I63" s="13">
        <f t="shared" si="10"/>
        <v>100</v>
      </c>
      <c r="J63" s="13">
        <f t="shared" si="3"/>
        <v>0</v>
      </c>
    </row>
    <row r="64" spans="1:11" ht="25.5" customHeight="1" x14ac:dyDescent="0.25">
      <c r="A64" s="78"/>
      <c r="B64" s="72"/>
      <c r="C64" s="74"/>
      <c r="D64" s="73"/>
      <c r="E64" s="23">
        <v>4267</v>
      </c>
      <c r="F64" s="51">
        <v>0</v>
      </c>
      <c r="G64" s="51">
        <v>240.8</v>
      </c>
      <c r="H64" s="51">
        <v>240.8</v>
      </c>
      <c r="I64" s="13">
        <f t="shared" si="10"/>
        <v>100</v>
      </c>
      <c r="J64" s="13">
        <f t="shared" si="3"/>
        <v>0</v>
      </c>
    </row>
    <row r="65" spans="1:10" ht="25.5" customHeight="1" x14ac:dyDescent="0.25">
      <c r="A65" s="78"/>
      <c r="B65" s="72"/>
      <c r="C65" s="50" t="s">
        <v>113</v>
      </c>
      <c r="D65" s="73"/>
      <c r="E65" s="23">
        <v>4152</v>
      </c>
      <c r="F65" s="51">
        <v>0</v>
      </c>
      <c r="G65" s="51">
        <v>70000</v>
      </c>
      <c r="H65" s="51">
        <v>26003.4</v>
      </c>
      <c r="I65" s="13">
        <f t="shared" si="10"/>
        <v>37.147714285714287</v>
      </c>
      <c r="J65" s="13">
        <f t="shared" si="3"/>
        <v>43996.6</v>
      </c>
    </row>
    <row r="66" spans="1:10" ht="25.5" customHeight="1" x14ac:dyDescent="0.25">
      <c r="A66" s="78"/>
      <c r="B66" s="72">
        <v>12032</v>
      </c>
      <c r="C66" s="70" t="s">
        <v>114</v>
      </c>
      <c r="D66" s="72" t="s">
        <v>116</v>
      </c>
      <c r="E66" s="59">
        <v>4729</v>
      </c>
      <c r="F66" s="57">
        <v>0</v>
      </c>
      <c r="G66" s="57">
        <v>31240.7</v>
      </c>
      <c r="H66" s="57">
        <v>30956.6</v>
      </c>
      <c r="I66" s="58">
        <f t="shared" si="10"/>
        <v>99.09060936534712</v>
      </c>
      <c r="J66" s="58">
        <f t="shared" si="3"/>
        <v>284.10000000000218</v>
      </c>
    </row>
    <row r="67" spans="1:10" ht="25.5" customHeight="1" x14ac:dyDescent="0.25">
      <c r="A67" s="78"/>
      <c r="B67" s="72"/>
      <c r="C67" s="70" t="s">
        <v>115</v>
      </c>
      <c r="D67" s="72"/>
      <c r="E67" s="59">
        <v>4729</v>
      </c>
      <c r="F67" s="57">
        <v>0</v>
      </c>
      <c r="G67" s="57">
        <v>1975</v>
      </c>
      <c r="H67" s="57">
        <v>1975</v>
      </c>
      <c r="I67" s="58">
        <f t="shared" si="10"/>
        <v>100</v>
      </c>
      <c r="J67" s="58">
        <f t="shared" si="3"/>
        <v>0</v>
      </c>
    </row>
    <row r="68" spans="1:10" ht="33" customHeight="1" x14ac:dyDescent="0.25">
      <c r="A68" s="78"/>
      <c r="B68" s="72">
        <v>32001</v>
      </c>
      <c r="C68" s="60" t="s">
        <v>96</v>
      </c>
      <c r="D68" s="79" t="s">
        <v>97</v>
      </c>
      <c r="E68" s="59" t="s">
        <v>0</v>
      </c>
      <c r="F68" s="57">
        <f>F69+F70</f>
        <v>0</v>
      </c>
      <c r="G68" s="57">
        <f t="shared" ref="G68:H68" si="14">G69+G70</f>
        <v>80617.099999999991</v>
      </c>
      <c r="H68" s="57">
        <f t="shared" si="14"/>
        <v>51245.5</v>
      </c>
      <c r="I68" s="58">
        <f t="shared" si="10"/>
        <v>63.566538612775716</v>
      </c>
      <c r="J68" s="58">
        <f t="shared" si="3"/>
        <v>29371.599999999991</v>
      </c>
    </row>
    <row r="69" spans="1:10" ht="31.5" customHeight="1" x14ac:dyDescent="0.25">
      <c r="A69" s="78"/>
      <c r="B69" s="72"/>
      <c r="C69" s="56" t="s">
        <v>98</v>
      </c>
      <c r="D69" s="80"/>
      <c r="E69" s="23">
        <v>5129</v>
      </c>
      <c r="F69" s="51">
        <v>0</v>
      </c>
      <c r="G69" s="51">
        <v>12500.4</v>
      </c>
      <c r="H69" s="51">
        <v>12500.4</v>
      </c>
      <c r="I69" s="13">
        <f t="shared" si="10"/>
        <v>100</v>
      </c>
      <c r="J69" s="13">
        <f t="shared" si="3"/>
        <v>0</v>
      </c>
    </row>
    <row r="70" spans="1:10" ht="32.25" customHeight="1" x14ac:dyDescent="0.25">
      <c r="A70" s="78"/>
      <c r="B70" s="72"/>
      <c r="C70" s="56" t="s">
        <v>99</v>
      </c>
      <c r="D70" s="80"/>
      <c r="E70" s="23">
        <v>5113</v>
      </c>
      <c r="F70" s="51">
        <v>0</v>
      </c>
      <c r="G70" s="51">
        <v>68116.7</v>
      </c>
      <c r="H70" s="51">
        <v>38745.1</v>
      </c>
      <c r="I70" s="13">
        <f t="shared" si="10"/>
        <v>56.880471308797986</v>
      </c>
      <c r="J70" s="13">
        <f t="shared" si="3"/>
        <v>29371.599999999999</v>
      </c>
    </row>
    <row r="71" spans="1:10" ht="37.5" customHeight="1" x14ac:dyDescent="0.25">
      <c r="A71" s="78"/>
      <c r="B71" s="72"/>
      <c r="C71" s="77" t="s">
        <v>117</v>
      </c>
      <c r="D71" s="80"/>
      <c r="E71" s="59" t="s">
        <v>0</v>
      </c>
      <c r="F71" s="57">
        <v>0</v>
      </c>
      <c r="G71" s="57">
        <f>G72+G73+G74</f>
        <v>109781.29999999999</v>
      </c>
      <c r="H71" s="57">
        <f>H72+H73+H74</f>
        <v>101483.5</v>
      </c>
      <c r="I71" s="58">
        <f t="shared" ref="I71:I74" si="15">H71/G71*100</f>
        <v>92.441517817697559</v>
      </c>
      <c r="J71" s="58">
        <f t="shared" ref="J71:J74" si="16">G71-H71</f>
        <v>8297.7999999999884</v>
      </c>
    </row>
    <row r="72" spans="1:10" ht="18.75" customHeight="1" x14ac:dyDescent="0.25">
      <c r="A72" s="78"/>
      <c r="B72" s="72"/>
      <c r="C72" s="77"/>
      <c r="D72" s="80"/>
      <c r="E72" s="23">
        <v>5112</v>
      </c>
      <c r="F72" s="51">
        <v>0</v>
      </c>
      <c r="G72" s="23">
        <v>41423.699999999997</v>
      </c>
      <c r="H72" s="51">
        <v>40633</v>
      </c>
      <c r="I72" s="13">
        <f t="shared" si="15"/>
        <v>98.091189343298652</v>
      </c>
      <c r="J72" s="13">
        <f t="shared" si="16"/>
        <v>790.69999999999709</v>
      </c>
    </row>
    <row r="73" spans="1:10" ht="18.75" customHeight="1" x14ac:dyDescent="0.25">
      <c r="A73" s="78"/>
      <c r="B73" s="72"/>
      <c r="C73" s="77"/>
      <c r="D73" s="80"/>
      <c r="E73" s="23">
        <v>5113</v>
      </c>
      <c r="F73" s="51">
        <v>0</v>
      </c>
      <c r="G73" s="23">
        <v>33957.599999999999</v>
      </c>
      <c r="H73" s="34">
        <v>33450.5</v>
      </c>
      <c r="I73" s="13">
        <f t="shared" si="15"/>
        <v>98.506667137842484</v>
      </c>
      <c r="J73" s="13">
        <f t="shared" si="16"/>
        <v>507.09999999999854</v>
      </c>
    </row>
    <row r="74" spans="1:10" ht="18.75" customHeight="1" x14ac:dyDescent="0.25">
      <c r="A74" s="78"/>
      <c r="B74" s="72"/>
      <c r="C74" s="77"/>
      <c r="D74" s="81"/>
      <c r="E74" s="23">
        <v>5134</v>
      </c>
      <c r="F74" s="51">
        <v>0</v>
      </c>
      <c r="G74" s="51">
        <v>34400</v>
      </c>
      <c r="H74" s="51">
        <v>27400</v>
      </c>
      <c r="I74" s="13">
        <f t="shared" si="15"/>
        <v>79.651162790697668</v>
      </c>
      <c r="J74" s="13">
        <f t="shared" si="16"/>
        <v>7000</v>
      </c>
    </row>
  </sheetData>
  <mergeCells count="46">
    <mergeCell ref="D34:D36"/>
    <mergeCell ref="A45:C45"/>
    <mergeCell ref="C34:C36"/>
    <mergeCell ref="A21:A29"/>
    <mergeCell ref="A39:A43"/>
    <mergeCell ref="C39:E39"/>
    <mergeCell ref="B34:B36"/>
    <mergeCell ref="B1:I1"/>
    <mergeCell ref="B2:J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B13:B14"/>
    <mergeCell ref="D13:D14"/>
    <mergeCell ref="A8:A14"/>
    <mergeCell ref="A15:A20"/>
    <mergeCell ref="C71:C74"/>
    <mergeCell ref="B68:B74"/>
    <mergeCell ref="A48:A74"/>
    <mergeCell ref="D68:D74"/>
    <mergeCell ref="B3:I3"/>
    <mergeCell ref="B15:B19"/>
    <mergeCell ref="C15:C19"/>
    <mergeCell ref="D15:D19"/>
    <mergeCell ref="A7:C7"/>
    <mergeCell ref="B8:B11"/>
    <mergeCell ref="C8:E8"/>
    <mergeCell ref="D9:D11"/>
    <mergeCell ref="B21:C21"/>
    <mergeCell ref="A31:A33"/>
    <mergeCell ref="B31:C31"/>
    <mergeCell ref="A34:A36"/>
    <mergeCell ref="E50:E59"/>
    <mergeCell ref="B60:B65"/>
    <mergeCell ref="D60:D65"/>
    <mergeCell ref="B66:B67"/>
    <mergeCell ref="D66:D67"/>
    <mergeCell ref="C62:C64"/>
    <mergeCell ref="B49:B53"/>
    <mergeCell ref="D48:D59"/>
  </mergeCells>
  <pageMargins left="0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Admin</cp:lastModifiedBy>
  <cp:lastPrinted>2023-09-06T08:50:59Z</cp:lastPrinted>
  <dcterms:created xsi:type="dcterms:W3CDTF">1996-10-14T23:33:28Z</dcterms:created>
  <dcterms:modified xsi:type="dcterms:W3CDTF">2025-03-03T10:44:27Z</dcterms:modified>
</cp:coreProperties>
</file>