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F34A172-0AD8-4A29-B342-A34B37F5C985}" xr6:coauthVersionLast="47" xr6:coauthVersionMax="47" xr10:uidLastSave="{00000000-0000-0000-0000-000000000000}"/>
  <bookViews>
    <workbookView xWindow="-120" yWindow="-120" windowWidth="29040" windowHeight="15840" tabRatio="655" xr2:uid="{00000000-000D-0000-FFFF-FFFF00000000}"/>
  </bookViews>
  <sheets>
    <sheet name="գործառական" sheetId="86" r:id="rId1"/>
    <sheet name="տնտեսագիտական" sheetId="87" r:id="rId2"/>
  </sheets>
  <definedNames>
    <definedName name="_xlnm.Print_Titles" localSheetId="0">գործառական!$A:$B</definedName>
    <definedName name="_xlnm.Print_Titles" localSheetId="1">տնտեսագիտական!$A:$B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87" l="1"/>
  <c r="F13" i="87"/>
  <c r="E14" i="87"/>
  <c r="F14" i="87"/>
  <c r="E15" i="87"/>
  <c r="F15" i="87"/>
  <c r="F12" i="87"/>
  <c r="E12" i="87"/>
  <c r="BL16" i="87" l="1"/>
  <c r="BK16" i="87"/>
  <c r="BJ16" i="87"/>
  <c r="BI16" i="87"/>
  <c r="BH16" i="87"/>
  <c r="BG16" i="87"/>
  <c r="BF16" i="87"/>
  <c r="BE16" i="87"/>
  <c r="BD16" i="87"/>
  <c r="BC16" i="87"/>
  <c r="BB16" i="87"/>
  <c r="BA16" i="87"/>
  <c r="AZ16" i="87"/>
  <c r="AY16" i="87"/>
  <c r="AX16" i="87"/>
  <c r="AW16" i="87"/>
  <c r="AV16" i="87"/>
  <c r="AU16" i="87"/>
  <c r="AT16" i="87"/>
  <c r="AS16" i="87"/>
  <c r="AR16" i="87"/>
  <c r="AQ16" i="87"/>
  <c r="AP16" i="87"/>
  <c r="AO16" i="87"/>
  <c r="AN16" i="87"/>
  <c r="AM16" i="87"/>
  <c r="AL16" i="87"/>
  <c r="AK16" i="87"/>
  <c r="AJ16" i="87"/>
  <c r="AI16" i="87"/>
  <c r="AH16" i="87"/>
  <c r="AG16" i="87"/>
  <c r="AF16" i="87"/>
  <c r="AE16" i="87"/>
  <c r="AD16" i="87"/>
  <c r="AC16" i="87"/>
  <c r="AB16" i="87"/>
  <c r="AA16" i="87"/>
  <c r="Z16" i="87"/>
  <c r="Y16" i="87"/>
  <c r="X16" i="87"/>
  <c r="W16" i="87"/>
  <c r="V16" i="87"/>
  <c r="U16" i="87"/>
  <c r="T16" i="87"/>
  <c r="S16" i="87"/>
  <c r="R16" i="87"/>
  <c r="Q16" i="87"/>
  <c r="P16" i="87"/>
  <c r="O16" i="87"/>
  <c r="N16" i="87"/>
  <c r="M16" i="87"/>
  <c r="L16" i="87"/>
  <c r="K16" i="87"/>
  <c r="J16" i="87"/>
  <c r="I16" i="87"/>
  <c r="H15" i="87"/>
  <c r="G15" i="87"/>
  <c r="H14" i="87"/>
  <c r="G14" i="87"/>
  <c r="H13" i="87"/>
  <c r="D13" i="87" s="1"/>
  <c r="G13" i="87"/>
  <c r="C13" i="87" s="1"/>
  <c r="H12" i="87"/>
  <c r="D12" i="87" s="1"/>
  <c r="G12" i="87"/>
  <c r="C12" i="87" s="1"/>
  <c r="DT15" i="86"/>
  <c r="DR15" i="86"/>
  <c r="DQ15" i="86"/>
  <c r="DP15" i="86"/>
  <c r="DO15" i="86"/>
  <c r="DN15" i="86"/>
  <c r="DM15" i="86"/>
  <c r="DL15" i="86"/>
  <c r="DK15" i="86"/>
  <c r="DJ15" i="86"/>
  <c r="DI15" i="86"/>
  <c r="DH15" i="86"/>
  <c r="DG15" i="86"/>
  <c r="DF15" i="86"/>
  <c r="DE15" i="86"/>
  <c r="DD15" i="86"/>
  <c r="DC15" i="86"/>
  <c r="DB15" i="86"/>
  <c r="DA15" i="86"/>
  <c r="CZ15" i="86"/>
  <c r="CY15" i="86"/>
  <c r="CX15" i="86"/>
  <c r="CW15" i="86"/>
  <c r="CV15" i="86"/>
  <c r="CU15" i="86"/>
  <c r="CT15" i="86"/>
  <c r="CS15" i="86"/>
  <c r="CR15" i="86"/>
  <c r="CQ15" i="86"/>
  <c r="CP15" i="86"/>
  <c r="CO15" i="86"/>
  <c r="CL15" i="86"/>
  <c r="CK15" i="86"/>
  <c r="CJ15" i="86"/>
  <c r="CI15" i="86"/>
  <c r="CH15" i="86"/>
  <c r="CG15" i="86"/>
  <c r="CF15" i="86"/>
  <c r="CE15" i="86"/>
  <c r="CD15" i="86"/>
  <c r="CC15" i="86"/>
  <c r="CB15" i="86"/>
  <c r="CA15" i="86"/>
  <c r="BZ15" i="86"/>
  <c r="BY15" i="86"/>
  <c r="BX15" i="86"/>
  <c r="BW15" i="86"/>
  <c r="BV15" i="86"/>
  <c r="BU15" i="86"/>
  <c r="BT15" i="86"/>
  <c r="BS15" i="86"/>
  <c r="BR15" i="86"/>
  <c r="BQ15" i="86"/>
  <c r="BP15" i="86"/>
  <c r="BO15" i="86"/>
  <c r="BN15" i="86"/>
  <c r="BM15" i="86"/>
  <c r="BL15" i="86"/>
  <c r="BK15" i="86"/>
  <c r="BJ15" i="86"/>
  <c r="BI15" i="86"/>
  <c r="BH15" i="86"/>
  <c r="BG15" i="86"/>
  <c r="BF15" i="86"/>
  <c r="BE15" i="86"/>
  <c r="BD15" i="86"/>
  <c r="BC15" i="86"/>
  <c r="BB15" i="86"/>
  <c r="BA15" i="86"/>
  <c r="AZ15" i="86"/>
  <c r="AY15" i="86"/>
  <c r="AX15" i="86"/>
  <c r="AW15" i="86"/>
  <c r="AV15" i="86"/>
  <c r="AU15" i="86"/>
  <c r="AT15" i="86"/>
  <c r="AS15" i="86"/>
  <c r="AR15" i="86"/>
  <c r="AQ15" i="86"/>
  <c r="AP15" i="86"/>
  <c r="AO15" i="86"/>
  <c r="AN15" i="86"/>
  <c r="AM15" i="86"/>
  <c r="AL15" i="86"/>
  <c r="AK15" i="86"/>
  <c r="AJ15" i="86"/>
  <c r="AI15" i="86"/>
  <c r="AH15" i="86"/>
  <c r="AG15" i="86"/>
  <c r="AF15" i="86"/>
  <c r="AE15" i="86"/>
  <c r="AD15" i="86"/>
  <c r="AC15" i="86"/>
  <c r="AB15" i="86"/>
  <c r="AA15" i="86"/>
  <c r="Z15" i="86"/>
  <c r="Y15" i="86"/>
  <c r="X15" i="86"/>
  <c r="W15" i="86"/>
  <c r="V15" i="86"/>
  <c r="U15" i="86"/>
  <c r="T15" i="86"/>
  <c r="S15" i="86"/>
  <c r="R15" i="86"/>
  <c r="Q15" i="86"/>
  <c r="P15" i="86"/>
  <c r="O15" i="86"/>
  <c r="N15" i="86"/>
  <c r="M15" i="86"/>
  <c r="H14" i="86"/>
  <c r="G14" i="86"/>
  <c r="F14" i="86"/>
  <c r="E14" i="86"/>
  <c r="L13" i="86"/>
  <c r="H13" i="86" s="1"/>
  <c r="K13" i="86"/>
  <c r="F13" i="86"/>
  <c r="E13" i="86"/>
  <c r="H12" i="86"/>
  <c r="G12" i="86"/>
  <c r="F12" i="86"/>
  <c r="E12" i="86"/>
  <c r="DS15" i="86"/>
  <c r="G11" i="86"/>
  <c r="J15" i="86"/>
  <c r="E11" i="86"/>
  <c r="H11" i="86"/>
  <c r="F11" i="86"/>
  <c r="C10" i="86"/>
  <c r="D10" i="86" s="1"/>
  <c r="E10" i="86" s="1"/>
  <c r="F10" i="86" s="1"/>
  <c r="G10" i="86" s="1"/>
  <c r="H10" i="86" s="1"/>
  <c r="I10" i="86" s="1"/>
  <c r="J10" i="86" s="1"/>
  <c r="K10" i="86" s="1"/>
  <c r="L10" i="86" s="1"/>
  <c r="M10" i="86" s="1"/>
  <c r="N10" i="86" s="1"/>
  <c r="O10" i="86" s="1"/>
  <c r="P10" i="86" s="1"/>
  <c r="Q10" i="86" s="1"/>
  <c r="R10" i="86" s="1"/>
  <c r="S10" i="86" s="1"/>
  <c r="T10" i="86" s="1"/>
  <c r="U10" i="86" s="1"/>
  <c r="V10" i="86" s="1"/>
  <c r="W10" i="86" s="1"/>
  <c r="X10" i="86" s="1"/>
  <c r="Y10" i="86" s="1"/>
  <c r="Z10" i="86" s="1"/>
  <c r="AA10" i="86" s="1"/>
  <c r="AB10" i="86" s="1"/>
  <c r="AC10" i="86" s="1"/>
  <c r="AD10" i="86" s="1"/>
  <c r="AE10" i="86" s="1"/>
  <c r="AF10" i="86" s="1"/>
  <c r="AG10" i="86" s="1"/>
  <c r="AH10" i="86" s="1"/>
  <c r="AI10" i="86" s="1"/>
  <c r="AJ10" i="86" s="1"/>
  <c r="AK10" i="86" s="1"/>
  <c r="AL10" i="86" s="1"/>
  <c r="AM10" i="86" s="1"/>
  <c r="AN10" i="86" s="1"/>
  <c r="AO10" i="86" s="1"/>
  <c r="AP10" i="86" s="1"/>
  <c r="AQ10" i="86" s="1"/>
  <c r="AR10" i="86" s="1"/>
  <c r="AS10" i="86" s="1"/>
  <c r="AT10" i="86" s="1"/>
  <c r="AU10" i="86" s="1"/>
  <c r="AV10" i="86" s="1"/>
  <c r="AW10" i="86" s="1"/>
  <c r="AX10" i="86" s="1"/>
  <c r="AY10" i="86" s="1"/>
  <c r="AZ10" i="86" s="1"/>
  <c r="BA10" i="86" s="1"/>
  <c r="BB10" i="86" s="1"/>
  <c r="BC10" i="86" s="1"/>
  <c r="BD10" i="86" s="1"/>
  <c r="BE10" i="86" s="1"/>
  <c r="BF10" i="86" s="1"/>
  <c r="BG10" i="86" s="1"/>
  <c r="BH10" i="86" s="1"/>
  <c r="BI10" i="86" s="1"/>
  <c r="BJ10" i="86" s="1"/>
  <c r="BK10" i="86" s="1"/>
  <c r="BL10" i="86" s="1"/>
  <c r="BM10" i="86" s="1"/>
  <c r="BN10" i="86" s="1"/>
  <c r="BO10" i="86" s="1"/>
  <c r="BP10" i="86" s="1"/>
  <c r="BQ10" i="86" s="1"/>
  <c r="BR10" i="86" s="1"/>
  <c r="BS10" i="86" s="1"/>
  <c r="BT10" i="86" s="1"/>
  <c r="BU10" i="86" s="1"/>
  <c r="BV10" i="86" s="1"/>
  <c r="BW10" i="86" s="1"/>
  <c r="BX10" i="86" s="1"/>
  <c r="BY10" i="86" s="1"/>
  <c r="BZ10" i="86" s="1"/>
  <c r="CA10" i="86" s="1"/>
  <c r="CB10" i="86" s="1"/>
  <c r="CC10" i="86" s="1"/>
  <c r="CD10" i="86" s="1"/>
  <c r="CE10" i="86" s="1"/>
  <c r="CF10" i="86" s="1"/>
  <c r="CG10" i="86" s="1"/>
  <c r="CH10" i="86" s="1"/>
  <c r="CI10" i="86" s="1"/>
  <c r="CJ10" i="86" s="1"/>
  <c r="CK10" i="86" s="1"/>
  <c r="CL10" i="86" s="1"/>
  <c r="CM10" i="86" s="1"/>
  <c r="CN10" i="86" s="1"/>
  <c r="CO10" i="86" s="1"/>
  <c r="CP10" i="86" s="1"/>
  <c r="CQ10" i="86" s="1"/>
  <c r="CR10" i="86" s="1"/>
  <c r="CS10" i="86" s="1"/>
  <c r="CT10" i="86" s="1"/>
  <c r="CU10" i="86" s="1"/>
  <c r="CV10" i="86" s="1"/>
  <c r="CW10" i="86" s="1"/>
  <c r="CX10" i="86" s="1"/>
  <c r="CY10" i="86" s="1"/>
  <c r="CZ10" i="86" s="1"/>
  <c r="DA10" i="86" s="1"/>
  <c r="DB10" i="86" s="1"/>
  <c r="DC10" i="86" s="1"/>
  <c r="DD10" i="86" s="1"/>
  <c r="DE10" i="86" s="1"/>
  <c r="DF10" i="86" s="1"/>
  <c r="DG10" i="86" s="1"/>
  <c r="DH10" i="86" s="1"/>
  <c r="DI10" i="86" s="1"/>
  <c r="DJ10" i="86" s="1"/>
  <c r="DK10" i="86" s="1"/>
  <c r="DL10" i="86" s="1"/>
  <c r="DM10" i="86" s="1"/>
  <c r="DN10" i="86" s="1"/>
  <c r="DO10" i="86" s="1"/>
  <c r="DP10" i="86" s="1"/>
  <c r="DQ10" i="86" s="1"/>
  <c r="DR10" i="86" s="1"/>
  <c r="DS10" i="86" s="1"/>
  <c r="DT10" i="86" s="1"/>
  <c r="K15" i="86" l="1"/>
  <c r="G13" i="86"/>
  <c r="C12" i="86"/>
  <c r="D11" i="86"/>
  <c r="D15" i="87"/>
  <c r="C15" i="87"/>
  <c r="C14" i="86"/>
  <c r="D14" i="86"/>
  <c r="H16" i="87"/>
  <c r="D14" i="87"/>
  <c r="C14" i="87"/>
  <c r="G16" i="87"/>
  <c r="F16" i="87"/>
  <c r="E16" i="87"/>
  <c r="D13" i="86"/>
  <c r="D12" i="86"/>
  <c r="C11" i="86"/>
  <c r="E15" i="86"/>
  <c r="H15" i="86"/>
  <c r="L15" i="86"/>
  <c r="F15" i="86"/>
  <c r="C13" i="86"/>
  <c r="I15" i="86"/>
  <c r="D16" i="87" l="1"/>
  <c r="C16" i="87"/>
  <c r="D15" i="86"/>
  <c r="G15" i="86"/>
  <c r="C15" i="86"/>
</calcChain>
</file>

<file path=xl/sharedStrings.xml><?xml version="1.0" encoding="utf-8"?>
<sst xmlns="http://schemas.openxmlformats.org/spreadsheetml/2006/main" count="345" uniqueCount="87">
  <si>
    <t>հազար դրամ</t>
  </si>
  <si>
    <t>Հ/Հ</t>
  </si>
  <si>
    <t>Իջևան</t>
  </si>
  <si>
    <t>Ընդամենը</t>
  </si>
  <si>
    <t>Դիլիջան</t>
  </si>
  <si>
    <t>Բերդ</t>
  </si>
  <si>
    <t>Նոյեմբերյան</t>
  </si>
  <si>
    <t>Անվանումը</t>
  </si>
  <si>
    <r>
      <rPr>
        <u/>
        <sz val="10"/>
        <rFont val="GHEA Grapalat"/>
        <family val="3"/>
      </rPr>
      <t>բյուջ. տող 2000</t>
    </r>
    <r>
      <rPr>
        <sz val="10"/>
        <rFont val="GHEA Grapalat"/>
        <family val="3"/>
      </rPr>
      <t xml:space="preserve">
ԸՆԴԱՄԵՆԸ ԾԱԽՍԵՐ (բյուջ.տող2100+տող2200+տող2300+տող2400+տող2500+տող2600+ տող2700+տող2800+տող2900+տող3000+տող3100)                                                 </t>
    </r>
  </si>
  <si>
    <t>այդ թվում`</t>
  </si>
  <si>
    <r>
      <rPr>
        <b/>
        <u/>
        <sz val="10"/>
        <rFont val="GHEA Grapalat"/>
        <family val="3"/>
      </rPr>
      <t>տող 2100</t>
    </r>
    <r>
      <rPr>
        <sz val="10"/>
        <rFont val="GHEA Grapalat"/>
        <family val="3"/>
      </rPr>
      <t xml:space="preserve">
ԸՆԴՀԱՆՈՒՐ ԲՆՈՒՅԹԻ ՀԱՆՐԱՅԻՆ ԾԱՌԱՅՈՒԹՅՈՒՆՆԵՐ (տող2110+տող2120+տող2130+տող2140+տող 2150+տող2160+տող2170+տող2180)                                                                                            </t>
    </r>
  </si>
  <si>
    <t xml:space="preserve">  որից`</t>
  </si>
  <si>
    <r>
      <rPr>
        <b/>
        <u/>
        <sz val="10"/>
        <rFont val="GHEA Grapalat"/>
        <family val="3"/>
      </rPr>
      <t>տող 2200</t>
    </r>
    <r>
      <rPr>
        <sz val="10"/>
        <rFont val="GHEA Grapalat"/>
        <family val="3"/>
      </rPr>
      <t xml:space="preserve">
ՊԱՇՏՊԱՆՈՒԹՅՈՒՆ (տող2210+2220+տող2230+տող2240+տող2250)</t>
    </r>
  </si>
  <si>
    <r>
      <rPr>
        <b/>
        <u/>
        <sz val="10"/>
        <rFont val="GHEA Grapalat"/>
        <family val="3"/>
      </rPr>
      <t>տող 2300</t>
    </r>
    <r>
      <rPr>
        <sz val="10"/>
        <rFont val="GHEA Grapalat"/>
        <family val="3"/>
      </rPr>
      <t xml:space="preserve">
ՀԱՍԱՐԱԿԱԿԱՆ ԿԱՐԳ, ԱՆՎՏԱՆԳՈՒԹՅՈՒՆ և ԴԱՏԱԿԱՆ ԳՈՐԾՈՒՆԵՈՒԹՅՈՒՆ (տող2310+տող2320+տող2330+տող2340+տող2350+տող2360+տող2370)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</si>
  <si>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GHEA Grapalat"/>
        <family val="3"/>
      </rPr>
      <t>տող 2400</t>
    </r>
    <r>
      <rPr>
        <sz val="10"/>
        <rFont val="GHEA Grapalat"/>
        <family val="3"/>
      </rPr>
      <t xml:space="preserve">
ՏՆՏԵՍԱԿԱՆ ՀԱՐԱԲԵՐՈՒԹՅՈՒՆՆԵՐ (տող2410+տող2420+տող2430+տող2440+տող2450+տող2460+տող2470+տող2480+տող2490)</t>
    </r>
  </si>
  <si>
    <r>
      <rPr>
        <b/>
        <u/>
        <sz val="10"/>
        <rFont val="GHEA Grapalat"/>
        <family val="3"/>
      </rPr>
      <t>տող 2500</t>
    </r>
    <r>
      <rPr>
        <sz val="10"/>
        <rFont val="GHEA Grapalat"/>
        <family val="3"/>
      </rPr>
      <t xml:space="preserve">
ՇՐՋԱԿԱ ՄԻՋԱՎԱՅՐԻ ՊԱՇՏՊԱՆՈՒԹՅՈՒՆ (տող2510+տող2520+տող2530+տող2540+տող2550+տող2560)</t>
    </r>
  </si>
  <si>
    <t xml:space="preserve">որից` </t>
  </si>
  <si>
    <r>
      <rPr>
        <b/>
        <u/>
        <sz val="10"/>
        <rFont val="GHEA Grapalat"/>
        <family val="3"/>
      </rPr>
      <t>բյուջ. տող 2600</t>
    </r>
    <r>
      <rPr>
        <sz val="10"/>
        <rFont val="GHEA Grapalat"/>
        <family val="3"/>
      </rPr>
      <t xml:space="preserve">
ԲՆԱԿԱՐԱՆԱՅԻՆ ՇԻՆԱՐԱՐՈՒԹՅՈՒՆ ԵՎ ԿՈՄՈՒՆԱԼ ԾԱՌԱՅՈՒԹՅՈՒՆ (տող3610+տող3620+տող3630+տող3640+տող3650+տող3660)</t>
    </r>
  </si>
  <si>
    <t>որից`</t>
  </si>
  <si>
    <r>
      <rPr>
        <b/>
        <u/>
        <sz val="10"/>
        <rFont val="GHEA Grapalat"/>
        <family val="3"/>
      </rPr>
      <t>բյուջ. տող 2700</t>
    </r>
    <r>
      <rPr>
        <sz val="10"/>
        <rFont val="GHEA Grapalat"/>
        <family val="3"/>
      </rPr>
      <t xml:space="preserve">
ԱՌՈՂՋԱՊԱՀՈՒԹՅՈՒՆ (տող2710+տող2720+տող2730+տող2740+տող2750+տող2760)</t>
    </r>
  </si>
  <si>
    <r>
      <rPr>
        <b/>
        <u/>
        <sz val="10"/>
        <rFont val="GHEA Grapalat"/>
        <family val="3"/>
      </rPr>
      <t>բյուջ. տող 2800</t>
    </r>
    <r>
      <rPr>
        <sz val="10"/>
        <rFont val="GHEA Grapalat"/>
        <family val="3"/>
      </rPr>
      <t xml:space="preserve">
ՀԱՆԳԻՍՏ, ՄՇԱԿՈՒՅԹ ԵՎ ԿՐՈՆ (տող2810+տող2820+տող2830+տող2840+տող2850+տող2860)տող 2800
</t>
    </r>
  </si>
  <si>
    <r>
      <rPr>
        <b/>
        <u/>
        <sz val="10"/>
        <rFont val="GHEA Grapalat"/>
        <family val="3"/>
      </rPr>
      <t>բյուջ. տող 2900</t>
    </r>
    <r>
      <rPr>
        <sz val="10"/>
        <rFont val="GHEA Grapalat"/>
        <family val="3"/>
      </rPr>
      <t xml:space="preserve">
ԿՐԹՈՒԹՅՈՒՆ (տող2910+տող2920+տող2930+տող2940+տող2950+տող2960+տող2970+տող2980)</t>
    </r>
  </si>
  <si>
    <r>
      <rPr>
        <b/>
        <u/>
        <sz val="10"/>
        <rFont val="GHEA Grapalat"/>
        <family val="3"/>
      </rPr>
      <t>բյուջ. տող 3000</t>
    </r>
    <r>
      <rPr>
        <sz val="10"/>
        <rFont val="GHEA Grapalat"/>
        <family val="3"/>
      </rPr>
      <t xml:space="preserve">
ՍՈՑԻԱԼԱԿԱՆ ՊԱՇՏՊԱՆՈՒԹՅՈՒՆ (տող3010+տող3020+տող3030+տող3040+տող3050+տող3060+տող3070+տող3080+տող3090) </t>
    </r>
  </si>
  <si>
    <r>
      <rPr>
        <b/>
        <u/>
        <sz val="10"/>
        <rFont val="GHEA Grapalat"/>
        <family val="3"/>
      </rPr>
      <t>բյուջ. տող 3100</t>
    </r>
    <r>
      <rPr>
        <sz val="10"/>
        <rFont val="GHEA Grapalat"/>
        <family val="3"/>
      </rPr>
      <t xml:space="preserve">
ՀԻՄՆԱԿԱՆ ԲԱԺԻՆՆԵՐԻՆ ՉԴԱՍՎՈՂ ՊԱՀՈՒՍՏԱՅԻՆ ՖՈՆԴԵՐ (տող3112)</t>
    </r>
  </si>
  <si>
    <r>
      <t>Հատված 1 (տող 1392)
(Համայնքի բյուջ. եկամուտներ)
բյուջետ.</t>
    </r>
    <r>
      <rPr>
        <b/>
        <sz val="10"/>
        <rFont val="GHEA Grapalat"/>
        <family val="3"/>
      </rPr>
      <t xml:space="preserve"> տող. 1392 </t>
    </r>
    <r>
      <rPr>
        <sz val="10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</si>
  <si>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>տող 2160
Ընդհանուր բնույթի հանրային ծառայություններ (այլ դասերին չպատկանող)</t>
  </si>
  <si>
    <t>տող 2410
Ընդհանուր բնույթի տնտեսական առևտրային և աշխատանքի գծով հարաբերություններ</t>
  </si>
  <si>
    <t xml:space="preserve">տող 2420
Գյուղատնտեսություն, անտառային տնտեսություն, ձկնորսություն և որսորդություն
</t>
  </si>
  <si>
    <t>Վառելիք և էներգետիկա
տող 2430</t>
  </si>
  <si>
    <r>
      <t xml:space="preserve">Տրանսպորտ
</t>
    </r>
    <r>
      <rPr>
        <b/>
        <sz val="9"/>
        <rFont val="GHEA Grapalat"/>
        <family val="3"/>
      </rPr>
      <t>տող 2450</t>
    </r>
  </si>
  <si>
    <r>
      <t xml:space="preserve">Տնտեսական հարաբերություններ 
(այլ դասերին չպատկանող) 
</t>
    </r>
    <r>
      <rPr>
        <b/>
        <sz val="9"/>
        <rFont val="GHEA Grapalat"/>
        <family val="3"/>
      </rPr>
      <t xml:space="preserve"> </t>
    </r>
    <r>
      <rPr>
        <b/>
        <u/>
        <sz val="9"/>
        <rFont val="GHEA Grapalat"/>
        <family val="3"/>
      </rPr>
      <t>/տող 2490/</t>
    </r>
  </si>
  <si>
    <t xml:space="preserve">բյուջ. տող 2511
Աղբահանում
</t>
  </si>
  <si>
    <t>բյուջ. տող 2560
Շրջակա միջավայրի պաշտպանություն (այլ դասերին չպատկանող)</t>
  </si>
  <si>
    <t>ԲՆԱԿԱՐԱՆԱՅԻՆ ՇԻՆԱՐԱՐՈՒԹՅՈՒՆ
տող 2610</t>
  </si>
  <si>
    <t>տող 2620
Համայնքային զարգացում</t>
  </si>
  <si>
    <t>տող 2620
Ջրամատակարարում</t>
  </si>
  <si>
    <t>տող  2640
Փողոցների լուսավորում</t>
  </si>
  <si>
    <t>տող  2660
Բնակարանային շինարարության և կոմունալ ծառայություններ (այլ դասերին չպատկանող)</t>
  </si>
  <si>
    <t>Մշակութային ծառայություններ
բյուջ. տող 2820</t>
  </si>
  <si>
    <t xml:space="preserve">Մշակույթի տներ, ակումբներ, կենտրոններ   բյուջ. տող 2823
</t>
  </si>
  <si>
    <t xml:space="preserve">բյուջ. տող 2911
Նախադպրոցական կրթություն </t>
  </si>
  <si>
    <r>
      <t>ԸՆԴԱՄԵՆԸ ԾԱԽՍԵՐ</t>
    </r>
    <r>
      <rPr>
        <b/>
        <sz val="8"/>
        <rFont val="GHEA Grapalat"/>
        <family val="3"/>
      </rPr>
      <t/>
    </r>
  </si>
  <si>
    <t xml:space="preserve"> վարչական մաս</t>
  </si>
  <si>
    <t>ֆոնդային մաս</t>
  </si>
  <si>
    <t>ԸՆԴԱՄԵՆԸ</t>
  </si>
  <si>
    <t>տարեկան ճշտված պլան</t>
  </si>
  <si>
    <t>փաստ</t>
  </si>
  <si>
    <r>
      <rPr>
        <b/>
        <sz val="9"/>
        <rFont val="GHEA Grapalat"/>
        <family val="3"/>
      </rPr>
      <t>բյուջ տող 4000</t>
    </r>
    <r>
      <rPr>
        <sz val="9"/>
        <rFont val="GHEA Grapalat"/>
        <family val="3"/>
      </rPr>
      <t xml:space="preserve">
  ԸՆԴԱՄԵՆԸ    ԾԱԽՍԵՐ 
   (տող4050+տող5000+տող 6000)</t>
    </r>
  </si>
  <si>
    <t>Վ Ա Ր Չ Ա Կ Ա Ն   Մ Ա Ս</t>
  </si>
  <si>
    <t xml:space="preserve">Ա.   ԸՆԹԱՑԻԿ  ԾԱԽՍԵՐ՝     
 (տող4100+տող4200+տող4300+տող4400+տող4500+ տող4600+տող4700)       </t>
  </si>
  <si>
    <t>Բ. ՈՉ ՖԻՆԱՆՍԱԿԱՆ ԱԿՏԻՎՆԵՐԻ ԳԾՈՎ ԾԱԽՍԵՐ                     (տող5100+տող5200+տող5300+տող5400)</t>
  </si>
  <si>
    <t xml:space="preserve"> Գ. ՈՉ ՖԻՆԱՆՍԱԿԱՆ ԱԿՏԻՎՆԵՐԻ ԻՐԱՑՈՒՄԻՑ ՄՈՒՏՔԵՐ (տող6100+տող6200+տող6300+տող6400)</t>
  </si>
  <si>
    <r>
      <t xml:space="preserve">1.2. ՊԱՇԱՐՆԵՐ
</t>
    </r>
    <r>
      <rPr>
        <b/>
        <sz val="8"/>
        <rFont val="GHEA Grapalat"/>
        <family val="3"/>
      </rPr>
      <t>(բյուջ. տող 5200)
1.3. ԲԱՐՁՐԱՐԺԵՔ ԱԿՏԻՎՆԵՐ 
 բյուջ. տող 5300)
1.4. ՉԱՐՏԱԴՐՎԱԾ ԱԿՏԻՎՆԵՐ   
(բյուջ. տող 5400)</t>
    </r>
  </si>
  <si>
    <r>
      <t xml:space="preserve">բյուջ. տող 6100)
1.1ՀԻՄՆԱԿԱՆ ՄԻՋՈՑՆԵՐԻ ԻՐԱՑՈՒՄԻՑ ՄՈՒՏՔԵՐ 
</t>
    </r>
    <r>
      <rPr>
        <b/>
        <sz val="8"/>
        <rFont val="GHEA Grapalat"/>
        <family val="3"/>
      </rPr>
      <t xml:space="preserve">(բյուջ. տող 6110) </t>
    </r>
    <r>
      <rPr>
        <sz val="8"/>
        <rFont val="GHEA Grapalat"/>
        <family val="3"/>
      </rPr>
      <t xml:space="preserve">
1.2. ՊԱՇԱՐՆԵՐԻ ԻՐԱՑՈՒՄԻՑ ՄՈՒՏՔԵՐ 
</t>
    </r>
    <r>
      <rPr>
        <b/>
        <sz val="8"/>
        <rFont val="GHEA Grapalat"/>
        <family val="3"/>
      </rPr>
      <t xml:space="preserve">(բյուջ. տող 6200)
</t>
    </r>
    <r>
      <rPr>
        <sz val="8"/>
        <rFont val="GHEA Grapalat"/>
        <family val="3"/>
      </rPr>
      <t xml:space="preserve">1.3. ԲԱՐՁՐԱՐԺԵՔ ԱԿՏԻՎ-ՆԵՐԻ ԻՐԱՑՈՒՄԻՑ ՄՈՒՏՔԵՐ </t>
    </r>
    <r>
      <rPr>
        <b/>
        <sz val="8"/>
        <rFont val="GHEA Grapalat"/>
        <family val="3"/>
      </rPr>
      <t xml:space="preserve">
  (տող 6300)</t>
    </r>
    <r>
      <rPr>
        <sz val="8"/>
        <rFont val="GHEA Grapalat"/>
        <family val="3"/>
      </rPr>
      <t xml:space="preserve">
</t>
    </r>
  </si>
  <si>
    <t xml:space="preserve">1.4. ՉԱՐՏԱԴՐՎԱԾ ԱԿՏԻՎՆԵՐԻ ԻՐԱՑՈՒՄԻՑ ՄՈՒՏՔԵՐ`                               (տող6410+տող6420+տող6430+տող6440) </t>
  </si>
  <si>
    <t xml:space="preserve">1.1. ԱՇԽԱՏԱՆՔԻ ՎԱՐՁԱՏՐՈՒԹՅՈՒՆ (տող4110+տող4120+տող4130)          </t>
  </si>
  <si>
    <r>
      <rPr>
        <b/>
        <sz val="9"/>
        <rFont val="GHEA Grapalat"/>
        <family val="3"/>
      </rPr>
      <t>բյուջ տող 4200</t>
    </r>
    <r>
      <rPr>
        <sz val="9"/>
        <rFont val="GHEA Grapalat"/>
        <family val="3"/>
      </rPr>
      <t xml:space="preserve">
1.2 ԾԱՌԱՅՈՒԹՅՈՒՆՆԵՐԻ ԵՎ ԱՊՐԱՆՔՆԵՐԻ ՁԵՌՔ ԲԵՐՈՒՄ (տող4210+տող4220+տող4230+տող4240+տող4250+տող4260)</t>
    </r>
  </si>
  <si>
    <t xml:space="preserve">         որից` </t>
  </si>
  <si>
    <r>
      <rPr>
        <b/>
        <sz val="9"/>
        <rFont val="GHEA Grapalat"/>
        <family val="3"/>
      </rPr>
      <t xml:space="preserve">բյուջ տող. 4300 </t>
    </r>
    <r>
      <rPr>
        <sz val="9"/>
        <rFont val="GHEA Grapalat"/>
        <family val="3"/>
      </rPr>
      <t xml:space="preserve">
1.3. ՏՈԿՈՍԱՎՃԱՐՆԵՐ (տող4310+տող 4320+տող4330)</t>
    </r>
  </si>
  <si>
    <r>
      <rPr>
        <b/>
        <sz val="9"/>
        <rFont val="GHEA Grapalat"/>
        <family val="3"/>
      </rPr>
      <t xml:space="preserve">բյուջետ. տող 4400
</t>
    </r>
    <r>
      <rPr>
        <sz val="9"/>
        <rFont val="GHEA Grapalat"/>
        <family val="3"/>
      </rPr>
      <t xml:space="preserve">
1.4. ՍՈՒԲՍԻԴԻԱՆԵՐ  (տող4410+տող4420)</t>
    </r>
  </si>
  <si>
    <t>բյուջետ. տող 4500
1.5. ԴՐԱՄԱՇՆՈՐՀՆԵՐ (տող4510+տող4520+տող4530+տող4540)</t>
  </si>
  <si>
    <r>
      <rPr>
        <b/>
        <sz val="9"/>
        <rFont val="GHEA Grapalat"/>
        <family val="3"/>
      </rPr>
      <t>բյուջետ. տող 4600</t>
    </r>
    <r>
      <rPr>
        <sz val="9"/>
        <rFont val="GHEA Grapalat"/>
        <family val="3"/>
      </rPr>
      <t xml:space="preserve">
1.6. ՍՈՑԻԱԼԱԿԱՆ ՆՊԱՍՏՆԵՐ ԵՎ ԿԵՆՍԱԹՈՇԱԿՆԵՐ (տող4610+տող4630+տող4640)1</t>
    </r>
  </si>
  <si>
    <r>
      <rPr>
        <b/>
        <sz val="9"/>
        <rFont val="GHEA Grapalat"/>
        <family val="3"/>
      </rPr>
      <t>բյուջետ. տող 4700</t>
    </r>
    <r>
      <rPr>
        <sz val="9"/>
        <rFont val="GHEA Grapalat"/>
        <family val="3"/>
      </rPr>
      <t xml:space="preserve">
1.7. ԱՅԼ ԾԱԽՍԵՐ (տող4710+տող4720+տող4730+տող4740+տող4750+տող4760+տող4770)</t>
    </r>
  </si>
  <si>
    <t>որից` 
ՊԱՀՈՒՍՏԱՅԻՆ ՄԻՋՈՑՆԵՐ (տող4771)</t>
  </si>
  <si>
    <r>
      <t xml:space="preserve"> </t>
    </r>
    <r>
      <rPr>
        <b/>
        <sz val="8"/>
        <rFont val="GHEA Grapalat"/>
        <family val="3"/>
      </rPr>
      <t>(բյուջ. տող  5110)</t>
    </r>
    <r>
      <rPr>
        <sz val="8"/>
        <rFont val="GHEA Grapalat"/>
        <family val="3"/>
      </rPr>
      <t xml:space="preserve">
ՇԵՆՔԵՐ ԵՎ ՇԻՆՈՒԹՅՈՒՆՆԵՐ               (տող5111+տող5112+տող5113)</t>
    </r>
  </si>
  <si>
    <r>
      <rPr>
        <b/>
        <sz val="8"/>
        <rFont val="GHEA Grapalat"/>
        <family val="3"/>
      </rPr>
      <t xml:space="preserve"> (բյուջ. տող  5120+5130)</t>
    </r>
    <r>
      <rPr>
        <sz val="8"/>
        <rFont val="GHEA Grapalat"/>
        <family val="3"/>
      </rPr>
      <t xml:space="preserve">
ՄԵՔԵՆԱՆԵՐ ԵՎ ՍԱՐՔԱՎՈՐՈՒՄՆԵՐ               (տող5121+ տող5122+տող5123)
ԱՅԼ ՀԻՄՆԱԿԱՆ ՄԻՋՈՑՆԵ    (տող 5131+տող 5132+տող 5133+ տող5134)</t>
    </r>
  </si>
  <si>
    <t xml:space="preserve"> ԸՆԴԱՄԵՆԸ </t>
  </si>
  <si>
    <r>
      <rPr>
        <b/>
        <sz val="8"/>
        <rFont val="GHEA Grapalat"/>
        <family val="3"/>
      </rPr>
      <t xml:space="preserve">(տող 4110+ տող4120) </t>
    </r>
    <r>
      <rPr>
        <sz val="8"/>
        <rFont val="GHEA Grapalat"/>
        <family val="3"/>
      </rPr>
      <t xml:space="preserve">ԴՐԱՄՈՎ ՎՃԱՐՎՈՂ ԱՇԽԱՏԱՎԱՐՁԵՐ ԵՎ ՀԱՎԵԼԱՎՃԱՐՆԵՐ (տող4111+տող4112+ տող4114)+ </t>
    </r>
    <r>
      <rPr>
        <b/>
        <sz val="8"/>
        <rFont val="GHEA Grapalat"/>
        <family val="3"/>
      </rPr>
      <t>(տող4120)</t>
    </r>
  </si>
  <si>
    <t>տող4212
 Էներգետիկ  ծառայություններ</t>
  </si>
  <si>
    <r>
      <rPr>
        <b/>
        <sz val="8"/>
        <rFont val="GHEA Grapalat"/>
        <family val="3"/>
      </rPr>
      <t>տող4213</t>
    </r>
    <r>
      <rPr>
        <sz val="8"/>
        <rFont val="GHEA Grapalat"/>
        <family val="3"/>
      </rPr>
      <t xml:space="preserve">
Կոմունալ ծառայություններ</t>
    </r>
  </si>
  <si>
    <t>տող4214
Կապի ծառայություններ</t>
  </si>
  <si>
    <r>
      <t xml:space="preserve">տող 4220
 ԳՈՐԾՈՒՂՈՒՄՆԵՐԻ ԵՎ ՇՐՋԱԳԱՅՈՒԹՅՈՒՆՆԵՐԻ ԾԱԽՍԵՐ </t>
    </r>
    <r>
      <rPr>
        <sz val="7"/>
        <rFont val="GHEA Grapalat"/>
        <family val="3"/>
      </rPr>
      <t>(տող4221+տող4222+տող4223)</t>
    </r>
  </si>
  <si>
    <r>
      <t>տող 4230
ՊԱՅՄԱՆԱԳՐԱՅԻՆ ԱՅԼ ԾԱՌԱՅՈՒԹՅՈՒՆՆԵՐԻ ՁԵՌՔ ԲԵՐՈՒՄ</t>
    </r>
    <r>
      <rPr>
        <sz val="7"/>
        <rFont val="GHEA Grapalat"/>
        <family val="3"/>
      </rPr>
      <t xml:space="preserve"> (տող4231+տող4232+տող4233+տող4234+տող4235+տող4236+տող4237+տող4238)</t>
    </r>
  </si>
  <si>
    <r>
      <rPr>
        <u/>
        <sz val="8"/>
        <rFont val="GHEA Grapalat"/>
        <family val="3"/>
      </rPr>
      <t xml:space="preserve">բյուջ տող. 4238 </t>
    </r>
    <r>
      <rPr>
        <sz val="8"/>
        <rFont val="GHEA Grapalat"/>
        <family val="3"/>
      </rPr>
      <t xml:space="preserve">
 Ընդհանուր բնույթի այլ ծառայություններ</t>
    </r>
  </si>
  <si>
    <r>
      <rPr>
        <b/>
        <sz val="8"/>
        <rFont val="GHEA Grapalat"/>
        <family val="3"/>
      </rPr>
      <t xml:space="preserve">բյուջ տող. 4250 </t>
    </r>
    <r>
      <rPr>
        <sz val="8"/>
        <rFont val="GHEA Grapalat"/>
        <family val="3"/>
      </rPr>
      <t xml:space="preserve">
ԸՆԹԱՑԻԿ ՆՈՐՈԳՈՒՄ ԵՎ ՊԱՀՊԱՆՈՒՄ (ծառայություններ և նյութեր) (տող4251+տող4252)</t>
    </r>
  </si>
  <si>
    <r>
      <rPr>
        <b/>
        <sz val="8"/>
        <rFont val="GHEA Grapalat"/>
        <family val="3"/>
      </rPr>
      <t xml:space="preserve">բյուջ տող. 4260 </t>
    </r>
    <r>
      <rPr>
        <sz val="8"/>
        <rFont val="GHEA Grapalat"/>
        <family val="3"/>
      </rPr>
      <t xml:space="preserve">
 ՆՅՈՒԹԵՐ (տող4261+տող4262+տող4263+տող4264+տող4265+տող4266+տող4267+տող4268)</t>
    </r>
  </si>
  <si>
    <r>
      <rPr>
        <b/>
        <sz val="8"/>
        <rFont val="GHEA Grapalat"/>
        <family val="3"/>
      </rPr>
      <t>բյուջետ. տող 4411</t>
    </r>
    <r>
      <rPr>
        <sz val="8"/>
        <rFont val="GHEA Grapalat"/>
        <family val="3"/>
      </rPr>
      <t xml:space="preserve">
Սուբսիդիաներ ոչ-ֆինանսական պետական (hամայնքային) կազմակերպություններին </t>
    </r>
  </si>
  <si>
    <r>
      <rPr>
        <b/>
        <sz val="8"/>
        <rFont val="GHEA Grapalat"/>
        <family val="3"/>
      </rPr>
      <t>բյուջետ. տող 4531</t>
    </r>
    <r>
      <rPr>
        <sz val="8"/>
        <rFont val="GHEA Grapalat"/>
        <family val="3"/>
      </rPr>
      <t xml:space="preserve">
- Ընթացիկ դրամաշնորհներ պետական և համայնքների ոչ առևտրային կազմակերպություններին</t>
    </r>
  </si>
  <si>
    <t>տող 4771
 վարչական մաս</t>
  </si>
  <si>
    <t>տող 4771
ֆոնդային մաս</t>
  </si>
  <si>
    <t>Հատված 1 (տող 1392)
(Համայնքի բյուջ. եկամուտներ)
բյուջետ. տող. 1392 Վարչական բյուջեի պահուստային ֆոնդից ֆոնդային բյուջե կատարվող հատկացումներից մուտքեր</t>
  </si>
  <si>
    <r>
      <rPr>
        <b/>
        <sz val="8"/>
        <rFont val="GHEA Grapalat"/>
        <family val="3"/>
      </rPr>
      <t xml:space="preserve">  (տող 6410)</t>
    </r>
    <r>
      <rPr>
        <sz val="8"/>
        <rFont val="GHEA Grapalat"/>
        <family val="3"/>
      </rPr>
      <t xml:space="preserve">
ՀՈՂԻ ԻՐԱՑՈՒՄԻՑ ՄՈՒՏՔԵՐ</t>
    </r>
  </si>
  <si>
    <t>տող 6420
ՕԳՏԱԿԱՐ ՀԱՆԱԾՈՆԵՐԻ ԻՐԱՑՈՒՄԻՑ ՄՈՒՏՔԵՐ
տող 6430
ԱՅԼ ԲՆԱԿԱՆ ԾԱԳՈՒՄ ՈՒՆԵՑՈՂ ՀԻՄՆԱԿԱՆ ՄԻՋՈՑՆԵՐԻ ԻՐՑՈՒՄԻՑ ՄՈՒՏՔԵՐ
տող 6440 
ՈՉ ՆՅՈՒԹԱԿԱՆ ՉԱՐՏԱԴՐՎԱԾ ԱԿՏԻՎՆԵՐԻ ԻՐԱՑՈՒՄԻՑ ՄՈՒՏՔԵՐ</t>
  </si>
  <si>
    <t>01.01.2025թ. դրությամբ</t>
  </si>
  <si>
    <t>ՀՀ ՏԱՎՈՒՇԻ ՄԱՐԶԻ ՀԱՄԱՅՆՔՆԵՐԻ ԲՅՈՒՋԵՆԵՐԻ 2024Թ  ԾԱԽՍԵՐԸ`  ԸՍՏ  ԲՅՈՒՋԵՏԱՅԻՆ ԾԱԽՍԵՐԻ ՏՆՏԵՍԱԳԻՏԱԿԱՆ ԴԱՍԱԿԱՐԳՄԱՆ</t>
  </si>
  <si>
    <r>
      <t>տող 2110 
Օրենսդիր և գործադիր մարմիններ, պետական կառավարում, ‎ֆինանսական և հարկաբյուջետային հարաբերություններ, արտաքին հարաբերություններ</t>
    </r>
    <r>
      <rPr>
        <b/>
        <u/>
        <sz val="10"/>
        <rFont val="Arial Armenian"/>
        <family val="2"/>
      </rPr>
      <t/>
    </r>
  </si>
  <si>
    <t>ՀՀ ՏԱՎՈՒՇԻ ՄԱՐԶԻ ՀԱՄԱՅՆՔՆԵՐԻ 2024Թ. ԲՅՈՒՋԵՆԵՐԻ ԾԱԽՍԵՐԸ` ԸՍՏ ԲՅՈՒՋԵՏԱՅԻՆ ԾԱԽՍԵՐԻ  ԳՈՐԾԱՌԱԿԱՆ ԴԱՍԱԿԱՐԳՄԱՆ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</si>
</sst>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7"/>
      <name val="GHEA Grapalat"/>
      <family val="3"/>
    </font>
    <font>
      <sz val="10"/>
      <name val="Times Armenian"/>
      <family val="1"/>
    </font>
    <font>
      <sz val="8"/>
      <name val="GHEA Grapalat"/>
      <family val="3"/>
    </font>
    <font>
      <b/>
      <sz val="10"/>
      <name val="GHEA Grapalat"/>
      <family val="3"/>
    </font>
    <font>
      <b/>
      <sz val="8"/>
      <name val="GHEA Grapalat"/>
      <family val="3"/>
    </font>
    <font>
      <sz val="12"/>
      <name val="Times Armenian"/>
      <family val="1"/>
    </font>
    <font>
      <sz val="12"/>
      <name val="GHEA Grapalat"/>
      <family val="3"/>
    </font>
    <font>
      <b/>
      <sz val="11"/>
      <name val="GHEA Grapalat"/>
      <family val="3"/>
    </font>
    <font>
      <sz val="10"/>
      <name val="GHEA Grapalat"/>
      <family val="3"/>
    </font>
    <font>
      <u/>
      <sz val="10"/>
      <name val="GHEA Grapalat"/>
      <family val="3"/>
    </font>
    <font>
      <b/>
      <u/>
      <sz val="10"/>
      <name val="GHEA Grapalat"/>
      <family val="3"/>
    </font>
    <font>
      <sz val="9"/>
      <name val="GHEA Grapalat"/>
      <family val="3"/>
    </font>
    <font>
      <b/>
      <u/>
      <sz val="10"/>
      <name val="Arial Armenian"/>
      <family val="2"/>
    </font>
    <font>
      <b/>
      <sz val="9"/>
      <name val="GHEA Grapalat"/>
      <family val="3"/>
    </font>
    <font>
      <b/>
      <u/>
      <sz val="9"/>
      <name val="GHEA Grapalat"/>
      <family val="3"/>
    </font>
    <font>
      <sz val="11"/>
      <name val="GHEA Grapalat"/>
      <family val="3"/>
    </font>
    <font>
      <u/>
      <sz val="8"/>
      <name val="GHEA Grapalat"/>
      <family val="3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7" fillId="0" borderId="0"/>
  </cellStyleXfs>
  <cellXfs count="154">
    <xf numFmtId="0" fontId="0" fillId="0" borderId="0" xfId="0"/>
    <xf numFmtId="0" fontId="8" fillId="0" borderId="0" xfId="0" applyFont="1" applyProtection="1">
      <protection locked="0"/>
    </xf>
    <xf numFmtId="165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164" fontId="4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10" fillId="0" borderId="0" xfId="0" applyFont="1"/>
    <xf numFmtId="0" fontId="10" fillId="6" borderId="3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3" fillId="0" borderId="0" xfId="0" applyFont="1"/>
    <xf numFmtId="4" fontId="2" fillId="7" borderId="7" xfId="0" applyNumberFormat="1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4" fontId="4" fillId="7" borderId="7" xfId="0" applyNumberFormat="1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2" fillId="0" borderId="0" xfId="0" applyFont="1"/>
    <xf numFmtId="0" fontId="10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4" fontId="13" fillId="0" borderId="7" xfId="0" applyNumberFormat="1" applyFont="1" applyBorder="1" applyAlignment="1" applyProtection="1">
      <alignment horizontal="center" vertical="center"/>
      <protection locked="0"/>
    </xf>
    <xf numFmtId="3" fontId="13" fillId="0" borderId="7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4" fontId="13" fillId="0" borderId="0" xfId="0" applyNumberFormat="1" applyFont="1" applyAlignment="1" applyProtection="1">
      <alignment horizontal="right" vertical="center"/>
      <protection locked="0"/>
    </xf>
    <xf numFmtId="164" fontId="13" fillId="0" borderId="0" xfId="0" applyNumberFormat="1" applyFont="1" applyAlignment="1" applyProtection="1">
      <alignment horizontal="right" vertical="center"/>
      <protection locked="0"/>
    </xf>
    <xf numFmtId="164" fontId="4" fillId="0" borderId="0" xfId="0" applyNumberFormat="1" applyFont="1" applyAlignment="1" applyProtection="1">
      <alignment horizontal="right" vertical="center"/>
      <protection locked="0"/>
    </xf>
    <xf numFmtId="4" fontId="10" fillId="0" borderId="0" xfId="0" applyNumberFormat="1" applyFont="1" applyAlignment="1" applyProtection="1">
      <alignment horizontal="right" vertical="center"/>
      <protection locked="0"/>
    </xf>
    <xf numFmtId="0" fontId="10" fillId="0" borderId="0" xfId="0" applyFont="1" applyProtection="1">
      <protection locked="0"/>
    </xf>
    <xf numFmtId="4" fontId="8" fillId="0" borderId="0" xfId="0" applyNumberFormat="1" applyFont="1" applyAlignment="1" applyProtection="1">
      <alignment horizontal="right" vertical="center"/>
      <protection locked="0"/>
    </xf>
    <xf numFmtId="0" fontId="17" fillId="0" borderId="0" xfId="0" applyFo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4" fillId="0" borderId="0" xfId="0" applyFont="1"/>
    <xf numFmtId="0" fontId="4" fillId="10" borderId="7" xfId="0" applyFont="1" applyFill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0" fontId="7" fillId="0" borderId="0" xfId="3"/>
    <xf numFmtId="0" fontId="13" fillId="3" borderId="7" xfId="0" applyFont="1" applyFill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>
      <alignment horizontal="left" vertical="center"/>
    </xf>
    <xf numFmtId="164" fontId="13" fillId="0" borderId="7" xfId="1" applyNumberFormat="1" applyFont="1" applyBorder="1" applyAlignment="1">
      <alignment horizontal="center" vertical="center"/>
    </xf>
    <xf numFmtId="1" fontId="13" fillId="3" borderId="7" xfId="0" applyNumberFormat="1" applyFont="1" applyFill="1" applyBorder="1" applyAlignment="1" applyProtection="1">
      <alignment horizontal="left" vertical="center" wrapText="1"/>
      <protection locked="0"/>
    </xf>
    <xf numFmtId="165" fontId="13" fillId="0" borderId="7" xfId="0" applyNumberFormat="1" applyFont="1" applyBorder="1" applyAlignment="1">
      <alignment horizontal="left" vertical="center"/>
    </xf>
    <xf numFmtId="164" fontId="13" fillId="0" borderId="5" xfId="0" applyNumberFormat="1" applyFont="1" applyBorder="1" applyAlignment="1" applyProtection="1">
      <alignment horizontal="center" vertical="center"/>
      <protection locked="0"/>
    </xf>
    <xf numFmtId="164" fontId="13" fillId="9" borderId="7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3" fontId="13" fillId="0" borderId="7" xfId="0" applyNumberFormat="1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center"/>
      <protection locked="0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5" fontId="17" fillId="0" borderId="0" xfId="0" applyNumberFormat="1" applyFont="1" applyAlignment="1">
      <alignment horizontal="left"/>
    </xf>
    <xf numFmtId="0" fontId="4" fillId="10" borderId="7" xfId="0" applyFont="1" applyFill="1" applyBorder="1" applyAlignment="1">
      <alignment horizontal="left" vertical="center" wrapText="1"/>
    </xf>
    <xf numFmtId="0" fontId="8" fillId="0" borderId="0" xfId="0" applyFont="1" applyAlignment="1" applyProtection="1">
      <alignment horizontal="left"/>
      <protection locked="0"/>
    </xf>
    <xf numFmtId="164" fontId="13" fillId="0" borderId="9" xfId="1" applyNumberFormat="1" applyFont="1" applyBorder="1" applyAlignment="1">
      <alignment horizontal="center" vertical="center"/>
    </xf>
    <xf numFmtId="3" fontId="13" fillId="0" borderId="7" xfId="1" applyNumberFormat="1" applyFont="1" applyBorder="1" applyAlignment="1">
      <alignment horizontal="center" vertical="center"/>
    </xf>
    <xf numFmtId="165" fontId="15" fillId="0" borderId="0" xfId="0" applyNumberFormat="1" applyFont="1" applyAlignment="1" applyProtection="1">
      <alignment horizontal="center" vertical="center"/>
      <protection locked="0"/>
    </xf>
    <xf numFmtId="164" fontId="13" fillId="0" borderId="0" xfId="0" applyNumberFormat="1" applyFont="1" applyAlignment="1" applyProtection="1">
      <alignment horizontal="center" vertical="center"/>
      <protection locked="0"/>
    </xf>
    <xf numFmtId="164" fontId="13" fillId="0" borderId="8" xfId="1" applyNumberFormat="1" applyFont="1" applyBorder="1" applyAlignment="1">
      <alignment horizontal="center" vertical="center"/>
    </xf>
    <xf numFmtId="0" fontId="3" fillId="0" borderId="0" xfId="1"/>
    <xf numFmtId="0" fontId="13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13" fillId="5" borderId="5" xfId="0" applyNumberFormat="1" applyFont="1" applyFill="1" applyBorder="1" applyAlignment="1">
      <alignment horizontal="center" vertical="center" wrapText="1"/>
    </xf>
    <xf numFmtId="4" fontId="13" fillId="2" borderId="8" xfId="0" applyNumberFormat="1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 vertical="center" wrapText="1"/>
    </xf>
    <xf numFmtId="4" fontId="13" fillId="2" borderId="9" xfId="0" applyNumberFormat="1" applyFont="1" applyFill="1" applyBorder="1" applyAlignment="1">
      <alignment horizontal="center" vertical="center" wrapText="1"/>
    </xf>
    <xf numFmtId="4" fontId="13" fillId="11" borderId="8" xfId="0" applyNumberFormat="1" applyFont="1" applyFill="1" applyBorder="1" applyAlignment="1">
      <alignment horizontal="center" vertical="center" wrapText="1"/>
    </xf>
    <xf numFmtId="4" fontId="13" fillId="11" borderId="5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4" fontId="13" fillId="0" borderId="9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4" fillId="10" borderId="7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4">
    <cellStyle name="Normal 12 5" xfId="3" xr:uid="{00000000-0005-0000-0000-000000000000}"/>
    <cellStyle name="Normal_Sheet2" xfId="1" xr:uid="{00000000-0005-0000-0000-000001000000}"/>
    <cellStyle name="Обычный" xfId="0" builtinId="0"/>
    <cellStyle name="Обычный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T138"/>
  <sheetViews>
    <sheetView tabSelected="1" zoomScale="120" zoomScaleNormal="120" workbookViewId="0">
      <pane xSplit="8" ySplit="10" topLeftCell="I11" activePane="bottomRight" state="frozen"/>
      <selection pane="topRight" activeCell="I1" sqref="I1"/>
      <selection pane="bottomLeft" activeCell="A11" sqref="A11"/>
      <selection pane="bottomRight" activeCell="L18" sqref="L18"/>
    </sheetView>
  </sheetViews>
  <sheetFormatPr defaultColWidth="11.140625" defaultRowHeight="17.25" x14ac:dyDescent="0.3"/>
  <cols>
    <col min="1" max="1" width="4.28515625" style="1" bestFit="1" customWidth="1"/>
    <col min="2" max="2" width="11.5703125" style="1" bestFit="1" customWidth="1"/>
    <col min="3" max="3" width="11.28515625" style="1" bestFit="1" customWidth="1"/>
    <col min="4" max="4" width="10.7109375" style="1" bestFit="1" customWidth="1"/>
    <col min="5" max="6" width="10.42578125" style="1" bestFit="1" customWidth="1"/>
    <col min="7" max="7" width="10.5703125" style="1" bestFit="1" customWidth="1"/>
    <col min="8" max="8" width="10.140625" style="1" bestFit="1" customWidth="1"/>
    <col min="9" max="10" width="10.28515625" style="1" bestFit="1" customWidth="1"/>
    <col min="11" max="11" width="8.7109375" style="1" bestFit="1" customWidth="1"/>
    <col min="12" max="12" width="8.5703125" style="1" bestFit="1" customWidth="1"/>
    <col min="13" max="13" width="9.85546875" style="1" bestFit="1" customWidth="1"/>
    <col min="14" max="14" width="10" style="1" bestFit="1" customWidth="1"/>
    <col min="15" max="15" width="12.85546875" style="1" bestFit="1" customWidth="1"/>
    <col min="16" max="16" width="8" style="1" bestFit="1" customWidth="1"/>
    <col min="17" max="17" width="8.85546875" style="1" customWidth="1"/>
    <col min="18" max="18" width="8.7109375" style="1" customWidth="1"/>
    <col min="19" max="19" width="7.7109375" style="1" customWidth="1"/>
    <col min="20" max="20" width="7.7109375" style="1" bestFit="1" customWidth="1"/>
    <col min="21" max="21" width="7.28515625" style="1" bestFit="1" customWidth="1"/>
    <col min="22" max="22" width="7" style="1" bestFit="1" customWidth="1"/>
    <col min="23" max="23" width="7.140625" style="1" bestFit="1" customWidth="1"/>
    <col min="24" max="24" width="4.85546875" style="1" bestFit="1" customWidth="1"/>
    <col min="25" max="25" width="7" style="1" bestFit="1" customWidth="1"/>
    <col min="26" max="26" width="4.85546875" style="1" bestFit="1" customWidth="1"/>
    <col min="27" max="27" width="7" style="1" bestFit="1" customWidth="1"/>
    <col min="28" max="28" width="3.7109375" style="1" bestFit="1" customWidth="1"/>
    <col min="29" max="29" width="9" style="1" bestFit="1" customWidth="1"/>
    <col min="30" max="30" width="8.5703125" style="1" bestFit="1" customWidth="1"/>
    <col min="31" max="32" width="10.140625" style="1" bestFit="1" customWidth="1"/>
    <col min="33" max="33" width="8.28515625" style="1" bestFit="1" customWidth="1"/>
    <col min="34" max="34" width="3.140625" style="1" bestFit="1" customWidth="1"/>
    <col min="35" max="35" width="8.28515625" style="1" bestFit="1" customWidth="1"/>
    <col min="36" max="36" width="3.140625" style="1" bestFit="1" customWidth="1"/>
    <col min="37" max="37" width="8.42578125" style="1" bestFit="1" customWidth="1"/>
    <col min="38" max="38" width="8.5703125" style="1" bestFit="1" customWidth="1"/>
    <col min="39" max="39" width="9.140625" style="1" bestFit="1" customWidth="1"/>
    <col min="40" max="40" width="8.85546875" style="1" bestFit="1" customWidth="1"/>
    <col min="41" max="41" width="7" style="1" bestFit="1" customWidth="1"/>
    <col min="42" max="42" width="5.140625" style="1" bestFit="1" customWidth="1"/>
    <col min="43" max="43" width="7" style="1" bestFit="1" customWidth="1"/>
    <col min="44" max="44" width="3.7109375" style="1" bestFit="1" customWidth="1"/>
    <col min="45" max="45" width="9.140625" style="1" bestFit="1" customWidth="1"/>
    <col min="46" max="46" width="8.42578125" style="1" bestFit="1" customWidth="1"/>
    <col min="47" max="47" width="10.42578125" style="1" bestFit="1" customWidth="1"/>
    <col min="48" max="48" width="9.85546875" style="1" bestFit="1" customWidth="1"/>
    <col min="49" max="49" width="7" style="1" bestFit="1" customWidth="1"/>
    <col min="50" max="50" width="3.7109375" style="1" customWidth="1"/>
    <col min="51" max="51" width="10.85546875" style="1" bestFit="1" customWidth="1"/>
    <col min="52" max="52" width="11" style="1" bestFit="1" customWidth="1"/>
    <col min="53" max="54" width="10.140625" style="1" bestFit="1" customWidth="1"/>
    <col min="55" max="55" width="7.28515625" style="1" bestFit="1" customWidth="1"/>
    <col min="56" max="56" width="7" style="1" bestFit="1" customWidth="1"/>
    <col min="57" max="58" width="10.28515625" style="1" bestFit="1" customWidth="1"/>
    <col min="59" max="59" width="7" style="1" bestFit="1" customWidth="1"/>
    <col min="60" max="60" width="3" style="1" bestFit="1" customWidth="1"/>
    <col min="61" max="61" width="7.28515625" style="1" bestFit="1" customWidth="1"/>
    <col min="62" max="62" width="7.140625" style="1" bestFit="1" customWidth="1"/>
    <col min="63" max="63" width="7.28515625" style="1" bestFit="1" customWidth="1"/>
    <col min="64" max="64" width="7" style="1" customWidth="1"/>
    <col min="65" max="65" width="9.140625" style="1" customWidth="1"/>
    <col min="66" max="66" width="9" style="1" bestFit="1" customWidth="1"/>
    <col min="67" max="67" width="9.140625" style="1" bestFit="1" customWidth="1"/>
    <col min="68" max="68" width="8.85546875" style="1" bestFit="1" customWidth="1"/>
    <col min="69" max="69" width="7" style="1" bestFit="1" customWidth="1"/>
    <col min="70" max="70" width="4.7109375" style="1" bestFit="1" customWidth="1"/>
    <col min="71" max="71" width="9.140625" style="1" customWidth="1"/>
    <col min="72" max="72" width="8.28515625" style="1" bestFit="1" customWidth="1"/>
    <col min="73" max="73" width="9.140625" style="1" bestFit="1" customWidth="1"/>
    <col min="74" max="74" width="4.85546875" style="1" bestFit="1" customWidth="1"/>
    <col min="75" max="75" width="9.140625" style="1" bestFit="1" customWidth="1"/>
    <col min="76" max="76" width="4.85546875" style="1" bestFit="1" customWidth="1"/>
    <col min="77" max="77" width="8" style="1" bestFit="1" customWidth="1"/>
    <col min="78" max="78" width="7.85546875" style="1" bestFit="1" customWidth="1"/>
    <col min="79" max="79" width="8.85546875" style="1" bestFit="1" customWidth="1"/>
    <col min="80" max="80" width="8.7109375" style="1" customWidth="1"/>
    <col min="81" max="81" width="8.7109375" style="1" bestFit="1" customWidth="1"/>
    <col min="82" max="82" width="8.42578125" style="1" bestFit="1" customWidth="1"/>
    <col min="83" max="83" width="7.28515625" style="1" bestFit="1" customWidth="1"/>
    <col min="84" max="84" width="6.7109375" style="1" bestFit="1" customWidth="1"/>
    <col min="85" max="85" width="9.140625" style="1" customWidth="1"/>
    <col min="86" max="86" width="9.140625" style="1" bestFit="1" customWidth="1"/>
    <col min="87" max="87" width="8.140625" style="1" bestFit="1" customWidth="1"/>
    <col min="88" max="88" width="7.85546875" style="1" bestFit="1" customWidth="1"/>
    <col min="89" max="89" width="7" style="1" bestFit="1" customWidth="1"/>
    <col min="90" max="90" width="5.5703125" style="1" bestFit="1" customWidth="1"/>
    <col min="91" max="91" width="7" style="1" bestFit="1" customWidth="1"/>
    <col min="92" max="92" width="4.7109375" style="1" bestFit="1" customWidth="1"/>
    <col min="93" max="93" width="9.140625" style="1" customWidth="1"/>
    <col min="94" max="94" width="9.140625" style="1" bestFit="1" customWidth="1"/>
    <col min="95" max="95" width="8.42578125" style="1" bestFit="1" customWidth="1"/>
    <col min="96" max="96" width="8" style="1" bestFit="1" customWidth="1"/>
    <col min="97" max="97" width="8.7109375" style="1" bestFit="1" customWidth="1"/>
    <col min="98" max="99" width="8.85546875" style="1" bestFit="1" customWidth="1"/>
    <col min="100" max="100" width="8" style="1" customWidth="1"/>
    <col min="101" max="101" width="9.140625" style="1" bestFit="1" customWidth="1"/>
    <col min="102" max="102" width="8.7109375" style="1" bestFit="1" customWidth="1"/>
    <col min="103" max="104" width="8" style="1" bestFit="1" customWidth="1"/>
    <col min="105" max="105" width="9.7109375" style="1" bestFit="1" customWidth="1"/>
    <col min="106" max="106" width="9.85546875" style="1" bestFit="1" customWidth="1"/>
    <col min="107" max="107" width="9.140625" style="1" bestFit="1" customWidth="1"/>
    <col min="108" max="108" width="8.7109375" style="1" bestFit="1" customWidth="1"/>
    <col min="109" max="109" width="10" style="1" bestFit="1" customWidth="1"/>
    <col min="110" max="110" width="9.85546875" style="1" customWidth="1"/>
    <col min="111" max="111" width="8" style="1" customWidth="1"/>
    <col min="112" max="112" width="7.85546875" style="1" bestFit="1" customWidth="1"/>
    <col min="113" max="113" width="8.140625" style="1" bestFit="1" customWidth="1"/>
    <col min="114" max="114" width="7.85546875" style="1" bestFit="1" customWidth="1"/>
    <col min="115" max="115" width="7" style="1" bestFit="1" customWidth="1"/>
    <col min="116" max="116" width="3.7109375" style="1" bestFit="1" customWidth="1"/>
    <col min="117" max="120" width="9.28515625" style="1" bestFit="1" customWidth="1"/>
    <col min="121" max="121" width="7" style="1" bestFit="1" customWidth="1"/>
    <col min="122" max="122" width="4.85546875" style="1" bestFit="1" customWidth="1"/>
    <col min="123" max="124" width="9.28515625" style="1" bestFit="1" customWidth="1"/>
    <col min="125" max="125" width="1.28515625" style="1" customWidth="1"/>
    <col min="126" max="16384" width="11.140625" style="1"/>
  </cols>
  <sheetData>
    <row r="2" spans="1:124" s="8" customFormat="1" ht="33" customHeight="1" x14ac:dyDescent="0.25">
      <c r="A2" s="5"/>
      <c r="B2" s="91" t="s">
        <v>86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6"/>
      <c r="R2" s="6"/>
      <c r="S2" s="6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7"/>
      <c r="DI2" s="7"/>
      <c r="DJ2" s="7"/>
      <c r="DK2" s="7"/>
      <c r="DL2" s="7"/>
      <c r="DM2" s="7"/>
      <c r="DN2" s="7"/>
      <c r="DO2" s="7"/>
      <c r="DP2" s="7"/>
      <c r="DQ2" s="7"/>
    </row>
    <row r="3" spans="1:124" s="8" customFormat="1" ht="16.5" x14ac:dyDescent="0.25">
      <c r="A3" s="5"/>
      <c r="B3" s="9"/>
      <c r="C3" s="9"/>
      <c r="D3" s="9"/>
      <c r="E3" s="91" t="s">
        <v>83</v>
      </c>
      <c r="F3" s="91"/>
      <c r="G3" s="91"/>
      <c r="H3" s="91"/>
      <c r="I3" s="91"/>
      <c r="J3" s="91"/>
      <c r="K3" s="91"/>
      <c r="L3" s="9"/>
      <c r="M3" s="9"/>
      <c r="N3" s="9"/>
      <c r="O3" s="5"/>
      <c r="P3" s="6"/>
      <c r="Q3" s="6"/>
      <c r="R3" s="6"/>
      <c r="S3" s="6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7"/>
      <c r="DI3" s="7"/>
      <c r="DJ3" s="7"/>
      <c r="DK3" s="7"/>
      <c r="DL3" s="7"/>
      <c r="DM3" s="7"/>
      <c r="DN3" s="7"/>
      <c r="DO3" s="7"/>
      <c r="DP3" s="7"/>
      <c r="DQ3" s="7"/>
    </row>
    <row r="4" spans="1:124" x14ac:dyDescent="0.3">
      <c r="B4" s="2"/>
      <c r="C4" s="2"/>
      <c r="D4" s="2"/>
      <c r="E4" s="10"/>
      <c r="F4" s="10"/>
      <c r="G4" s="10"/>
      <c r="H4" s="10"/>
      <c r="I4" s="10"/>
      <c r="J4" s="10"/>
      <c r="K4" s="10"/>
      <c r="L4" s="10"/>
      <c r="M4" s="10"/>
      <c r="O4" s="11" t="s">
        <v>0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92"/>
      <c r="AB4" s="92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2"/>
      <c r="DF4" s="12"/>
      <c r="DG4" s="12"/>
      <c r="DH4" s="12"/>
    </row>
    <row r="5" spans="1:124" s="13" customFormat="1" ht="22.5" customHeight="1" x14ac:dyDescent="0.25">
      <c r="A5" s="93" t="s">
        <v>1</v>
      </c>
      <c r="B5" s="71" t="s">
        <v>7</v>
      </c>
      <c r="C5" s="85" t="s">
        <v>8</v>
      </c>
      <c r="D5" s="86"/>
      <c r="E5" s="86"/>
      <c r="F5" s="86"/>
      <c r="G5" s="86"/>
      <c r="H5" s="87"/>
      <c r="I5" s="97" t="s">
        <v>9</v>
      </c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9"/>
    </row>
    <row r="6" spans="1:124" s="13" customFormat="1" ht="38.25" customHeight="1" x14ac:dyDescent="0.25">
      <c r="A6" s="93"/>
      <c r="B6" s="71"/>
      <c r="C6" s="94"/>
      <c r="D6" s="95"/>
      <c r="E6" s="95"/>
      <c r="F6" s="95"/>
      <c r="G6" s="95"/>
      <c r="H6" s="96"/>
      <c r="I6" s="85" t="s">
        <v>10</v>
      </c>
      <c r="J6" s="86"/>
      <c r="K6" s="86"/>
      <c r="L6" s="86"/>
      <c r="M6" s="100" t="s">
        <v>11</v>
      </c>
      <c r="N6" s="101"/>
      <c r="O6" s="101"/>
      <c r="P6" s="101"/>
      <c r="Q6" s="101"/>
      <c r="R6" s="101"/>
      <c r="S6" s="101"/>
      <c r="T6" s="102"/>
      <c r="U6" s="85" t="s">
        <v>12</v>
      </c>
      <c r="V6" s="86"/>
      <c r="W6" s="86"/>
      <c r="X6" s="87"/>
      <c r="Y6" s="85" t="s">
        <v>13</v>
      </c>
      <c r="Z6" s="86"/>
      <c r="AA6" s="86"/>
      <c r="AB6" s="87"/>
      <c r="AC6" s="85" t="s">
        <v>14</v>
      </c>
      <c r="AD6" s="86"/>
      <c r="AE6" s="86"/>
      <c r="AF6" s="87"/>
      <c r="AG6" s="104" t="s">
        <v>9</v>
      </c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6"/>
      <c r="BA6" s="85" t="s">
        <v>15</v>
      </c>
      <c r="BB6" s="86"/>
      <c r="BC6" s="86"/>
      <c r="BD6" s="87"/>
      <c r="BE6" s="14" t="s">
        <v>16</v>
      </c>
      <c r="BF6" s="14"/>
      <c r="BG6" s="14"/>
      <c r="BH6" s="14"/>
      <c r="BI6" s="14"/>
      <c r="BJ6" s="14"/>
      <c r="BK6" s="14"/>
      <c r="BL6" s="14"/>
      <c r="BM6" s="85" t="s">
        <v>17</v>
      </c>
      <c r="BN6" s="86"/>
      <c r="BO6" s="86"/>
      <c r="BP6" s="87"/>
      <c r="BQ6" s="15" t="s">
        <v>18</v>
      </c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07"/>
      <c r="CF6" s="107"/>
      <c r="CG6" s="107"/>
      <c r="CH6" s="107"/>
      <c r="CI6" s="107"/>
      <c r="CJ6" s="108"/>
      <c r="CK6" s="85" t="s">
        <v>19</v>
      </c>
      <c r="CL6" s="86"/>
      <c r="CM6" s="86"/>
      <c r="CN6" s="87"/>
      <c r="CO6" s="85" t="s">
        <v>20</v>
      </c>
      <c r="CP6" s="86"/>
      <c r="CQ6" s="86"/>
      <c r="CR6" s="87"/>
      <c r="CS6" s="17" t="s">
        <v>18</v>
      </c>
      <c r="CT6" s="17"/>
      <c r="CU6" s="17"/>
      <c r="CV6" s="17"/>
      <c r="CW6" s="17"/>
      <c r="CX6" s="17"/>
      <c r="CY6" s="17"/>
      <c r="CZ6" s="17"/>
      <c r="DA6" s="85" t="s">
        <v>21</v>
      </c>
      <c r="DB6" s="86"/>
      <c r="DC6" s="86"/>
      <c r="DD6" s="87"/>
      <c r="DE6" s="17" t="s">
        <v>18</v>
      </c>
      <c r="DF6" s="17"/>
      <c r="DG6" s="17"/>
      <c r="DH6" s="17"/>
      <c r="DI6" s="85" t="s">
        <v>22</v>
      </c>
      <c r="DJ6" s="86"/>
      <c r="DK6" s="86"/>
      <c r="DL6" s="87"/>
      <c r="DM6" s="85" t="s">
        <v>23</v>
      </c>
      <c r="DN6" s="86"/>
      <c r="DO6" s="86"/>
      <c r="DP6" s="86"/>
      <c r="DQ6" s="86"/>
      <c r="DR6" s="87"/>
      <c r="DS6" s="71" t="s">
        <v>24</v>
      </c>
      <c r="DT6" s="71"/>
    </row>
    <row r="7" spans="1:124" s="18" customFormat="1" ht="81.75" customHeight="1" x14ac:dyDescent="0.25">
      <c r="A7" s="93"/>
      <c r="B7" s="71"/>
      <c r="C7" s="88"/>
      <c r="D7" s="89"/>
      <c r="E7" s="89"/>
      <c r="F7" s="89"/>
      <c r="G7" s="89"/>
      <c r="H7" s="90"/>
      <c r="I7" s="94"/>
      <c r="J7" s="95"/>
      <c r="K7" s="95"/>
      <c r="L7" s="95"/>
      <c r="M7" s="79" t="s">
        <v>85</v>
      </c>
      <c r="N7" s="80"/>
      <c r="O7" s="80"/>
      <c r="P7" s="80"/>
      <c r="Q7" s="79" t="s">
        <v>25</v>
      </c>
      <c r="R7" s="80"/>
      <c r="S7" s="80"/>
      <c r="T7" s="80"/>
      <c r="U7" s="88"/>
      <c r="V7" s="89"/>
      <c r="W7" s="89"/>
      <c r="X7" s="90"/>
      <c r="Y7" s="88"/>
      <c r="Z7" s="89"/>
      <c r="AA7" s="89"/>
      <c r="AB7" s="90"/>
      <c r="AC7" s="88"/>
      <c r="AD7" s="89"/>
      <c r="AE7" s="89"/>
      <c r="AF7" s="90"/>
      <c r="AG7" s="82" t="s">
        <v>26</v>
      </c>
      <c r="AH7" s="83"/>
      <c r="AI7" s="83"/>
      <c r="AJ7" s="84"/>
      <c r="AK7" s="79" t="s">
        <v>27</v>
      </c>
      <c r="AL7" s="80"/>
      <c r="AM7" s="80"/>
      <c r="AN7" s="80"/>
      <c r="AO7" s="79" t="s">
        <v>28</v>
      </c>
      <c r="AP7" s="80"/>
      <c r="AQ7" s="80"/>
      <c r="AR7" s="80"/>
      <c r="AS7" s="79" t="s">
        <v>29</v>
      </c>
      <c r="AT7" s="80"/>
      <c r="AU7" s="80"/>
      <c r="AV7" s="80"/>
      <c r="AW7" s="79" t="s">
        <v>30</v>
      </c>
      <c r="AX7" s="80"/>
      <c r="AY7" s="80"/>
      <c r="AZ7" s="80"/>
      <c r="BA7" s="88"/>
      <c r="BB7" s="89"/>
      <c r="BC7" s="89"/>
      <c r="BD7" s="90"/>
      <c r="BE7" s="81" t="s">
        <v>31</v>
      </c>
      <c r="BF7" s="81"/>
      <c r="BG7" s="81"/>
      <c r="BH7" s="81"/>
      <c r="BI7" s="82" t="s">
        <v>32</v>
      </c>
      <c r="BJ7" s="83"/>
      <c r="BK7" s="83"/>
      <c r="BL7" s="84"/>
      <c r="BM7" s="88"/>
      <c r="BN7" s="89"/>
      <c r="BO7" s="89"/>
      <c r="BP7" s="90"/>
      <c r="BQ7" s="79" t="s">
        <v>33</v>
      </c>
      <c r="BR7" s="80"/>
      <c r="BS7" s="80"/>
      <c r="BT7" s="80"/>
      <c r="BU7" s="79" t="s">
        <v>34</v>
      </c>
      <c r="BV7" s="80"/>
      <c r="BW7" s="80"/>
      <c r="BX7" s="80"/>
      <c r="BY7" s="81" t="s">
        <v>35</v>
      </c>
      <c r="BZ7" s="81"/>
      <c r="CA7" s="81"/>
      <c r="CB7" s="81"/>
      <c r="CC7" s="79" t="s">
        <v>36</v>
      </c>
      <c r="CD7" s="80"/>
      <c r="CE7" s="80"/>
      <c r="CF7" s="80"/>
      <c r="CG7" s="79" t="s">
        <v>37</v>
      </c>
      <c r="CH7" s="80"/>
      <c r="CI7" s="80"/>
      <c r="CJ7" s="80"/>
      <c r="CK7" s="88"/>
      <c r="CL7" s="89"/>
      <c r="CM7" s="89"/>
      <c r="CN7" s="90"/>
      <c r="CO7" s="88"/>
      <c r="CP7" s="89"/>
      <c r="CQ7" s="89"/>
      <c r="CR7" s="90"/>
      <c r="CS7" s="81" t="s">
        <v>38</v>
      </c>
      <c r="CT7" s="81"/>
      <c r="CU7" s="81"/>
      <c r="CV7" s="81"/>
      <c r="CW7" s="81" t="s">
        <v>39</v>
      </c>
      <c r="CX7" s="81"/>
      <c r="CY7" s="81"/>
      <c r="CZ7" s="81"/>
      <c r="DA7" s="88"/>
      <c r="DB7" s="89"/>
      <c r="DC7" s="89"/>
      <c r="DD7" s="90"/>
      <c r="DE7" s="79" t="s">
        <v>40</v>
      </c>
      <c r="DF7" s="80"/>
      <c r="DG7" s="80"/>
      <c r="DH7" s="103"/>
      <c r="DI7" s="88"/>
      <c r="DJ7" s="89"/>
      <c r="DK7" s="89"/>
      <c r="DL7" s="90"/>
      <c r="DM7" s="88"/>
      <c r="DN7" s="89"/>
      <c r="DO7" s="89"/>
      <c r="DP7" s="89"/>
      <c r="DQ7" s="89"/>
      <c r="DR7" s="90"/>
      <c r="DS7" s="71"/>
      <c r="DT7" s="71"/>
    </row>
    <row r="8" spans="1:124" s="18" customFormat="1" ht="24" customHeight="1" x14ac:dyDescent="0.25">
      <c r="A8" s="93"/>
      <c r="B8" s="71"/>
      <c r="C8" s="77" t="s">
        <v>41</v>
      </c>
      <c r="D8" s="78"/>
      <c r="E8" s="70" t="s">
        <v>42</v>
      </c>
      <c r="F8" s="70"/>
      <c r="G8" s="70" t="s">
        <v>43</v>
      </c>
      <c r="H8" s="70"/>
      <c r="I8" s="70" t="s">
        <v>42</v>
      </c>
      <c r="J8" s="70"/>
      <c r="K8" s="70" t="s">
        <v>43</v>
      </c>
      <c r="L8" s="70"/>
      <c r="M8" s="70" t="s">
        <v>42</v>
      </c>
      <c r="N8" s="70"/>
      <c r="O8" s="70" t="s">
        <v>43</v>
      </c>
      <c r="P8" s="70"/>
      <c r="Q8" s="70" t="s">
        <v>42</v>
      </c>
      <c r="R8" s="70"/>
      <c r="S8" s="70" t="s">
        <v>43</v>
      </c>
      <c r="T8" s="70"/>
      <c r="U8" s="70" t="s">
        <v>42</v>
      </c>
      <c r="V8" s="70"/>
      <c r="W8" s="70" t="s">
        <v>43</v>
      </c>
      <c r="X8" s="70"/>
      <c r="Y8" s="70" t="s">
        <v>42</v>
      </c>
      <c r="Z8" s="70"/>
      <c r="AA8" s="70" t="s">
        <v>43</v>
      </c>
      <c r="AB8" s="70"/>
      <c r="AC8" s="70" t="s">
        <v>42</v>
      </c>
      <c r="AD8" s="70"/>
      <c r="AE8" s="70" t="s">
        <v>43</v>
      </c>
      <c r="AF8" s="70"/>
      <c r="AG8" s="75" t="s">
        <v>42</v>
      </c>
      <c r="AH8" s="76"/>
      <c r="AI8" s="75" t="s">
        <v>43</v>
      </c>
      <c r="AJ8" s="76"/>
      <c r="AK8" s="70" t="s">
        <v>42</v>
      </c>
      <c r="AL8" s="70"/>
      <c r="AM8" s="70" t="s">
        <v>43</v>
      </c>
      <c r="AN8" s="70"/>
      <c r="AO8" s="70" t="s">
        <v>42</v>
      </c>
      <c r="AP8" s="70"/>
      <c r="AQ8" s="70" t="s">
        <v>43</v>
      </c>
      <c r="AR8" s="70"/>
      <c r="AS8" s="70" t="s">
        <v>42</v>
      </c>
      <c r="AT8" s="70"/>
      <c r="AU8" s="70" t="s">
        <v>43</v>
      </c>
      <c r="AV8" s="70"/>
      <c r="AW8" s="70" t="s">
        <v>42</v>
      </c>
      <c r="AX8" s="70"/>
      <c r="AY8" s="70" t="s">
        <v>43</v>
      </c>
      <c r="AZ8" s="70"/>
      <c r="BA8" s="70" t="s">
        <v>42</v>
      </c>
      <c r="BB8" s="70"/>
      <c r="BC8" s="70" t="s">
        <v>43</v>
      </c>
      <c r="BD8" s="70"/>
      <c r="BE8" s="70" t="s">
        <v>42</v>
      </c>
      <c r="BF8" s="70"/>
      <c r="BG8" s="70" t="s">
        <v>43</v>
      </c>
      <c r="BH8" s="70"/>
      <c r="BI8" s="70" t="s">
        <v>42</v>
      </c>
      <c r="BJ8" s="70"/>
      <c r="BK8" s="70" t="s">
        <v>43</v>
      </c>
      <c r="BL8" s="70"/>
      <c r="BM8" s="70" t="s">
        <v>42</v>
      </c>
      <c r="BN8" s="70"/>
      <c r="BO8" s="70" t="s">
        <v>43</v>
      </c>
      <c r="BP8" s="70"/>
      <c r="BQ8" s="70" t="s">
        <v>42</v>
      </c>
      <c r="BR8" s="70"/>
      <c r="BS8" s="70" t="s">
        <v>43</v>
      </c>
      <c r="BT8" s="70"/>
      <c r="BU8" s="70" t="s">
        <v>42</v>
      </c>
      <c r="BV8" s="70"/>
      <c r="BW8" s="70" t="s">
        <v>43</v>
      </c>
      <c r="BX8" s="70"/>
      <c r="BY8" s="70" t="s">
        <v>42</v>
      </c>
      <c r="BZ8" s="70"/>
      <c r="CA8" s="70" t="s">
        <v>43</v>
      </c>
      <c r="CB8" s="70"/>
      <c r="CC8" s="70" t="s">
        <v>42</v>
      </c>
      <c r="CD8" s="70"/>
      <c r="CE8" s="70" t="s">
        <v>43</v>
      </c>
      <c r="CF8" s="70"/>
      <c r="CG8" s="70" t="s">
        <v>42</v>
      </c>
      <c r="CH8" s="70"/>
      <c r="CI8" s="70" t="s">
        <v>43</v>
      </c>
      <c r="CJ8" s="70"/>
      <c r="CK8" s="70" t="s">
        <v>42</v>
      </c>
      <c r="CL8" s="70"/>
      <c r="CM8" s="70" t="s">
        <v>43</v>
      </c>
      <c r="CN8" s="70"/>
      <c r="CO8" s="70" t="s">
        <v>42</v>
      </c>
      <c r="CP8" s="70"/>
      <c r="CQ8" s="70" t="s">
        <v>43</v>
      </c>
      <c r="CR8" s="70"/>
      <c r="CS8" s="70" t="s">
        <v>42</v>
      </c>
      <c r="CT8" s="70"/>
      <c r="CU8" s="70" t="s">
        <v>43</v>
      </c>
      <c r="CV8" s="70"/>
      <c r="CW8" s="70" t="s">
        <v>42</v>
      </c>
      <c r="CX8" s="70"/>
      <c r="CY8" s="70" t="s">
        <v>43</v>
      </c>
      <c r="CZ8" s="70"/>
      <c r="DA8" s="70" t="s">
        <v>42</v>
      </c>
      <c r="DB8" s="70"/>
      <c r="DC8" s="70" t="s">
        <v>43</v>
      </c>
      <c r="DD8" s="70"/>
      <c r="DE8" s="70" t="s">
        <v>42</v>
      </c>
      <c r="DF8" s="70"/>
      <c r="DG8" s="70" t="s">
        <v>43</v>
      </c>
      <c r="DH8" s="70"/>
      <c r="DI8" s="70" t="s">
        <v>42</v>
      </c>
      <c r="DJ8" s="70"/>
      <c r="DK8" s="70" t="s">
        <v>43</v>
      </c>
      <c r="DL8" s="70"/>
      <c r="DM8" s="73" t="s">
        <v>44</v>
      </c>
      <c r="DN8" s="74"/>
      <c r="DO8" s="70" t="s">
        <v>42</v>
      </c>
      <c r="DP8" s="70"/>
      <c r="DQ8" s="70" t="s">
        <v>43</v>
      </c>
      <c r="DR8" s="70"/>
      <c r="DS8" s="70" t="s">
        <v>43</v>
      </c>
      <c r="DT8" s="70"/>
    </row>
    <row r="9" spans="1:124" s="23" customFormat="1" ht="38.25" customHeight="1" x14ac:dyDescent="0.2">
      <c r="A9" s="93"/>
      <c r="B9" s="71"/>
      <c r="C9" s="19" t="s">
        <v>45</v>
      </c>
      <c r="D9" s="20" t="s">
        <v>46</v>
      </c>
      <c r="E9" s="19" t="s">
        <v>45</v>
      </c>
      <c r="F9" s="20" t="s">
        <v>46</v>
      </c>
      <c r="G9" s="19" t="s">
        <v>45</v>
      </c>
      <c r="H9" s="20" t="s">
        <v>46</v>
      </c>
      <c r="I9" s="19" t="s">
        <v>45</v>
      </c>
      <c r="J9" s="20" t="s">
        <v>46</v>
      </c>
      <c r="K9" s="19" t="s">
        <v>45</v>
      </c>
      <c r="L9" s="20" t="s">
        <v>46</v>
      </c>
      <c r="M9" s="19" t="s">
        <v>45</v>
      </c>
      <c r="N9" s="20" t="s">
        <v>46</v>
      </c>
      <c r="O9" s="19" t="s">
        <v>45</v>
      </c>
      <c r="P9" s="20" t="s">
        <v>46</v>
      </c>
      <c r="Q9" s="19" t="s">
        <v>45</v>
      </c>
      <c r="R9" s="20" t="s">
        <v>46</v>
      </c>
      <c r="S9" s="19" t="s">
        <v>45</v>
      </c>
      <c r="T9" s="20" t="s">
        <v>46</v>
      </c>
      <c r="U9" s="19" t="s">
        <v>45</v>
      </c>
      <c r="V9" s="20" t="s">
        <v>46</v>
      </c>
      <c r="W9" s="19" t="s">
        <v>45</v>
      </c>
      <c r="X9" s="20" t="s">
        <v>46</v>
      </c>
      <c r="Y9" s="19" t="s">
        <v>45</v>
      </c>
      <c r="Z9" s="20" t="s">
        <v>46</v>
      </c>
      <c r="AA9" s="19" t="s">
        <v>45</v>
      </c>
      <c r="AB9" s="20" t="s">
        <v>46</v>
      </c>
      <c r="AC9" s="19" t="s">
        <v>45</v>
      </c>
      <c r="AD9" s="20" t="s">
        <v>46</v>
      </c>
      <c r="AE9" s="19" t="s">
        <v>45</v>
      </c>
      <c r="AF9" s="20" t="s">
        <v>46</v>
      </c>
      <c r="AG9" s="21" t="s">
        <v>45</v>
      </c>
      <c r="AH9" s="22" t="s">
        <v>46</v>
      </c>
      <c r="AI9" s="21" t="s">
        <v>45</v>
      </c>
      <c r="AJ9" s="22" t="s">
        <v>46</v>
      </c>
      <c r="AK9" s="19" t="s">
        <v>45</v>
      </c>
      <c r="AL9" s="20" t="s">
        <v>46</v>
      </c>
      <c r="AM9" s="19" t="s">
        <v>45</v>
      </c>
      <c r="AN9" s="20" t="s">
        <v>46</v>
      </c>
      <c r="AO9" s="19" t="s">
        <v>45</v>
      </c>
      <c r="AP9" s="20" t="s">
        <v>46</v>
      </c>
      <c r="AQ9" s="19" t="s">
        <v>45</v>
      </c>
      <c r="AR9" s="20" t="s">
        <v>46</v>
      </c>
      <c r="AS9" s="19" t="s">
        <v>45</v>
      </c>
      <c r="AT9" s="20" t="s">
        <v>46</v>
      </c>
      <c r="AU9" s="19" t="s">
        <v>45</v>
      </c>
      <c r="AV9" s="20" t="s">
        <v>46</v>
      </c>
      <c r="AW9" s="19" t="s">
        <v>45</v>
      </c>
      <c r="AX9" s="20" t="s">
        <v>46</v>
      </c>
      <c r="AY9" s="19" t="s">
        <v>45</v>
      </c>
      <c r="AZ9" s="20" t="s">
        <v>46</v>
      </c>
      <c r="BA9" s="19" t="s">
        <v>45</v>
      </c>
      <c r="BB9" s="20" t="s">
        <v>46</v>
      </c>
      <c r="BC9" s="19" t="s">
        <v>45</v>
      </c>
      <c r="BD9" s="20" t="s">
        <v>46</v>
      </c>
      <c r="BE9" s="19" t="s">
        <v>45</v>
      </c>
      <c r="BF9" s="20" t="s">
        <v>46</v>
      </c>
      <c r="BG9" s="19" t="s">
        <v>45</v>
      </c>
      <c r="BH9" s="20" t="s">
        <v>46</v>
      </c>
      <c r="BI9" s="19" t="s">
        <v>45</v>
      </c>
      <c r="BJ9" s="20" t="s">
        <v>46</v>
      </c>
      <c r="BK9" s="19" t="s">
        <v>45</v>
      </c>
      <c r="BL9" s="20" t="s">
        <v>46</v>
      </c>
      <c r="BM9" s="19" t="s">
        <v>45</v>
      </c>
      <c r="BN9" s="20" t="s">
        <v>46</v>
      </c>
      <c r="BO9" s="19" t="s">
        <v>45</v>
      </c>
      <c r="BP9" s="20" t="s">
        <v>46</v>
      </c>
      <c r="BQ9" s="19" t="s">
        <v>45</v>
      </c>
      <c r="BR9" s="20" t="s">
        <v>46</v>
      </c>
      <c r="BS9" s="19" t="s">
        <v>45</v>
      </c>
      <c r="BT9" s="20" t="s">
        <v>46</v>
      </c>
      <c r="BU9" s="19" t="s">
        <v>45</v>
      </c>
      <c r="BV9" s="20" t="s">
        <v>46</v>
      </c>
      <c r="BW9" s="19" t="s">
        <v>45</v>
      </c>
      <c r="BX9" s="20" t="s">
        <v>46</v>
      </c>
      <c r="BY9" s="19" t="s">
        <v>45</v>
      </c>
      <c r="BZ9" s="20" t="s">
        <v>46</v>
      </c>
      <c r="CA9" s="19" t="s">
        <v>45</v>
      </c>
      <c r="CB9" s="20" t="s">
        <v>46</v>
      </c>
      <c r="CC9" s="19" t="s">
        <v>45</v>
      </c>
      <c r="CD9" s="20" t="s">
        <v>46</v>
      </c>
      <c r="CE9" s="19" t="s">
        <v>45</v>
      </c>
      <c r="CF9" s="20" t="s">
        <v>46</v>
      </c>
      <c r="CG9" s="19" t="s">
        <v>45</v>
      </c>
      <c r="CH9" s="20" t="s">
        <v>46</v>
      </c>
      <c r="CI9" s="19" t="s">
        <v>45</v>
      </c>
      <c r="CJ9" s="20" t="s">
        <v>46</v>
      </c>
      <c r="CK9" s="19" t="s">
        <v>45</v>
      </c>
      <c r="CL9" s="20" t="s">
        <v>46</v>
      </c>
      <c r="CM9" s="19" t="s">
        <v>45</v>
      </c>
      <c r="CN9" s="20" t="s">
        <v>46</v>
      </c>
      <c r="CO9" s="19" t="s">
        <v>45</v>
      </c>
      <c r="CP9" s="20" t="s">
        <v>46</v>
      </c>
      <c r="CQ9" s="19" t="s">
        <v>45</v>
      </c>
      <c r="CR9" s="20" t="s">
        <v>46</v>
      </c>
      <c r="CS9" s="19" t="s">
        <v>45</v>
      </c>
      <c r="CT9" s="20" t="s">
        <v>46</v>
      </c>
      <c r="CU9" s="19" t="s">
        <v>45</v>
      </c>
      <c r="CV9" s="20" t="s">
        <v>46</v>
      </c>
      <c r="CW9" s="19" t="s">
        <v>45</v>
      </c>
      <c r="CX9" s="20" t="s">
        <v>46</v>
      </c>
      <c r="CY9" s="19" t="s">
        <v>45</v>
      </c>
      <c r="CZ9" s="20" t="s">
        <v>46</v>
      </c>
      <c r="DA9" s="19" t="s">
        <v>45</v>
      </c>
      <c r="DB9" s="20" t="s">
        <v>46</v>
      </c>
      <c r="DC9" s="19" t="s">
        <v>45</v>
      </c>
      <c r="DD9" s="20" t="s">
        <v>46</v>
      </c>
      <c r="DE9" s="19" t="s">
        <v>45</v>
      </c>
      <c r="DF9" s="20" t="s">
        <v>46</v>
      </c>
      <c r="DG9" s="19" t="s">
        <v>45</v>
      </c>
      <c r="DH9" s="20" t="s">
        <v>46</v>
      </c>
      <c r="DI9" s="19" t="s">
        <v>45</v>
      </c>
      <c r="DJ9" s="20" t="s">
        <v>46</v>
      </c>
      <c r="DK9" s="19" t="s">
        <v>45</v>
      </c>
      <c r="DL9" s="20" t="s">
        <v>46</v>
      </c>
      <c r="DM9" s="19" t="s">
        <v>45</v>
      </c>
      <c r="DN9" s="20" t="s">
        <v>46</v>
      </c>
      <c r="DO9" s="19" t="s">
        <v>45</v>
      </c>
      <c r="DP9" s="20" t="s">
        <v>46</v>
      </c>
      <c r="DQ9" s="19" t="s">
        <v>45</v>
      </c>
      <c r="DR9" s="20" t="s">
        <v>46</v>
      </c>
      <c r="DS9" s="19" t="s">
        <v>45</v>
      </c>
      <c r="DT9" s="20" t="s">
        <v>46</v>
      </c>
    </row>
    <row r="10" spans="1:124" s="13" customFormat="1" ht="18.75" customHeight="1" x14ac:dyDescent="0.25">
      <c r="A10" s="24"/>
      <c r="B10" s="25">
        <v>1</v>
      </c>
      <c r="C10" s="25">
        <f>B10+1</f>
        <v>2</v>
      </c>
      <c r="D10" s="25">
        <f t="shared" ref="D10:BO10" si="0">C10+1</f>
        <v>3</v>
      </c>
      <c r="E10" s="25">
        <f>D10+1</f>
        <v>4</v>
      </c>
      <c r="F10" s="25">
        <f t="shared" si="0"/>
        <v>5</v>
      </c>
      <c r="G10" s="25">
        <f>F10+1</f>
        <v>6</v>
      </c>
      <c r="H10" s="25">
        <f t="shared" si="0"/>
        <v>7</v>
      </c>
      <c r="I10" s="25">
        <f t="shared" si="0"/>
        <v>8</v>
      </c>
      <c r="J10" s="25">
        <f t="shared" si="0"/>
        <v>9</v>
      </c>
      <c r="K10" s="25">
        <f t="shared" si="0"/>
        <v>10</v>
      </c>
      <c r="L10" s="25">
        <f t="shared" si="0"/>
        <v>11</v>
      </c>
      <c r="M10" s="25">
        <f t="shared" si="0"/>
        <v>12</v>
      </c>
      <c r="N10" s="25">
        <f t="shared" si="0"/>
        <v>13</v>
      </c>
      <c r="O10" s="25">
        <f t="shared" si="0"/>
        <v>14</v>
      </c>
      <c r="P10" s="25">
        <f t="shared" si="0"/>
        <v>15</v>
      </c>
      <c r="Q10" s="25">
        <f t="shared" si="0"/>
        <v>16</v>
      </c>
      <c r="R10" s="25">
        <f t="shared" si="0"/>
        <v>17</v>
      </c>
      <c r="S10" s="25">
        <f t="shared" si="0"/>
        <v>18</v>
      </c>
      <c r="T10" s="25">
        <f t="shared" si="0"/>
        <v>19</v>
      </c>
      <c r="U10" s="25">
        <f t="shared" si="0"/>
        <v>20</v>
      </c>
      <c r="V10" s="25">
        <f t="shared" si="0"/>
        <v>21</v>
      </c>
      <c r="W10" s="25">
        <f t="shared" si="0"/>
        <v>22</v>
      </c>
      <c r="X10" s="25">
        <f t="shared" si="0"/>
        <v>23</v>
      </c>
      <c r="Y10" s="25">
        <f t="shared" si="0"/>
        <v>24</v>
      </c>
      <c r="Z10" s="25">
        <f t="shared" si="0"/>
        <v>25</v>
      </c>
      <c r="AA10" s="25">
        <f t="shared" si="0"/>
        <v>26</v>
      </c>
      <c r="AB10" s="25">
        <f t="shared" si="0"/>
        <v>27</v>
      </c>
      <c r="AC10" s="25">
        <f t="shared" si="0"/>
        <v>28</v>
      </c>
      <c r="AD10" s="25">
        <f t="shared" si="0"/>
        <v>29</v>
      </c>
      <c r="AE10" s="25">
        <f t="shared" si="0"/>
        <v>30</v>
      </c>
      <c r="AF10" s="25">
        <f t="shared" si="0"/>
        <v>31</v>
      </c>
      <c r="AG10" s="26">
        <f t="shared" si="0"/>
        <v>32</v>
      </c>
      <c r="AH10" s="26">
        <f t="shared" si="0"/>
        <v>33</v>
      </c>
      <c r="AI10" s="26">
        <f t="shared" si="0"/>
        <v>34</v>
      </c>
      <c r="AJ10" s="26">
        <f t="shared" si="0"/>
        <v>35</v>
      </c>
      <c r="AK10" s="26">
        <f t="shared" si="0"/>
        <v>36</v>
      </c>
      <c r="AL10" s="26">
        <f t="shared" si="0"/>
        <v>37</v>
      </c>
      <c r="AM10" s="26">
        <f t="shared" si="0"/>
        <v>38</v>
      </c>
      <c r="AN10" s="26">
        <f t="shared" si="0"/>
        <v>39</v>
      </c>
      <c r="AO10" s="26">
        <f t="shared" si="0"/>
        <v>40</v>
      </c>
      <c r="AP10" s="26">
        <f t="shared" si="0"/>
        <v>41</v>
      </c>
      <c r="AQ10" s="26">
        <f t="shared" si="0"/>
        <v>42</v>
      </c>
      <c r="AR10" s="26">
        <f t="shared" si="0"/>
        <v>43</v>
      </c>
      <c r="AS10" s="26">
        <f t="shared" si="0"/>
        <v>44</v>
      </c>
      <c r="AT10" s="26">
        <f t="shared" si="0"/>
        <v>45</v>
      </c>
      <c r="AU10" s="26">
        <f t="shared" si="0"/>
        <v>46</v>
      </c>
      <c r="AV10" s="26">
        <f t="shared" si="0"/>
        <v>47</v>
      </c>
      <c r="AW10" s="26">
        <f t="shared" si="0"/>
        <v>48</v>
      </c>
      <c r="AX10" s="26">
        <f t="shared" si="0"/>
        <v>49</v>
      </c>
      <c r="AY10" s="26">
        <f t="shared" si="0"/>
        <v>50</v>
      </c>
      <c r="AZ10" s="26">
        <f t="shared" si="0"/>
        <v>51</v>
      </c>
      <c r="BA10" s="26">
        <f t="shared" si="0"/>
        <v>52</v>
      </c>
      <c r="BB10" s="26">
        <f t="shared" si="0"/>
        <v>53</v>
      </c>
      <c r="BC10" s="26">
        <f t="shared" si="0"/>
        <v>54</v>
      </c>
      <c r="BD10" s="26">
        <f t="shared" si="0"/>
        <v>55</v>
      </c>
      <c r="BE10" s="26">
        <f t="shared" si="0"/>
        <v>56</v>
      </c>
      <c r="BF10" s="26">
        <f t="shared" si="0"/>
        <v>57</v>
      </c>
      <c r="BG10" s="26">
        <f t="shared" si="0"/>
        <v>58</v>
      </c>
      <c r="BH10" s="26">
        <f t="shared" si="0"/>
        <v>59</v>
      </c>
      <c r="BI10" s="26">
        <f t="shared" si="0"/>
        <v>60</v>
      </c>
      <c r="BJ10" s="26">
        <f t="shared" si="0"/>
        <v>61</v>
      </c>
      <c r="BK10" s="26">
        <f t="shared" si="0"/>
        <v>62</v>
      </c>
      <c r="BL10" s="26">
        <f t="shared" si="0"/>
        <v>63</v>
      </c>
      <c r="BM10" s="26">
        <f t="shared" si="0"/>
        <v>64</v>
      </c>
      <c r="BN10" s="26">
        <f t="shared" si="0"/>
        <v>65</v>
      </c>
      <c r="BO10" s="26">
        <f t="shared" si="0"/>
        <v>66</v>
      </c>
      <c r="BP10" s="26">
        <f t="shared" ref="BP10:DT10" si="1">BO10+1</f>
        <v>67</v>
      </c>
      <c r="BQ10" s="26">
        <f t="shared" si="1"/>
        <v>68</v>
      </c>
      <c r="BR10" s="26">
        <f t="shared" si="1"/>
        <v>69</v>
      </c>
      <c r="BS10" s="26">
        <f t="shared" si="1"/>
        <v>70</v>
      </c>
      <c r="BT10" s="26">
        <f t="shared" si="1"/>
        <v>71</v>
      </c>
      <c r="BU10" s="26">
        <f t="shared" si="1"/>
        <v>72</v>
      </c>
      <c r="BV10" s="26">
        <f t="shared" si="1"/>
        <v>73</v>
      </c>
      <c r="BW10" s="26">
        <f t="shared" si="1"/>
        <v>74</v>
      </c>
      <c r="BX10" s="26">
        <f t="shared" si="1"/>
        <v>75</v>
      </c>
      <c r="BY10" s="26">
        <f t="shared" si="1"/>
        <v>76</v>
      </c>
      <c r="BZ10" s="26">
        <f t="shared" si="1"/>
        <v>77</v>
      </c>
      <c r="CA10" s="26">
        <f t="shared" si="1"/>
        <v>78</v>
      </c>
      <c r="CB10" s="26">
        <f t="shared" si="1"/>
        <v>79</v>
      </c>
      <c r="CC10" s="26">
        <f t="shared" si="1"/>
        <v>80</v>
      </c>
      <c r="CD10" s="26">
        <f t="shared" si="1"/>
        <v>81</v>
      </c>
      <c r="CE10" s="26">
        <f t="shared" si="1"/>
        <v>82</v>
      </c>
      <c r="CF10" s="26">
        <f t="shared" si="1"/>
        <v>83</v>
      </c>
      <c r="CG10" s="26">
        <f t="shared" si="1"/>
        <v>84</v>
      </c>
      <c r="CH10" s="26">
        <f t="shared" si="1"/>
        <v>85</v>
      </c>
      <c r="CI10" s="26">
        <f t="shared" si="1"/>
        <v>86</v>
      </c>
      <c r="CJ10" s="26">
        <f t="shared" si="1"/>
        <v>87</v>
      </c>
      <c r="CK10" s="26">
        <f t="shared" si="1"/>
        <v>88</v>
      </c>
      <c r="CL10" s="26">
        <f t="shared" si="1"/>
        <v>89</v>
      </c>
      <c r="CM10" s="26">
        <f t="shared" si="1"/>
        <v>90</v>
      </c>
      <c r="CN10" s="26">
        <f t="shared" si="1"/>
        <v>91</v>
      </c>
      <c r="CO10" s="26">
        <f t="shared" si="1"/>
        <v>92</v>
      </c>
      <c r="CP10" s="26">
        <f t="shared" si="1"/>
        <v>93</v>
      </c>
      <c r="CQ10" s="26">
        <f t="shared" si="1"/>
        <v>94</v>
      </c>
      <c r="CR10" s="26">
        <f t="shared" si="1"/>
        <v>95</v>
      </c>
      <c r="CS10" s="26">
        <f t="shared" si="1"/>
        <v>96</v>
      </c>
      <c r="CT10" s="26">
        <f t="shared" si="1"/>
        <v>97</v>
      </c>
      <c r="CU10" s="26">
        <f t="shared" si="1"/>
        <v>98</v>
      </c>
      <c r="CV10" s="26">
        <f t="shared" si="1"/>
        <v>99</v>
      </c>
      <c r="CW10" s="26">
        <f t="shared" si="1"/>
        <v>100</v>
      </c>
      <c r="CX10" s="26">
        <f t="shared" si="1"/>
        <v>101</v>
      </c>
      <c r="CY10" s="26">
        <f t="shared" si="1"/>
        <v>102</v>
      </c>
      <c r="CZ10" s="26">
        <f t="shared" si="1"/>
        <v>103</v>
      </c>
      <c r="DA10" s="26">
        <f t="shared" si="1"/>
        <v>104</v>
      </c>
      <c r="DB10" s="26">
        <f t="shared" si="1"/>
        <v>105</v>
      </c>
      <c r="DC10" s="26">
        <f t="shared" si="1"/>
        <v>106</v>
      </c>
      <c r="DD10" s="26">
        <f t="shared" si="1"/>
        <v>107</v>
      </c>
      <c r="DE10" s="26">
        <f t="shared" si="1"/>
        <v>108</v>
      </c>
      <c r="DF10" s="26">
        <f t="shared" si="1"/>
        <v>109</v>
      </c>
      <c r="DG10" s="26">
        <f t="shared" si="1"/>
        <v>110</v>
      </c>
      <c r="DH10" s="26">
        <f t="shared" si="1"/>
        <v>111</v>
      </c>
      <c r="DI10" s="26">
        <f t="shared" si="1"/>
        <v>112</v>
      </c>
      <c r="DJ10" s="26">
        <f t="shared" si="1"/>
        <v>113</v>
      </c>
      <c r="DK10" s="26">
        <f t="shared" si="1"/>
        <v>114</v>
      </c>
      <c r="DL10" s="26">
        <f t="shared" si="1"/>
        <v>115</v>
      </c>
      <c r="DM10" s="26">
        <f t="shared" si="1"/>
        <v>116</v>
      </c>
      <c r="DN10" s="26">
        <f t="shared" si="1"/>
        <v>117</v>
      </c>
      <c r="DO10" s="26">
        <f t="shared" si="1"/>
        <v>118</v>
      </c>
      <c r="DP10" s="26">
        <f t="shared" si="1"/>
        <v>119</v>
      </c>
      <c r="DQ10" s="26">
        <f t="shared" si="1"/>
        <v>120</v>
      </c>
      <c r="DR10" s="26">
        <f t="shared" si="1"/>
        <v>121</v>
      </c>
      <c r="DS10" s="26">
        <f t="shared" si="1"/>
        <v>122</v>
      </c>
      <c r="DT10" s="26">
        <f t="shared" si="1"/>
        <v>123</v>
      </c>
    </row>
    <row r="11" spans="1:124" s="55" customFormat="1" ht="20.25" customHeight="1" x14ac:dyDescent="0.25">
      <c r="A11" s="48">
        <v>1</v>
      </c>
      <c r="B11" s="49" t="s">
        <v>2</v>
      </c>
      <c r="C11" s="50">
        <f t="shared" ref="C11:D14" si="2">E11+G11-DS11</f>
        <v>3555002.3</v>
      </c>
      <c r="D11" s="50">
        <f t="shared" si="2"/>
        <v>3380957.8</v>
      </c>
      <c r="E11" s="50">
        <f>I11+U11+Y11+AC11+BA11+BM11+CK11+CO11+DA11+DI11+DO11</f>
        <v>2631469.6</v>
      </c>
      <c r="F11" s="50">
        <f>J11+V11+Z11+AD11+BB11+BN11+CL11+CP11+DB11+DJ11+DP11</f>
        <v>2509164.4</v>
      </c>
      <c r="G11" s="50">
        <f>K11+W11+AA11+AE11+BC11+BO11+CM11+CQ11+DC11+DK11+DQ11</f>
        <v>1310819.9000000001</v>
      </c>
      <c r="H11" s="50">
        <f>L11+X11+AB11+AF11+BD11+BP11+CN11+CR11+DD11+DL11+DR11</f>
        <v>1146493.3999999999</v>
      </c>
      <c r="I11" s="50">
        <v>667977.69999999995</v>
      </c>
      <c r="J11" s="50">
        <v>664983</v>
      </c>
      <c r="K11" s="50">
        <v>35192.1</v>
      </c>
      <c r="L11" s="50">
        <v>24390.2</v>
      </c>
      <c r="M11" s="50">
        <v>657785.19999999995</v>
      </c>
      <c r="N11" s="50">
        <v>654824.6</v>
      </c>
      <c r="O11" s="50">
        <v>35192.1</v>
      </c>
      <c r="P11" s="50">
        <v>24390.2</v>
      </c>
      <c r="Q11" s="50">
        <v>10192.5</v>
      </c>
      <c r="R11" s="50">
        <v>10158.4</v>
      </c>
      <c r="S11" s="65">
        <v>0</v>
      </c>
      <c r="T11" s="65">
        <v>0</v>
      </c>
      <c r="U11" s="65">
        <v>0</v>
      </c>
      <c r="V11" s="65">
        <v>0</v>
      </c>
      <c r="W11" s="65">
        <v>0</v>
      </c>
      <c r="X11" s="65">
        <v>0</v>
      </c>
      <c r="Y11" s="50"/>
      <c r="Z11" s="50"/>
      <c r="AA11" s="50"/>
      <c r="AB11" s="50"/>
      <c r="AC11" s="50">
        <v>216558.4</v>
      </c>
      <c r="AD11" s="50">
        <v>216230.2</v>
      </c>
      <c r="AE11" s="50">
        <v>1240853.2</v>
      </c>
      <c r="AF11" s="50">
        <v>1100854.3999999999</v>
      </c>
      <c r="AG11" s="65"/>
      <c r="AH11" s="65"/>
      <c r="AI11" s="65"/>
      <c r="AJ11" s="65"/>
      <c r="AK11" s="50">
        <v>128977</v>
      </c>
      <c r="AL11" s="50">
        <v>128977</v>
      </c>
      <c r="AM11" s="50">
        <v>159259.9</v>
      </c>
      <c r="AN11" s="50">
        <v>139774.1</v>
      </c>
      <c r="AO11" s="50"/>
      <c r="AP11" s="50"/>
      <c r="AQ11" s="50"/>
      <c r="AR11" s="50"/>
      <c r="AS11" s="50">
        <v>84035.8</v>
      </c>
      <c r="AT11" s="50">
        <v>83715.600000000006</v>
      </c>
      <c r="AU11" s="50">
        <v>1001178.5</v>
      </c>
      <c r="AV11" s="50">
        <v>902691.9</v>
      </c>
      <c r="AW11" s="65">
        <v>0</v>
      </c>
      <c r="AX11" s="65">
        <v>0</v>
      </c>
      <c r="AY11" s="50">
        <v>-160000</v>
      </c>
      <c r="AZ11" s="50">
        <v>-178809.8</v>
      </c>
      <c r="BA11" s="50">
        <v>371967.8</v>
      </c>
      <c r="BB11" s="50">
        <v>371356.2</v>
      </c>
      <c r="BC11" s="50">
        <v>0</v>
      </c>
      <c r="BD11" s="50">
        <v>0</v>
      </c>
      <c r="BE11" s="50">
        <v>371967.8</v>
      </c>
      <c r="BF11" s="50">
        <v>371356.2</v>
      </c>
      <c r="BG11" s="65">
        <v>0</v>
      </c>
      <c r="BH11" s="65">
        <v>0</v>
      </c>
      <c r="BI11" s="65">
        <v>0</v>
      </c>
      <c r="BJ11" s="65">
        <v>0</v>
      </c>
      <c r="BK11" s="65">
        <v>0</v>
      </c>
      <c r="BL11" s="65">
        <v>0</v>
      </c>
      <c r="BM11" s="50">
        <v>96134</v>
      </c>
      <c r="BN11" s="50">
        <v>94552.4</v>
      </c>
      <c r="BO11" s="50">
        <v>34774.6</v>
      </c>
      <c r="BP11" s="50">
        <v>21248.799999999999</v>
      </c>
      <c r="BQ11" s="65">
        <v>0</v>
      </c>
      <c r="BR11" s="65">
        <v>0</v>
      </c>
      <c r="BS11" s="65">
        <v>0</v>
      </c>
      <c r="BT11" s="65">
        <v>0</v>
      </c>
      <c r="BU11" s="50"/>
      <c r="BV11" s="50"/>
      <c r="BW11" s="50"/>
      <c r="BX11" s="50"/>
      <c r="BY11" s="50">
        <v>8343</v>
      </c>
      <c r="BZ11" s="50">
        <v>7540.6</v>
      </c>
      <c r="CA11" s="65">
        <v>0</v>
      </c>
      <c r="CB11" s="65">
        <v>0</v>
      </c>
      <c r="CC11" s="50">
        <v>83205</v>
      </c>
      <c r="CD11" s="50">
        <v>82433.8</v>
      </c>
      <c r="CE11" s="65">
        <v>0</v>
      </c>
      <c r="CF11" s="65">
        <v>0</v>
      </c>
      <c r="CG11" s="50">
        <v>4586</v>
      </c>
      <c r="CH11" s="50">
        <v>4578</v>
      </c>
      <c r="CI11" s="50">
        <v>13098.8</v>
      </c>
      <c r="CJ11" s="65">
        <v>0</v>
      </c>
      <c r="CK11" s="65">
        <v>0</v>
      </c>
      <c r="CL11" s="65">
        <v>0</v>
      </c>
      <c r="CM11" s="65">
        <v>0</v>
      </c>
      <c r="CN11" s="65">
        <v>0</v>
      </c>
      <c r="CO11" s="50">
        <v>124508.4</v>
      </c>
      <c r="CP11" s="50">
        <v>123443.6</v>
      </c>
      <c r="CQ11" s="65">
        <v>0</v>
      </c>
      <c r="CR11" s="65">
        <v>0</v>
      </c>
      <c r="CS11" s="50">
        <v>124508.4</v>
      </c>
      <c r="CT11" s="50">
        <v>123443.6</v>
      </c>
      <c r="CU11" s="65">
        <v>0</v>
      </c>
      <c r="CV11" s="65">
        <v>0</v>
      </c>
      <c r="CW11" s="50">
        <v>77856.100000000006</v>
      </c>
      <c r="CX11" s="50">
        <v>77642.600000000006</v>
      </c>
      <c r="CY11" s="65">
        <v>0</v>
      </c>
      <c r="CZ11" s="65">
        <v>0</v>
      </c>
      <c r="DA11" s="50">
        <v>755536.1</v>
      </c>
      <c r="DB11" s="50">
        <v>753564</v>
      </c>
      <c r="DC11" s="65">
        <v>0</v>
      </c>
      <c r="DD11" s="65">
        <v>0</v>
      </c>
      <c r="DE11" s="50">
        <v>478630.9</v>
      </c>
      <c r="DF11" s="50">
        <v>477834.4</v>
      </c>
      <c r="DG11" s="65">
        <v>0</v>
      </c>
      <c r="DH11" s="65">
        <v>0</v>
      </c>
      <c r="DI11" s="50">
        <v>11500</v>
      </c>
      <c r="DJ11" s="50">
        <v>10335</v>
      </c>
      <c r="DK11" s="65">
        <v>0</v>
      </c>
      <c r="DL11" s="65">
        <v>0</v>
      </c>
      <c r="DM11" s="65">
        <v>0</v>
      </c>
      <c r="DN11" s="65">
        <v>0</v>
      </c>
      <c r="DO11" s="50">
        <v>387287.2</v>
      </c>
      <c r="DP11" s="50">
        <v>274700</v>
      </c>
      <c r="DQ11" s="65">
        <v>0</v>
      </c>
      <c r="DR11" s="65">
        <v>0</v>
      </c>
      <c r="DS11" s="50">
        <v>387287.2</v>
      </c>
      <c r="DT11" s="50">
        <v>274700</v>
      </c>
    </row>
    <row r="12" spans="1:124" s="55" customFormat="1" ht="20.25" customHeight="1" x14ac:dyDescent="0.25">
      <c r="A12" s="48">
        <v>2</v>
      </c>
      <c r="B12" s="49" t="s">
        <v>4</v>
      </c>
      <c r="C12" s="50">
        <f t="shared" si="2"/>
        <v>2197678.5</v>
      </c>
      <c r="D12" s="50">
        <f t="shared" si="2"/>
        <v>1454103.2</v>
      </c>
      <c r="E12" s="50">
        <f t="shared" ref="E12:H14" si="3">I12+U12+Y12+AC12+BA12+BM12+CK12+CO12+DA12+DI12+DO12</f>
        <v>1493073.9999999998</v>
      </c>
      <c r="F12" s="50">
        <f t="shared" si="3"/>
        <v>1408708.9</v>
      </c>
      <c r="G12" s="50">
        <f t="shared" si="3"/>
        <v>746243.9</v>
      </c>
      <c r="H12" s="50">
        <f t="shared" si="3"/>
        <v>87033.700000000026</v>
      </c>
      <c r="I12" s="50">
        <v>449555.20000000001</v>
      </c>
      <c r="J12" s="50">
        <v>414209.8</v>
      </c>
      <c r="K12" s="50">
        <v>67000</v>
      </c>
      <c r="L12" s="50">
        <v>8848.7000000000007</v>
      </c>
      <c r="M12" s="50">
        <v>405966.2</v>
      </c>
      <c r="N12" s="50">
        <v>379096.4</v>
      </c>
      <c r="O12" s="50">
        <v>67000</v>
      </c>
      <c r="P12" s="50">
        <v>8848.7000000000007</v>
      </c>
      <c r="Q12" s="50">
        <v>31700</v>
      </c>
      <c r="R12" s="50">
        <v>26085.4</v>
      </c>
      <c r="S12" s="65">
        <v>0</v>
      </c>
      <c r="T12" s="65">
        <v>0</v>
      </c>
      <c r="U12" s="50">
        <v>500</v>
      </c>
      <c r="V12" s="50">
        <v>500</v>
      </c>
      <c r="W12" s="50">
        <v>2000</v>
      </c>
      <c r="X12" s="65">
        <v>0</v>
      </c>
      <c r="Y12" s="50"/>
      <c r="Z12" s="50"/>
      <c r="AA12" s="50"/>
      <c r="AB12" s="50"/>
      <c r="AC12" s="50">
        <v>128000</v>
      </c>
      <c r="AD12" s="50">
        <v>127020.4</v>
      </c>
      <c r="AE12" s="50">
        <v>-19908</v>
      </c>
      <c r="AF12" s="50">
        <v>-352359.8</v>
      </c>
      <c r="AG12" s="65"/>
      <c r="AH12" s="65"/>
      <c r="AI12" s="65"/>
      <c r="AJ12" s="65"/>
      <c r="AK12" s="65">
        <v>0</v>
      </c>
      <c r="AL12" s="65">
        <v>0</v>
      </c>
      <c r="AM12" s="65">
        <v>0</v>
      </c>
      <c r="AN12" s="65">
        <v>0</v>
      </c>
      <c r="AO12" s="50"/>
      <c r="AP12" s="50"/>
      <c r="AQ12" s="50"/>
      <c r="AR12" s="50"/>
      <c r="AS12" s="50">
        <v>128000</v>
      </c>
      <c r="AT12" s="50">
        <v>127020.4</v>
      </c>
      <c r="AU12" s="50">
        <v>680092</v>
      </c>
      <c r="AV12" s="50">
        <v>374822.2</v>
      </c>
      <c r="AW12" s="65">
        <v>0</v>
      </c>
      <c r="AX12" s="65">
        <v>0</v>
      </c>
      <c r="AY12" s="50">
        <v>-700000</v>
      </c>
      <c r="AZ12" s="50">
        <v>-727182</v>
      </c>
      <c r="BA12" s="50">
        <v>182000</v>
      </c>
      <c r="BB12" s="50">
        <v>181391</v>
      </c>
      <c r="BC12" s="50">
        <v>3000</v>
      </c>
      <c r="BD12" s="50">
        <v>2868</v>
      </c>
      <c r="BE12" s="50">
        <v>182000</v>
      </c>
      <c r="BF12" s="50">
        <v>179496</v>
      </c>
      <c r="BG12" s="65">
        <v>0</v>
      </c>
      <c r="BH12" s="65">
        <v>0</v>
      </c>
      <c r="BI12" s="50">
        <v>2000</v>
      </c>
      <c r="BJ12" s="50">
        <v>1895</v>
      </c>
      <c r="BK12" s="50">
        <v>3000</v>
      </c>
      <c r="BL12" s="50">
        <v>2868</v>
      </c>
      <c r="BM12" s="50">
        <v>79563.100000000006</v>
      </c>
      <c r="BN12" s="50">
        <v>73431.100000000006</v>
      </c>
      <c r="BO12" s="50">
        <v>574940</v>
      </c>
      <c r="BP12" s="50">
        <v>352161.5</v>
      </c>
      <c r="BQ12" s="65">
        <v>0</v>
      </c>
      <c r="BR12" s="65">
        <v>0</v>
      </c>
      <c r="BS12" s="50">
        <v>239126.39999999999</v>
      </c>
      <c r="BT12" s="50">
        <v>193951.1</v>
      </c>
      <c r="BU12" s="50"/>
      <c r="BV12" s="50"/>
      <c r="BW12" s="50"/>
      <c r="BX12" s="50"/>
      <c r="BY12" s="50">
        <v>1000</v>
      </c>
      <c r="BZ12" s="50">
        <v>995</v>
      </c>
      <c r="CA12" s="50">
        <v>335813.6</v>
      </c>
      <c r="CB12" s="50">
        <v>158210.4</v>
      </c>
      <c r="CC12" s="50">
        <v>55163.1</v>
      </c>
      <c r="CD12" s="50">
        <v>50390.9</v>
      </c>
      <c r="CE12" s="65">
        <v>0</v>
      </c>
      <c r="CF12" s="65">
        <v>0</v>
      </c>
      <c r="CG12" s="50">
        <v>23400</v>
      </c>
      <c r="CH12" s="50">
        <v>22045.3</v>
      </c>
      <c r="CI12" s="65">
        <v>0</v>
      </c>
      <c r="CJ12" s="65">
        <v>0</v>
      </c>
      <c r="CK12" s="65">
        <v>0</v>
      </c>
      <c r="CL12" s="65">
        <v>0</v>
      </c>
      <c r="CM12" s="65">
        <v>0</v>
      </c>
      <c r="CN12" s="65">
        <v>0</v>
      </c>
      <c r="CO12" s="64">
        <v>109271.6</v>
      </c>
      <c r="CP12" s="50">
        <v>99772.800000000003</v>
      </c>
      <c r="CQ12" s="50">
        <v>88972.5</v>
      </c>
      <c r="CR12" s="50">
        <v>53249.1</v>
      </c>
      <c r="CS12" s="50">
        <v>108771.6</v>
      </c>
      <c r="CT12" s="50">
        <v>99772.9</v>
      </c>
      <c r="CU12" s="50">
        <v>65972.5</v>
      </c>
      <c r="CV12" s="50">
        <v>40201.4</v>
      </c>
      <c r="CW12" s="50">
        <v>21000</v>
      </c>
      <c r="CX12" s="50">
        <v>15187.2</v>
      </c>
      <c r="CY12" s="50">
        <v>59572.5</v>
      </c>
      <c r="CZ12" s="50">
        <v>37973.4</v>
      </c>
      <c r="DA12" s="50">
        <v>480544.7</v>
      </c>
      <c r="DB12" s="50">
        <v>453459.4</v>
      </c>
      <c r="DC12" s="68">
        <v>30239.4</v>
      </c>
      <c r="DD12" s="50">
        <v>22266.2</v>
      </c>
      <c r="DE12" s="50">
        <v>342043.2</v>
      </c>
      <c r="DF12" s="50">
        <v>320655.90000000002</v>
      </c>
      <c r="DG12" s="50">
        <v>30239.4</v>
      </c>
      <c r="DH12" s="50">
        <v>22266.2</v>
      </c>
      <c r="DI12" s="50">
        <v>22000</v>
      </c>
      <c r="DJ12" s="50">
        <v>17285</v>
      </c>
      <c r="DK12" s="65">
        <v>0</v>
      </c>
      <c r="DL12" s="65">
        <v>0</v>
      </c>
      <c r="DM12" s="65">
        <v>0</v>
      </c>
      <c r="DN12" s="65">
        <v>0</v>
      </c>
      <c r="DO12" s="50">
        <v>41639.4</v>
      </c>
      <c r="DP12" s="50">
        <v>41639.4</v>
      </c>
      <c r="DQ12" s="65">
        <v>0</v>
      </c>
      <c r="DR12" s="65">
        <v>0</v>
      </c>
      <c r="DS12" s="4">
        <v>41639.4</v>
      </c>
      <c r="DT12" s="4">
        <v>41639.4</v>
      </c>
    </row>
    <row r="13" spans="1:124" s="55" customFormat="1" ht="20.25" customHeight="1" x14ac:dyDescent="0.25">
      <c r="A13" s="48">
        <v>3</v>
      </c>
      <c r="B13" s="49" t="s">
        <v>5</v>
      </c>
      <c r="C13" s="50">
        <f t="shared" si="2"/>
        <v>2033078.6999999997</v>
      </c>
      <c r="D13" s="50">
        <f t="shared" si="2"/>
        <v>1902876.1</v>
      </c>
      <c r="E13" s="50">
        <f t="shared" si="3"/>
        <v>1674399.7999999998</v>
      </c>
      <c r="F13" s="50">
        <f t="shared" si="3"/>
        <v>1629652.2</v>
      </c>
      <c r="G13" s="50">
        <f>K13+W13+AA13+AE13+BC13+BO13+CM13+CQ13+DC13+DK13+DQ13</f>
        <v>558678.9</v>
      </c>
      <c r="H13" s="50">
        <f t="shared" si="3"/>
        <v>473223.9</v>
      </c>
      <c r="I13" s="50">
        <v>382847.2</v>
      </c>
      <c r="J13" s="50">
        <v>362153.6</v>
      </c>
      <c r="K13" s="50">
        <f t="shared" ref="K13:L13" si="4">O13+S13</f>
        <v>6023</v>
      </c>
      <c r="L13" s="50">
        <f t="shared" si="4"/>
        <v>6023</v>
      </c>
      <c r="M13" s="27">
        <v>370391.2</v>
      </c>
      <c r="N13" s="27">
        <v>350896.8</v>
      </c>
      <c r="O13" s="27">
        <v>5073</v>
      </c>
      <c r="P13" s="27">
        <v>5073</v>
      </c>
      <c r="Q13" s="27">
        <v>12456</v>
      </c>
      <c r="R13" s="27">
        <v>11256.8</v>
      </c>
      <c r="S13" s="53">
        <v>950</v>
      </c>
      <c r="T13" s="27">
        <v>950</v>
      </c>
      <c r="U13" s="27">
        <v>2500</v>
      </c>
      <c r="V13" s="50">
        <v>2417.5</v>
      </c>
      <c r="W13" s="28">
        <v>0</v>
      </c>
      <c r="X13" s="28">
        <v>0</v>
      </c>
      <c r="Y13" s="27"/>
      <c r="Z13" s="27"/>
      <c r="AA13" s="27"/>
      <c r="AB13" s="27"/>
      <c r="AC13" s="27">
        <v>87507.6</v>
      </c>
      <c r="AD13" s="27">
        <v>81923.5</v>
      </c>
      <c r="AE13" s="27">
        <v>330758.90000000002</v>
      </c>
      <c r="AF13" s="27">
        <v>289347.5</v>
      </c>
      <c r="AG13" s="28"/>
      <c r="AH13" s="28"/>
      <c r="AI13" s="28"/>
      <c r="AJ13" s="28"/>
      <c r="AK13" s="27">
        <v>7100.2</v>
      </c>
      <c r="AL13" s="27">
        <v>2936</v>
      </c>
      <c r="AM13" s="27">
        <v>92270.2</v>
      </c>
      <c r="AN13" s="27">
        <v>89771.9</v>
      </c>
      <c r="AO13" s="27">
        <v>1000</v>
      </c>
      <c r="AP13" s="27">
        <v>422.2</v>
      </c>
      <c r="AQ13" s="27"/>
      <c r="AR13" s="27"/>
      <c r="AS13" s="27">
        <v>79407.399999999994</v>
      </c>
      <c r="AT13" s="27">
        <v>78166.7</v>
      </c>
      <c r="AU13" s="27">
        <v>238488.7</v>
      </c>
      <c r="AV13" s="27">
        <v>231662.4</v>
      </c>
      <c r="AW13" s="65">
        <v>0</v>
      </c>
      <c r="AX13" s="65">
        <v>0</v>
      </c>
      <c r="AY13" s="50">
        <v>0</v>
      </c>
      <c r="AZ13" s="27">
        <v>-32086.799999999999</v>
      </c>
      <c r="BA13" s="27">
        <v>536869.6</v>
      </c>
      <c r="BB13" s="27">
        <v>535887.1</v>
      </c>
      <c r="BC13" s="27">
        <v>71</v>
      </c>
      <c r="BD13" s="27">
        <v>71</v>
      </c>
      <c r="BE13" s="27">
        <v>535869.5</v>
      </c>
      <c r="BF13" s="27">
        <v>535001.5</v>
      </c>
      <c r="BG13" s="28">
        <v>0</v>
      </c>
      <c r="BH13" s="28">
        <v>0</v>
      </c>
      <c r="BI13" s="50">
        <v>1000</v>
      </c>
      <c r="BJ13" s="50">
        <v>885.6</v>
      </c>
      <c r="BK13" s="27">
        <v>71</v>
      </c>
      <c r="BL13" s="27">
        <v>71</v>
      </c>
      <c r="BM13" s="27">
        <v>9550.6</v>
      </c>
      <c r="BN13" s="27">
        <v>7390</v>
      </c>
      <c r="BO13" s="27">
        <v>45576</v>
      </c>
      <c r="BP13" s="27">
        <v>45576</v>
      </c>
      <c r="BQ13" s="65">
        <v>0</v>
      </c>
      <c r="BR13" s="65">
        <v>0</v>
      </c>
      <c r="BS13" s="65">
        <v>0</v>
      </c>
      <c r="BT13" s="65">
        <v>0</v>
      </c>
      <c r="BU13" s="27"/>
      <c r="BV13" s="27"/>
      <c r="BW13" s="27"/>
      <c r="BX13" s="27"/>
      <c r="BY13" s="27">
        <v>5145.3999999999996</v>
      </c>
      <c r="BZ13" s="27">
        <v>4216.5</v>
      </c>
      <c r="CA13" s="27">
        <v>44898</v>
      </c>
      <c r="CB13" s="27">
        <v>44896.4</v>
      </c>
      <c r="CC13" s="27">
        <v>3085.2</v>
      </c>
      <c r="CD13" s="27">
        <v>1859.5</v>
      </c>
      <c r="CE13" s="27">
        <v>678</v>
      </c>
      <c r="CF13" s="27">
        <v>678</v>
      </c>
      <c r="CG13" s="27">
        <v>1320</v>
      </c>
      <c r="CH13" s="27">
        <v>1314</v>
      </c>
      <c r="CI13" s="65">
        <v>0</v>
      </c>
      <c r="CJ13" s="65">
        <v>0</v>
      </c>
      <c r="CK13" s="27">
        <v>1000</v>
      </c>
      <c r="CL13" s="27">
        <v>940</v>
      </c>
      <c r="CM13" s="65">
        <v>0</v>
      </c>
      <c r="CN13" s="65">
        <v>0</v>
      </c>
      <c r="CO13" s="27">
        <v>76912.7</v>
      </c>
      <c r="CP13" s="27">
        <v>72959.8</v>
      </c>
      <c r="CQ13" s="27">
        <v>18842</v>
      </c>
      <c r="CR13" s="27">
        <v>18836.5</v>
      </c>
      <c r="CS13" s="54">
        <v>64435.199999999997</v>
      </c>
      <c r="CT13" s="54">
        <v>61833</v>
      </c>
      <c r="CU13" s="54">
        <v>5620</v>
      </c>
      <c r="CV13" s="54">
        <v>5620</v>
      </c>
      <c r="CW13" s="54">
        <v>33231.199999999997</v>
      </c>
      <c r="CX13" s="54">
        <v>32596.1</v>
      </c>
      <c r="CY13" s="54">
        <v>520</v>
      </c>
      <c r="CZ13" s="54">
        <v>520</v>
      </c>
      <c r="DA13" s="27">
        <v>370912.1</v>
      </c>
      <c r="DB13" s="27">
        <v>360434.5</v>
      </c>
      <c r="DC13" s="27">
        <v>157408</v>
      </c>
      <c r="DD13" s="27">
        <v>113369.9</v>
      </c>
      <c r="DE13" s="27">
        <v>315406.90000000002</v>
      </c>
      <c r="DF13" s="27">
        <v>307626.7</v>
      </c>
      <c r="DG13" s="28">
        <v>0</v>
      </c>
      <c r="DH13" s="28">
        <v>0</v>
      </c>
      <c r="DI13" s="27">
        <v>6300</v>
      </c>
      <c r="DJ13" s="27">
        <v>5546.2</v>
      </c>
      <c r="DK13" s="28">
        <v>0</v>
      </c>
      <c r="DL13" s="28">
        <v>0</v>
      </c>
      <c r="DM13" s="27">
        <v>200000</v>
      </c>
      <c r="DN13" s="27">
        <v>200000</v>
      </c>
      <c r="DO13" s="27">
        <v>200000</v>
      </c>
      <c r="DP13" s="27">
        <v>200000</v>
      </c>
      <c r="DQ13" s="28">
        <v>0</v>
      </c>
      <c r="DR13" s="28">
        <v>0</v>
      </c>
      <c r="DS13" s="27">
        <v>200000</v>
      </c>
      <c r="DT13" s="27">
        <v>200000</v>
      </c>
    </row>
    <row r="14" spans="1:124" s="66" customFormat="1" ht="20.25" customHeight="1" x14ac:dyDescent="0.25">
      <c r="A14" s="51">
        <v>4</v>
      </c>
      <c r="B14" s="52" t="s">
        <v>6</v>
      </c>
      <c r="C14" s="50">
        <f t="shared" si="2"/>
        <v>2418803.7999999998</v>
      </c>
      <c r="D14" s="50">
        <f t="shared" si="2"/>
        <v>2210449.7999999998</v>
      </c>
      <c r="E14" s="50">
        <f t="shared" si="3"/>
        <v>1751310.9</v>
      </c>
      <c r="F14" s="50">
        <f t="shared" si="3"/>
        <v>1696138.1</v>
      </c>
      <c r="G14" s="50">
        <f t="shared" si="3"/>
        <v>727492.90000000014</v>
      </c>
      <c r="H14" s="50">
        <f t="shared" si="3"/>
        <v>574311.69999999995</v>
      </c>
      <c r="I14" s="50">
        <v>543530.5</v>
      </c>
      <c r="J14" s="50">
        <v>528523.9</v>
      </c>
      <c r="K14" s="50">
        <v>98637.1</v>
      </c>
      <c r="L14" s="50">
        <v>67425.8</v>
      </c>
      <c r="M14" s="50">
        <v>444574.2</v>
      </c>
      <c r="N14" s="50">
        <v>438975.9</v>
      </c>
      <c r="O14" s="50">
        <v>10015.200000000001</v>
      </c>
      <c r="P14" s="50">
        <v>8748.1</v>
      </c>
      <c r="Q14" s="50">
        <v>98956.3</v>
      </c>
      <c r="R14" s="50">
        <v>89548</v>
      </c>
      <c r="S14" s="64">
        <v>88621.9</v>
      </c>
      <c r="T14" s="50">
        <v>58677.7</v>
      </c>
      <c r="U14" s="50">
        <v>495</v>
      </c>
      <c r="V14" s="50">
        <v>415</v>
      </c>
      <c r="W14" s="65">
        <v>0</v>
      </c>
      <c r="X14" s="65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6770.2</v>
      </c>
      <c r="AD14" s="50">
        <v>6010.2</v>
      </c>
      <c r="AE14" s="50">
        <v>257558.7</v>
      </c>
      <c r="AF14" s="50">
        <v>164638.79999999999</v>
      </c>
      <c r="AG14" s="65">
        <v>0</v>
      </c>
      <c r="AH14" s="65">
        <v>0</v>
      </c>
      <c r="AI14" s="65">
        <v>0</v>
      </c>
      <c r="AJ14" s="65">
        <v>0</v>
      </c>
      <c r="AK14" s="50">
        <v>5770.2</v>
      </c>
      <c r="AL14" s="50">
        <v>5770.2</v>
      </c>
      <c r="AM14" s="50">
        <v>117334.3</v>
      </c>
      <c r="AN14" s="50">
        <v>99456.5</v>
      </c>
      <c r="AO14" s="50">
        <v>0</v>
      </c>
      <c r="AP14" s="50">
        <v>0</v>
      </c>
      <c r="AQ14" s="50">
        <v>0</v>
      </c>
      <c r="AR14" s="50">
        <v>0</v>
      </c>
      <c r="AS14" s="50">
        <v>1000</v>
      </c>
      <c r="AT14" s="50">
        <v>240</v>
      </c>
      <c r="AU14" s="50">
        <v>280699.7</v>
      </c>
      <c r="AV14" s="50">
        <v>217140.1</v>
      </c>
      <c r="AW14" s="65">
        <v>0</v>
      </c>
      <c r="AX14" s="65">
        <v>0</v>
      </c>
      <c r="AY14" s="50">
        <v>-140475.4</v>
      </c>
      <c r="AZ14" s="50">
        <v>-151957.79999999999</v>
      </c>
      <c r="BA14" s="50">
        <v>2000</v>
      </c>
      <c r="BB14" s="50">
        <v>1627.7</v>
      </c>
      <c r="BC14" s="65">
        <v>0</v>
      </c>
      <c r="BD14" s="65">
        <v>0</v>
      </c>
      <c r="BE14" s="65">
        <v>0</v>
      </c>
      <c r="BF14" s="65">
        <v>0</v>
      </c>
      <c r="BG14" s="65">
        <v>0</v>
      </c>
      <c r="BH14" s="65">
        <v>0</v>
      </c>
      <c r="BI14" s="50">
        <v>2000</v>
      </c>
      <c r="BJ14" s="50">
        <v>1627.7</v>
      </c>
      <c r="BK14" s="65">
        <v>0</v>
      </c>
      <c r="BL14" s="65">
        <v>0</v>
      </c>
      <c r="BM14" s="50">
        <v>431823</v>
      </c>
      <c r="BN14" s="50">
        <v>422978.9</v>
      </c>
      <c r="BO14" s="50">
        <v>304150</v>
      </c>
      <c r="BP14" s="50">
        <v>285100.40000000002</v>
      </c>
      <c r="BQ14" s="65">
        <v>0</v>
      </c>
      <c r="BR14" s="65">
        <v>0</v>
      </c>
      <c r="BS14" s="65">
        <v>0</v>
      </c>
      <c r="BT14" s="65">
        <v>0</v>
      </c>
      <c r="BU14" s="50">
        <v>0</v>
      </c>
      <c r="BV14" s="50">
        <v>0</v>
      </c>
      <c r="BW14" s="50">
        <v>0</v>
      </c>
      <c r="BX14" s="50">
        <v>0</v>
      </c>
      <c r="BY14" s="50">
        <v>22878</v>
      </c>
      <c r="BZ14" s="50">
        <v>22427.9</v>
      </c>
      <c r="CA14" s="50">
        <v>223262.6</v>
      </c>
      <c r="CB14" s="50">
        <v>213240.7</v>
      </c>
      <c r="CC14" s="50">
        <v>32500</v>
      </c>
      <c r="CD14" s="50">
        <v>31567.1</v>
      </c>
      <c r="CE14" s="50">
        <v>1993.2</v>
      </c>
      <c r="CF14" s="50">
        <v>1993.2</v>
      </c>
      <c r="CG14" s="50">
        <v>376445</v>
      </c>
      <c r="CH14" s="50">
        <v>368983.9</v>
      </c>
      <c r="CI14" s="50">
        <v>77394.2</v>
      </c>
      <c r="CJ14" s="50">
        <v>68410.5</v>
      </c>
      <c r="CK14" s="65">
        <v>0</v>
      </c>
      <c r="CL14" s="65">
        <v>0</v>
      </c>
      <c r="CM14" s="65">
        <v>0</v>
      </c>
      <c r="CN14" s="65">
        <v>0</v>
      </c>
      <c r="CO14" s="50">
        <v>119448</v>
      </c>
      <c r="CP14" s="50">
        <v>113222.1</v>
      </c>
      <c r="CQ14" s="50">
        <v>28899.3</v>
      </c>
      <c r="CR14" s="50">
        <v>26434.6</v>
      </c>
      <c r="CS14" s="50">
        <v>118948</v>
      </c>
      <c r="CT14" s="50">
        <v>28899.3</v>
      </c>
      <c r="CU14" s="50">
        <v>112742.1</v>
      </c>
      <c r="CV14" s="50">
        <v>26434.6</v>
      </c>
      <c r="CW14" s="50">
        <v>104623</v>
      </c>
      <c r="CX14" s="50">
        <v>99616.9</v>
      </c>
      <c r="CY14" s="50">
        <v>28899.3</v>
      </c>
      <c r="CZ14" s="50">
        <v>26434.6</v>
      </c>
      <c r="DA14" s="50">
        <v>570377.80000000005</v>
      </c>
      <c r="DB14" s="50">
        <v>546495.30000000005</v>
      </c>
      <c r="DC14" s="50">
        <v>38247.800000000003</v>
      </c>
      <c r="DD14" s="50">
        <v>30712.1</v>
      </c>
      <c r="DE14" s="50">
        <v>383655.6</v>
      </c>
      <c r="DF14" s="50">
        <v>368057.59999999998</v>
      </c>
      <c r="DG14" s="50">
        <v>36247.800000000003</v>
      </c>
      <c r="DH14" s="50">
        <v>30176.1</v>
      </c>
      <c r="DI14" s="50">
        <v>16865</v>
      </c>
      <c r="DJ14" s="50">
        <v>16865</v>
      </c>
      <c r="DK14" s="65">
        <v>0</v>
      </c>
      <c r="DL14" s="65">
        <v>0</v>
      </c>
      <c r="DM14" s="50">
        <v>1.4</v>
      </c>
      <c r="DN14" s="65">
        <v>0</v>
      </c>
      <c r="DO14" s="50">
        <v>60001.4</v>
      </c>
      <c r="DP14" s="65">
        <v>60000</v>
      </c>
      <c r="DQ14" s="65">
        <v>0</v>
      </c>
      <c r="DR14" s="65">
        <v>0</v>
      </c>
      <c r="DS14" s="50">
        <v>60000</v>
      </c>
      <c r="DT14" s="50">
        <v>60000</v>
      </c>
    </row>
    <row r="15" spans="1:124" s="29" customFormat="1" ht="23.25" customHeight="1" x14ac:dyDescent="0.25">
      <c r="A15" s="72" t="s">
        <v>3</v>
      </c>
      <c r="B15" s="72"/>
      <c r="C15" s="27">
        <f t="shared" ref="C15:BN15" si="5">SUM(C11:C14)</f>
        <v>10204563.300000001</v>
      </c>
      <c r="D15" s="27">
        <f t="shared" si="5"/>
        <v>8948386.8999999985</v>
      </c>
      <c r="E15" s="27">
        <f t="shared" si="5"/>
        <v>7550254.2999999989</v>
      </c>
      <c r="F15" s="27">
        <f t="shared" si="5"/>
        <v>7243663.5999999996</v>
      </c>
      <c r="G15" s="27">
        <f t="shared" si="5"/>
        <v>3343235.6000000006</v>
      </c>
      <c r="H15" s="27">
        <f t="shared" si="5"/>
        <v>2281062.7000000002</v>
      </c>
      <c r="I15" s="27">
        <f t="shared" si="5"/>
        <v>2043910.5999999999</v>
      </c>
      <c r="J15" s="27">
        <f t="shared" si="5"/>
        <v>1969870.2999999998</v>
      </c>
      <c r="K15" s="27">
        <f t="shared" si="5"/>
        <v>206852.2</v>
      </c>
      <c r="L15" s="27">
        <f t="shared" si="5"/>
        <v>106687.70000000001</v>
      </c>
      <c r="M15" s="27">
        <f t="shared" si="5"/>
        <v>1878716.7999999998</v>
      </c>
      <c r="N15" s="27">
        <f t="shared" si="5"/>
        <v>1823793.7000000002</v>
      </c>
      <c r="O15" s="27">
        <f t="shared" si="5"/>
        <v>117280.3</v>
      </c>
      <c r="P15" s="27">
        <f t="shared" si="5"/>
        <v>47060</v>
      </c>
      <c r="Q15" s="27">
        <f t="shared" si="5"/>
        <v>153304.79999999999</v>
      </c>
      <c r="R15" s="27">
        <f t="shared" si="5"/>
        <v>137048.6</v>
      </c>
      <c r="S15" s="27">
        <f t="shared" si="5"/>
        <v>89571.9</v>
      </c>
      <c r="T15" s="27">
        <f t="shared" si="5"/>
        <v>59627.7</v>
      </c>
      <c r="U15" s="27">
        <f t="shared" si="5"/>
        <v>3495</v>
      </c>
      <c r="V15" s="27">
        <f t="shared" si="5"/>
        <v>3332.5</v>
      </c>
      <c r="W15" s="27">
        <f t="shared" si="5"/>
        <v>2000</v>
      </c>
      <c r="X15" s="28">
        <f t="shared" si="5"/>
        <v>0</v>
      </c>
      <c r="Y15" s="27">
        <f t="shared" si="5"/>
        <v>0</v>
      </c>
      <c r="Z15" s="27">
        <f t="shared" si="5"/>
        <v>0</v>
      </c>
      <c r="AA15" s="27">
        <f t="shared" si="5"/>
        <v>0</v>
      </c>
      <c r="AB15" s="27">
        <f t="shared" si="5"/>
        <v>0</v>
      </c>
      <c r="AC15" s="27">
        <f t="shared" si="5"/>
        <v>438836.2</v>
      </c>
      <c r="AD15" s="27">
        <f t="shared" si="5"/>
        <v>431184.3</v>
      </c>
      <c r="AE15" s="27">
        <f t="shared" si="5"/>
        <v>1809262.8</v>
      </c>
      <c r="AF15" s="27">
        <f t="shared" si="5"/>
        <v>1202480.8999999999</v>
      </c>
      <c r="AG15" s="28">
        <f t="shared" si="5"/>
        <v>0</v>
      </c>
      <c r="AH15" s="28">
        <f t="shared" si="5"/>
        <v>0</v>
      </c>
      <c r="AI15" s="28">
        <f t="shared" si="5"/>
        <v>0</v>
      </c>
      <c r="AJ15" s="28">
        <f t="shared" si="5"/>
        <v>0</v>
      </c>
      <c r="AK15" s="27">
        <f t="shared" si="5"/>
        <v>141847.40000000002</v>
      </c>
      <c r="AL15" s="27">
        <f t="shared" si="5"/>
        <v>137683.20000000001</v>
      </c>
      <c r="AM15" s="27">
        <f t="shared" si="5"/>
        <v>368864.39999999997</v>
      </c>
      <c r="AN15" s="27">
        <f t="shared" si="5"/>
        <v>329002.5</v>
      </c>
      <c r="AO15" s="27">
        <f t="shared" si="5"/>
        <v>1000</v>
      </c>
      <c r="AP15" s="27">
        <f t="shared" si="5"/>
        <v>422.2</v>
      </c>
      <c r="AQ15" s="27">
        <f t="shared" si="5"/>
        <v>0</v>
      </c>
      <c r="AR15" s="27">
        <f t="shared" si="5"/>
        <v>0</v>
      </c>
      <c r="AS15" s="27">
        <f t="shared" si="5"/>
        <v>292443.19999999995</v>
      </c>
      <c r="AT15" s="27">
        <f t="shared" si="5"/>
        <v>289142.7</v>
      </c>
      <c r="AU15" s="27">
        <f t="shared" si="5"/>
        <v>2200458.9</v>
      </c>
      <c r="AV15" s="27">
        <f t="shared" si="5"/>
        <v>1726316.6</v>
      </c>
      <c r="AW15" s="28">
        <f t="shared" si="5"/>
        <v>0</v>
      </c>
      <c r="AX15" s="28">
        <f t="shared" si="5"/>
        <v>0</v>
      </c>
      <c r="AY15" s="27">
        <f t="shared" si="5"/>
        <v>-1000475.4</v>
      </c>
      <c r="AZ15" s="27">
        <f t="shared" si="5"/>
        <v>-1090036.4000000001</v>
      </c>
      <c r="BA15" s="27">
        <f t="shared" si="5"/>
        <v>1092837.3999999999</v>
      </c>
      <c r="BB15" s="27">
        <f t="shared" si="5"/>
        <v>1090261.9999999998</v>
      </c>
      <c r="BC15" s="27">
        <f t="shared" si="5"/>
        <v>3071</v>
      </c>
      <c r="BD15" s="27">
        <f t="shared" si="5"/>
        <v>2939</v>
      </c>
      <c r="BE15" s="27">
        <f t="shared" si="5"/>
        <v>1089837.3</v>
      </c>
      <c r="BF15" s="27">
        <f t="shared" si="5"/>
        <v>1085853.7</v>
      </c>
      <c r="BG15" s="28">
        <f t="shared" si="5"/>
        <v>0</v>
      </c>
      <c r="BH15" s="28">
        <f t="shared" si="5"/>
        <v>0</v>
      </c>
      <c r="BI15" s="27">
        <f t="shared" si="5"/>
        <v>5000</v>
      </c>
      <c r="BJ15" s="27">
        <f t="shared" si="5"/>
        <v>4408.3</v>
      </c>
      <c r="BK15" s="27">
        <f t="shared" si="5"/>
        <v>3071</v>
      </c>
      <c r="BL15" s="27">
        <f t="shared" si="5"/>
        <v>2939</v>
      </c>
      <c r="BM15" s="27">
        <f t="shared" si="5"/>
        <v>617070.69999999995</v>
      </c>
      <c r="BN15" s="27">
        <f t="shared" si="5"/>
        <v>598352.4</v>
      </c>
      <c r="BO15" s="27">
        <f t="shared" ref="BO15:DT15" si="6">SUM(BO11:BO14)</f>
        <v>959440.6</v>
      </c>
      <c r="BP15" s="27">
        <f t="shared" si="6"/>
        <v>704086.7</v>
      </c>
      <c r="BQ15" s="28">
        <f t="shared" si="6"/>
        <v>0</v>
      </c>
      <c r="BR15" s="28">
        <f t="shared" si="6"/>
        <v>0</v>
      </c>
      <c r="BS15" s="27">
        <f t="shared" si="6"/>
        <v>239126.39999999999</v>
      </c>
      <c r="BT15" s="27">
        <f t="shared" si="6"/>
        <v>193951.1</v>
      </c>
      <c r="BU15" s="27">
        <f t="shared" si="6"/>
        <v>0</v>
      </c>
      <c r="BV15" s="27">
        <f t="shared" si="6"/>
        <v>0</v>
      </c>
      <c r="BW15" s="27">
        <f t="shared" si="6"/>
        <v>0</v>
      </c>
      <c r="BX15" s="27">
        <f t="shared" si="6"/>
        <v>0</v>
      </c>
      <c r="BY15" s="27">
        <f t="shared" si="6"/>
        <v>37366.400000000001</v>
      </c>
      <c r="BZ15" s="27">
        <f t="shared" si="6"/>
        <v>35180</v>
      </c>
      <c r="CA15" s="27">
        <f t="shared" si="6"/>
        <v>603974.19999999995</v>
      </c>
      <c r="CB15" s="27">
        <f t="shared" si="6"/>
        <v>416347.5</v>
      </c>
      <c r="CC15" s="27">
        <f t="shared" si="6"/>
        <v>173953.30000000002</v>
      </c>
      <c r="CD15" s="27">
        <f t="shared" si="6"/>
        <v>166251.30000000002</v>
      </c>
      <c r="CE15" s="27">
        <f t="shared" si="6"/>
        <v>2671.2</v>
      </c>
      <c r="CF15" s="27">
        <f t="shared" si="6"/>
        <v>2671.2</v>
      </c>
      <c r="CG15" s="27">
        <f t="shared" si="6"/>
        <v>405751</v>
      </c>
      <c r="CH15" s="27">
        <f t="shared" si="6"/>
        <v>396921.2</v>
      </c>
      <c r="CI15" s="27">
        <f t="shared" si="6"/>
        <v>90493</v>
      </c>
      <c r="CJ15" s="27">
        <f t="shared" si="6"/>
        <v>68410.5</v>
      </c>
      <c r="CK15" s="27">
        <f t="shared" si="6"/>
        <v>1000</v>
      </c>
      <c r="CL15" s="27">
        <f t="shared" si="6"/>
        <v>940</v>
      </c>
      <c r="CM15" s="65">
        <v>0</v>
      </c>
      <c r="CN15" s="65">
        <v>0</v>
      </c>
      <c r="CO15" s="27">
        <f t="shared" si="6"/>
        <v>430140.7</v>
      </c>
      <c r="CP15" s="27">
        <f t="shared" si="6"/>
        <v>409398.30000000005</v>
      </c>
      <c r="CQ15" s="27">
        <f t="shared" si="6"/>
        <v>136713.79999999999</v>
      </c>
      <c r="CR15" s="27">
        <f t="shared" si="6"/>
        <v>98520.200000000012</v>
      </c>
      <c r="CS15" s="27">
        <f t="shared" si="6"/>
        <v>416663.2</v>
      </c>
      <c r="CT15" s="27">
        <f t="shared" si="6"/>
        <v>313948.79999999999</v>
      </c>
      <c r="CU15" s="27">
        <f t="shared" si="6"/>
        <v>184334.6</v>
      </c>
      <c r="CV15" s="27">
        <f t="shared" si="6"/>
        <v>72256</v>
      </c>
      <c r="CW15" s="27">
        <f t="shared" si="6"/>
        <v>236710.3</v>
      </c>
      <c r="CX15" s="27">
        <f t="shared" si="6"/>
        <v>225042.8</v>
      </c>
      <c r="CY15" s="27">
        <f t="shared" si="6"/>
        <v>88991.8</v>
      </c>
      <c r="CZ15" s="27">
        <f t="shared" si="6"/>
        <v>64928</v>
      </c>
      <c r="DA15" s="27">
        <f t="shared" si="6"/>
        <v>2177370.7000000002</v>
      </c>
      <c r="DB15" s="27">
        <f t="shared" si="6"/>
        <v>2113953.2000000002</v>
      </c>
      <c r="DC15" s="27">
        <f t="shared" si="6"/>
        <v>225895.2</v>
      </c>
      <c r="DD15" s="27">
        <f t="shared" si="6"/>
        <v>166348.20000000001</v>
      </c>
      <c r="DE15" s="27">
        <f t="shared" si="6"/>
        <v>1519736.6</v>
      </c>
      <c r="DF15" s="27">
        <f t="shared" si="6"/>
        <v>1474174.6</v>
      </c>
      <c r="DG15" s="27">
        <f t="shared" si="6"/>
        <v>66487.200000000012</v>
      </c>
      <c r="DH15" s="27">
        <f t="shared" si="6"/>
        <v>52442.3</v>
      </c>
      <c r="DI15" s="27">
        <f t="shared" si="6"/>
        <v>56665</v>
      </c>
      <c r="DJ15" s="27">
        <f t="shared" si="6"/>
        <v>50031.199999999997</v>
      </c>
      <c r="DK15" s="28">
        <f t="shared" si="6"/>
        <v>0</v>
      </c>
      <c r="DL15" s="28">
        <f t="shared" si="6"/>
        <v>0</v>
      </c>
      <c r="DM15" s="27">
        <f t="shared" si="6"/>
        <v>200001.4</v>
      </c>
      <c r="DN15" s="27">
        <f t="shared" si="6"/>
        <v>200000</v>
      </c>
      <c r="DO15" s="27">
        <f t="shared" si="6"/>
        <v>688928.00000000012</v>
      </c>
      <c r="DP15" s="27">
        <f t="shared" si="6"/>
        <v>576339.4</v>
      </c>
      <c r="DQ15" s="28">
        <f t="shared" si="6"/>
        <v>0</v>
      </c>
      <c r="DR15" s="28">
        <f t="shared" si="6"/>
        <v>0</v>
      </c>
      <c r="DS15" s="27">
        <f t="shared" si="6"/>
        <v>688926.60000000009</v>
      </c>
      <c r="DT15" s="27">
        <f t="shared" si="6"/>
        <v>576339.4</v>
      </c>
    </row>
    <row r="16" spans="1:124" s="30" customFormat="1" ht="13.5" x14ac:dyDescent="0.25">
      <c r="C16" s="31"/>
      <c r="D16" s="31"/>
      <c r="E16" s="31"/>
      <c r="F16" s="31"/>
      <c r="G16" s="31"/>
      <c r="H16" s="31"/>
      <c r="I16" s="31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3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3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3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</row>
    <row r="17" spans="3:124" s="30" customFormat="1" ht="13.5" x14ac:dyDescent="0.25"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69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</row>
    <row r="18" spans="3:124" s="30" customFormat="1" ht="13.5" x14ac:dyDescent="0.25"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</row>
    <row r="19" spans="3:124" s="30" customFormat="1" ht="15.75" customHeight="1" x14ac:dyDescent="0.25"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</row>
    <row r="20" spans="3:124" s="30" customFormat="1" ht="13.5" x14ac:dyDescent="0.25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</row>
    <row r="21" spans="3:124" s="30" customFormat="1" ht="13.5" x14ac:dyDescent="0.25"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</row>
    <row r="22" spans="3:124" s="30" customFormat="1" ht="13.5" x14ac:dyDescent="0.25"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</row>
    <row r="23" spans="3:124" s="30" customFormat="1" ht="13.5" x14ac:dyDescent="0.25"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</row>
    <row r="24" spans="3:124" s="30" customFormat="1" ht="13.5" x14ac:dyDescent="0.25"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</row>
    <row r="25" spans="3:124" s="30" customFormat="1" ht="13.5" x14ac:dyDescent="0.25"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</row>
    <row r="26" spans="3:124" s="30" customFormat="1" ht="13.5" x14ac:dyDescent="0.25"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</row>
    <row r="27" spans="3:124" s="30" customFormat="1" ht="13.5" x14ac:dyDescent="0.25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</row>
    <row r="28" spans="3:124" s="30" customFormat="1" ht="13.5" x14ac:dyDescent="0.25"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</row>
    <row r="29" spans="3:124" s="30" customFormat="1" ht="13.5" x14ac:dyDescent="0.25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</row>
    <row r="30" spans="3:124" s="30" customFormat="1" ht="13.5" x14ac:dyDescent="0.25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</row>
    <row r="31" spans="3:124" s="30" customFormat="1" ht="13.5" x14ac:dyDescent="0.25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</row>
    <row r="32" spans="3:124" s="30" customFormat="1" ht="13.5" x14ac:dyDescent="0.25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</row>
    <row r="33" spans="3:124" s="30" customFormat="1" ht="13.5" x14ac:dyDescent="0.25"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</row>
    <row r="34" spans="3:124" s="30" customFormat="1" ht="13.5" x14ac:dyDescent="0.25"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</row>
    <row r="35" spans="3:124" s="35" customFormat="1" ht="13.5" x14ac:dyDescent="0.25"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</row>
    <row r="36" spans="3:124" s="35" customFormat="1" ht="13.5" x14ac:dyDescent="0.25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</row>
    <row r="37" spans="3:124" s="35" customFormat="1" ht="13.5" x14ac:dyDescent="0.25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</row>
    <row r="38" spans="3:124" s="35" customFormat="1" ht="13.5" x14ac:dyDescent="0.25"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</row>
    <row r="39" spans="3:124" s="35" customFormat="1" ht="13.5" x14ac:dyDescent="0.25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</row>
    <row r="40" spans="3:124" s="35" customFormat="1" ht="13.5" x14ac:dyDescent="0.25"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</row>
    <row r="41" spans="3:124" s="35" customFormat="1" ht="13.5" x14ac:dyDescent="0.2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</row>
    <row r="42" spans="3:124" s="35" customFormat="1" ht="13.5" x14ac:dyDescent="0.2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</row>
    <row r="43" spans="3:124" s="35" customFormat="1" ht="13.5" x14ac:dyDescent="0.2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</row>
    <row r="44" spans="3:124" s="35" customFormat="1" ht="13.5" x14ac:dyDescent="0.2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</row>
    <row r="45" spans="3:124" s="35" customFormat="1" ht="13.5" x14ac:dyDescent="0.25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</row>
    <row r="46" spans="3:124" s="35" customFormat="1" ht="13.5" x14ac:dyDescent="0.25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</row>
    <row r="47" spans="3:124" s="35" customFormat="1" ht="13.5" x14ac:dyDescent="0.25"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</row>
    <row r="48" spans="3:124" s="35" customFormat="1" ht="13.5" x14ac:dyDescent="0.25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</row>
    <row r="49" spans="3:124" s="35" customFormat="1" ht="13.5" x14ac:dyDescent="0.25"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</row>
    <row r="50" spans="3:124" s="35" customFormat="1" ht="13.5" x14ac:dyDescent="0.25"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</row>
    <row r="51" spans="3:124" s="35" customFormat="1" ht="13.5" x14ac:dyDescent="0.25"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</row>
    <row r="52" spans="3:124" s="35" customFormat="1" ht="13.5" x14ac:dyDescent="0.25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</row>
    <row r="53" spans="3:124" s="35" customFormat="1" ht="13.5" x14ac:dyDescent="0.25"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</row>
    <row r="54" spans="3:124" s="35" customFormat="1" ht="13.5" x14ac:dyDescent="0.25"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</row>
    <row r="55" spans="3:124" s="35" customFormat="1" ht="13.5" x14ac:dyDescent="0.25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</row>
    <row r="56" spans="3:124" s="35" customFormat="1" ht="13.5" x14ac:dyDescent="0.25"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</row>
    <row r="57" spans="3:124" s="35" customFormat="1" ht="13.5" x14ac:dyDescent="0.25"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</row>
    <row r="58" spans="3:124" s="35" customFormat="1" ht="13.5" x14ac:dyDescent="0.25"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</row>
    <row r="59" spans="3:124" s="35" customFormat="1" ht="13.5" x14ac:dyDescent="0.25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</row>
    <row r="60" spans="3:124" s="35" customFormat="1" ht="13.5" x14ac:dyDescent="0.25"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</row>
    <row r="61" spans="3:124" s="35" customFormat="1" ht="13.5" x14ac:dyDescent="0.25"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</row>
    <row r="62" spans="3:124" x14ac:dyDescent="0.3"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</row>
    <row r="63" spans="3:124" x14ac:dyDescent="0.3"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</row>
    <row r="64" spans="3:124" x14ac:dyDescent="0.3"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</row>
    <row r="65" spans="3:124" x14ac:dyDescent="0.3"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</row>
    <row r="66" spans="3:124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</row>
    <row r="67" spans="3:124" x14ac:dyDescent="0.3"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</row>
    <row r="68" spans="3:124" x14ac:dyDescent="0.3"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</row>
    <row r="69" spans="3:124" x14ac:dyDescent="0.3"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</row>
    <row r="70" spans="3:124" x14ac:dyDescent="0.3"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</row>
    <row r="71" spans="3:124" x14ac:dyDescent="0.3"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</row>
    <row r="72" spans="3:124" x14ac:dyDescent="0.3"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</row>
    <row r="73" spans="3:124" x14ac:dyDescent="0.3"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</row>
    <row r="74" spans="3:124" x14ac:dyDescent="0.3"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</row>
    <row r="75" spans="3:124" x14ac:dyDescent="0.3"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</row>
    <row r="76" spans="3:124" x14ac:dyDescent="0.3"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</row>
    <row r="77" spans="3:124" x14ac:dyDescent="0.3"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</row>
    <row r="78" spans="3:124" x14ac:dyDescent="0.3"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</row>
    <row r="79" spans="3:124" x14ac:dyDescent="0.3"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</row>
    <row r="80" spans="3:124" x14ac:dyDescent="0.3"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</row>
    <row r="81" spans="3:124" x14ac:dyDescent="0.3"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</row>
    <row r="82" spans="3:124" x14ac:dyDescent="0.3"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</row>
    <row r="83" spans="3:124" x14ac:dyDescent="0.3"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</row>
    <row r="84" spans="3:124" x14ac:dyDescent="0.3"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</row>
    <row r="85" spans="3:124" x14ac:dyDescent="0.3"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</row>
    <row r="86" spans="3:124" x14ac:dyDescent="0.3"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</row>
    <row r="87" spans="3:124" x14ac:dyDescent="0.3"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</row>
    <row r="88" spans="3:124" x14ac:dyDescent="0.3"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</row>
    <row r="89" spans="3:124" x14ac:dyDescent="0.3"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</row>
    <row r="90" spans="3:124" x14ac:dyDescent="0.3"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</row>
    <row r="91" spans="3:124" x14ac:dyDescent="0.3"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</row>
    <row r="92" spans="3:124" x14ac:dyDescent="0.3"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</row>
    <row r="93" spans="3:124" x14ac:dyDescent="0.3"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</row>
    <row r="94" spans="3:124" x14ac:dyDescent="0.3"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</row>
    <row r="95" spans="3:124" x14ac:dyDescent="0.3"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</row>
    <row r="96" spans="3:124" x14ac:dyDescent="0.3"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</row>
    <row r="97" spans="3:124" x14ac:dyDescent="0.3"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</row>
    <row r="98" spans="3:124" x14ac:dyDescent="0.3"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</row>
    <row r="99" spans="3:124" x14ac:dyDescent="0.3"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</row>
    <row r="100" spans="3:124" x14ac:dyDescent="0.3"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</row>
    <row r="101" spans="3:124" x14ac:dyDescent="0.3"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</row>
    <row r="102" spans="3:124" x14ac:dyDescent="0.3"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</row>
    <row r="103" spans="3:124" x14ac:dyDescent="0.3"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</row>
    <row r="104" spans="3:124" x14ac:dyDescent="0.3"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</row>
    <row r="105" spans="3:124" x14ac:dyDescent="0.3"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</row>
    <row r="106" spans="3:124" x14ac:dyDescent="0.3"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</row>
    <row r="107" spans="3:124" x14ac:dyDescent="0.3"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</row>
    <row r="108" spans="3:124" x14ac:dyDescent="0.3"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</row>
    <row r="109" spans="3:124" x14ac:dyDescent="0.3"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</row>
    <row r="110" spans="3:124" x14ac:dyDescent="0.3"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</row>
    <row r="111" spans="3:124" x14ac:dyDescent="0.3"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</row>
    <row r="112" spans="3:124" x14ac:dyDescent="0.3"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</row>
    <row r="113" spans="3:124" x14ac:dyDescent="0.3"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</row>
    <row r="114" spans="3:124" x14ac:dyDescent="0.3"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</row>
    <row r="115" spans="3:124" x14ac:dyDescent="0.3"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</row>
    <row r="116" spans="3:124" x14ac:dyDescent="0.3"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</row>
    <row r="117" spans="3:124" x14ac:dyDescent="0.3"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</row>
    <row r="118" spans="3:124" x14ac:dyDescent="0.3"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</row>
    <row r="119" spans="3:124" x14ac:dyDescent="0.3"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</row>
    <row r="120" spans="3:124" x14ac:dyDescent="0.3"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</row>
    <row r="121" spans="3:124" x14ac:dyDescent="0.3"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</row>
    <row r="122" spans="3:124" x14ac:dyDescent="0.3"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</row>
    <row r="123" spans="3:124" x14ac:dyDescent="0.3"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</row>
    <row r="124" spans="3:124" x14ac:dyDescent="0.3"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</row>
    <row r="125" spans="3:124" x14ac:dyDescent="0.3"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</row>
    <row r="126" spans="3:124" x14ac:dyDescent="0.3"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</row>
    <row r="127" spans="3:124" x14ac:dyDescent="0.3"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</row>
    <row r="128" spans="3:124" x14ac:dyDescent="0.3"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</row>
    <row r="129" spans="3:124" x14ac:dyDescent="0.3"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</row>
    <row r="130" spans="3:124" x14ac:dyDescent="0.3"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</row>
    <row r="131" spans="3:124" x14ac:dyDescent="0.3"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</row>
    <row r="132" spans="3:124" x14ac:dyDescent="0.3"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</row>
    <row r="133" spans="3:124" x14ac:dyDescent="0.3"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6"/>
      <c r="DD133" s="36"/>
      <c r="DE133" s="36"/>
      <c r="DF133" s="36"/>
      <c r="DG133" s="36"/>
      <c r="DH133" s="36"/>
      <c r="DI133" s="36"/>
      <c r="DJ133" s="36"/>
      <c r="DK133" s="36"/>
      <c r="DL133" s="36"/>
      <c r="DM133" s="36"/>
      <c r="DN133" s="36"/>
      <c r="DO133" s="36"/>
      <c r="DP133" s="36"/>
      <c r="DQ133" s="36"/>
      <c r="DR133" s="36"/>
      <c r="DS133" s="36"/>
      <c r="DT133" s="36"/>
    </row>
    <row r="134" spans="3:124" x14ac:dyDescent="0.3"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6"/>
      <c r="CE134" s="36"/>
      <c r="CF134" s="36"/>
      <c r="CG134" s="36"/>
      <c r="CH134" s="36"/>
      <c r="CI134" s="36"/>
      <c r="CJ134" s="36"/>
      <c r="CK134" s="36"/>
      <c r="CL134" s="36"/>
      <c r="CM134" s="36"/>
      <c r="CN134" s="36"/>
      <c r="CO134" s="36"/>
      <c r="CP134" s="36"/>
      <c r="CQ134" s="36"/>
      <c r="CR134" s="36"/>
      <c r="CS134" s="36"/>
      <c r="CT134" s="36"/>
      <c r="CU134" s="36"/>
      <c r="CV134" s="36"/>
      <c r="CW134" s="36"/>
      <c r="CX134" s="36"/>
      <c r="CY134" s="36"/>
      <c r="CZ134" s="36"/>
      <c r="DA134" s="36"/>
      <c r="DB134" s="36"/>
      <c r="DC134" s="36"/>
      <c r="DD134" s="36"/>
      <c r="DE134" s="36"/>
      <c r="DF134" s="36"/>
      <c r="DG134" s="36"/>
      <c r="DH134" s="36"/>
      <c r="DI134" s="36"/>
      <c r="DJ134" s="36"/>
      <c r="DK134" s="36"/>
      <c r="DL134" s="36"/>
      <c r="DM134" s="36"/>
      <c r="DN134" s="36"/>
      <c r="DO134" s="36"/>
      <c r="DP134" s="36"/>
      <c r="DQ134" s="36"/>
      <c r="DR134" s="36"/>
      <c r="DS134" s="36"/>
      <c r="DT134" s="36"/>
    </row>
    <row r="135" spans="3:124" x14ac:dyDescent="0.3"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6"/>
      <c r="CE135" s="36"/>
      <c r="CF135" s="36"/>
      <c r="CG135" s="36"/>
      <c r="CH135" s="36"/>
      <c r="CI135" s="36"/>
      <c r="CJ135" s="36"/>
      <c r="CK135" s="36"/>
      <c r="CL135" s="36"/>
      <c r="CM135" s="36"/>
      <c r="CN135" s="36"/>
      <c r="CO135" s="36"/>
      <c r="CP135" s="36"/>
      <c r="CQ135" s="36"/>
      <c r="CR135" s="36"/>
      <c r="CS135" s="36"/>
      <c r="CT135" s="36"/>
      <c r="CU135" s="36"/>
      <c r="CV135" s="36"/>
      <c r="CW135" s="36"/>
      <c r="CX135" s="36"/>
      <c r="CY135" s="36"/>
      <c r="CZ135" s="36"/>
      <c r="DA135" s="36"/>
      <c r="DB135" s="36"/>
      <c r="DC135" s="36"/>
      <c r="DD135" s="36"/>
      <c r="DE135" s="36"/>
      <c r="DF135" s="36"/>
      <c r="DG135" s="36"/>
      <c r="DH135" s="36"/>
      <c r="DI135" s="36"/>
      <c r="DJ135" s="36"/>
      <c r="DK135" s="36"/>
      <c r="DL135" s="36"/>
      <c r="DM135" s="36"/>
      <c r="DN135" s="36"/>
      <c r="DO135" s="36"/>
      <c r="DP135" s="36"/>
      <c r="DQ135" s="36"/>
      <c r="DR135" s="36"/>
      <c r="DS135" s="36"/>
      <c r="DT135" s="36"/>
    </row>
    <row r="136" spans="3:124" x14ac:dyDescent="0.3"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6"/>
      <c r="DD136" s="36"/>
      <c r="DE136" s="36"/>
      <c r="DF136" s="36"/>
      <c r="DG136" s="36"/>
      <c r="DH136" s="36"/>
      <c r="DI136" s="36"/>
      <c r="DJ136" s="36"/>
      <c r="DK136" s="36"/>
      <c r="DL136" s="36"/>
      <c r="DM136" s="36"/>
      <c r="DN136" s="36"/>
      <c r="DO136" s="36"/>
      <c r="DP136" s="36"/>
      <c r="DQ136" s="36"/>
      <c r="DR136" s="36"/>
      <c r="DS136" s="36"/>
      <c r="DT136" s="36"/>
    </row>
    <row r="137" spans="3:124" x14ac:dyDescent="0.3"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6"/>
      <c r="CE137" s="36"/>
      <c r="CF137" s="36"/>
      <c r="CG137" s="36"/>
      <c r="CH137" s="36"/>
      <c r="CI137" s="36"/>
      <c r="CJ137" s="36"/>
      <c r="CK137" s="36"/>
      <c r="CL137" s="36"/>
      <c r="CM137" s="36"/>
      <c r="CN137" s="36"/>
      <c r="CO137" s="36"/>
      <c r="CP137" s="36"/>
      <c r="CQ137" s="36"/>
      <c r="CR137" s="36"/>
      <c r="CS137" s="36"/>
      <c r="CT137" s="36"/>
      <c r="CU137" s="36"/>
      <c r="CV137" s="36"/>
      <c r="CW137" s="36"/>
      <c r="CX137" s="36"/>
      <c r="CY137" s="36"/>
      <c r="CZ137" s="36"/>
      <c r="DA137" s="36"/>
      <c r="DB137" s="36"/>
      <c r="DC137" s="36"/>
      <c r="DD137" s="36"/>
      <c r="DE137" s="36"/>
      <c r="DF137" s="36"/>
      <c r="DG137" s="36"/>
      <c r="DH137" s="36"/>
      <c r="DI137" s="36"/>
      <c r="DJ137" s="36"/>
      <c r="DK137" s="36"/>
      <c r="DL137" s="36"/>
      <c r="DM137" s="36"/>
      <c r="DN137" s="36"/>
      <c r="DO137" s="36"/>
      <c r="DP137" s="36"/>
      <c r="DQ137" s="36"/>
      <c r="DR137" s="36"/>
      <c r="DS137" s="36"/>
      <c r="DT137" s="36"/>
    </row>
    <row r="138" spans="3:124" x14ac:dyDescent="0.3"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6"/>
      <c r="DD138" s="36"/>
      <c r="DE138" s="36"/>
      <c r="DF138" s="36"/>
      <c r="DG138" s="36"/>
      <c r="DH138" s="36"/>
      <c r="DI138" s="36"/>
      <c r="DJ138" s="36"/>
      <c r="DK138" s="36"/>
      <c r="DL138" s="36"/>
      <c r="DM138" s="36"/>
      <c r="DN138" s="36"/>
      <c r="DO138" s="36"/>
      <c r="DP138" s="36"/>
      <c r="DQ138" s="36"/>
      <c r="DR138" s="36"/>
      <c r="DS138" s="36"/>
      <c r="DT138" s="36"/>
    </row>
  </sheetData>
  <protectedRanges>
    <protectedRange sqref="B11" name="Range3_2"/>
    <protectedRange sqref="Q11:R11 AK11:AL11 AO11:AR11 BC11:BD11 BU11:BX11 CU11:CV11 DC11:DD11 CE11:CF12 CI12:CJ13 Y11:AB11 BG11:BL11 CK12:CN12 CJ11:CN11 CM13:CN13 CM15:CN15 CK14:CN14 DK11:DN12" name="Range1_3"/>
    <protectedRange sqref="DQ11:DR11" name="Range2_2"/>
    <protectedRange sqref="AG11:AJ11" name="Range1_2_2"/>
    <protectedRange sqref="DE11:DJ11 AC11:AF11 AM11:AN11 AS11:AV11 AY11:BB11 BM11:BP11 BY11:CD11 CG11:CI11 CW11:DB11 I11:P11 CO11:CT11 I12:L14 BE11:BF11" name="Range1_4_1"/>
    <protectedRange sqref="DO11:DP11 DS11:DT11" name="Range2_3_1"/>
    <protectedRange sqref="B12:B14" name="Range3_1_1"/>
    <protectedRange sqref="AK12:AV12 BU12:CD12 CG12:CH12 AY12:BP12 CO12:DJ12 S11:X11 M12:AF12" name="Range1_1_1"/>
    <protectedRange sqref="DO12:DR12" name="Range2_1_1"/>
    <protectedRange sqref="AG12:AJ12" name="Range1_2_1_1"/>
    <protectedRange sqref="AW11:AX13 AY13 M14:CJ14 BQ11:BT13 CO14:DL14" name="Range1_3_1_1"/>
    <protectedRange sqref="DO14:DT14" name="Range2_2_1_1"/>
  </protectedRanges>
  <mergeCells count="101">
    <mergeCell ref="B2:P2"/>
    <mergeCell ref="E3:K3"/>
    <mergeCell ref="AA4:AB4"/>
    <mergeCell ref="A5:A9"/>
    <mergeCell ref="B5:B9"/>
    <mergeCell ref="C5:H7"/>
    <mergeCell ref="I5:DT5"/>
    <mergeCell ref="I6:L7"/>
    <mergeCell ref="M6:T6"/>
    <mergeCell ref="U6:X7"/>
    <mergeCell ref="DA6:DD7"/>
    <mergeCell ref="DI6:DL7"/>
    <mergeCell ref="DM6:DR7"/>
    <mergeCell ref="DS6:DT7"/>
    <mergeCell ref="DE7:DH7"/>
    <mergeCell ref="Y6:AB7"/>
    <mergeCell ref="AC6:AF7"/>
    <mergeCell ref="AG6:AZ6"/>
    <mergeCell ref="BA6:BD7"/>
    <mergeCell ref="BM6:BP7"/>
    <mergeCell ref="CE6:CJ6"/>
    <mergeCell ref="AW7:AZ7"/>
    <mergeCell ref="BE7:BH7"/>
    <mergeCell ref="BI7:BL7"/>
    <mergeCell ref="BQ7:BT7"/>
    <mergeCell ref="BU7:BX7"/>
    <mergeCell ref="BY7:CB7"/>
    <mergeCell ref="CC7:CF7"/>
    <mergeCell ref="CG7:CJ7"/>
    <mergeCell ref="CS7:CV7"/>
    <mergeCell ref="CW7:CZ7"/>
    <mergeCell ref="M7:P7"/>
    <mergeCell ref="Q7:T7"/>
    <mergeCell ref="AG7:AJ7"/>
    <mergeCell ref="AK7:AN7"/>
    <mergeCell ref="AO7:AR7"/>
    <mergeCell ref="AS7:AV7"/>
    <mergeCell ref="CK6:CN7"/>
    <mergeCell ref="CO6:CR7"/>
    <mergeCell ref="O8:P8"/>
    <mergeCell ref="Q8:R8"/>
    <mergeCell ref="S8:T8"/>
    <mergeCell ref="U8:V8"/>
    <mergeCell ref="W8:X8"/>
    <mergeCell ref="Y8:Z8"/>
    <mergeCell ref="C8:D8"/>
    <mergeCell ref="E8:F8"/>
    <mergeCell ref="G8:H8"/>
    <mergeCell ref="I8:J8"/>
    <mergeCell ref="K8:L8"/>
    <mergeCell ref="M8:N8"/>
    <mergeCell ref="AM8:AN8"/>
    <mergeCell ref="AO8:AP8"/>
    <mergeCell ref="AQ8:AR8"/>
    <mergeCell ref="AS8:AT8"/>
    <mergeCell ref="AU8:AV8"/>
    <mergeCell ref="AW8:AX8"/>
    <mergeCell ref="AA8:AB8"/>
    <mergeCell ref="AC8:AD8"/>
    <mergeCell ref="AE8:AF8"/>
    <mergeCell ref="AG8:AH8"/>
    <mergeCell ref="AI8:AJ8"/>
    <mergeCell ref="AK8:AL8"/>
    <mergeCell ref="CE8:CF8"/>
    <mergeCell ref="CG8:CH8"/>
    <mergeCell ref="BK8:BL8"/>
    <mergeCell ref="BM8:BN8"/>
    <mergeCell ref="BO8:BP8"/>
    <mergeCell ref="BQ8:BR8"/>
    <mergeCell ref="BS8:BT8"/>
    <mergeCell ref="BU8:BV8"/>
    <mergeCell ref="AY8:AZ8"/>
    <mergeCell ref="BA8:BB8"/>
    <mergeCell ref="BC8:BD8"/>
    <mergeCell ref="BE8:BF8"/>
    <mergeCell ref="BG8:BH8"/>
    <mergeCell ref="BI8:BJ8"/>
    <mergeCell ref="DS8:DT8"/>
    <mergeCell ref="A15:B15"/>
    <mergeCell ref="DG8:DH8"/>
    <mergeCell ref="DI8:DJ8"/>
    <mergeCell ref="DK8:DL8"/>
    <mergeCell ref="DM8:DN8"/>
    <mergeCell ref="DO8:DP8"/>
    <mergeCell ref="DQ8:DR8"/>
    <mergeCell ref="CU8:CV8"/>
    <mergeCell ref="CW8:CX8"/>
    <mergeCell ref="CY8:CZ8"/>
    <mergeCell ref="DA8:DB8"/>
    <mergeCell ref="DC8:DD8"/>
    <mergeCell ref="DE8:DF8"/>
    <mergeCell ref="CI8:CJ8"/>
    <mergeCell ref="CK8:CL8"/>
    <mergeCell ref="CM8:CN8"/>
    <mergeCell ref="CO8:CP8"/>
    <mergeCell ref="CQ8:CR8"/>
    <mergeCell ref="CS8:CT8"/>
    <mergeCell ref="BW8:BX8"/>
    <mergeCell ref="BY8:BZ8"/>
    <mergeCell ref="CA8:CB8"/>
    <mergeCell ref="CC8:CD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X24"/>
  <sheetViews>
    <sheetView zoomScale="110" zoomScaleNormal="110" workbookViewId="0">
      <pane xSplit="8" ySplit="11" topLeftCell="I12" activePane="bottomRight" state="frozen"/>
      <selection pane="topRight" activeCell="I1" sqref="I1"/>
      <selection pane="bottomLeft" activeCell="A12" sqref="A12"/>
      <selection pane="bottomRight" activeCell="AY9" sqref="AY9:AZ9"/>
    </sheetView>
  </sheetViews>
  <sheetFormatPr defaultRowHeight="17.25" x14ac:dyDescent="0.3"/>
  <cols>
    <col min="1" max="1" width="3.5703125" style="63" bestFit="1" customWidth="1"/>
    <col min="2" max="2" width="11.5703125" style="63" bestFit="1" customWidth="1"/>
    <col min="3" max="3" width="11.28515625" style="1" bestFit="1" customWidth="1"/>
    <col min="4" max="4" width="10.7109375" style="1" bestFit="1" customWidth="1"/>
    <col min="5" max="5" width="10.42578125" style="1" bestFit="1" customWidth="1"/>
    <col min="6" max="6" width="10.42578125" style="1" customWidth="1"/>
    <col min="7" max="7" width="10.5703125" style="1" bestFit="1" customWidth="1"/>
    <col min="8" max="8" width="10.140625" style="1" bestFit="1" customWidth="1"/>
    <col min="9" max="9" width="10.28515625" style="1" bestFit="1" customWidth="1"/>
    <col min="10" max="10" width="9.5703125" style="1" customWidth="1"/>
    <col min="11" max="11" width="10" style="1" bestFit="1" customWidth="1"/>
    <col min="12" max="12" width="9.7109375" style="1" customWidth="1"/>
    <col min="13" max="13" width="8.7109375" style="1" bestFit="1" customWidth="1"/>
    <col min="14" max="14" width="8.85546875" style="1" bestFit="1" customWidth="1"/>
    <col min="15" max="15" width="13" style="1" bestFit="1" customWidth="1"/>
    <col min="16" max="16" width="7.85546875" style="1" bestFit="1" customWidth="1"/>
    <col min="17" max="17" width="9.140625" style="1" bestFit="1" customWidth="1"/>
    <col min="18" max="18" width="7.28515625" style="1" bestFit="1" customWidth="1"/>
    <col min="19" max="20" width="8" style="1" bestFit="1" customWidth="1"/>
    <col min="21" max="21" width="8.7109375" style="1" bestFit="1" customWidth="1"/>
    <col min="22" max="22" width="8.42578125" style="1" bestFit="1" customWidth="1"/>
    <col min="23" max="23" width="9.140625" style="1"/>
    <col min="24" max="24" width="8.5703125" style="1" bestFit="1" customWidth="1"/>
    <col min="25" max="25" width="9.140625" style="1"/>
    <col min="26" max="26" width="8.7109375" style="1" bestFit="1" customWidth="1"/>
    <col min="27" max="27" width="9.140625" style="1" bestFit="1" customWidth="1"/>
    <col min="28" max="28" width="8.85546875" style="1" bestFit="1" customWidth="1"/>
    <col min="29" max="29" width="7.28515625" style="1" bestFit="1" customWidth="1"/>
    <col min="30" max="30" width="4.85546875" style="1" bestFit="1" customWidth="1"/>
    <col min="31" max="31" width="10.28515625" style="1" bestFit="1" customWidth="1"/>
    <col min="32" max="32" width="10.7109375" style="1" bestFit="1" customWidth="1"/>
    <col min="33" max="33" width="10.28515625" style="1" bestFit="1" customWidth="1"/>
    <col min="34" max="34" width="10.7109375" style="1" bestFit="1" customWidth="1"/>
    <col min="35" max="35" width="7.85546875" style="1" bestFit="1" customWidth="1"/>
    <col min="36" max="36" width="7.7109375" style="1" customWidth="1"/>
    <col min="37" max="38" width="8" style="1" customWidth="1"/>
    <col min="39" max="39" width="7.85546875" style="1" bestFit="1" customWidth="1"/>
    <col min="40" max="40" width="8" style="1" customWidth="1"/>
    <col min="41" max="42" width="8" style="1" bestFit="1" customWidth="1"/>
    <col min="43" max="43" width="9.140625" style="1"/>
    <col min="44" max="44" width="8.42578125" style="1" bestFit="1" customWidth="1"/>
    <col min="45" max="45" width="7.140625" style="1" bestFit="1" customWidth="1"/>
    <col min="46" max="46" width="4.7109375" style="1" bestFit="1" customWidth="1"/>
    <col min="47" max="48" width="9.140625" style="1" bestFit="1" customWidth="1"/>
    <col min="49" max="49" width="7.140625" style="1" bestFit="1" customWidth="1"/>
    <col min="50" max="50" width="3.7109375" style="1" bestFit="1" customWidth="1"/>
    <col min="51" max="52" width="9.140625" style="1" bestFit="1" customWidth="1"/>
    <col min="53" max="53" width="10.42578125" style="3" bestFit="1" customWidth="1"/>
    <col min="54" max="54" width="10.5703125" style="3" bestFit="1" customWidth="1"/>
    <col min="55" max="55" width="8.5703125" style="1" bestFit="1" customWidth="1"/>
    <col min="56" max="56" width="8.42578125" style="1" bestFit="1" customWidth="1"/>
    <col min="57" max="58" width="7.5703125" style="1" bestFit="1" customWidth="1"/>
    <col min="59" max="59" width="9.42578125" style="1" bestFit="1" customWidth="1"/>
    <col min="60" max="60" width="8.42578125" style="1" bestFit="1" customWidth="1"/>
    <col min="61" max="61" width="9.7109375" style="1" bestFit="1" customWidth="1"/>
    <col min="62" max="62" width="10.42578125" style="1" bestFit="1" customWidth="1"/>
    <col min="63" max="63" width="7.140625" style="1" bestFit="1" customWidth="1"/>
    <col min="64" max="64" width="4.7109375" style="1" bestFit="1" customWidth="1"/>
    <col min="65" max="65" width="8.7109375" style="1" customWidth="1"/>
    <col min="66" max="66" width="9.140625" style="1"/>
    <col min="67" max="67" width="15.85546875" style="1" customWidth="1"/>
    <col min="68" max="16384" width="9.140625" style="1"/>
  </cols>
  <sheetData>
    <row r="2" spans="1:102" s="37" customFormat="1" ht="33.75" customHeight="1" x14ac:dyDescent="0.3">
      <c r="A2" s="58"/>
      <c r="B2" s="59"/>
      <c r="C2" s="134" t="s">
        <v>84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9"/>
      <c r="BB2" s="39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102" s="8" customFormat="1" ht="16.5" x14ac:dyDescent="0.25">
      <c r="A3" s="59"/>
      <c r="B3" s="60"/>
      <c r="C3" s="9"/>
      <c r="D3" s="9"/>
      <c r="E3" s="91" t="s">
        <v>83</v>
      </c>
      <c r="F3" s="91"/>
      <c r="G3" s="91"/>
      <c r="H3" s="91"/>
      <c r="I3" s="91"/>
      <c r="J3" s="91"/>
      <c r="K3" s="91"/>
      <c r="L3" s="91"/>
      <c r="M3" s="5"/>
      <c r="N3" s="6"/>
      <c r="O3" s="6"/>
      <c r="P3" s="6"/>
      <c r="Q3" s="6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6"/>
      <c r="BB3" s="6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7"/>
      <c r="CP3" s="7"/>
      <c r="CQ3" s="7"/>
      <c r="CR3" s="7"/>
      <c r="CS3" s="7"/>
      <c r="CT3" s="7"/>
      <c r="CU3" s="7"/>
      <c r="CV3" s="7"/>
      <c r="CW3" s="7"/>
      <c r="CX3" s="7"/>
    </row>
    <row r="4" spans="1:102" s="37" customFormat="1" ht="16.5" x14ac:dyDescent="0.3">
      <c r="A4" s="58"/>
      <c r="B4" s="61"/>
      <c r="E4" s="41"/>
      <c r="F4" s="41"/>
      <c r="G4" s="41"/>
      <c r="H4" s="41"/>
      <c r="I4" s="41"/>
      <c r="O4" s="13" t="s">
        <v>0</v>
      </c>
      <c r="U4" s="135"/>
      <c r="V4" s="135"/>
      <c r="AE4" s="136"/>
      <c r="AF4" s="136"/>
      <c r="AG4" s="42"/>
      <c r="AH4" s="42"/>
      <c r="BA4" s="43"/>
      <c r="BB4" s="43"/>
    </row>
    <row r="5" spans="1:102" s="18" customFormat="1" ht="21.75" customHeight="1" x14ac:dyDescent="0.25">
      <c r="A5" s="137" t="s">
        <v>1</v>
      </c>
      <c r="B5" s="138" t="s">
        <v>7</v>
      </c>
      <c r="C5" s="139" t="s">
        <v>47</v>
      </c>
      <c r="D5" s="140"/>
      <c r="E5" s="140"/>
      <c r="F5" s="140"/>
      <c r="G5" s="140"/>
      <c r="H5" s="141"/>
      <c r="I5" s="122" t="s">
        <v>48</v>
      </c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4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</row>
    <row r="6" spans="1:102" s="18" customFormat="1" ht="33" customHeight="1" x14ac:dyDescent="0.25">
      <c r="A6" s="137"/>
      <c r="B6" s="138"/>
      <c r="C6" s="142"/>
      <c r="D6" s="143"/>
      <c r="E6" s="143"/>
      <c r="F6" s="143"/>
      <c r="G6" s="143"/>
      <c r="H6" s="144"/>
      <c r="I6" s="122" t="s">
        <v>49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4"/>
      <c r="BA6" s="125" t="s">
        <v>50</v>
      </c>
      <c r="BB6" s="126"/>
      <c r="BC6" s="126"/>
      <c r="BD6" s="126"/>
      <c r="BE6" s="126"/>
      <c r="BF6" s="126"/>
      <c r="BG6" s="127" t="s">
        <v>51</v>
      </c>
      <c r="BH6" s="127"/>
      <c r="BI6" s="127"/>
      <c r="BJ6" s="127"/>
      <c r="BK6" s="127"/>
      <c r="BL6" s="127"/>
    </row>
    <row r="7" spans="1:102" s="18" customFormat="1" ht="24.75" customHeight="1" x14ac:dyDescent="0.25">
      <c r="A7" s="137"/>
      <c r="B7" s="138"/>
      <c r="C7" s="142"/>
      <c r="D7" s="143"/>
      <c r="E7" s="143"/>
      <c r="F7" s="143"/>
      <c r="G7" s="143"/>
      <c r="H7" s="144"/>
      <c r="I7" s="128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30"/>
      <c r="BA7" s="131"/>
      <c r="BB7" s="132"/>
      <c r="BC7" s="132"/>
      <c r="BD7" s="132"/>
      <c r="BE7" s="112" t="s">
        <v>52</v>
      </c>
      <c r="BF7" s="112"/>
      <c r="BG7" s="112" t="s">
        <v>53</v>
      </c>
      <c r="BH7" s="112"/>
      <c r="BI7" s="112" t="s">
        <v>54</v>
      </c>
      <c r="BJ7" s="112"/>
      <c r="BK7" s="112"/>
      <c r="BL7" s="112"/>
    </row>
    <row r="8" spans="1:102" s="18" customFormat="1" ht="52.5" customHeight="1" x14ac:dyDescent="0.25">
      <c r="A8" s="137"/>
      <c r="B8" s="138"/>
      <c r="C8" s="142"/>
      <c r="D8" s="143"/>
      <c r="E8" s="143"/>
      <c r="F8" s="143"/>
      <c r="G8" s="143"/>
      <c r="H8" s="144"/>
      <c r="I8" s="128" t="s">
        <v>55</v>
      </c>
      <c r="J8" s="129"/>
      <c r="K8" s="145" t="s">
        <v>56</v>
      </c>
      <c r="L8" s="146"/>
      <c r="M8" s="149" t="s">
        <v>57</v>
      </c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1"/>
      <c r="AC8" s="145" t="s">
        <v>58</v>
      </c>
      <c r="AD8" s="146"/>
      <c r="AE8" s="145" t="s">
        <v>59</v>
      </c>
      <c r="AF8" s="146"/>
      <c r="AG8" s="73" t="s">
        <v>16</v>
      </c>
      <c r="AH8" s="74"/>
      <c r="AI8" s="119" t="s">
        <v>60</v>
      </c>
      <c r="AJ8" s="70"/>
      <c r="AK8" s="73" t="s">
        <v>16</v>
      </c>
      <c r="AL8" s="74"/>
      <c r="AM8" s="70" t="s">
        <v>61</v>
      </c>
      <c r="AN8" s="70"/>
      <c r="AO8" s="73" t="s">
        <v>62</v>
      </c>
      <c r="AP8" s="133"/>
      <c r="AQ8" s="133"/>
      <c r="AR8" s="133"/>
      <c r="AS8" s="133"/>
      <c r="AT8" s="74"/>
      <c r="AU8" s="73" t="s">
        <v>63</v>
      </c>
      <c r="AV8" s="133"/>
      <c r="AW8" s="133"/>
      <c r="AX8" s="133"/>
      <c r="AY8" s="133"/>
      <c r="AZ8" s="74"/>
      <c r="BA8" s="113" t="s">
        <v>64</v>
      </c>
      <c r="BB8" s="114"/>
      <c r="BC8" s="113" t="s">
        <v>65</v>
      </c>
      <c r="BD8" s="114"/>
      <c r="BE8" s="112"/>
      <c r="BF8" s="112"/>
      <c r="BG8" s="112"/>
      <c r="BH8" s="112"/>
      <c r="BI8" s="112"/>
      <c r="BJ8" s="112"/>
      <c r="BK8" s="112"/>
      <c r="BL8" s="112"/>
    </row>
    <row r="9" spans="1:102" s="44" customFormat="1" ht="98.25" customHeight="1" x14ac:dyDescent="0.25">
      <c r="A9" s="137"/>
      <c r="B9" s="138"/>
      <c r="C9" s="109" t="s">
        <v>66</v>
      </c>
      <c r="D9" s="109"/>
      <c r="E9" s="152" t="s">
        <v>42</v>
      </c>
      <c r="F9" s="152"/>
      <c r="G9" s="153" t="s">
        <v>43</v>
      </c>
      <c r="H9" s="153"/>
      <c r="I9" s="120" t="s">
        <v>67</v>
      </c>
      <c r="J9" s="120"/>
      <c r="K9" s="147"/>
      <c r="L9" s="148"/>
      <c r="M9" s="75" t="s">
        <v>68</v>
      </c>
      <c r="N9" s="76"/>
      <c r="O9" s="75" t="s">
        <v>69</v>
      </c>
      <c r="P9" s="76"/>
      <c r="Q9" s="75" t="s">
        <v>70</v>
      </c>
      <c r="R9" s="76"/>
      <c r="S9" s="75" t="s">
        <v>71</v>
      </c>
      <c r="T9" s="76"/>
      <c r="U9" s="75" t="s">
        <v>72</v>
      </c>
      <c r="V9" s="76"/>
      <c r="W9" s="117" t="s">
        <v>73</v>
      </c>
      <c r="X9" s="118"/>
      <c r="Y9" s="75" t="s">
        <v>74</v>
      </c>
      <c r="Z9" s="76"/>
      <c r="AA9" s="75" t="s">
        <v>75</v>
      </c>
      <c r="AB9" s="76"/>
      <c r="AC9" s="147"/>
      <c r="AD9" s="148"/>
      <c r="AE9" s="147"/>
      <c r="AF9" s="148"/>
      <c r="AG9" s="75" t="s">
        <v>76</v>
      </c>
      <c r="AH9" s="76"/>
      <c r="AI9" s="70"/>
      <c r="AJ9" s="70"/>
      <c r="AK9" s="75" t="s">
        <v>77</v>
      </c>
      <c r="AL9" s="76"/>
      <c r="AM9" s="70"/>
      <c r="AN9" s="70"/>
      <c r="AO9" s="109" t="s">
        <v>66</v>
      </c>
      <c r="AP9" s="109"/>
      <c r="AQ9" s="109" t="s">
        <v>42</v>
      </c>
      <c r="AR9" s="109"/>
      <c r="AS9" s="109" t="s">
        <v>43</v>
      </c>
      <c r="AT9" s="109"/>
      <c r="AU9" s="109" t="s">
        <v>78</v>
      </c>
      <c r="AV9" s="109"/>
      <c r="AW9" s="110" t="s">
        <v>79</v>
      </c>
      <c r="AX9" s="111"/>
      <c r="AY9" s="109" t="s">
        <v>80</v>
      </c>
      <c r="AZ9" s="109"/>
      <c r="BA9" s="115"/>
      <c r="BB9" s="116"/>
      <c r="BC9" s="115"/>
      <c r="BD9" s="116"/>
      <c r="BE9" s="112"/>
      <c r="BF9" s="112"/>
      <c r="BG9" s="112"/>
      <c r="BH9" s="112"/>
      <c r="BI9" s="112" t="s">
        <v>81</v>
      </c>
      <c r="BJ9" s="112"/>
      <c r="BK9" s="112" t="s">
        <v>82</v>
      </c>
      <c r="BL9" s="112"/>
    </row>
    <row r="10" spans="1:102" s="23" customFormat="1" ht="36.75" customHeight="1" x14ac:dyDescent="0.2">
      <c r="A10" s="137"/>
      <c r="B10" s="138"/>
      <c r="C10" s="19" t="s">
        <v>45</v>
      </c>
      <c r="D10" s="20" t="s">
        <v>46</v>
      </c>
      <c r="E10" s="19" t="s">
        <v>45</v>
      </c>
      <c r="F10" s="20" t="s">
        <v>46</v>
      </c>
      <c r="G10" s="19" t="s">
        <v>45</v>
      </c>
      <c r="H10" s="20" t="s">
        <v>46</v>
      </c>
      <c r="I10" s="19" t="s">
        <v>45</v>
      </c>
      <c r="J10" s="20" t="s">
        <v>46</v>
      </c>
      <c r="K10" s="19" t="s">
        <v>45</v>
      </c>
      <c r="L10" s="20" t="s">
        <v>46</v>
      </c>
      <c r="M10" s="19" t="s">
        <v>45</v>
      </c>
      <c r="N10" s="20" t="s">
        <v>46</v>
      </c>
      <c r="O10" s="19" t="s">
        <v>45</v>
      </c>
      <c r="P10" s="20" t="s">
        <v>46</v>
      </c>
      <c r="Q10" s="19" t="s">
        <v>45</v>
      </c>
      <c r="R10" s="20" t="s">
        <v>46</v>
      </c>
      <c r="S10" s="19" t="s">
        <v>45</v>
      </c>
      <c r="T10" s="20" t="s">
        <v>46</v>
      </c>
      <c r="U10" s="19" t="s">
        <v>45</v>
      </c>
      <c r="V10" s="20" t="s">
        <v>46</v>
      </c>
      <c r="W10" s="19" t="s">
        <v>45</v>
      </c>
      <c r="X10" s="20" t="s">
        <v>46</v>
      </c>
      <c r="Y10" s="19" t="s">
        <v>45</v>
      </c>
      <c r="Z10" s="20" t="s">
        <v>46</v>
      </c>
      <c r="AA10" s="19" t="s">
        <v>45</v>
      </c>
      <c r="AB10" s="20" t="s">
        <v>46</v>
      </c>
      <c r="AC10" s="19" t="s">
        <v>45</v>
      </c>
      <c r="AD10" s="20" t="s">
        <v>46</v>
      </c>
      <c r="AE10" s="19" t="s">
        <v>45</v>
      </c>
      <c r="AF10" s="20" t="s">
        <v>46</v>
      </c>
      <c r="AG10" s="19" t="s">
        <v>45</v>
      </c>
      <c r="AH10" s="20" t="s">
        <v>46</v>
      </c>
      <c r="AI10" s="19" t="s">
        <v>45</v>
      </c>
      <c r="AJ10" s="20" t="s">
        <v>46</v>
      </c>
      <c r="AK10" s="19" t="s">
        <v>45</v>
      </c>
      <c r="AL10" s="20" t="s">
        <v>46</v>
      </c>
      <c r="AM10" s="19" t="s">
        <v>45</v>
      </c>
      <c r="AN10" s="20" t="s">
        <v>46</v>
      </c>
      <c r="AO10" s="19" t="s">
        <v>45</v>
      </c>
      <c r="AP10" s="20" t="s">
        <v>46</v>
      </c>
      <c r="AQ10" s="19" t="s">
        <v>45</v>
      </c>
      <c r="AR10" s="20" t="s">
        <v>46</v>
      </c>
      <c r="AS10" s="19" t="s">
        <v>45</v>
      </c>
      <c r="AT10" s="20" t="s">
        <v>46</v>
      </c>
      <c r="AU10" s="19" t="s">
        <v>45</v>
      </c>
      <c r="AV10" s="20" t="s">
        <v>46</v>
      </c>
      <c r="AW10" s="19" t="s">
        <v>45</v>
      </c>
      <c r="AX10" s="20" t="s">
        <v>46</v>
      </c>
      <c r="AY10" s="19" t="s">
        <v>45</v>
      </c>
      <c r="AZ10" s="20" t="s">
        <v>46</v>
      </c>
      <c r="BA10" s="19" t="s">
        <v>45</v>
      </c>
      <c r="BB10" s="20" t="s">
        <v>46</v>
      </c>
      <c r="BC10" s="19" t="s">
        <v>45</v>
      </c>
      <c r="BD10" s="20" t="s">
        <v>46</v>
      </c>
      <c r="BE10" s="19" t="s">
        <v>45</v>
      </c>
      <c r="BF10" s="20" t="s">
        <v>46</v>
      </c>
      <c r="BG10" s="19" t="s">
        <v>45</v>
      </c>
      <c r="BH10" s="20" t="s">
        <v>46</v>
      </c>
      <c r="BI10" s="19" t="s">
        <v>45</v>
      </c>
      <c r="BJ10" s="20" t="s">
        <v>46</v>
      </c>
      <c r="BK10" s="19" t="s">
        <v>45</v>
      </c>
      <c r="BL10" s="20" t="s">
        <v>46</v>
      </c>
    </row>
    <row r="11" spans="1:102" s="44" customFormat="1" ht="17.25" customHeight="1" x14ac:dyDescent="0.25">
      <c r="A11" s="62"/>
      <c r="B11" s="62">
        <v>1</v>
      </c>
      <c r="C11" s="45">
        <v>2</v>
      </c>
      <c r="D11" s="45">
        <v>3</v>
      </c>
      <c r="E11" s="45">
        <v>4</v>
      </c>
      <c r="F11" s="45">
        <v>5</v>
      </c>
      <c r="G11" s="45">
        <v>6</v>
      </c>
      <c r="H11" s="45">
        <v>7</v>
      </c>
      <c r="I11" s="45">
        <v>8</v>
      </c>
      <c r="J11" s="45">
        <v>9</v>
      </c>
      <c r="K11" s="45">
        <v>10</v>
      </c>
      <c r="L11" s="45">
        <v>11</v>
      </c>
      <c r="M11" s="45">
        <v>12</v>
      </c>
      <c r="N11" s="45">
        <v>13</v>
      </c>
      <c r="O11" s="45">
        <v>14</v>
      </c>
      <c r="P11" s="45">
        <v>15</v>
      </c>
      <c r="Q11" s="45">
        <v>16</v>
      </c>
      <c r="R11" s="45">
        <v>17</v>
      </c>
      <c r="S11" s="45">
        <v>18</v>
      </c>
      <c r="T11" s="45">
        <v>19</v>
      </c>
      <c r="U11" s="45">
        <v>20</v>
      </c>
      <c r="V11" s="45">
        <v>21</v>
      </c>
      <c r="W11" s="45">
        <v>22</v>
      </c>
      <c r="X11" s="45">
        <v>23</v>
      </c>
      <c r="Y11" s="45">
        <v>24</v>
      </c>
      <c r="Z11" s="45">
        <v>25</v>
      </c>
      <c r="AA11" s="45">
        <v>26</v>
      </c>
      <c r="AB11" s="45">
        <v>27</v>
      </c>
      <c r="AC11" s="45">
        <v>28</v>
      </c>
      <c r="AD11" s="45">
        <v>29</v>
      </c>
      <c r="AE11" s="45">
        <v>30</v>
      </c>
      <c r="AF11" s="45">
        <v>31</v>
      </c>
      <c r="AG11" s="45">
        <v>32</v>
      </c>
      <c r="AH11" s="45">
        <v>33</v>
      </c>
      <c r="AI11" s="45">
        <v>34</v>
      </c>
      <c r="AJ11" s="45">
        <v>35</v>
      </c>
      <c r="AK11" s="45">
        <v>36</v>
      </c>
      <c r="AL11" s="45">
        <v>37</v>
      </c>
      <c r="AM11" s="45">
        <v>38</v>
      </c>
      <c r="AN11" s="45">
        <v>39</v>
      </c>
      <c r="AO11" s="45">
        <v>40</v>
      </c>
      <c r="AP11" s="45">
        <v>41</v>
      </c>
      <c r="AQ11" s="45">
        <v>42</v>
      </c>
      <c r="AR11" s="45">
        <v>43</v>
      </c>
      <c r="AS11" s="45">
        <v>44</v>
      </c>
      <c r="AT11" s="45">
        <v>45</v>
      </c>
      <c r="AU11" s="45">
        <v>46</v>
      </c>
      <c r="AV11" s="45">
        <v>47</v>
      </c>
      <c r="AW11" s="45">
        <v>48</v>
      </c>
      <c r="AX11" s="45">
        <v>49</v>
      </c>
      <c r="AY11" s="45">
        <v>50</v>
      </c>
      <c r="AZ11" s="45">
        <v>51</v>
      </c>
      <c r="BA11" s="45">
        <v>52</v>
      </c>
      <c r="BB11" s="45">
        <v>53</v>
      </c>
      <c r="BC11" s="45">
        <v>54</v>
      </c>
      <c r="BD11" s="45">
        <v>55</v>
      </c>
      <c r="BE11" s="45">
        <v>56</v>
      </c>
      <c r="BF11" s="45">
        <v>57</v>
      </c>
      <c r="BG11" s="45">
        <v>58</v>
      </c>
      <c r="BH11" s="45">
        <v>59</v>
      </c>
      <c r="BI11" s="45">
        <v>60</v>
      </c>
      <c r="BJ11" s="45">
        <v>61</v>
      </c>
      <c r="BK11" s="45">
        <v>62</v>
      </c>
      <c r="BL11" s="45">
        <v>63</v>
      </c>
    </row>
    <row r="12" spans="1:102" s="29" customFormat="1" ht="21.75" customHeight="1" x14ac:dyDescent="0.25">
      <c r="A12" s="48">
        <v>1</v>
      </c>
      <c r="B12" s="49" t="s">
        <v>2</v>
      </c>
      <c r="C12" s="46">
        <f t="shared" ref="C12:D15" si="0">E12+G12-AY12</f>
        <v>3555002.3</v>
      </c>
      <c r="D12" s="46">
        <f t="shared" si="0"/>
        <v>3380957.8</v>
      </c>
      <c r="E12" s="46">
        <f>I12+K12+AC12+AE12+AI12+AM12+AQ12</f>
        <v>2631469.6</v>
      </c>
      <c r="F12" s="46">
        <f>J12+L12+AD12+AF12+AJ12+AN12+AR12</f>
        <v>2509164.4</v>
      </c>
      <c r="G12" s="46">
        <f t="shared" ref="G12:H15" si="1">AW12+BA12+BC12+BE12+BG12+BI12+BK12</f>
        <v>1310819.9000000001</v>
      </c>
      <c r="H12" s="46">
        <f t="shared" si="1"/>
        <v>1146493.3999999999</v>
      </c>
      <c r="I12" s="46">
        <v>765884.4</v>
      </c>
      <c r="J12" s="46">
        <v>765766.5</v>
      </c>
      <c r="K12" s="46">
        <v>627952.80000000005</v>
      </c>
      <c r="L12" s="46">
        <v>622610.5</v>
      </c>
      <c r="M12" s="46">
        <v>87885</v>
      </c>
      <c r="N12" s="46">
        <v>86742.8</v>
      </c>
      <c r="O12" s="46">
        <v>3000</v>
      </c>
      <c r="P12" s="46">
        <v>2198.6</v>
      </c>
      <c r="Q12" s="46">
        <v>6738</v>
      </c>
      <c r="R12" s="46">
        <v>6704.5</v>
      </c>
      <c r="S12" s="46">
        <v>1305</v>
      </c>
      <c r="T12" s="46">
        <v>1180</v>
      </c>
      <c r="U12" s="46">
        <v>81980.600000000006</v>
      </c>
      <c r="V12" s="46">
        <v>80836.7</v>
      </c>
      <c r="W12" s="46">
        <v>65298</v>
      </c>
      <c r="X12" s="46">
        <v>65162.9</v>
      </c>
      <c r="Y12" s="46">
        <v>101116.5</v>
      </c>
      <c r="Z12" s="46">
        <v>100788.3</v>
      </c>
      <c r="AA12" s="46">
        <v>195318.2</v>
      </c>
      <c r="AB12" s="46">
        <v>194089.3</v>
      </c>
      <c r="AC12" s="46"/>
      <c r="AD12" s="46"/>
      <c r="AE12" s="46">
        <v>803578.6</v>
      </c>
      <c r="AF12" s="46">
        <v>801804.5</v>
      </c>
      <c r="AG12" s="46">
        <v>803578.6</v>
      </c>
      <c r="AH12" s="46">
        <v>801804.5</v>
      </c>
      <c r="AI12" s="46">
        <v>14830</v>
      </c>
      <c r="AJ12" s="46">
        <v>14104.9</v>
      </c>
      <c r="AK12" s="46">
        <v>14830</v>
      </c>
      <c r="AL12" s="46">
        <v>14104.9</v>
      </c>
      <c r="AM12" s="46">
        <v>25199</v>
      </c>
      <c r="AN12" s="46">
        <v>23714</v>
      </c>
      <c r="AO12" s="46">
        <v>6737.6</v>
      </c>
      <c r="AP12" s="46">
        <v>6464</v>
      </c>
      <c r="AQ12" s="46">
        <v>394024.8</v>
      </c>
      <c r="AR12" s="46">
        <v>281164</v>
      </c>
      <c r="AS12" s="56"/>
      <c r="AT12" s="56"/>
      <c r="AU12" s="46">
        <v>387287.2</v>
      </c>
      <c r="AV12" s="46">
        <v>274700</v>
      </c>
      <c r="AW12" s="46">
        <v>0</v>
      </c>
      <c r="AX12" s="46">
        <v>0</v>
      </c>
      <c r="AY12" s="46">
        <v>387287.2</v>
      </c>
      <c r="AZ12" s="46">
        <v>274700</v>
      </c>
      <c r="BA12" s="46">
        <v>1425485.6</v>
      </c>
      <c r="BB12" s="46">
        <v>1291462</v>
      </c>
      <c r="BC12" s="46">
        <v>42134.3</v>
      </c>
      <c r="BD12" s="46">
        <v>30641.200000000001</v>
      </c>
      <c r="BE12" s="46">
        <v>3200</v>
      </c>
      <c r="BF12" s="46">
        <v>3200</v>
      </c>
      <c r="BG12" s="46">
        <v>-40000</v>
      </c>
      <c r="BH12" s="46">
        <v>-22765.599999999999</v>
      </c>
      <c r="BI12" s="46">
        <v>-120000</v>
      </c>
      <c r="BJ12" s="46">
        <v>-156044.20000000001</v>
      </c>
      <c r="BK12" s="46">
        <v>0</v>
      </c>
      <c r="BL12" s="46">
        <v>0</v>
      </c>
      <c r="BM12" s="67"/>
    </row>
    <row r="13" spans="1:102" s="57" customFormat="1" ht="21.75" customHeight="1" x14ac:dyDescent="0.25">
      <c r="A13" s="48">
        <v>2</v>
      </c>
      <c r="B13" s="49" t="s">
        <v>4</v>
      </c>
      <c r="C13" s="46">
        <f t="shared" si="0"/>
        <v>2197678.4999999995</v>
      </c>
      <c r="D13" s="46">
        <f t="shared" si="0"/>
        <v>1454103.2000000002</v>
      </c>
      <c r="E13" s="46">
        <f t="shared" ref="E13:E15" si="2">I13+K13+AC13+AE13+AI13+AM13+AQ13</f>
        <v>1493073.9999999998</v>
      </c>
      <c r="F13" s="46">
        <f t="shared" ref="F13:F15" si="3">J13+L13+AD13+AF13+AJ13+AN13+AR13</f>
        <v>1408708.9000000001</v>
      </c>
      <c r="G13" s="46">
        <f t="shared" si="1"/>
        <v>746243.89999999991</v>
      </c>
      <c r="H13" s="46">
        <f t="shared" si="1"/>
        <v>87033.70000000007</v>
      </c>
      <c r="I13" s="46">
        <v>315457.5</v>
      </c>
      <c r="J13" s="46">
        <v>303175.7</v>
      </c>
      <c r="K13" s="46">
        <v>216132.4</v>
      </c>
      <c r="L13" s="46">
        <v>188252.9</v>
      </c>
      <c r="M13" s="46">
        <v>66054.7</v>
      </c>
      <c r="N13" s="46">
        <v>57438.7</v>
      </c>
      <c r="O13" s="46">
        <v>1248</v>
      </c>
      <c r="P13" s="46">
        <v>597.4</v>
      </c>
      <c r="Q13" s="46">
        <v>4846</v>
      </c>
      <c r="R13" s="46">
        <v>3689.4</v>
      </c>
      <c r="S13" s="46">
        <v>10800</v>
      </c>
      <c r="T13" s="46">
        <v>7461.2</v>
      </c>
      <c r="U13" s="46">
        <v>66349.600000000006</v>
      </c>
      <c r="V13" s="46">
        <v>61294.6</v>
      </c>
      <c r="W13" s="46">
        <v>36271.599999999999</v>
      </c>
      <c r="X13" s="46">
        <v>35669</v>
      </c>
      <c r="Y13" s="46">
        <v>26032</v>
      </c>
      <c r="Z13" s="46">
        <v>24176.1</v>
      </c>
      <c r="AA13" s="46">
        <v>35435</v>
      </c>
      <c r="AB13" s="46">
        <v>30316.3</v>
      </c>
      <c r="AC13" s="46"/>
      <c r="AD13" s="46"/>
      <c r="AE13" s="46">
        <v>866982.6</v>
      </c>
      <c r="AF13" s="46">
        <v>832700.5</v>
      </c>
      <c r="AG13" s="46">
        <v>866982.6</v>
      </c>
      <c r="AH13" s="46">
        <v>832700.5</v>
      </c>
      <c r="AI13" s="46">
        <v>16496.2</v>
      </c>
      <c r="AJ13" s="46">
        <v>11207.6</v>
      </c>
      <c r="AK13" s="46">
        <v>6807.2</v>
      </c>
      <c r="AL13" s="46">
        <v>6806.8</v>
      </c>
      <c r="AM13" s="46">
        <v>21765.9</v>
      </c>
      <c r="AN13" s="46">
        <v>18768.8</v>
      </c>
      <c r="AO13" s="46">
        <v>14600</v>
      </c>
      <c r="AP13" s="46">
        <v>12964</v>
      </c>
      <c r="AQ13" s="46">
        <v>56239.4</v>
      </c>
      <c r="AR13" s="46">
        <v>54603.4</v>
      </c>
      <c r="AS13" s="56">
        <v>0</v>
      </c>
      <c r="AT13" s="56">
        <v>0</v>
      </c>
      <c r="AU13" s="46">
        <v>41639.4</v>
      </c>
      <c r="AV13" s="46">
        <v>41639.4</v>
      </c>
      <c r="AW13" s="46">
        <v>0</v>
      </c>
      <c r="AX13" s="46">
        <v>0</v>
      </c>
      <c r="AY13" s="46">
        <v>41639.4</v>
      </c>
      <c r="AZ13" s="46">
        <v>41639.4</v>
      </c>
      <c r="BA13" s="46">
        <v>1383888.5</v>
      </c>
      <c r="BB13" s="46">
        <v>770697.8</v>
      </c>
      <c r="BC13" s="46">
        <v>56716</v>
      </c>
      <c r="BD13" s="46">
        <v>39320.699999999997</v>
      </c>
      <c r="BE13" s="46">
        <v>5639.4</v>
      </c>
      <c r="BF13" s="46">
        <v>4197.3</v>
      </c>
      <c r="BG13" s="46">
        <v>-100000</v>
      </c>
      <c r="BH13" s="46">
        <v>-19298.2</v>
      </c>
      <c r="BI13" s="46">
        <v>-600000</v>
      </c>
      <c r="BJ13" s="46">
        <v>-707883.9</v>
      </c>
      <c r="BK13" s="46">
        <v>0</v>
      </c>
      <c r="BL13" s="46">
        <v>0</v>
      </c>
    </row>
    <row r="14" spans="1:102" s="57" customFormat="1" ht="21.75" customHeight="1" x14ac:dyDescent="0.25">
      <c r="A14" s="48">
        <v>3</v>
      </c>
      <c r="B14" s="49" t="s">
        <v>5</v>
      </c>
      <c r="C14" s="46">
        <f t="shared" si="0"/>
        <v>2033078.6999999997</v>
      </c>
      <c r="D14" s="46">
        <f t="shared" si="0"/>
        <v>1902876.1</v>
      </c>
      <c r="E14" s="46">
        <f t="shared" si="2"/>
        <v>1674399.7999999998</v>
      </c>
      <c r="F14" s="46">
        <f t="shared" si="3"/>
        <v>1629652.2</v>
      </c>
      <c r="G14" s="46">
        <f t="shared" si="1"/>
        <v>558678.9</v>
      </c>
      <c r="H14" s="46">
        <f t="shared" si="1"/>
        <v>473223.9</v>
      </c>
      <c r="I14" s="46">
        <v>360011.9</v>
      </c>
      <c r="J14" s="46">
        <v>359002.3</v>
      </c>
      <c r="K14" s="46">
        <v>245161.3</v>
      </c>
      <c r="L14" s="46">
        <v>212388.8</v>
      </c>
      <c r="M14" s="46">
        <v>56000</v>
      </c>
      <c r="N14" s="46">
        <v>53020.4</v>
      </c>
      <c r="O14" s="46">
        <v>542</v>
      </c>
      <c r="P14" s="46">
        <v>256</v>
      </c>
      <c r="Q14" s="46">
        <v>5341.8</v>
      </c>
      <c r="R14" s="46">
        <v>4175.7</v>
      </c>
      <c r="S14" s="46">
        <v>2630</v>
      </c>
      <c r="T14" s="46">
        <v>2234</v>
      </c>
      <c r="U14" s="46">
        <v>24700.3</v>
      </c>
      <c r="V14" s="46">
        <v>19522.099999999999</v>
      </c>
      <c r="W14" s="46">
        <v>17639.3</v>
      </c>
      <c r="X14" s="46">
        <v>13373.1</v>
      </c>
      <c r="Y14" s="46">
        <v>84579.3</v>
      </c>
      <c r="Z14" s="46">
        <v>78726.3</v>
      </c>
      <c r="AA14" s="46">
        <v>60519.3</v>
      </c>
      <c r="AB14" s="46">
        <v>46282</v>
      </c>
      <c r="AC14" s="46"/>
      <c r="AD14" s="46"/>
      <c r="AE14" s="46">
        <v>840230</v>
      </c>
      <c r="AF14" s="46">
        <v>834829.3</v>
      </c>
      <c r="AG14" s="46">
        <v>840230</v>
      </c>
      <c r="AH14" s="46">
        <v>834829.3</v>
      </c>
      <c r="AI14" s="46">
        <v>17046.400000000001</v>
      </c>
      <c r="AJ14" s="46">
        <v>13798.9</v>
      </c>
      <c r="AK14" s="46">
        <v>11196.4</v>
      </c>
      <c r="AL14" s="46">
        <v>7948.9</v>
      </c>
      <c r="AM14" s="46">
        <v>10375.200000000001</v>
      </c>
      <c r="AN14" s="46">
        <v>8574.7999999999993</v>
      </c>
      <c r="AO14" s="46">
        <v>1575</v>
      </c>
      <c r="AP14" s="46">
        <v>1058.0999999999999</v>
      </c>
      <c r="AQ14" s="46">
        <v>201575</v>
      </c>
      <c r="AR14" s="46">
        <v>201058.1</v>
      </c>
      <c r="AS14" s="56"/>
      <c r="AT14" s="56"/>
      <c r="AU14" s="46">
        <v>200000</v>
      </c>
      <c r="AV14" s="46">
        <v>200000</v>
      </c>
      <c r="AW14" s="46">
        <v>0</v>
      </c>
      <c r="AX14" s="46">
        <v>0</v>
      </c>
      <c r="AY14" s="46">
        <v>200000</v>
      </c>
      <c r="AZ14" s="46">
        <v>200000</v>
      </c>
      <c r="BA14" s="46">
        <v>537417.30000000005</v>
      </c>
      <c r="BB14" s="46">
        <v>484050.9</v>
      </c>
      <c r="BC14" s="46">
        <v>16161.6</v>
      </c>
      <c r="BD14" s="46">
        <v>16159.7</v>
      </c>
      <c r="BE14" s="46">
        <v>5100</v>
      </c>
      <c r="BF14" s="46">
        <v>5100</v>
      </c>
      <c r="BG14" s="46"/>
      <c r="BH14" s="46">
        <v>-3086.2</v>
      </c>
      <c r="BI14" s="46"/>
      <c r="BJ14" s="46">
        <v>-29000.5</v>
      </c>
      <c r="BK14" s="46"/>
      <c r="BL14" s="46"/>
    </row>
    <row r="15" spans="1:102" s="57" customFormat="1" ht="21.75" customHeight="1" x14ac:dyDescent="0.25">
      <c r="A15" s="48">
        <v>4</v>
      </c>
      <c r="B15" s="49" t="s">
        <v>6</v>
      </c>
      <c r="C15" s="46">
        <f t="shared" si="0"/>
        <v>2418803.7999999998</v>
      </c>
      <c r="D15" s="46">
        <f t="shared" si="0"/>
        <v>2210449.7999999998</v>
      </c>
      <c r="E15" s="46">
        <f t="shared" si="2"/>
        <v>1751310.9</v>
      </c>
      <c r="F15" s="46">
        <f t="shared" si="3"/>
        <v>1696138.0999999999</v>
      </c>
      <c r="G15" s="46">
        <f t="shared" si="1"/>
        <v>727492.9</v>
      </c>
      <c r="H15" s="46">
        <f t="shared" si="1"/>
        <v>574311.69999999995</v>
      </c>
      <c r="I15" s="46">
        <v>391090.2</v>
      </c>
      <c r="J15" s="46">
        <v>390076.7</v>
      </c>
      <c r="K15" s="46">
        <v>205695.3</v>
      </c>
      <c r="L15" s="46">
        <v>188211.1</v>
      </c>
      <c r="M15" s="46">
        <v>57300</v>
      </c>
      <c r="N15" s="46">
        <v>55655</v>
      </c>
      <c r="O15" s="46">
        <v>15342</v>
      </c>
      <c r="P15" s="46">
        <v>14957.9</v>
      </c>
      <c r="Q15" s="46">
        <v>4000</v>
      </c>
      <c r="R15" s="46">
        <v>3658.1</v>
      </c>
      <c r="S15" s="46">
        <v>29400</v>
      </c>
      <c r="T15" s="46">
        <v>28572.1</v>
      </c>
      <c r="U15" s="46">
        <v>28300</v>
      </c>
      <c r="V15" s="46">
        <v>23049.7</v>
      </c>
      <c r="W15" s="46">
        <v>16400</v>
      </c>
      <c r="X15" s="46">
        <v>14249.7</v>
      </c>
      <c r="Y15" s="46">
        <v>9800</v>
      </c>
      <c r="Z15" s="46">
        <v>9107.1</v>
      </c>
      <c r="AA15" s="46">
        <v>50883.3</v>
      </c>
      <c r="AB15" s="46">
        <v>44852.2</v>
      </c>
      <c r="AC15" s="46"/>
      <c r="AD15" s="46"/>
      <c r="AE15" s="46">
        <v>1051445.8</v>
      </c>
      <c r="AF15" s="46">
        <v>1015096.1</v>
      </c>
      <c r="AG15" s="46">
        <v>1051445.8</v>
      </c>
      <c r="AH15" s="46">
        <v>1015096.1</v>
      </c>
      <c r="AI15" s="46">
        <v>4120</v>
      </c>
      <c r="AJ15" s="46">
        <v>4110.3999999999996</v>
      </c>
      <c r="AK15" s="46">
        <v>0</v>
      </c>
      <c r="AL15" s="46">
        <v>0</v>
      </c>
      <c r="AM15" s="46">
        <v>22635.200000000001</v>
      </c>
      <c r="AN15" s="46">
        <v>22635.200000000001</v>
      </c>
      <c r="AO15" s="46">
        <v>16324.4</v>
      </c>
      <c r="AP15" s="46">
        <v>16008.6</v>
      </c>
      <c r="AQ15" s="46">
        <v>76324.399999999994</v>
      </c>
      <c r="AR15" s="46">
        <v>76008.600000000006</v>
      </c>
      <c r="AS15" s="56">
        <v>0</v>
      </c>
      <c r="AT15" s="56">
        <v>0</v>
      </c>
      <c r="AU15" s="46">
        <v>1400</v>
      </c>
      <c r="AV15" s="46">
        <v>0</v>
      </c>
      <c r="AW15" s="46">
        <v>0</v>
      </c>
      <c r="AX15" s="46">
        <v>0</v>
      </c>
      <c r="AY15" s="46">
        <v>60000</v>
      </c>
      <c r="AZ15" s="46">
        <v>60000</v>
      </c>
      <c r="BA15" s="46">
        <v>765180.5</v>
      </c>
      <c r="BB15" s="46">
        <v>662449.19999999995</v>
      </c>
      <c r="BC15" s="46">
        <v>102587.8</v>
      </c>
      <c r="BD15" s="46">
        <v>63620.3</v>
      </c>
      <c r="BE15" s="46">
        <v>200</v>
      </c>
      <c r="BF15" s="46">
        <v>200</v>
      </c>
      <c r="BG15" s="46">
        <v>-70000</v>
      </c>
      <c r="BH15" s="46">
        <v>-13777.8</v>
      </c>
      <c r="BI15" s="46">
        <v>-70475.399999999994</v>
      </c>
      <c r="BJ15" s="46">
        <v>-138180</v>
      </c>
      <c r="BK15" s="46"/>
      <c r="BL15" s="46"/>
    </row>
    <row r="16" spans="1:102" s="29" customFormat="1" ht="21.75" customHeight="1" x14ac:dyDescent="0.25">
      <c r="A16" s="72" t="s">
        <v>3</v>
      </c>
      <c r="B16" s="72"/>
      <c r="C16" s="46">
        <f t="shared" ref="C16:BL16" si="4">SUM(C12:C15)</f>
        <v>10204563.299999997</v>
      </c>
      <c r="D16" s="46">
        <f t="shared" si="4"/>
        <v>8948386.8999999985</v>
      </c>
      <c r="E16" s="46">
        <f t="shared" si="4"/>
        <v>7550254.2999999989</v>
      </c>
      <c r="F16" s="46">
        <f t="shared" si="4"/>
        <v>7243663.5999999996</v>
      </c>
      <c r="G16" s="46">
        <f t="shared" si="4"/>
        <v>3343235.6</v>
      </c>
      <c r="H16" s="46">
        <f t="shared" si="4"/>
        <v>2281062.7000000002</v>
      </c>
      <c r="I16" s="46">
        <f t="shared" si="4"/>
        <v>1832443.9999999998</v>
      </c>
      <c r="J16" s="46">
        <f t="shared" si="4"/>
        <v>1818021.2</v>
      </c>
      <c r="K16" s="46">
        <f t="shared" si="4"/>
        <v>1294941.8</v>
      </c>
      <c r="L16" s="46">
        <f t="shared" si="4"/>
        <v>1211463.3</v>
      </c>
      <c r="M16" s="46">
        <f t="shared" si="4"/>
        <v>267239.7</v>
      </c>
      <c r="N16" s="46">
        <f t="shared" si="4"/>
        <v>252856.9</v>
      </c>
      <c r="O16" s="46">
        <f t="shared" si="4"/>
        <v>20132</v>
      </c>
      <c r="P16" s="46">
        <f t="shared" si="4"/>
        <v>18009.900000000001</v>
      </c>
      <c r="Q16" s="46">
        <f t="shared" si="4"/>
        <v>20925.8</v>
      </c>
      <c r="R16" s="46">
        <f t="shared" si="4"/>
        <v>18227.699999999997</v>
      </c>
      <c r="S16" s="46">
        <f t="shared" si="4"/>
        <v>44135</v>
      </c>
      <c r="T16" s="46">
        <f t="shared" si="4"/>
        <v>39447.300000000003</v>
      </c>
      <c r="U16" s="46">
        <f t="shared" si="4"/>
        <v>201330.5</v>
      </c>
      <c r="V16" s="46">
        <f t="shared" si="4"/>
        <v>184703.1</v>
      </c>
      <c r="W16" s="46">
        <f t="shared" si="4"/>
        <v>135608.90000000002</v>
      </c>
      <c r="X16" s="46">
        <f t="shared" si="4"/>
        <v>128454.7</v>
      </c>
      <c r="Y16" s="46">
        <f t="shared" si="4"/>
        <v>221527.8</v>
      </c>
      <c r="Z16" s="46">
        <f t="shared" si="4"/>
        <v>212797.80000000002</v>
      </c>
      <c r="AA16" s="46">
        <f t="shared" si="4"/>
        <v>342155.8</v>
      </c>
      <c r="AB16" s="46">
        <f t="shared" si="4"/>
        <v>315539.8</v>
      </c>
      <c r="AC16" s="56">
        <f t="shared" si="4"/>
        <v>0</v>
      </c>
      <c r="AD16" s="56">
        <f t="shared" si="4"/>
        <v>0</v>
      </c>
      <c r="AE16" s="46">
        <f t="shared" si="4"/>
        <v>3562237</v>
      </c>
      <c r="AF16" s="46">
        <f t="shared" si="4"/>
        <v>3484430.4</v>
      </c>
      <c r="AG16" s="46">
        <f t="shared" si="4"/>
        <v>3562237</v>
      </c>
      <c r="AH16" s="46">
        <f t="shared" si="4"/>
        <v>3484430.4</v>
      </c>
      <c r="AI16" s="46">
        <f t="shared" si="4"/>
        <v>52492.600000000006</v>
      </c>
      <c r="AJ16" s="46">
        <f t="shared" si="4"/>
        <v>43221.8</v>
      </c>
      <c r="AK16" s="46">
        <f t="shared" si="4"/>
        <v>32833.599999999999</v>
      </c>
      <c r="AL16" s="46">
        <f t="shared" si="4"/>
        <v>28860.6</v>
      </c>
      <c r="AM16" s="46">
        <f t="shared" si="4"/>
        <v>79975.3</v>
      </c>
      <c r="AN16" s="46">
        <f t="shared" si="4"/>
        <v>73692.800000000003</v>
      </c>
      <c r="AO16" s="46">
        <f t="shared" si="4"/>
        <v>39237</v>
      </c>
      <c r="AP16" s="46">
        <f t="shared" si="4"/>
        <v>36494.699999999997</v>
      </c>
      <c r="AQ16" s="46">
        <f t="shared" si="4"/>
        <v>728163.6</v>
      </c>
      <c r="AR16" s="46">
        <f t="shared" si="4"/>
        <v>612834.1</v>
      </c>
      <c r="AS16" s="56">
        <f t="shared" si="4"/>
        <v>0</v>
      </c>
      <c r="AT16" s="56">
        <f t="shared" si="4"/>
        <v>0</v>
      </c>
      <c r="AU16" s="46">
        <f t="shared" si="4"/>
        <v>630326.60000000009</v>
      </c>
      <c r="AV16" s="46">
        <f t="shared" si="4"/>
        <v>516339.4</v>
      </c>
      <c r="AW16" s="46">
        <f t="shared" si="4"/>
        <v>0</v>
      </c>
      <c r="AX16" s="46">
        <f t="shared" si="4"/>
        <v>0</v>
      </c>
      <c r="AY16" s="46">
        <f t="shared" si="4"/>
        <v>688926.60000000009</v>
      </c>
      <c r="AZ16" s="46">
        <f t="shared" si="4"/>
        <v>576339.4</v>
      </c>
      <c r="BA16" s="46">
        <f t="shared" si="4"/>
        <v>4111971.9000000004</v>
      </c>
      <c r="BB16" s="46">
        <f t="shared" si="4"/>
        <v>3208659.9000000004</v>
      </c>
      <c r="BC16" s="46">
        <f t="shared" si="4"/>
        <v>217599.7</v>
      </c>
      <c r="BD16" s="46">
        <f t="shared" si="4"/>
        <v>149741.9</v>
      </c>
      <c r="BE16" s="46">
        <f t="shared" si="4"/>
        <v>14139.4</v>
      </c>
      <c r="BF16" s="46">
        <f t="shared" si="4"/>
        <v>12697.3</v>
      </c>
      <c r="BG16" s="46">
        <f t="shared" si="4"/>
        <v>-210000</v>
      </c>
      <c r="BH16" s="46">
        <f t="shared" si="4"/>
        <v>-58927.8</v>
      </c>
      <c r="BI16" s="46">
        <f t="shared" si="4"/>
        <v>-790475.4</v>
      </c>
      <c r="BJ16" s="46">
        <f t="shared" si="4"/>
        <v>-1031108.6000000001</v>
      </c>
      <c r="BK16" s="46">
        <f t="shared" si="4"/>
        <v>0</v>
      </c>
      <c r="BL16" s="46">
        <f t="shared" si="4"/>
        <v>0</v>
      </c>
    </row>
    <row r="24" spans="8:8" x14ac:dyDescent="0.3">
      <c r="H24" s="47"/>
    </row>
  </sheetData>
  <protectedRanges>
    <protectedRange sqref="B12" name="Range3_1_1"/>
    <protectedRange sqref="BG12:BJ12 AS12 AU12:AV12 AY12:BD12" name="Range3_5_1"/>
    <protectedRange sqref="I12:AN12" name="Range2_4_1"/>
    <protectedRange sqref="B13:B15" name="Range3_1_2_1"/>
    <protectedRange sqref="AS14:AV14 AY14:BL14" name="Range3_3_1_1"/>
    <protectedRange sqref="I14:AN14" name="Range2_2_1_1"/>
    <protectedRange sqref="AQ13:AV13 BC13:BL13" name="Range3_2_2_1"/>
    <protectedRange sqref="I13:AN13" name="Range2_1_1_1"/>
    <protectedRange sqref="BA13" name="Range3_1_1_1_1"/>
    <protectedRange sqref="BB13" name="Range3_2_1_1_1"/>
    <protectedRange sqref="AO15:BL15 AW12:AX14" name="Range3_4_1"/>
    <protectedRange sqref="I15:AN15" name="Range2_3_1"/>
  </protectedRanges>
  <mergeCells count="53">
    <mergeCell ref="C2:P2"/>
    <mergeCell ref="E3:L3"/>
    <mergeCell ref="U4:V4"/>
    <mergeCell ref="AE4:AF4"/>
    <mergeCell ref="A5:A10"/>
    <mergeCell ref="B5:B10"/>
    <mergeCell ref="C5:H8"/>
    <mergeCell ref="I5:AZ5"/>
    <mergeCell ref="K8:L9"/>
    <mergeCell ref="M8:AB8"/>
    <mergeCell ref="C9:D9"/>
    <mergeCell ref="E9:F9"/>
    <mergeCell ref="G9:H9"/>
    <mergeCell ref="AC8:AD9"/>
    <mergeCell ref="AE8:AF9"/>
    <mergeCell ref="AG8:AH8"/>
    <mergeCell ref="AM8:AN9"/>
    <mergeCell ref="AQ9:AR9"/>
    <mergeCell ref="AS9:AT9"/>
    <mergeCell ref="AO9:AP9"/>
    <mergeCell ref="BA5:BL5"/>
    <mergeCell ref="I6:AZ6"/>
    <mergeCell ref="BA6:BF6"/>
    <mergeCell ref="BG6:BL6"/>
    <mergeCell ref="I7:AZ7"/>
    <mergeCell ref="BA7:BD7"/>
    <mergeCell ref="BE7:BF9"/>
    <mergeCell ref="BG7:BH9"/>
    <mergeCell ref="BI7:BL8"/>
    <mergeCell ref="I8:J8"/>
    <mergeCell ref="AO8:AT8"/>
    <mergeCell ref="AU8:AZ8"/>
    <mergeCell ref="Y9:Z9"/>
    <mergeCell ref="A16:B16"/>
    <mergeCell ref="AA9:AB9"/>
    <mergeCell ref="AG9:AH9"/>
    <mergeCell ref="AK9:AL9"/>
    <mergeCell ref="O9:P9"/>
    <mergeCell ref="Q9:R9"/>
    <mergeCell ref="S9:T9"/>
    <mergeCell ref="U9:V9"/>
    <mergeCell ref="W9:X9"/>
    <mergeCell ref="AI8:AJ9"/>
    <mergeCell ref="AK8:AL8"/>
    <mergeCell ref="I9:J9"/>
    <mergeCell ref="M9:N9"/>
    <mergeCell ref="AU9:AV9"/>
    <mergeCell ref="AW9:AX9"/>
    <mergeCell ref="AY9:AZ9"/>
    <mergeCell ref="BI9:BJ9"/>
    <mergeCell ref="BK9:BL9"/>
    <mergeCell ref="BA8:BB9"/>
    <mergeCell ref="BC8:BD9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գործառական</vt:lpstr>
      <vt:lpstr>տնտեսագիտական</vt:lpstr>
      <vt:lpstr>գործառական!Заголовки_для_печати</vt:lpstr>
      <vt:lpstr>տնտեսագիտական!Заголовки_для_печати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2025-03-03T06:16:47Z</dcterms:modified>
</cp:coreProperties>
</file>