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14189716-B93C-4E5E-AB82-3B1505865236}" xr6:coauthVersionLast="47" xr6:coauthVersionMax="47" xr10:uidLastSave="{00000000-0000-0000-0000-000000000000}"/>
  <bookViews>
    <workbookView xWindow="-120" yWindow="-120" windowWidth="29040" windowHeight="15840" tabRatio="460" xr2:uid="{00000000-000D-0000-FFFF-FFFF00000000}"/>
  </bookViews>
  <sheets>
    <sheet name="01.08" sheetId="63" r:id="rId1"/>
  </sheets>
  <definedNames>
    <definedName name="_xlnm.Print_Titles" localSheetId="0">'01.08'!$A:$B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K15" i="63" l="1"/>
  <c r="DN14" i="63"/>
  <c r="DB15" i="63"/>
  <c r="CY15" i="63"/>
  <c r="CN15" i="63"/>
  <c r="CH15" i="63"/>
  <c r="AT15" i="63"/>
  <c r="AO15" i="63"/>
  <c r="P11" i="63"/>
  <c r="DI15" i="63"/>
  <c r="DH15" i="63"/>
  <c r="DG15" i="63"/>
  <c r="BA15" i="63"/>
  <c r="BB15" i="63"/>
  <c r="BC15" i="63"/>
  <c r="K9" i="63"/>
  <c r="EG15" i="63"/>
  <c r="EF15" i="63"/>
  <c r="EE15" i="63"/>
  <c r="ED15" i="63"/>
  <c r="EC15" i="63"/>
  <c r="EB15" i="63"/>
  <c r="EA15" i="63"/>
  <c r="DZ15" i="63"/>
  <c r="DY15" i="63"/>
  <c r="DX15" i="63"/>
  <c r="DW15" i="63"/>
  <c r="DV15" i="63"/>
  <c r="DU15" i="63"/>
  <c r="DT15" i="63"/>
  <c r="DS15" i="63"/>
  <c r="DR15" i="63"/>
  <c r="DQ15" i="63"/>
  <c r="DP15" i="63"/>
  <c r="DL15" i="63"/>
  <c r="DJ15" i="63"/>
  <c r="DF15" i="63"/>
  <c r="DE15" i="63"/>
  <c r="DD15" i="63"/>
  <c r="DC15" i="63"/>
  <c r="DA15" i="63"/>
  <c r="CZ15" i="63"/>
  <c r="CX15" i="63"/>
  <c r="CU15" i="63"/>
  <c r="CT15" i="63"/>
  <c r="CS15" i="63"/>
  <c r="CR15" i="63"/>
  <c r="CQ15" i="63"/>
  <c r="CP15" i="63"/>
  <c r="CO15" i="63"/>
  <c r="CM15" i="63"/>
  <c r="CL15" i="63"/>
  <c r="CK15" i="63"/>
  <c r="CJ15" i="63"/>
  <c r="CI15" i="63"/>
  <c r="CG15" i="63"/>
  <c r="CF15" i="63"/>
  <c r="CE15" i="63"/>
  <c r="CD15" i="63"/>
  <c r="CC15" i="63"/>
  <c r="CB15" i="63"/>
  <c r="CA15" i="63"/>
  <c r="BZ15" i="63"/>
  <c r="BY15" i="63"/>
  <c r="BX15" i="63"/>
  <c r="BR15" i="63"/>
  <c r="BQ15" i="63"/>
  <c r="BP15" i="63"/>
  <c r="BO15" i="63"/>
  <c r="BN15" i="63"/>
  <c r="BM15" i="63"/>
  <c r="BL15" i="63"/>
  <c r="BK15" i="63"/>
  <c r="BJ15" i="63"/>
  <c r="BI15" i="63"/>
  <c r="BH15" i="63"/>
  <c r="BG15" i="63"/>
  <c r="BF15" i="63"/>
  <c r="BE15" i="63"/>
  <c r="BD15" i="63"/>
  <c r="AZ15" i="63"/>
  <c r="AY15" i="63"/>
  <c r="AX15" i="63"/>
  <c r="AU15" i="63"/>
  <c r="AS15" i="63"/>
  <c r="AP15" i="63"/>
  <c r="AN15" i="63"/>
  <c r="AK15" i="63"/>
  <c r="AI15" i="63"/>
  <c r="AF15" i="63"/>
  <c r="AD15" i="63"/>
  <c r="AA15" i="63"/>
  <c r="Z15" i="63"/>
  <c r="Y15" i="63"/>
  <c r="V15" i="63"/>
  <c r="X15" i="63" s="1"/>
  <c r="U15" i="63"/>
  <c r="T15" i="63"/>
  <c r="D15" i="63"/>
  <c r="C15" i="63"/>
  <c r="EJ14" i="63"/>
  <c r="EI14" i="63"/>
  <c r="EH14" i="63"/>
  <c r="DO14" i="63"/>
  <c r="G14" i="63" s="1"/>
  <c r="DM14" i="63"/>
  <c r="CW14" i="63"/>
  <c r="BU14" i="63"/>
  <c r="BS14" i="63"/>
  <c r="AW14" i="63"/>
  <c r="AV14" i="63"/>
  <c r="AR14" i="63"/>
  <c r="AM14" i="63"/>
  <c r="AH14" i="63"/>
  <c r="AG14" i="63"/>
  <c r="Q14" i="63"/>
  <c r="P14" i="63"/>
  <c r="O14" i="63"/>
  <c r="L14" i="63"/>
  <c r="J14" i="63"/>
  <c r="EJ13" i="63"/>
  <c r="EI13" i="63"/>
  <c r="EH13" i="63"/>
  <c r="DO13" i="63"/>
  <c r="DN13" i="63"/>
  <c r="F13" i="63" s="1"/>
  <c r="DM13" i="63"/>
  <c r="E13" i="63" s="1"/>
  <c r="CW13" i="63"/>
  <c r="CV13" i="63"/>
  <c r="BU13" i="63"/>
  <c r="BW13" i="63" s="1"/>
  <c r="BT13" i="63"/>
  <c r="BS13" i="63"/>
  <c r="AW13" i="63"/>
  <c r="AV13" i="63"/>
  <c r="AR13" i="63"/>
  <c r="AQ13" i="63"/>
  <c r="AM13" i="63"/>
  <c r="AL13" i="63"/>
  <c r="AH13" i="63"/>
  <c r="AG13" i="63"/>
  <c r="AC13" i="63"/>
  <c r="AB13" i="63"/>
  <c r="X13" i="63"/>
  <c r="W13" i="63"/>
  <c r="Q13" i="63"/>
  <c r="S13" i="63" s="1"/>
  <c r="P13" i="63"/>
  <c r="O13" i="63"/>
  <c r="L13" i="63"/>
  <c r="K13" i="63"/>
  <c r="J13" i="63"/>
  <c r="EJ12" i="63"/>
  <c r="EI12" i="63"/>
  <c r="EH12" i="63"/>
  <c r="DO12" i="63"/>
  <c r="G12" i="63" s="1"/>
  <c r="DN12" i="63"/>
  <c r="DM12" i="63"/>
  <c r="CW12" i="63"/>
  <c r="CV12" i="63"/>
  <c r="BU12" i="63"/>
  <c r="BT12" i="63"/>
  <c r="BS12" i="63"/>
  <c r="AW12" i="63"/>
  <c r="AV12" i="63"/>
  <c r="AR12" i="63"/>
  <c r="AQ12" i="63"/>
  <c r="AM12" i="63"/>
  <c r="AL12" i="63"/>
  <c r="AH12" i="63"/>
  <c r="AG12" i="63"/>
  <c r="AC12" i="63"/>
  <c r="AB12" i="63"/>
  <c r="X12" i="63"/>
  <c r="W12" i="63"/>
  <c r="P12" i="63"/>
  <c r="R12" i="63" s="1"/>
  <c r="O12" i="63"/>
  <c r="S12" i="63" s="1"/>
  <c r="L12" i="63"/>
  <c r="K12" i="63"/>
  <c r="J12" i="63"/>
  <c r="EJ11" i="63"/>
  <c r="EI11" i="63"/>
  <c r="EH11" i="63"/>
  <c r="DO11" i="63"/>
  <c r="DN11" i="63"/>
  <c r="DM11" i="63"/>
  <c r="CW11" i="63"/>
  <c r="CV11" i="63"/>
  <c r="BU11" i="63"/>
  <c r="BT11" i="63"/>
  <c r="BS11" i="63"/>
  <c r="AW11" i="63"/>
  <c r="AV11" i="63"/>
  <c r="AR11" i="63"/>
  <c r="AQ11" i="63"/>
  <c r="AM11" i="63"/>
  <c r="AL11" i="63"/>
  <c r="AH11" i="63"/>
  <c r="AG11" i="63"/>
  <c r="AC11" i="63"/>
  <c r="AB11" i="63"/>
  <c r="X11" i="63"/>
  <c r="W11" i="63"/>
  <c r="Q11" i="63"/>
  <c r="O11" i="63"/>
  <c r="L11" i="63"/>
  <c r="K11" i="63"/>
  <c r="J11" i="63"/>
  <c r="N9" i="63"/>
  <c r="S9" i="63" s="1"/>
  <c r="X9" i="63" s="1"/>
  <c r="AC9" i="63" s="1"/>
  <c r="M9" i="63"/>
  <c r="R9" i="63" s="1"/>
  <c r="W9" i="63" s="1"/>
  <c r="AB9" i="63" s="1"/>
  <c r="L9" i="63"/>
  <c r="Q9" i="63" s="1"/>
  <c r="V9" i="63" s="1"/>
  <c r="AA9" i="63" s="1"/>
  <c r="P9" i="63"/>
  <c r="U9" i="63" s="1"/>
  <c r="Z9" i="63" s="1"/>
  <c r="BW12" i="63" l="1"/>
  <c r="AR15" i="63"/>
  <c r="AW15" i="63"/>
  <c r="G13" i="63"/>
  <c r="BW14" i="63"/>
  <c r="AH15" i="63"/>
  <c r="CW15" i="63"/>
  <c r="O15" i="63"/>
  <c r="BS15" i="63"/>
  <c r="AM15" i="63"/>
  <c r="CV14" i="63"/>
  <c r="BT14" i="63"/>
  <c r="BV14" i="63" s="1"/>
  <c r="K14" i="63"/>
  <c r="K15" i="63" s="1"/>
  <c r="AQ14" i="63"/>
  <c r="AL14" i="63"/>
  <c r="AJ15" i="63"/>
  <c r="AL15" i="63" s="1"/>
  <c r="AE15" i="63"/>
  <c r="AG15" i="63" s="1"/>
  <c r="R14" i="63"/>
  <c r="P15" i="63"/>
  <c r="EI15" i="63"/>
  <c r="N13" i="63"/>
  <c r="M11" i="63"/>
  <c r="DM15" i="63"/>
  <c r="E11" i="63"/>
  <c r="F12" i="63"/>
  <c r="G11" i="63"/>
  <c r="G15" i="63" s="1"/>
  <c r="N11" i="63"/>
  <c r="EH15" i="63"/>
  <c r="E14" i="63"/>
  <c r="I14" i="63" s="1"/>
  <c r="Q15" i="63"/>
  <c r="AC15" i="63"/>
  <c r="J15" i="63"/>
  <c r="N14" i="63"/>
  <c r="S14" i="63"/>
  <c r="M13" i="63"/>
  <c r="R13" i="63"/>
  <c r="EJ15" i="63"/>
  <c r="E12" i="63"/>
  <c r="I12" i="63" s="1"/>
  <c r="BV12" i="63"/>
  <c r="BU15" i="63"/>
  <c r="F14" i="63"/>
  <c r="H14" i="63" s="1"/>
  <c r="DN15" i="63"/>
  <c r="F11" i="63"/>
  <c r="AQ15" i="63"/>
  <c r="L15" i="63"/>
  <c r="N12" i="63"/>
  <c r="I13" i="63"/>
  <c r="H13" i="63"/>
  <c r="AE9" i="63"/>
  <c r="AJ9" i="63"/>
  <c r="AO9" i="63" s="1"/>
  <c r="AT9" i="63" s="1"/>
  <c r="AY9" i="63" s="1"/>
  <c r="BB9" i="63" s="1"/>
  <c r="BE9" i="63" s="1"/>
  <c r="BH9" i="63" s="1"/>
  <c r="BK9" i="63" s="1"/>
  <c r="BN9" i="63" s="1"/>
  <c r="BQ9" i="63" s="1"/>
  <c r="AF9" i="63"/>
  <c r="AK9" i="63"/>
  <c r="AP9" i="63" s="1"/>
  <c r="AU9" i="63" s="1"/>
  <c r="AZ9" i="63" s="1"/>
  <c r="BC9" i="63" s="1"/>
  <c r="AG9" i="63"/>
  <c r="AL9" i="63"/>
  <c r="AQ9" i="63" s="1"/>
  <c r="AM9" i="63"/>
  <c r="AR9" i="63" s="1"/>
  <c r="AH9" i="63"/>
  <c r="R11" i="63"/>
  <c r="AB15" i="63"/>
  <c r="CV15" i="63"/>
  <c r="S11" i="63"/>
  <c r="BV11" i="63"/>
  <c r="M12" i="63"/>
  <c r="BW11" i="63"/>
  <c r="W15" i="63"/>
  <c r="DO15" i="63"/>
  <c r="AV15" i="63"/>
  <c r="BV13" i="63"/>
  <c r="N15" i="63" l="1"/>
  <c r="M14" i="63"/>
  <c r="BT15" i="63"/>
  <c r="BV15" i="63" s="1"/>
  <c r="R15" i="63"/>
  <c r="F15" i="63"/>
  <c r="H15" i="63" s="1"/>
  <c r="H12" i="63"/>
  <c r="I11" i="63"/>
  <c r="H11" i="63"/>
  <c r="E15" i="63"/>
  <c r="S15" i="63"/>
  <c r="BW15" i="63"/>
  <c r="M15" i="63"/>
  <c r="BV9" i="63"/>
  <c r="CV9" i="63" s="1"/>
  <c r="AV9" i="63"/>
  <c r="BT9" i="63"/>
  <c r="BY9" i="63" s="1"/>
  <c r="CB9" i="63" s="1"/>
  <c r="CE9" i="63" s="1"/>
  <c r="CH9" i="63" s="1"/>
  <c r="CK9" i="63" s="1"/>
  <c r="CN9" i="63" s="1"/>
  <c r="CQ9" i="63" s="1"/>
  <c r="CT9" i="63" s="1"/>
  <c r="CY9" i="63" s="1"/>
  <c r="DB9" i="63" s="1"/>
  <c r="DE9" i="63" s="1"/>
  <c r="BW9" i="63"/>
  <c r="CW9" i="63" s="1"/>
  <c r="AW9" i="63"/>
  <c r="I15" i="63"/>
  <c r="BI9" i="63"/>
  <c r="BL9" i="63" s="1"/>
  <c r="BF9" i="63"/>
  <c r="DH9" i="63" l="1"/>
  <c r="DK9" i="63" s="1"/>
  <c r="DN9" i="63" s="1"/>
  <c r="DQ9" i="63" s="1"/>
  <c r="DT9" i="63" s="1"/>
  <c r="DW9" i="63" s="1"/>
  <c r="DZ9" i="63" s="1"/>
  <c r="EC9" i="63" s="1"/>
  <c r="EF9" i="63" s="1"/>
  <c r="EI9" i="63" s="1"/>
  <c r="BR9" i="63"/>
  <c r="BO9" i="63"/>
  <c r="BU9" i="63" l="1"/>
  <c r="BZ9" i="63" s="1"/>
  <c r="CC9" i="63" s="1"/>
  <c r="CF9" i="63" s="1"/>
  <c r="CI9" i="63" s="1"/>
  <c r="CL9" i="63" s="1"/>
  <c r="CO9" i="63" s="1"/>
  <c r="CR9" i="63" s="1"/>
  <c r="CU9" i="63" s="1"/>
  <c r="CZ9" i="63" s="1"/>
  <c r="DC9" i="63" s="1"/>
  <c r="DF9" i="63" s="1"/>
  <c r="DI9" i="63" l="1"/>
  <c r="DL9" i="63" s="1"/>
  <c r="DO9" i="63" s="1"/>
  <c r="DR9" i="63" s="1"/>
  <c r="DU9" i="63" s="1"/>
  <c r="DX9" i="63" s="1"/>
  <c r="EA9" i="63" s="1"/>
  <c r="ED9" i="63" s="1"/>
  <c r="EG9" i="63" s="1"/>
  <c r="EJ9" i="63" s="1"/>
</calcChain>
</file>

<file path=xl/sharedStrings.xml><?xml version="1.0" encoding="utf-8"?>
<sst xmlns="http://schemas.openxmlformats.org/spreadsheetml/2006/main" count="141" uniqueCount="64">
  <si>
    <t>ՀԱՇՎԵՏՎՈՒԹՅՈՒՆ</t>
  </si>
  <si>
    <t>հազար դրամ</t>
  </si>
  <si>
    <t>Հ/Հ</t>
  </si>
  <si>
    <t>Համայնքի անվանումը</t>
  </si>
  <si>
    <t>Վարչական  բյուջեի տարեսկզբի մնացորդ</t>
  </si>
  <si>
    <t>Ֆոնդային բյուջեի տարեսկզբի մնացորդ</t>
  </si>
  <si>
    <t>Վ Ա Ր Չ Ա Կ Ա Ն</t>
  </si>
  <si>
    <t xml:space="preserve"> տող 1000  Ընդամենը վարչական մաս</t>
  </si>
  <si>
    <t xml:space="preserve">Ֆ Ո Ն Դ Ա Յ Ի Ն     </t>
  </si>
  <si>
    <t>տող 1000   Ընդամենը ֆոնդային մաս</t>
  </si>
  <si>
    <t>1. ՀԱՐԿԵՐ ԵՎ ՏՈՒՐՔԵՐ</t>
  </si>
  <si>
    <t>2. ՊԱՇՏՈՆԱԿԱՆ ԴՐԱՄԱՇՆՈՐՀՆԵՐ</t>
  </si>
  <si>
    <t xml:space="preserve">տող 1320 Շահաբաժիններ </t>
  </si>
  <si>
    <t>3.3 գույքի վարձակալությունից եկամուտներ(տող 1331 + տող 1332 + տող 1333 + 1334)</t>
  </si>
  <si>
    <t>3.5 Վարչական գանձումներ (տող 1351 + տող 1352)</t>
  </si>
  <si>
    <t xml:space="preserve"> տող 1360Մուտքեր տույժերից, տուգանքներից</t>
  </si>
  <si>
    <t xml:space="preserve"> տող 1390   3.9 Այլ եկամուտներ</t>
  </si>
  <si>
    <t xml:space="preserve"> տող 1310  3.1 Տոկոսներ</t>
  </si>
  <si>
    <t xml:space="preserve">տող 1111Գույքահարկ համայնքների վարչական տարածքներում գտնվող շենքերի և շինությունների համար                                                                     </t>
  </si>
  <si>
    <t>տող 1112Հողի հարկ համայնքների վարչական տարածքներում գտնվող հողի համար</t>
  </si>
  <si>
    <t>տող1160  1.5 Այլ հարկային եկամուտներ</t>
  </si>
  <si>
    <t>տող1210+1230  2.1  Ընթացիկ արտաքին պաշտոնական դրամաշնորհներ` ստացված այլ պետություններից 2.3 Ընթացիկ արտաքին պաշտոնական դրամաշնորհներ` ստացված միջազգային կազմակերպություններից</t>
  </si>
  <si>
    <r>
      <t xml:space="preserve">տող1251+1254  ա) Պետական բյուջեից ֆինանսական համահարթեցման սկզբունքով տրամադրվող դոտացիաներ բ) Պետական բյուջեից համայնքի վարչական բյուջեին տրամադրվող այլ դոտացիաներ </t>
    </r>
    <r>
      <rPr>
        <sz val="9"/>
        <rFont val="Arial Armenian"/>
        <family val="2"/>
      </rPr>
      <t/>
    </r>
  </si>
  <si>
    <t>տող1256
գ) Պետական բյուջեից համայնքի վարչական բյուջեին տրամադրվող այլ դոտացիաներ</t>
  </si>
  <si>
    <t>տող1257   գ) Պետական բյուջեից համայնքի վարչական բյուջեին տրամադրվող նպատակային հատկացումներ (սուբվենցիաներ)</t>
  </si>
  <si>
    <t>տող1258  դ) Այլ համայնքների բյուջեներից ընթացիկ ծախսերի ֆինանսավորման նպատակով ստացվող պաշտոնական դրամաշնորհներ</t>
  </si>
  <si>
    <t>տող 1330  3.3  ընդամենը գույքի վարձակալությունից եկամուտներ(տող 1331 + տող 1332 + տող 1333 + 1334)</t>
  </si>
  <si>
    <t xml:space="preserve">տող 1331Համայնքի սեփականություն համարվող հողերի վարձավճարներ </t>
  </si>
  <si>
    <t xml:space="preserve">տող1332Համայնքի վարչական տարածքում գտնվող պետական սեփականություն համարվող հողերի վարձավճարներ </t>
  </si>
  <si>
    <t xml:space="preserve">տող 1333Համայնքի վարչական տարածքում գտնվող պետության և համայնքի սեփականությանը պատկանող հողամասերի կառուցապատման իրավունքի դիմաց գանձվող վարձավճարներ </t>
  </si>
  <si>
    <t>տող 1334Այլ գույքի վարձակալությունից մուտքեր</t>
  </si>
  <si>
    <t>տող 1343.Օրենքով սահմանված դեպքերում համայնքային հիմնարկների կողմից առանց տեղական տուրքի գանձման մատուցվող ծառայությունների կամ կատարվող գործողությունների դիմաց ստացվող (գանձվող) այլ վճարներ</t>
  </si>
  <si>
    <t xml:space="preserve"> տող 1351 տեղական վճարներ</t>
  </si>
  <si>
    <t>այդ թվում    Աղբահանության վճար</t>
  </si>
  <si>
    <t xml:space="preserve">ծրագիր տարեկան </t>
  </si>
  <si>
    <t xml:space="preserve">ծրագիր    տարեկան </t>
  </si>
  <si>
    <t>Իջևան</t>
  </si>
  <si>
    <t>Ընդամենը</t>
  </si>
  <si>
    <t>Դիլիջան</t>
  </si>
  <si>
    <t>Բերդ</t>
  </si>
  <si>
    <t>Նոյեմբերյան</t>
  </si>
  <si>
    <t>Ընդամենը գույքային հարկեր</t>
  </si>
  <si>
    <t>Անշարժ գույքի միասնական հարկ</t>
  </si>
  <si>
    <r>
      <t>տող 1120    1.2 Գույքային հարկեր այլ գույքիցայդ թվում`Գույքահարկ փոխադրամիջոցների համար</t>
    </r>
    <r>
      <rPr>
        <sz val="10"/>
        <rFont val="Arial Armenian"/>
        <family val="2"/>
      </rPr>
      <t/>
    </r>
  </si>
  <si>
    <r>
      <rPr>
        <b/>
        <sz val="7"/>
        <rFont val="GHEA Grapalat"/>
        <family val="3"/>
      </rPr>
      <t xml:space="preserve"> տող 1381+տող 1382</t>
    </r>
    <r>
      <rPr>
        <sz val="7"/>
        <rFont val="GHEA Grapalat"/>
        <family val="3"/>
      </rPr>
      <t xml:space="preserve"> տող 1381.Նվիրատվության, ժառանգության իրավունքով  ֆիզիկական անձանցից և կազ-ներից համայնքին, վերջինիս ենթ. բյուջետ. հիմ. տնօրինմանն անցած գույքի (հիմնական միջոց կամ ոչ նյութական ակտիվ չհանդիսացող) իրացումից…
տող 1382.  Նվիրատվություն, ժառանգության իրավունքով ֆիզ. անձ. և կազմակերպություններից համայնքին ..տնօրինման անցած գույքի իրացումից և դրամական միջ-ից ...</t>
    </r>
  </si>
  <si>
    <r>
      <rPr>
        <b/>
        <sz val="7"/>
        <rFont val="GHEA Grapalat"/>
        <family val="3"/>
      </rPr>
      <t xml:space="preserve">տող 1391+1393   </t>
    </r>
    <r>
      <rPr>
        <sz val="7"/>
        <rFont val="GHEA Grapalat"/>
        <family val="3"/>
      </rPr>
      <t>1391.Համայնքի գույքին պատճառած վնասների փոխհատուցումից մուտքեր 1393.Օրենքով և իրավական այլ ակտերով սահմանված` համայնքի բյուջե մուտքագրման ենթակա այլ եկամուտներ</t>
    </r>
  </si>
  <si>
    <t>Հաշվետու ժամանակաշրջան</t>
  </si>
  <si>
    <t xml:space="preserve"> ծրագիր տարեկան </t>
  </si>
  <si>
    <r>
      <rPr>
        <b/>
        <sz val="8"/>
        <rFont val="GHEA Grapalat"/>
        <family val="3"/>
      </rPr>
      <t>տող 1341</t>
    </r>
    <r>
      <rPr>
        <sz val="8"/>
        <rFont val="GHEA Grapalat"/>
        <family val="3"/>
      </rPr>
      <t xml:space="preserve">Համայնքի սեփականություն հանդիսացող, այդ թվում` տիրազուրկ, համայնքին որպես սեփականություն անցած ապրանքների վաճառքից մուտքեր
</t>
    </r>
  </si>
  <si>
    <t xml:space="preserve">տող 1130. Տեղական տուրքեր
</t>
  </si>
  <si>
    <t>տող 1150. Համայնքի բյուջե վճարվող պետական տուրքեր
(տող 1151 )</t>
  </si>
  <si>
    <r>
      <rPr>
        <b/>
        <sz val="8"/>
        <rFont val="GHEA Grapalat"/>
        <family val="3"/>
      </rPr>
      <t xml:space="preserve"> տող 1352</t>
    </r>
    <r>
      <rPr>
        <sz val="8"/>
        <rFont val="GHEA Grapalat"/>
        <family val="3"/>
      </rPr>
      <t xml:space="preserve">Համայնքի վարչական տարածքում ինքնակամ կառուցված շենքերի, շինությունների օրինականացման համար վճարներ </t>
    </r>
  </si>
  <si>
    <t xml:space="preserve">3.4 Համայնքի բյուջեի եկամուտներ ապրանքների մատակարարումից և ծառայությունների մատուցումից </t>
  </si>
  <si>
    <t>կատ. %-ը տար.նկատմ.</t>
  </si>
  <si>
    <r>
      <rPr>
        <b/>
        <sz val="7"/>
        <rFont val="GHEA Grapalat"/>
        <family val="3"/>
      </rPr>
      <t xml:space="preserve"> տող 1342</t>
    </r>
    <r>
      <rPr>
        <sz val="7"/>
        <rFont val="GHEA Grapalat"/>
        <family val="3"/>
      </rPr>
      <t>Պետության կողմից տեղական ինքնակառավարման մարմիններին պատվիրակված լիազորությունների իրականացման ծախսերի ֆինանսավորման համար պետական բյուջեից ստացվող միջոցներ</t>
    </r>
  </si>
  <si>
    <t>տող 1000ԸՆԴԱՄԵՆԸ  ԵԿԱՄՈՒՏՆԵՐ  (տող 1100 + տող 1200+տող 1300)</t>
  </si>
  <si>
    <t>ծրագիր (9 ամիս)</t>
  </si>
  <si>
    <t>փաստացի (7 ամիս)</t>
  </si>
  <si>
    <t>կատ. %-ը 3-րդ եռ.  նկատմ.</t>
  </si>
  <si>
    <r>
      <t>Սեփական եկամուտներ</t>
    </r>
    <r>
      <rPr>
        <sz val="8"/>
        <rFont val="GHEA Grapalat"/>
        <family val="3"/>
      </rPr>
      <t xml:space="preserve">                                                                                                             </t>
    </r>
  </si>
  <si>
    <r>
      <t xml:space="preserve"> </t>
    </r>
    <r>
      <rPr>
        <b/>
        <sz val="8"/>
        <rFont val="GHEA Grapalat"/>
        <family val="3"/>
      </rPr>
      <t xml:space="preserve">տող 1220+1240     </t>
    </r>
    <r>
      <rPr>
        <sz val="8"/>
        <rFont val="GHEA Grapalat"/>
        <family val="3"/>
      </rPr>
      <t>2.2 Կապիտալ արտաքին պաշտոնական դրամաշնորհներ` ստացված այլ պետություններից2.4 Կապիտալ արտաքին պաշտոնական դրամաշնորհներ`  ստացված միջազգային կազմակերպություններից</t>
    </r>
  </si>
  <si>
    <r>
      <rPr>
        <b/>
        <sz val="8"/>
        <rFont val="GHEA Grapalat"/>
        <family val="3"/>
      </rPr>
      <t xml:space="preserve"> տող 1260   </t>
    </r>
    <r>
      <rPr>
        <sz val="8"/>
        <rFont val="GHEA Grapalat"/>
        <family val="3"/>
      </rPr>
      <t>2.6 Կապիտալ ներքին պաշտոնական դրամաշնորհներ` ստացված կառավարման այլ մակարդակներից</t>
    </r>
  </si>
  <si>
    <r>
      <rPr>
        <b/>
        <sz val="8"/>
        <rFont val="GHEA Grapalat"/>
        <family val="3"/>
      </rPr>
      <t>տող 1392</t>
    </r>
    <r>
      <rPr>
        <sz val="8"/>
        <rFont val="GHEA Grapalat"/>
        <family val="3"/>
      </rPr>
      <t>Վարչական բյուջեի պահուստային ֆոնդից ֆոնդային բյուջե կատարվող հատկացումներից մուտքեր</t>
    </r>
  </si>
  <si>
    <t xml:space="preserve"> ՀՀ ՏԱՎՈւՇԻ ՄԱՐԶԻ ՀԱՄԱՅՆՔՆԵՐԻ ԲՅՈՒՋԵՏԱՅԻՆ ԵԿԱՄՈՒՏՆԵՐԻ ՎԵՐԱԲԵՐՅԱԼ (աճողական) 2024թ. օգոստոսի 1-ի դրությամբ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</si>
</sst>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 Armenian"/>
      <family val="2"/>
    </font>
    <font>
      <sz val="9"/>
      <name val="Arial Armenian"/>
      <family val="2"/>
    </font>
    <font>
      <sz val="7"/>
      <name val="GHEA Grapalat"/>
      <family val="3"/>
    </font>
    <font>
      <sz val="10"/>
      <name val="Times Armenian"/>
      <family val="1"/>
    </font>
    <font>
      <sz val="8"/>
      <name val="GHEA Grapalat"/>
      <family val="3"/>
    </font>
    <font>
      <b/>
      <sz val="10"/>
      <name val="GHEA Grapalat"/>
      <family val="3"/>
    </font>
    <font>
      <b/>
      <sz val="8"/>
      <name val="GHEA Grapalat"/>
      <family val="3"/>
    </font>
    <font>
      <b/>
      <sz val="7"/>
      <name val="GHEA Grapalat"/>
      <family val="3"/>
    </font>
    <font>
      <sz val="7"/>
      <color theme="1"/>
      <name val="GHEA Grapalat"/>
      <family val="3"/>
    </font>
    <font>
      <sz val="12"/>
      <name val="Times Armenian"/>
      <family val="1"/>
    </font>
    <font>
      <sz val="10"/>
      <name val="GHEA Grapalat"/>
      <family val="3"/>
      <charset val="204"/>
    </font>
    <font>
      <b/>
      <sz val="10"/>
      <name val="GHEA Grapalat"/>
      <family val="3"/>
      <charset val="204"/>
    </font>
    <font>
      <sz val="8"/>
      <name val="GHEA Grapalat"/>
      <family val="3"/>
      <charset val="204"/>
    </font>
    <font>
      <b/>
      <sz val="8"/>
      <name val="GHEA Grapalat"/>
      <family val="3"/>
      <charset val="204"/>
    </font>
    <font>
      <sz val="8"/>
      <color theme="1"/>
      <name val="GHEA Grapalat"/>
      <family val="3"/>
      <charset val="204"/>
    </font>
  </fonts>
  <fills count="6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5" fillId="0" borderId="0"/>
    <xf numFmtId="0" fontId="1" fillId="0" borderId="0"/>
    <xf numFmtId="0" fontId="11" fillId="0" borderId="0"/>
  </cellStyleXfs>
  <cellXfs count="152">
    <xf numFmtId="0" fontId="0" fillId="0" borderId="0" xfId="0"/>
    <xf numFmtId="165" fontId="10" fillId="5" borderId="10" xfId="0" applyNumberFormat="1" applyFont="1" applyFill="1" applyBorder="1" applyAlignment="1">
      <alignment horizontal="center" vertical="center"/>
    </xf>
    <xf numFmtId="0" fontId="6" fillId="0" borderId="10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/>
      <protection locked="0"/>
    </xf>
    <xf numFmtId="0" fontId="9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4" fontId="4" fillId="0" borderId="10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4" fontId="14" fillId="0" borderId="10" xfId="0" applyNumberFormat="1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164" fontId="14" fillId="0" borderId="2" xfId="0" applyNumberFormat="1" applyFont="1" applyBorder="1" applyAlignment="1">
      <alignment horizontal="center" vertical="center" wrapText="1"/>
    </xf>
    <xf numFmtId="0" fontId="14" fillId="0" borderId="0" xfId="0" applyFont="1"/>
    <xf numFmtId="0" fontId="14" fillId="0" borderId="0" xfId="0" applyFont="1" applyProtection="1">
      <protection locked="0"/>
    </xf>
    <xf numFmtId="0" fontId="14" fillId="0" borderId="0" xfId="0" applyFont="1" applyAlignment="1" applyProtection="1">
      <alignment horizontal="center"/>
      <protection locked="0"/>
    </xf>
    <xf numFmtId="0" fontId="15" fillId="0" borderId="0" xfId="0" applyFont="1" applyAlignment="1" applyProtection="1">
      <alignment vertical="center"/>
      <protection locked="0"/>
    </xf>
    <xf numFmtId="0" fontId="15" fillId="0" borderId="0" xfId="0" applyFont="1" applyAlignment="1" applyProtection="1">
      <alignment horizontal="center" vertical="center"/>
      <protection locked="0"/>
    </xf>
    <xf numFmtId="0" fontId="15" fillId="0" borderId="0" xfId="0" applyFont="1" applyProtection="1">
      <protection locked="0"/>
    </xf>
    <xf numFmtId="0" fontId="14" fillId="0" borderId="0" xfId="0" applyFont="1" applyAlignment="1" applyProtection="1">
      <alignment vertical="center" wrapText="1"/>
      <protection locked="0"/>
    </xf>
    <xf numFmtId="0" fontId="14" fillId="0" borderId="0" xfId="0" applyFont="1" applyAlignment="1" applyProtection="1">
      <alignment horizontal="center" vertical="center" wrapText="1"/>
      <protection locked="0"/>
    </xf>
    <xf numFmtId="0" fontId="14" fillId="0" borderId="1" xfId="0" applyFont="1" applyBorder="1" applyAlignment="1" applyProtection="1">
      <alignment vertical="top" wrapText="1"/>
      <protection locked="0"/>
    </xf>
    <xf numFmtId="4" fontId="14" fillId="3" borderId="6" xfId="0" applyNumberFormat="1" applyFont="1" applyFill="1" applyBorder="1" applyAlignment="1">
      <alignment vertical="center" wrapText="1"/>
    </xf>
    <xf numFmtId="0" fontId="14" fillId="0" borderId="0" xfId="0" applyFont="1" applyAlignment="1">
      <alignment vertical="center"/>
    </xf>
    <xf numFmtId="0" fontId="14" fillId="0" borderId="10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165" fontId="16" fillId="5" borderId="10" xfId="0" applyNumberFormat="1" applyFont="1" applyFill="1" applyBorder="1" applyAlignment="1">
      <alignment horizontal="center" vertical="center"/>
    </xf>
    <xf numFmtId="164" fontId="14" fillId="5" borderId="10" xfId="0" applyNumberFormat="1" applyFont="1" applyFill="1" applyBorder="1" applyAlignment="1">
      <alignment horizontal="center" vertical="center" wrapText="1"/>
    </xf>
    <xf numFmtId="165" fontId="14" fillId="0" borderId="0" xfId="0" applyNumberFormat="1" applyFont="1" applyAlignment="1">
      <alignment horizontal="center" vertical="center" wrapText="1"/>
    </xf>
    <xf numFmtId="165" fontId="14" fillId="0" borderId="0" xfId="0" applyNumberFormat="1" applyFont="1" applyProtection="1">
      <protection locked="0"/>
    </xf>
    <xf numFmtId="0" fontId="9" fillId="0" borderId="0" xfId="0" applyFont="1" applyAlignment="1" applyProtection="1">
      <alignment vertical="center"/>
      <protection locked="0"/>
    </xf>
    <xf numFmtId="164" fontId="4" fillId="5" borderId="10" xfId="0" applyNumberFormat="1" applyFont="1" applyFill="1" applyBorder="1" applyAlignment="1">
      <alignment horizontal="center" vertical="center" wrapText="1"/>
    </xf>
    <xf numFmtId="165" fontId="4" fillId="0" borderId="0" xfId="0" applyNumberFormat="1" applyFont="1" applyProtection="1">
      <protection locked="0"/>
    </xf>
    <xf numFmtId="164" fontId="10" fillId="5" borderId="10" xfId="0" applyNumberFormat="1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left" vertical="center" wrapText="1"/>
    </xf>
    <xf numFmtId="165" fontId="4" fillId="0" borderId="10" xfId="0" applyNumberFormat="1" applyFont="1" applyFill="1" applyBorder="1" applyAlignment="1">
      <alignment horizontal="center" vertical="center" wrapText="1"/>
    </xf>
    <xf numFmtId="164" fontId="6" fillId="0" borderId="10" xfId="0" applyNumberFormat="1" applyFont="1" applyFill="1" applyBorder="1" applyAlignment="1">
      <alignment horizontal="center" vertical="center" wrapText="1"/>
    </xf>
    <xf numFmtId="164" fontId="6" fillId="0" borderId="10" xfId="0" applyNumberFormat="1" applyFont="1" applyFill="1" applyBorder="1" applyAlignment="1" applyProtection="1">
      <alignment horizontal="center" vertical="center" wrapText="1"/>
      <protection locked="0"/>
    </xf>
    <xf numFmtId="165" fontId="6" fillId="0" borderId="10" xfId="0" applyNumberFormat="1" applyFont="1" applyFill="1" applyBorder="1" applyAlignment="1">
      <alignment horizontal="center" vertical="center" wrapText="1"/>
    </xf>
    <xf numFmtId="164" fontId="4" fillId="0" borderId="10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 applyProtection="1">
      <alignment wrapText="1"/>
      <protection locked="0"/>
    </xf>
    <xf numFmtId="165" fontId="8" fillId="0" borderId="0" xfId="0" applyNumberFormat="1" applyFont="1" applyFill="1" applyAlignment="1" applyProtection="1">
      <alignment horizontal="center" vertical="center" wrapText="1"/>
      <protection locked="0"/>
    </xf>
    <xf numFmtId="0" fontId="6" fillId="0" borderId="15" xfId="0" applyFont="1" applyFill="1" applyBorder="1" applyAlignment="1">
      <alignment horizontal="left" vertical="center" wrapText="1"/>
    </xf>
    <xf numFmtId="4" fontId="6" fillId="0" borderId="10" xfId="0" applyNumberFormat="1" applyFont="1" applyFill="1" applyBorder="1" applyAlignment="1">
      <alignment horizontal="center" vertical="center" wrapText="1"/>
    </xf>
    <xf numFmtId="0" fontId="13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12" fillId="0" borderId="1" xfId="0" applyFont="1" applyBorder="1" applyAlignment="1" applyProtection="1">
      <alignment horizontal="center" wrapText="1"/>
      <protection locked="0"/>
    </xf>
    <xf numFmtId="0" fontId="14" fillId="0" borderId="2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textRotation="90" wrapText="1"/>
    </xf>
    <xf numFmtId="0" fontId="4" fillId="0" borderId="7" xfId="0" applyFont="1" applyBorder="1" applyAlignment="1">
      <alignment horizontal="center" vertical="center" textRotation="90" wrapText="1"/>
    </xf>
    <xf numFmtId="0" fontId="4" fillId="0" borderId="15" xfId="0" applyFont="1" applyBorder="1" applyAlignment="1">
      <alignment horizontal="center" vertical="center" textRotation="90" wrapText="1"/>
    </xf>
    <xf numFmtId="4" fontId="15" fillId="2" borderId="3" xfId="0" applyNumberFormat="1" applyFont="1" applyFill="1" applyBorder="1" applyAlignment="1">
      <alignment horizontal="center" vertical="center" wrapText="1"/>
    </xf>
    <xf numFmtId="4" fontId="15" fillId="2" borderId="4" xfId="0" applyNumberFormat="1" applyFont="1" applyFill="1" applyBorder="1" applyAlignment="1">
      <alignment horizontal="center" vertical="center" wrapText="1"/>
    </xf>
    <xf numFmtId="4" fontId="15" fillId="2" borderId="5" xfId="0" applyNumberFormat="1" applyFont="1" applyFill="1" applyBorder="1" applyAlignment="1">
      <alignment horizontal="center" vertical="center" wrapText="1"/>
    </xf>
    <xf numFmtId="4" fontId="15" fillId="2" borderId="8" xfId="0" applyNumberFormat="1" applyFont="1" applyFill="1" applyBorder="1" applyAlignment="1">
      <alignment horizontal="center" vertical="center" wrapText="1"/>
    </xf>
    <xf numFmtId="4" fontId="15" fillId="2" borderId="0" xfId="0" applyNumberFormat="1" applyFont="1" applyFill="1" applyAlignment="1">
      <alignment horizontal="center" vertical="center" wrapText="1"/>
    </xf>
    <xf numFmtId="4" fontId="15" fillId="2" borderId="9" xfId="0" applyNumberFormat="1" applyFont="1" applyFill="1" applyBorder="1" applyAlignment="1">
      <alignment horizontal="center" vertical="center" wrapText="1"/>
    </xf>
    <xf numFmtId="4" fontId="15" fillId="2" borderId="13" xfId="0" applyNumberFormat="1" applyFont="1" applyFill="1" applyBorder="1" applyAlignment="1">
      <alignment horizontal="center" vertical="center" wrapText="1"/>
    </xf>
    <xf numFmtId="4" fontId="15" fillId="2" borderId="1" xfId="0" applyNumberFormat="1" applyFont="1" applyFill="1" applyBorder="1" applyAlignment="1">
      <alignment horizontal="center" vertical="center" wrapText="1"/>
    </xf>
    <xf numFmtId="4" fontId="15" fillId="2" borderId="14" xfId="0" applyNumberFormat="1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 wrapText="1"/>
    </xf>
    <xf numFmtId="0" fontId="15" fillId="2" borderId="5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 wrapText="1"/>
    </xf>
    <xf numFmtId="0" fontId="15" fillId="2" borderId="13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5" fillId="2" borderId="14" xfId="0" applyFont="1" applyFill="1" applyBorder="1" applyAlignment="1">
      <alignment horizontal="center" vertical="center" wrapText="1"/>
    </xf>
    <xf numFmtId="4" fontId="14" fillId="3" borderId="11" xfId="0" applyNumberFormat="1" applyFont="1" applyFill="1" applyBorder="1" applyAlignment="1">
      <alignment horizontal="center" vertical="center" wrapText="1"/>
    </xf>
    <xf numFmtId="4" fontId="14" fillId="3" borderId="6" xfId="0" applyNumberFormat="1" applyFont="1" applyFill="1" applyBorder="1" applyAlignment="1">
      <alignment horizontal="center" vertical="center" wrapText="1"/>
    </xf>
    <xf numFmtId="4" fontId="14" fillId="0" borderId="2" xfId="0" applyNumberFormat="1" applyFont="1" applyBorder="1" applyAlignment="1">
      <alignment horizontal="center" vertical="center" wrapText="1"/>
    </xf>
    <xf numFmtId="4" fontId="14" fillId="0" borderId="15" xfId="0" applyNumberFormat="1" applyFont="1" applyBorder="1" applyAlignment="1">
      <alignment horizontal="center" vertical="center" wrapText="1"/>
    </xf>
    <xf numFmtId="4" fontId="14" fillId="0" borderId="11" xfId="0" applyNumberFormat="1" applyFont="1" applyBorder="1" applyAlignment="1">
      <alignment horizontal="center" vertical="center" wrapText="1"/>
    </xf>
    <xf numFmtId="4" fontId="14" fillId="0" borderId="6" xfId="0" applyNumberFormat="1" applyFont="1" applyBorder="1" applyAlignment="1">
      <alignment horizontal="center" vertical="center" wrapText="1"/>
    </xf>
    <xf numFmtId="4" fontId="14" fillId="0" borderId="12" xfId="0" applyNumberFormat="1" applyFont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 wrapText="1"/>
    </xf>
    <xf numFmtId="0" fontId="14" fillId="2" borderId="8" xfId="0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center" vertical="center" wrapText="1"/>
    </xf>
    <xf numFmtId="0" fontId="14" fillId="2" borderId="9" xfId="0" applyFont="1" applyFill="1" applyBorder="1" applyAlignment="1">
      <alignment horizontal="center" vertical="center" wrapText="1"/>
    </xf>
    <xf numFmtId="0" fontId="14" fillId="2" borderId="13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4" fillId="2" borderId="14" xfId="0" applyFont="1" applyFill="1" applyBorder="1" applyAlignment="1">
      <alignment horizontal="center" vertical="center" wrapText="1"/>
    </xf>
    <xf numFmtId="4" fontId="15" fillId="0" borderId="10" xfId="0" applyNumberFormat="1" applyFont="1" applyBorder="1" applyAlignment="1">
      <alignment horizontal="center" vertical="center" wrapText="1"/>
    </xf>
    <xf numFmtId="4" fontId="14" fillId="0" borderId="13" xfId="0" applyNumberFormat="1" applyFont="1" applyBorder="1" applyAlignment="1">
      <alignment horizontal="center" vertical="center" wrapText="1"/>
    </xf>
    <xf numFmtId="4" fontId="14" fillId="0" borderId="1" xfId="0" applyNumberFormat="1" applyFont="1" applyBorder="1" applyAlignment="1">
      <alignment horizontal="center" vertical="center" wrapText="1"/>
    </xf>
    <xf numFmtId="4" fontId="14" fillId="0" borderId="14" xfId="0" applyNumberFormat="1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4" fontId="14" fillId="0" borderId="8" xfId="0" applyNumberFormat="1" applyFont="1" applyBorder="1" applyAlignment="1">
      <alignment horizontal="center" vertical="center" wrapText="1"/>
    </xf>
    <xf numFmtId="4" fontId="14" fillId="0" borderId="0" xfId="0" applyNumberFormat="1" applyFont="1" applyAlignment="1">
      <alignment horizontal="center" vertical="center" wrapText="1"/>
    </xf>
    <xf numFmtId="4" fontId="14" fillId="0" borderId="9" xfId="0" applyNumberFormat="1" applyFont="1" applyBorder="1" applyAlignment="1">
      <alignment horizontal="center" vertical="center" wrapText="1"/>
    </xf>
    <xf numFmtId="4" fontId="14" fillId="3" borderId="12" xfId="0" applyNumberFormat="1" applyFont="1" applyFill="1" applyBorder="1" applyAlignment="1">
      <alignment horizontal="center" vertical="center" wrapText="1"/>
    </xf>
    <xf numFmtId="4" fontId="14" fillId="2" borderId="3" xfId="0" applyNumberFormat="1" applyFont="1" applyFill="1" applyBorder="1" applyAlignment="1">
      <alignment horizontal="center" vertical="center" wrapText="1"/>
    </xf>
    <xf numFmtId="4" fontId="14" fillId="2" borderId="4" xfId="0" applyNumberFormat="1" applyFont="1" applyFill="1" applyBorder="1" applyAlignment="1">
      <alignment horizontal="center" vertical="center" wrapText="1"/>
    </xf>
    <xf numFmtId="4" fontId="14" fillId="2" borderId="5" xfId="0" applyNumberFormat="1" applyFont="1" applyFill="1" applyBorder="1" applyAlignment="1">
      <alignment horizontal="center" vertical="center" wrapText="1"/>
    </xf>
    <xf numFmtId="4" fontId="14" fillId="2" borderId="8" xfId="0" applyNumberFormat="1" applyFont="1" applyFill="1" applyBorder="1" applyAlignment="1">
      <alignment horizontal="center" vertical="center" wrapText="1"/>
    </xf>
    <xf numFmtId="4" fontId="14" fillId="2" borderId="0" xfId="0" applyNumberFormat="1" applyFont="1" applyFill="1" applyAlignment="1">
      <alignment horizontal="center" vertical="center" wrapText="1"/>
    </xf>
    <xf numFmtId="4" fontId="14" fillId="2" borderId="9" xfId="0" applyNumberFormat="1" applyFont="1" applyFill="1" applyBorder="1" applyAlignment="1">
      <alignment horizontal="center" vertical="center" wrapText="1"/>
    </xf>
    <xf numFmtId="4" fontId="14" fillId="2" borderId="13" xfId="0" applyNumberFormat="1" applyFont="1" applyFill="1" applyBorder="1" applyAlignment="1">
      <alignment horizontal="center" vertical="center" wrapText="1"/>
    </xf>
    <xf numFmtId="4" fontId="14" fillId="2" borderId="1" xfId="0" applyNumberFormat="1" applyFont="1" applyFill="1" applyBorder="1" applyAlignment="1">
      <alignment horizontal="center" vertical="center" wrapText="1"/>
    </xf>
    <xf numFmtId="4" fontId="14" fillId="2" borderId="14" xfId="0" applyNumberFormat="1" applyFont="1" applyFill="1" applyBorder="1" applyAlignment="1">
      <alignment horizontal="center" vertical="center" wrapText="1"/>
    </xf>
    <xf numFmtId="4" fontId="14" fillId="4" borderId="11" xfId="0" applyNumberFormat="1" applyFont="1" applyFill="1" applyBorder="1" applyAlignment="1">
      <alignment horizontal="center" vertical="center" wrapText="1"/>
    </xf>
    <xf numFmtId="4" fontId="14" fillId="4" borderId="6" xfId="0" applyNumberFormat="1" applyFont="1" applyFill="1" applyBorder="1" applyAlignment="1">
      <alignment horizontal="center" vertical="center" wrapText="1"/>
    </xf>
    <xf numFmtId="4" fontId="14" fillId="4" borderId="12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4" fontId="15" fillId="0" borderId="11" xfId="0" applyNumberFormat="1" applyFont="1" applyBorder="1" applyAlignment="1">
      <alignment horizontal="center" vertical="center" wrapText="1"/>
    </xf>
    <xf numFmtId="4" fontId="15" fillId="0" borderId="6" xfId="0" applyNumberFormat="1" applyFont="1" applyBorder="1" applyAlignment="1">
      <alignment horizontal="center" vertical="center" wrapText="1"/>
    </xf>
    <xf numFmtId="4" fontId="15" fillId="0" borderId="12" xfId="0" applyNumberFormat="1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2" borderId="11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0" fontId="14" fillId="2" borderId="12" xfId="0" applyFont="1" applyFill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5" fillId="2" borderId="11" xfId="0" applyFont="1" applyFill="1" applyBorder="1" applyAlignment="1">
      <alignment horizontal="center" vertical="center" wrapText="1"/>
    </xf>
    <xf numFmtId="0" fontId="15" fillId="2" borderId="6" xfId="0" applyFont="1" applyFill="1" applyBorder="1" applyAlignment="1">
      <alignment horizontal="center" vertical="center" wrapText="1"/>
    </xf>
    <xf numFmtId="0" fontId="15" fillId="2" borderId="12" xfId="0" applyFont="1" applyFill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4" fontId="14" fillId="0" borderId="3" xfId="0" applyNumberFormat="1" applyFont="1" applyBorder="1" applyAlignment="1">
      <alignment horizontal="center" vertical="center" wrapText="1"/>
    </xf>
    <xf numFmtId="4" fontId="14" fillId="0" borderId="5" xfId="0" applyNumberFormat="1" applyFont="1" applyBorder="1" applyAlignment="1">
      <alignment horizontal="center" vertical="center" wrapText="1"/>
    </xf>
    <xf numFmtId="4" fontId="4" fillId="0" borderId="2" xfId="0" applyNumberFormat="1" applyFont="1" applyBorder="1" applyAlignment="1">
      <alignment horizontal="center" vertical="center" wrapText="1"/>
    </xf>
    <xf numFmtId="4" fontId="4" fillId="0" borderId="15" xfId="0" applyNumberFormat="1" applyFont="1" applyBorder="1" applyAlignment="1">
      <alignment horizontal="center" vertical="center" wrapText="1"/>
    </xf>
    <xf numFmtId="4" fontId="4" fillId="0" borderId="3" xfId="0" applyNumberFormat="1" applyFont="1" applyBorder="1" applyAlignment="1">
      <alignment horizontal="center" vertical="center" wrapText="1"/>
    </xf>
    <xf numFmtId="4" fontId="4" fillId="0" borderId="5" xfId="0" applyNumberFormat="1" applyFont="1" applyBorder="1" applyAlignment="1">
      <alignment horizontal="center" vertical="center" wrapText="1"/>
    </xf>
    <xf numFmtId="4" fontId="14" fillId="0" borderId="4" xfId="0" applyNumberFormat="1" applyFont="1" applyBorder="1" applyAlignment="1">
      <alignment horizontal="center" vertical="center" wrapText="1"/>
    </xf>
    <xf numFmtId="4" fontId="4" fillId="0" borderId="11" xfId="0" applyNumberFormat="1" applyFont="1" applyBorder="1" applyAlignment="1">
      <alignment horizontal="center" vertical="center" wrapText="1"/>
    </xf>
    <xf numFmtId="4" fontId="4" fillId="0" borderId="12" xfId="0" applyNumberFormat="1" applyFont="1" applyBorder="1" applyAlignment="1">
      <alignment horizontal="center" vertical="center" wrapText="1"/>
    </xf>
    <xf numFmtId="0" fontId="14" fillId="5" borderId="11" xfId="0" applyFont="1" applyFill="1" applyBorder="1" applyAlignment="1">
      <alignment horizontal="center" vertical="center"/>
    </xf>
    <xf numFmtId="0" fontId="14" fillId="5" borderId="12" xfId="0" applyFont="1" applyFill="1" applyBorder="1" applyAlignment="1">
      <alignment horizontal="center" vertical="center"/>
    </xf>
  </cellXfs>
  <cellStyles count="4">
    <cellStyle name="Normal 12 5" xfId="3" xr:uid="{00000000-0005-0000-0000-000000000000}"/>
    <cellStyle name="Normal_Sheet2" xfId="1" xr:uid="{00000000-0005-0000-0000-000001000000}"/>
    <cellStyle name="Обычный" xfId="0" builtinId="0"/>
    <cellStyle name="Обычный 2" xfId="2" xr:uid="{00000000-0005-0000-0000-000003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41C0AE-CB7E-49A0-B7E4-18B97A13AEA0}">
  <dimension ref="A1:EK482"/>
  <sheetViews>
    <sheetView tabSelected="1" zoomScale="120" zoomScaleNormal="120" workbookViewId="0">
      <pane xSplit="2" ySplit="10" topLeftCell="C11" activePane="bottomRight" state="frozen"/>
      <selection pane="topRight" activeCell="C1" sqref="C1"/>
      <selection pane="bottomLeft" activeCell="A11" sqref="A11"/>
      <selection pane="bottomRight" activeCell="I18" sqref="I18"/>
    </sheetView>
  </sheetViews>
  <sheetFormatPr defaultColWidth="10.5703125" defaultRowHeight="12.75" x14ac:dyDescent="0.25"/>
  <cols>
    <col min="1" max="1" width="3.28515625" style="15" customWidth="1"/>
    <col min="2" max="2" width="8.7109375" style="15" customWidth="1"/>
    <col min="3" max="4" width="6.5703125" style="3" customWidth="1"/>
    <col min="5" max="5" width="10" style="15" customWidth="1"/>
    <col min="6" max="6" width="9.85546875" style="15" customWidth="1"/>
    <col min="7" max="7" width="9.140625" style="15" customWidth="1"/>
    <col min="8" max="9" width="5.85546875" style="15" customWidth="1"/>
    <col min="10" max="10" width="9.5703125" style="15" customWidth="1"/>
    <col min="11" max="11" width="9" style="15" customWidth="1"/>
    <col min="12" max="12" width="8.7109375" style="15" customWidth="1"/>
    <col min="13" max="14" width="5.85546875" style="15" customWidth="1"/>
    <col min="15" max="15" width="8.85546875" style="15" customWidth="1"/>
    <col min="16" max="16" width="8.7109375" style="15" customWidth="1"/>
    <col min="17" max="17" width="8.28515625" style="15" customWidth="1"/>
    <col min="18" max="18" width="6.85546875" style="15" customWidth="1"/>
    <col min="19" max="19" width="6" style="15" customWidth="1"/>
    <col min="20" max="20" width="6.7109375" style="15" customWidth="1"/>
    <col min="21" max="21" width="7.5703125" style="15" customWidth="1"/>
    <col min="22" max="22" width="6.5703125" style="15" customWidth="1"/>
    <col min="23" max="24" width="4.85546875" style="15" customWidth="1"/>
    <col min="25" max="27" width="7.42578125" style="15" customWidth="1"/>
    <col min="28" max="28" width="4.5703125" style="15" customWidth="1"/>
    <col min="29" max="29" width="4.28515625" style="15" customWidth="1"/>
    <col min="30" max="32" width="8" style="15" customWidth="1"/>
    <col min="33" max="33" width="4.85546875" style="15" customWidth="1"/>
    <col min="34" max="34" width="5.28515625" style="15" customWidth="1"/>
    <col min="35" max="37" width="8.140625" style="15" customWidth="1"/>
    <col min="38" max="39" width="5.140625" style="15" customWidth="1"/>
    <col min="40" max="40" width="7.28515625" style="15" customWidth="1"/>
    <col min="41" max="41" width="7.42578125" style="15" customWidth="1"/>
    <col min="42" max="42" width="7" style="15" customWidth="1"/>
    <col min="43" max="43" width="4.140625" style="5" customWidth="1"/>
    <col min="44" max="44" width="3.5703125" style="5" customWidth="1"/>
    <col min="45" max="45" width="7.140625" style="15" customWidth="1"/>
    <col min="46" max="46" width="8" style="15" customWidth="1"/>
    <col min="47" max="47" width="6.85546875" style="15" customWidth="1"/>
    <col min="48" max="48" width="4.85546875" style="5" customWidth="1"/>
    <col min="49" max="49" width="4.140625" style="5" customWidth="1"/>
    <col min="50" max="52" width="9" style="15" hidden="1" customWidth="1"/>
    <col min="53" max="53" width="5.140625" style="5" hidden="1" customWidth="1"/>
    <col min="54" max="54" width="4.85546875" style="5" hidden="1" customWidth="1"/>
    <col min="55" max="55" width="5.5703125" style="5" hidden="1" customWidth="1"/>
    <col min="56" max="56" width="8" style="15" customWidth="1"/>
    <col min="57" max="57" width="7.5703125" style="15" customWidth="1"/>
    <col min="58" max="58" width="8.28515625" style="15" customWidth="1"/>
    <col min="59" max="61" width="8.140625" style="15" hidden="1" customWidth="1"/>
    <col min="62" max="62" width="5.85546875" style="15" customWidth="1"/>
    <col min="63" max="64" width="5.7109375" style="15" customWidth="1"/>
    <col min="65" max="70" width="8.140625" style="15" hidden="1" customWidth="1"/>
    <col min="71" max="71" width="7.5703125" style="15" customWidth="1"/>
    <col min="72" max="73" width="7.28515625" style="15" customWidth="1"/>
    <col min="74" max="75" width="3.85546875" style="5" customWidth="1"/>
    <col min="76" max="76" width="7.5703125" style="15" customWidth="1"/>
    <col min="77" max="77" width="7.140625" style="15" customWidth="1"/>
    <col min="78" max="78" width="7.28515625" style="15" customWidth="1"/>
    <col min="79" max="79" width="6.42578125" style="15" customWidth="1"/>
    <col min="80" max="82" width="6.5703125" style="15" customWidth="1"/>
    <col min="83" max="83" width="7.28515625" style="15" customWidth="1"/>
    <col min="84" max="84" width="6.7109375" style="15" customWidth="1"/>
    <col min="85" max="85" width="7.28515625" style="15" customWidth="1"/>
    <col min="86" max="86" width="7" style="15" customWidth="1"/>
    <col min="87" max="87" width="6.7109375" style="15" customWidth="1"/>
    <col min="88" max="90" width="8.140625" style="15" hidden="1" customWidth="1"/>
    <col min="91" max="91" width="5.5703125" style="5" customWidth="1"/>
    <col min="92" max="92" width="5.42578125" style="5" customWidth="1"/>
    <col min="93" max="93" width="5.5703125" style="5" customWidth="1"/>
    <col min="94" max="96" width="8.140625" style="15" hidden="1" customWidth="1"/>
    <col min="97" max="97" width="7.7109375" style="15" customWidth="1"/>
    <col min="98" max="99" width="7.5703125" style="15" customWidth="1"/>
    <col min="100" max="100" width="4.28515625" style="5" customWidth="1"/>
    <col min="101" max="101" width="4" style="5" customWidth="1"/>
    <col min="102" max="103" width="6.5703125" style="15" customWidth="1"/>
    <col min="104" max="104" width="6" style="15" customWidth="1"/>
    <col min="105" max="105" width="8.140625" style="15" customWidth="1"/>
    <col min="106" max="106" width="8" style="15" customWidth="1"/>
    <col min="107" max="107" width="7.28515625" style="15" customWidth="1"/>
    <col min="108" max="108" width="7.7109375" style="15" customWidth="1"/>
    <col min="109" max="109" width="8.140625" style="15" customWidth="1"/>
    <col min="110" max="110" width="6.85546875" style="15" customWidth="1"/>
    <col min="111" max="112" width="4.85546875" style="5" customWidth="1"/>
    <col min="113" max="113" width="5.5703125" style="5" customWidth="1"/>
    <col min="114" max="114" width="7.7109375" style="15" customWidth="1"/>
    <col min="115" max="115" width="7.5703125" style="15" customWidth="1"/>
    <col min="116" max="116" width="8.140625" style="15" customWidth="1"/>
    <col min="117" max="117" width="9.28515625" style="15" customWidth="1"/>
    <col min="118" max="118" width="9" style="15" customWidth="1"/>
    <col min="119" max="119" width="9.140625" style="15" customWidth="1"/>
    <col min="120" max="122" width="8.140625" style="15" hidden="1" customWidth="1"/>
    <col min="123" max="124" width="8.140625" style="15" customWidth="1"/>
    <col min="125" max="125" width="8" style="15" customWidth="1"/>
    <col min="126" max="128" width="8.140625" style="15" hidden="1" customWidth="1"/>
    <col min="129" max="137" width="8.140625" style="15" customWidth="1"/>
    <col min="138" max="138" width="9.42578125" style="15" customWidth="1"/>
    <col min="139" max="140" width="8.140625" style="15" customWidth="1"/>
    <col min="141" max="16384" width="10.5703125" style="15"/>
  </cols>
  <sheetData>
    <row r="1" spans="1:141" ht="7.5" customHeight="1" x14ac:dyDescent="0.25"/>
    <row r="2" spans="1:141" ht="16.5" customHeight="1" x14ac:dyDescent="0.25">
      <c r="D2" s="45" t="s">
        <v>0</v>
      </c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17"/>
      <c r="S2" s="17"/>
      <c r="T2" s="17"/>
      <c r="U2" s="17"/>
      <c r="V2" s="17"/>
      <c r="W2" s="17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  <c r="AN2" s="17"/>
      <c r="AO2" s="17"/>
      <c r="AP2" s="17"/>
      <c r="AQ2" s="31"/>
      <c r="AR2" s="31"/>
      <c r="AS2" s="17"/>
      <c r="AT2" s="17"/>
      <c r="AU2" s="17"/>
      <c r="AV2" s="31"/>
      <c r="AW2" s="31"/>
      <c r="AX2" s="17"/>
      <c r="AY2" s="17"/>
      <c r="AZ2" s="17"/>
      <c r="BA2" s="4"/>
      <c r="BB2" s="4"/>
      <c r="BC2" s="4"/>
      <c r="BD2" s="19"/>
      <c r="BE2" s="19"/>
      <c r="BF2" s="19"/>
      <c r="BG2" s="19"/>
      <c r="BH2" s="19"/>
      <c r="BI2" s="19"/>
      <c r="BJ2" s="19"/>
      <c r="BK2" s="19"/>
      <c r="BL2" s="19"/>
      <c r="BM2" s="19"/>
      <c r="BN2" s="19"/>
      <c r="BO2" s="19"/>
      <c r="BP2" s="19"/>
      <c r="BQ2" s="19"/>
      <c r="BR2" s="19"/>
      <c r="BS2" s="19"/>
      <c r="BT2" s="19"/>
      <c r="BU2" s="19"/>
      <c r="BV2" s="4"/>
      <c r="BW2" s="4"/>
      <c r="BX2" s="19"/>
      <c r="BY2" s="19"/>
      <c r="BZ2" s="19"/>
      <c r="CA2" s="19"/>
      <c r="CB2" s="19"/>
      <c r="CC2" s="19"/>
      <c r="CD2" s="19"/>
      <c r="CE2" s="19"/>
      <c r="CF2" s="19"/>
      <c r="CG2" s="19"/>
      <c r="CH2" s="19"/>
      <c r="CI2" s="19"/>
      <c r="CJ2" s="19"/>
      <c r="CK2" s="19"/>
      <c r="CL2" s="19"/>
      <c r="CM2" s="4"/>
      <c r="CN2" s="4"/>
      <c r="CO2" s="4"/>
      <c r="CP2" s="19"/>
      <c r="CQ2" s="19"/>
      <c r="CR2" s="19"/>
      <c r="CS2" s="19"/>
      <c r="CT2" s="19"/>
      <c r="CU2" s="19"/>
      <c r="CV2" s="4"/>
      <c r="CW2" s="4"/>
      <c r="CX2" s="19"/>
      <c r="CY2" s="19"/>
      <c r="CZ2" s="19"/>
      <c r="DA2" s="19"/>
      <c r="DB2" s="19"/>
      <c r="DC2" s="19"/>
      <c r="DD2" s="19"/>
      <c r="DE2" s="19"/>
      <c r="DF2" s="19"/>
      <c r="DG2" s="4"/>
      <c r="DH2" s="4"/>
      <c r="DI2" s="4"/>
      <c r="DJ2" s="19"/>
      <c r="DK2" s="19"/>
      <c r="DL2" s="19"/>
      <c r="DM2" s="19"/>
      <c r="DN2" s="19"/>
      <c r="DO2" s="19"/>
      <c r="DP2" s="19"/>
      <c r="DQ2" s="19"/>
      <c r="DR2" s="19"/>
      <c r="DS2" s="19"/>
      <c r="DT2" s="19"/>
      <c r="DU2" s="19"/>
      <c r="DV2" s="19"/>
      <c r="DW2" s="19"/>
      <c r="DX2" s="19"/>
      <c r="DY2" s="19"/>
      <c r="DZ2" s="19"/>
      <c r="EA2" s="19"/>
      <c r="EB2" s="19"/>
      <c r="EC2" s="19"/>
      <c r="ED2" s="19"/>
      <c r="EE2" s="19"/>
      <c r="EF2" s="19"/>
      <c r="EG2" s="19"/>
    </row>
    <row r="3" spans="1:141" ht="27.75" customHeight="1" x14ac:dyDescent="0.25">
      <c r="B3" s="20"/>
      <c r="C3" s="46" t="s">
        <v>63</v>
      </c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20"/>
      <c r="T3" s="20"/>
      <c r="U3" s="20"/>
      <c r="W3" s="16"/>
      <c r="X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3"/>
      <c r="AR3" s="3"/>
      <c r="AS3" s="16"/>
      <c r="AT3" s="16"/>
      <c r="AU3" s="16"/>
      <c r="AV3" s="3"/>
      <c r="AW3" s="3"/>
      <c r="AX3" s="16"/>
      <c r="AY3" s="16"/>
      <c r="AZ3" s="16"/>
    </row>
    <row r="4" spans="1:141" ht="13.5" x14ac:dyDescent="0.25">
      <c r="D4" s="6"/>
      <c r="E4" s="21"/>
      <c r="F4" s="21"/>
      <c r="G4" s="21"/>
      <c r="H4" s="22"/>
      <c r="I4" s="21"/>
      <c r="J4" s="21"/>
      <c r="K4" s="21"/>
      <c r="M4" s="22"/>
      <c r="N4" s="22"/>
      <c r="O4" s="22"/>
      <c r="P4" s="47" t="s">
        <v>1</v>
      </c>
      <c r="Q4" s="47"/>
      <c r="V4" s="16"/>
      <c r="W4" s="16"/>
      <c r="X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3"/>
      <c r="AR4" s="3"/>
      <c r="AS4" s="16"/>
      <c r="AT4" s="16"/>
      <c r="AU4" s="16"/>
      <c r="AV4" s="3"/>
      <c r="AW4" s="3"/>
      <c r="AX4" s="16"/>
      <c r="AY4" s="16"/>
      <c r="AZ4" s="16"/>
    </row>
    <row r="5" spans="1:141" s="14" customFormat="1" ht="23.25" customHeight="1" x14ac:dyDescent="0.25">
      <c r="A5" s="48" t="s">
        <v>2</v>
      </c>
      <c r="B5" s="48" t="s">
        <v>3</v>
      </c>
      <c r="C5" s="51" t="s">
        <v>4</v>
      </c>
      <c r="D5" s="51" t="s">
        <v>5</v>
      </c>
      <c r="E5" s="54" t="s">
        <v>55</v>
      </c>
      <c r="F5" s="55"/>
      <c r="G5" s="55"/>
      <c r="H5" s="55"/>
      <c r="I5" s="56"/>
      <c r="J5" s="63" t="s">
        <v>59</v>
      </c>
      <c r="K5" s="64"/>
      <c r="L5" s="64"/>
      <c r="M5" s="64"/>
      <c r="N5" s="65"/>
      <c r="O5" s="72" t="s">
        <v>6</v>
      </c>
      <c r="P5" s="73"/>
      <c r="Q5" s="73"/>
      <c r="R5" s="73"/>
      <c r="S5" s="73"/>
      <c r="T5" s="72" t="s">
        <v>6</v>
      </c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73"/>
      <c r="AH5" s="73"/>
      <c r="AI5" s="73"/>
      <c r="AJ5" s="73"/>
      <c r="AK5" s="73"/>
      <c r="AL5" s="73"/>
      <c r="AM5" s="73"/>
      <c r="AN5" s="72" t="s">
        <v>6</v>
      </c>
      <c r="AO5" s="73"/>
      <c r="AP5" s="73"/>
      <c r="AQ5" s="73"/>
      <c r="AR5" s="73"/>
      <c r="AS5" s="73"/>
      <c r="AT5" s="73"/>
      <c r="AU5" s="73"/>
      <c r="AV5" s="73"/>
      <c r="AW5" s="73"/>
      <c r="AX5" s="73"/>
      <c r="AY5" s="73"/>
      <c r="AZ5" s="73"/>
      <c r="BA5" s="73"/>
      <c r="BB5" s="73"/>
      <c r="BC5" s="73"/>
      <c r="BD5" s="73"/>
      <c r="BE5" s="73"/>
      <c r="BF5" s="73"/>
      <c r="BG5" s="73"/>
      <c r="BH5" s="73"/>
      <c r="BI5" s="73"/>
      <c r="BJ5" s="73"/>
      <c r="BK5" s="73"/>
      <c r="BL5" s="73"/>
      <c r="BM5" s="23"/>
      <c r="BN5" s="23"/>
      <c r="BO5" s="23"/>
      <c r="BP5" s="23"/>
      <c r="BQ5" s="23"/>
      <c r="BR5" s="23"/>
      <c r="BS5" s="72" t="s">
        <v>6</v>
      </c>
      <c r="BT5" s="73"/>
      <c r="BU5" s="73"/>
      <c r="BV5" s="73"/>
      <c r="BW5" s="73"/>
      <c r="BX5" s="73"/>
      <c r="BY5" s="73"/>
      <c r="BZ5" s="73"/>
      <c r="CA5" s="73"/>
      <c r="CB5" s="73"/>
      <c r="CC5" s="73"/>
      <c r="CD5" s="73"/>
      <c r="CE5" s="73"/>
      <c r="CF5" s="73"/>
      <c r="CG5" s="73"/>
      <c r="CH5" s="73"/>
      <c r="CI5" s="73"/>
      <c r="CJ5" s="73"/>
      <c r="CK5" s="73"/>
      <c r="CL5" s="73"/>
      <c r="CM5" s="73"/>
      <c r="CN5" s="73"/>
      <c r="CO5" s="73"/>
      <c r="CP5" s="73"/>
      <c r="CQ5" s="73"/>
      <c r="CR5" s="23"/>
      <c r="CS5" s="73" t="s">
        <v>6</v>
      </c>
      <c r="CT5" s="73"/>
      <c r="CU5" s="73"/>
      <c r="CV5" s="73"/>
      <c r="CW5" s="73"/>
      <c r="CX5" s="73"/>
      <c r="CY5" s="73"/>
      <c r="CZ5" s="73"/>
      <c r="DA5" s="73"/>
      <c r="DB5" s="73"/>
      <c r="DC5" s="73"/>
      <c r="DD5" s="73"/>
      <c r="DE5" s="73"/>
      <c r="DF5" s="73"/>
      <c r="DG5" s="73"/>
      <c r="DH5" s="73"/>
      <c r="DI5" s="73"/>
      <c r="DJ5" s="73"/>
      <c r="DK5" s="73"/>
      <c r="DL5" s="101"/>
      <c r="DM5" s="102" t="s">
        <v>7</v>
      </c>
      <c r="DN5" s="103"/>
      <c r="DO5" s="104"/>
      <c r="DP5" s="111" t="s">
        <v>8</v>
      </c>
      <c r="DQ5" s="112"/>
      <c r="DR5" s="112"/>
      <c r="DS5" s="112"/>
      <c r="DT5" s="112"/>
      <c r="DU5" s="112"/>
      <c r="DV5" s="112"/>
      <c r="DW5" s="112"/>
      <c r="DX5" s="112"/>
      <c r="DY5" s="112"/>
      <c r="DZ5" s="112"/>
      <c r="EA5" s="112"/>
      <c r="EB5" s="112"/>
      <c r="EC5" s="112"/>
      <c r="ED5" s="112"/>
      <c r="EE5" s="112"/>
      <c r="EF5" s="112"/>
      <c r="EG5" s="113"/>
      <c r="EH5" s="79" t="s">
        <v>9</v>
      </c>
      <c r="EI5" s="80"/>
      <c r="EJ5" s="81"/>
      <c r="EK5" s="15"/>
    </row>
    <row r="6" spans="1:141" s="14" customFormat="1" ht="33.75" customHeight="1" x14ac:dyDescent="0.25">
      <c r="A6" s="49"/>
      <c r="B6" s="49"/>
      <c r="C6" s="52"/>
      <c r="D6" s="52"/>
      <c r="E6" s="57"/>
      <c r="F6" s="58"/>
      <c r="G6" s="58"/>
      <c r="H6" s="58"/>
      <c r="I6" s="59"/>
      <c r="J6" s="66"/>
      <c r="K6" s="67"/>
      <c r="L6" s="67"/>
      <c r="M6" s="67"/>
      <c r="N6" s="68"/>
      <c r="O6" s="88" t="s">
        <v>10</v>
      </c>
      <c r="P6" s="88"/>
      <c r="Q6" s="88"/>
      <c r="R6" s="88"/>
      <c r="S6" s="88"/>
      <c r="T6" s="88"/>
      <c r="U6" s="88"/>
      <c r="V6" s="88"/>
      <c r="W6" s="88"/>
      <c r="X6" s="88"/>
      <c r="Y6" s="88"/>
      <c r="Z6" s="88"/>
      <c r="AA6" s="88"/>
      <c r="AB6" s="88"/>
      <c r="AC6" s="88"/>
      <c r="AD6" s="88"/>
      <c r="AE6" s="88"/>
      <c r="AF6" s="88"/>
      <c r="AG6" s="88"/>
      <c r="AH6" s="88"/>
      <c r="AI6" s="88"/>
      <c r="AJ6" s="88"/>
      <c r="AK6" s="88"/>
      <c r="AL6" s="88"/>
      <c r="AM6" s="88"/>
      <c r="AN6" s="88"/>
      <c r="AO6" s="88"/>
      <c r="AP6" s="88"/>
      <c r="AQ6" s="88"/>
      <c r="AR6" s="88"/>
      <c r="AS6" s="88"/>
      <c r="AT6" s="88"/>
      <c r="AU6" s="88"/>
      <c r="AV6" s="88"/>
      <c r="AW6" s="88"/>
      <c r="AX6" s="88"/>
      <c r="AY6" s="88"/>
      <c r="AZ6" s="88"/>
      <c r="BA6" s="89" t="s">
        <v>11</v>
      </c>
      <c r="BB6" s="90"/>
      <c r="BC6" s="90"/>
      <c r="BD6" s="90"/>
      <c r="BE6" s="90"/>
      <c r="BF6" s="90"/>
      <c r="BG6" s="90"/>
      <c r="BH6" s="90"/>
      <c r="BI6" s="90"/>
      <c r="BJ6" s="90"/>
      <c r="BK6" s="90"/>
      <c r="BL6" s="90"/>
      <c r="BM6" s="90"/>
      <c r="BN6" s="90"/>
      <c r="BO6" s="91"/>
      <c r="BP6" s="92" t="s">
        <v>12</v>
      </c>
      <c r="BQ6" s="93"/>
      <c r="BR6" s="94"/>
      <c r="BS6" s="89" t="s">
        <v>13</v>
      </c>
      <c r="BT6" s="90"/>
      <c r="BU6" s="90"/>
      <c r="BV6" s="90"/>
      <c r="BW6" s="90"/>
      <c r="BX6" s="90"/>
      <c r="BY6" s="90"/>
      <c r="BZ6" s="90"/>
      <c r="CA6" s="90"/>
      <c r="CB6" s="90"/>
      <c r="CC6" s="90"/>
      <c r="CD6" s="90"/>
      <c r="CE6" s="90"/>
      <c r="CF6" s="90"/>
      <c r="CG6" s="90"/>
      <c r="CH6" s="90"/>
      <c r="CI6" s="91"/>
      <c r="CJ6" s="95" t="s">
        <v>52</v>
      </c>
      <c r="CK6" s="96"/>
      <c r="CL6" s="96"/>
      <c r="CM6" s="96"/>
      <c r="CN6" s="96"/>
      <c r="CO6" s="96"/>
      <c r="CP6" s="96"/>
      <c r="CQ6" s="96"/>
      <c r="CR6" s="97"/>
      <c r="CS6" s="89" t="s">
        <v>14</v>
      </c>
      <c r="CT6" s="90"/>
      <c r="CU6" s="90"/>
      <c r="CV6" s="90"/>
      <c r="CW6" s="90"/>
      <c r="CX6" s="90"/>
      <c r="CY6" s="90"/>
      <c r="CZ6" s="90"/>
      <c r="DA6" s="90"/>
      <c r="DB6" s="90"/>
      <c r="DC6" s="91"/>
      <c r="DD6" s="98" t="s">
        <v>15</v>
      </c>
      <c r="DE6" s="99"/>
      <c r="DF6" s="100"/>
      <c r="DG6" s="114" t="s">
        <v>21</v>
      </c>
      <c r="DH6" s="115"/>
      <c r="DI6" s="116"/>
      <c r="DJ6" s="92" t="s">
        <v>16</v>
      </c>
      <c r="DK6" s="93"/>
      <c r="DL6" s="94"/>
      <c r="DM6" s="105"/>
      <c r="DN6" s="106"/>
      <c r="DO6" s="107"/>
      <c r="DP6" s="120"/>
      <c r="DQ6" s="121"/>
      <c r="DR6" s="121"/>
      <c r="DS6" s="121"/>
      <c r="DT6" s="121"/>
      <c r="DU6" s="122"/>
      <c r="DV6" s="123" t="s">
        <v>17</v>
      </c>
      <c r="DW6" s="124"/>
      <c r="DX6" s="125"/>
      <c r="DY6" s="120"/>
      <c r="DZ6" s="121"/>
      <c r="EA6" s="121"/>
      <c r="EB6" s="121"/>
      <c r="EC6" s="121"/>
      <c r="ED6" s="121"/>
      <c r="EE6" s="121"/>
      <c r="EF6" s="121"/>
      <c r="EG6" s="122"/>
      <c r="EH6" s="82"/>
      <c r="EI6" s="83"/>
      <c r="EJ6" s="84"/>
      <c r="EK6" s="15"/>
    </row>
    <row r="7" spans="1:141" s="14" customFormat="1" ht="89.25" customHeight="1" x14ac:dyDescent="0.25">
      <c r="A7" s="49"/>
      <c r="B7" s="49"/>
      <c r="C7" s="52"/>
      <c r="D7" s="52"/>
      <c r="E7" s="60"/>
      <c r="F7" s="61"/>
      <c r="G7" s="61"/>
      <c r="H7" s="61"/>
      <c r="I7" s="62"/>
      <c r="J7" s="69"/>
      <c r="K7" s="70"/>
      <c r="L7" s="70"/>
      <c r="M7" s="70"/>
      <c r="N7" s="71"/>
      <c r="O7" s="132" t="s">
        <v>41</v>
      </c>
      <c r="P7" s="133"/>
      <c r="Q7" s="133"/>
      <c r="R7" s="133"/>
      <c r="S7" s="134"/>
      <c r="T7" s="135" t="s">
        <v>18</v>
      </c>
      <c r="U7" s="136"/>
      <c r="V7" s="136"/>
      <c r="W7" s="136"/>
      <c r="X7" s="137"/>
      <c r="Y7" s="135" t="s">
        <v>19</v>
      </c>
      <c r="Z7" s="136"/>
      <c r="AA7" s="136"/>
      <c r="AB7" s="136"/>
      <c r="AC7" s="137"/>
      <c r="AD7" s="135" t="s">
        <v>42</v>
      </c>
      <c r="AE7" s="136"/>
      <c r="AF7" s="136"/>
      <c r="AG7" s="136"/>
      <c r="AH7" s="137"/>
      <c r="AI7" s="135" t="s">
        <v>43</v>
      </c>
      <c r="AJ7" s="136"/>
      <c r="AK7" s="136"/>
      <c r="AL7" s="136"/>
      <c r="AM7" s="137"/>
      <c r="AN7" s="135" t="s">
        <v>49</v>
      </c>
      <c r="AO7" s="136"/>
      <c r="AP7" s="136"/>
      <c r="AQ7" s="136"/>
      <c r="AR7" s="137"/>
      <c r="AS7" s="135" t="s">
        <v>50</v>
      </c>
      <c r="AT7" s="136"/>
      <c r="AU7" s="136"/>
      <c r="AV7" s="136"/>
      <c r="AW7" s="137"/>
      <c r="AX7" s="135" t="s">
        <v>20</v>
      </c>
      <c r="AY7" s="136"/>
      <c r="AZ7" s="137"/>
      <c r="BA7" s="138" t="s">
        <v>21</v>
      </c>
      <c r="BB7" s="139"/>
      <c r="BC7" s="140"/>
      <c r="BD7" s="129" t="s">
        <v>22</v>
      </c>
      <c r="BE7" s="130"/>
      <c r="BF7" s="131"/>
      <c r="BG7" s="76" t="s">
        <v>23</v>
      </c>
      <c r="BH7" s="77"/>
      <c r="BI7" s="78"/>
      <c r="BJ7" s="76" t="s">
        <v>24</v>
      </c>
      <c r="BK7" s="77"/>
      <c r="BL7" s="78"/>
      <c r="BM7" s="76" t="s">
        <v>25</v>
      </c>
      <c r="BN7" s="77"/>
      <c r="BO7" s="78"/>
      <c r="BP7" s="95"/>
      <c r="BQ7" s="96"/>
      <c r="BR7" s="97"/>
      <c r="BS7" s="126" t="s">
        <v>26</v>
      </c>
      <c r="BT7" s="127"/>
      <c r="BU7" s="127"/>
      <c r="BV7" s="127"/>
      <c r="BW7" s="128"/>
      <c r="BX7" s="129" t="s">
        <v>27</v>
      </c>
      <c r="BY7" s="130"/>
      <c r="BZ7" s="131"/>
      <c r="CA7" s="129" t="s">
        <v>28</v>
      </c>
      <c r="CB7" s="130"/>
      <c r="CC7" s="131"/>
      <c r="CD7" s="129" t="s">
        <v>29</v>
      </c>
      <c r="CE7" s="130"/>
      <c r="CF7" s="131"/>
      <c r="CG7" s="129" t="s">
        <v>30</v>
      </c>
      <c r="CH7" s="130"/>
      <c r="CI7" s="131"/>
      <c r="CJ7" s="129" t="s">
        <v>48</v>
      </c>
      <c r="CK7" s="130"/>
      <c r="CL7" s="131"/>
      <c r="CM7" s="138" t="s">
        <v>54</v>
      </c>
      <c r="CN7" s="139"/>
      <c r="CO7" s="140"/>
      <c r="CP7" s="129" t="s">
        <v>31</v>
      </c>
      <c r="CQ7" s="130"/>
      <c r="CR7" s="131"/>
      <c r="CS7" s="135" t="s">
        <v>32</v>
      </c>
      <c r="CT7" s="136"/>
      <c r="CU7" s="136"/>
      <c r="CV7" s="136"/>
      <c r="CW7" s="137"/>
      <c r="CX7" s="138" t="s">
        <v>33</v>
      </c>
      <c r="CY7" s="139"/>
      <c r="CZ7" s="140"/>
      <c r="DA7" s="129" t="s">
        <v>51</v>
      </c>
      <c r="DB7" s="130"/>
      <c r="DC7" s="131"/>
      <c r="DD7" s="89"/>
      <c r="DE7" s="90"/>
      <c r="DF7" s="91"/>
      <c r="DG7" s="117"/>
      <c r="DH7" s="118"/>
      <c r="DI7" s="119"/>
      <c r="DJ7" s="95"/>
      <c r="DK7" s="96"/>
      <c r="DL7" s="97"/>
      <c r="DM7" s="108"/>
      <c r="DN7" s="109"/>
      <c r="DO7" s="110"/>
      <c r="DP7" s="129" t="s">
        <v>60</v>
      </c>
      <c r="DQ7" s="130"/>
      <c r="DR7" s="131"/>
      <c r="DS7" s="129" t="s">
        <v>61</v>
      </c>
      <c r="DT7" s="130"/>
      <c r="DU7" s="131"/>
      <c r="DV7" s="95"/>
      <c r="DW7" s="96"/>
      <c r="DX7" s="97"/>
      <c r="DY7" s="138" t="s">
        <v>44</v>
      </c>
      <c r="DZ7" s="139"/>
      <c r="EA7" s="140"/>
      <c r="EB7" s="138" t="s">
        <v>45</v>
      </c>
      <c r="EC7" s="139"/>
      <c r="ED7" s="140"/>
      <c r="EE7" s="76" t="s">
        <v>62</v>
      </c>
      <c r="EF7" s="77"/>
      <c r="EG7" s="78"/>
      <c r="EH7" s="85"/>
      <c r="EI7" s="86"/>
      <c r="EJ7" s="87"/>
      <c r="EK7" s="15"/>
    </row>
    <row r="8" spans="1:141" s="24" customFormat="1" ht="24.75" customHeight="1" x14ac:dyDescent="0.25">
      <c r="A8" s="49"/>
      <c r="B8" s="49"/>
      <c r="C8" s="52"/>
      <c r="D8" s="52"/>
      <c r="E8" s="74" t="s">
        <v>34</v>
      </c>
      <c r="F8" s="76" t="s">
        <v>46</v>
      </c>
      <c r="G8" s="77"/>
      <c r="H8" s="77"/>
      <c r="I8" s="78"/>
      <c r="J8" s="74" t="s">
        <v>34</v>
      </c>
      <c r="K8" s="76" t="s">
        <v>46</v>
      </c>
      <c r="L8" s="77"/>
      <c r="M8" s="77"/>
      <c r="N8" s="78"/>
      <c r="O8" s="74" t="s">
        <v>47</v>
      </c>
      <c r="P8" s="76" t="s">
        <v>46</v>
      </c>
      <c r="Q8" s="77"/>
      <c r="R8" s="77"/>
      <c r="S8" s="78"/>
      <c r="T8" s="74" t="s">
        <v>34</v>
      </c>
      <c r="U8" s="76" t="s">
        <v>46</v>
      </c>
      <c r="V8" s="77"/>
      <c r="W8" s="77"/>
      <c r="X8" s="78"/>
      <c r="Y8" s="74" t="s">
        <v>34</v>
      </c>
      <c r="Z8" s="76" t="s">
        <v>46</v>
      </c>
      <c r="AA8" s="77"/>
      <c r="AB8" s="77"/>
      <c r="AC8" s="78"/>
      <c r="AD8" s="74" t="s">
        <v>34</v>
      </c>
      <c r="AE8" s="76" t="s">
        <v>46</v>
      </c>
      <c r="AF8" s="77"/>
      <c r="AG8" s="77"/>
      <c r="AH8" s="78"/>
      <c r="AI8" s="74" t="s">
        <v>34</v>
      </c>
      <c r="AJ8" s="76" t="s">
        <v>46</v>
      </c>
      <c r="AK8" s="77"/>
      <c r="AL8" s="77"/>
      <c r="AM8" s="78"/>
      <c r="AN8" s="74" t="s">
        <v>34</v>
      </c>
      <c r="AO8" s="76" t="s">
        <v>46</v>
      </c>
      <c r="AP8" s="77"/>
      <c r="AQ8" s="77"/>
      <c r="AR8" s="78"/>
      <c r="AS8" s="74" t="s">
        <v>47</v>
      </c>
      <c r="AT8" s="76" t="s">
        <v>46</v>
      </c>
      <c r="AU8" s="77"/>
      <c r="AV8" s="77"/>
      <c r="AW8" s="78"/>
      <c r="AX8" s="74" t="s">
        <v>35</v>
      </c>
      <c r="AY8" s="141" t="s">
        <v>46</v>
      </c>
      <c r="AZ8" s="142"/>
      <c r="BA8" s="143" t="s">
        <v>35</v>
      </c>
      <c r="BB8" s="145" t="s">
        <v>46</v>
      </c>
      <c r="BC8" s="146"/>
      <c r="BD8" s="74" t="s">
        <v>34</v>
      </c>
      <c r="BE8" s="76" t="s">
        <v>46</v>
      </c>
      <c r="BF8" s="78"/>
      <c r="BG8" s="74" t="s">
        <v>35</v>
      </c>
      <c r="BH8" s="141" t="s">
        <v>46</v>
      </c>
      <c r="BI8" s="142"/>
      <c r="BJ8" s="74" t="s">
        <v>34</v>
      </c>
      <c r="BK8" s="76" t="s">
        <v>46</v>
      </c>
      <c r="BL8" s="78"/>
      <c r="BM8" s="74" t="s">
        <v>35</v>
      </c>
      <c r="BN8" s="141" t="s">
        <v>46</v>
      </c>
      <c r="BO8" s="142"/>
      <c r="BP8" s="74" t="s">
        <v>35</v>
      </c>
      <c r="BQ8" s="141" t="s">
        <v>46</v>
      </c>
      <c r="BR8" s="142"/>
      <c r="BS8" s="74" t="s">
        <v>34</v>
      </c>
      <c r="BT8" s="141" t="s">
        <v>46</v>
      </c>
      <c r="BU8" s="147"/>
      <c r="BV8" s="147"/>
      <c r="BW8" s="142"/>
      <c r="BX8" s="74" t="s">
        <v>34</v>
      </c>
      <c r="BY8" s="76" t="s">
        <v>46</v>
      </c>
      <c r="BZ8" s="78"/>
      <c r="CA8" s="74" t="s">
        <v>34</v>
      </c>
      <c r="CB8" s="76" t="s">
        <v>46</v>
      </c>
      <c r="CC8" s="78"/>
      <c r="CD8" s="74" t="s">
        <v>34</v>
      </c>
      <c r="CE8" s="76" t="s">
        <v>46</v>
      </c>
      <c r="CF8" s="78"/>
      <c r="CG8" s="74" t="s">
        <v>34</v>
      </c>
      <c r="CH8" s="76" t="s">
        <v>46</v>
      </c>
      <c r="CI8" s="78"/>
      <c r="CJ8" s="74" t="s">
        <v>35</v>
      </c>
      <c r="CK8" s="141" t="s">
        <v>46</v>
      </c>
      <c r="CL8" s="142"/>
      <c r="CM8" s="143" t="s">
        <v>34</v>
      </c>
      <c r="CN8" s="148" t="s">
        <v>46</v>
      </c>
      <c r="CO8" s="149"/>
      <c r="CP8" s="74" t="s">
        <v>34</v>
      </c>
      <c r="CQ8" s="76" t="s">
        <v>46</v>
      </c>
      <c r="CR8" s="78"/>
      <c r="CS8" s="74" t="s">
        <v>34</v>
      </c>
      <c r="CT8" s="141" t="s">
        <v>46</v>
      </c>
      <c r="CU8" s="147"/>
      <c r="CV8" s="147"/>
      <c r="CW8" s="142"/>
      <c r="CX8" s="143" t="s">
        <v>34</v>
      </c>
      <c r="CY8" s="145" t="s">
        <v>46</v>
      </c>
      <c r="CZ8" s="146"/>
      <c r="DA8" s="74" t="s">
        <v>34</v>
      </c>
      <c r="DB8" s="141" t="s">
        <v>46</v>
      </c>
      <c r="DC8" s="142"/>
      <c r="DD8" s="74" t="s">
        <v>34</v>
      </c>
      <c r="DE8" s="141" t="s">
        <v>46</v>
      </c>
      <c r="DF8" s="142"/>
      <c r="DG8" s="143" t="s">
        <v>35</v>
      </c>
      <c r="DH8" s="145" t="s">
        <v>46</v>
      </c>
      <c r="DI8" s="146"/>
      <c r="DJ8" s="74" t="s">
        <v>34</v>
      </c>
      <c r="DK8" s="141" t="s">
        <v>46</v>
      </c>
      <c r="DL8" s="142"/>
      <c r="DM8" s="74" t="s">
        <v>34</v>
      </c>
      <c r="DN8" s="141" t="s">
        <v>46</v>
      </c>
      <c r="DO8" s="142"/>
      <c r="DP8" s="74" t="s">
        <v>35</v>
      </c>
      <c r="DQ8" s="141" t="s">
        <v>46</v>
      </c>
      <c r="DR8" s="142"/>
      <c r="DS8" s="74" t="s">
        <v>34</v>
      </c>
      <c r="DT8" s="141" t="s">
        <v>46</v>
      </c>
      <c r="DU8" s="142"/>
      <c r="DV8" s="74" t="s">
        <v>35</v>
      </c>
      <c r="DW8" s="141" t="s">
        <v>46</v>
      </c>
      <c r="DX8" s="142"/>
      <c r="DY8" s="74" t="s">
        <v>34</v>
      </c>
      <c r="DZ8" s="141" t="s">
        <v>46</v>
      </c>
      <c r="EA8" s="142"/>
      <c r="EB8" s="74" t="s">
        <v>35</v>
      </c>
      <c r="EC8" s="141" t="s">
        <v>46</v>
      </c>
      <c r="ED8" s="142"/>
      <c r="EE8" s="74" t="s">
        <v>34</v>
      </c>
      <c r="EF8" s="141" t="s">
        <v>46</v>
      </c>
      <c r="EG8" s="142"/>
      <c r="EH8" s="74" t="s">
        <v>34</v>
      </c>
      <c r="EI8" s="141" t="s">
        <v>46</v>
      </c>
      <c r="EJ8" s="142"/>
      <c r="EK8" s="15"/>
    </row>
    <row r="9" spans="1:141" s="14" customFormat="1" ht="59.25" customHeight="1" x14ac:dyDescent="0.25">
      <c r="A9" s="50"/>
      <c r="B9" s="50"/>
      <c r="C9" s="53"/>
      <c r="D9" s="53"/>
      <c r="E9" s="75"/>
      <c r="F9" s="11" t="s">
        <v>56</v>
      </c>
      <c r="G9" s="12" t="s">
        <v>57</v>
      </c>
      <c r="H9" s="12" t="s">
        <v>58</v>
      </c>
      <c r="I9" s="12" t="s">
        <v>53</v>
      </c>
      <c r="J9" s="75"/>
      <c r="K9" s="11" t="str">
        <f>F9</f>
        <v>ծրագիր (9 ամիս)</v>
      </c>
      <c r="L9" s="11" t="str">
        <f>G9</f>
        <v>փաստացի (7 ամիս)</v>
      </c>
      <c r="M9" s="12" t="str">
        <f>H9</f>
        <v>կատ. %-ը 3-րդ եռ.  նկատմ.</v>
      </c>
      <c r="N9" s="12" t="str">
        <f>I9</f>
        <v>կատ. %-ը տար.նկատմ.</v>
      </c>
      <c r="O9" s="75"/>
      <c r="P9" s="11" t="str">
        <f>K9</f>
        <v>ծրագիր (9 ամիս)</v>
      </c>
      <c r="Q9" s="12" t="str">
        <f>L9</f>
        <v>փաստացի (7 ամիս)</v>
      </c>
      <c r="R9" s="12" t="str">
        <f>M9</f>
        <v>կատ. %-ը 3-րդ եռ.  նկատմ.</v>
      </c>
      <c r="S9" s="12" t="str">
        <f>N9</f>
        <v>կատ. %-ը տար.նկատմ.</v>
      </c>
      <c r="T9" s="75"/>
      <c r="U9" s="11" t="str">
        <f>P9</f>
        <v>ծրագիր (9 ամիս)</v>
      </c>
      <c r="V9" s="12" t="str">
        <f>Q9</f>
        <v>փաստացի (7 ամիս)</v>
      </c>
      <c r="W9" s="12" t="str">
        <f>R9</f>
        <v>կատ. %-ը 3-րդ եռ.  նկատմ.</v>
      </c>
      <c r="X9" s="12" t="str">
        <f>S9</f>
        <v>կատ. %-ը տար.նկատմ.</v>
      </c>
      <c r="Y9" s="75"/>
      <c r="Z9" s="11" t="str">
        <f>U9</f>
        <v>ծրագիր (9 ամիս)</v>
      </c>
      <c r="AA9" s="12" t="str">
        <f>V9</f>
        <v>փաստացի (7 ամիս)</v>
      </c>
      <c r="AB9" s="12" t="str">
        <f>W9</f>
        <v>կատ. %-ը 3-րդ եռ.  նկատմ.</v>
      </c>
      <c r="AC9" s="12" t="str">
        <f>X9</f>
        <v>կատ. %-ը տար.նկատմ.</v>
      </c>
      <c r="AD9" s="75"/>
      <c r="AE9" s="11" t="str">
        <f>Z9</f>
        <v>ծրագիր (9 ամիս)</v>
      </c>
      <c r="AF9" s="12" t="str">
        <f>AA9</f>
        <v>փաստացի (7 ամիս)</v>
      </c>
      <c r="AG9" s="12" t="str">
        <f>AB9</f>
        <v>կատ. %-ը 3-րդ եռ.  նկատմ.</v>
      </c>
      <c r="AH9" s="12" t="str">
        <f>AC9</f>
        <v>կատ. %-ը տար.նկատմ.</v>
      </c>
      <c r="AI9" s="75"/>
      <c r="AJ9" s="11" t="str">
        <f>Z9</f>
        <v>ծրագիր (9 ամիս)</v>
      </c>
      <c r="AK9" s="12" t="str">
        <f>AA9</f>
        <v>փաստացի (7 ամիս)</v>
      </c>
      <c r="AL9" s="12" t="str">
        <f>AB9</f>
        <v>կատ. %-ը 3-րդ եռ.  նկատմ.</v>
      </c>
      <c r="AM9" s="12" t="str">
        <f>AC9</f>
        <v>կատ. %-ը տար.նկատմ.</v>
      </c>
      <c r="AN9" s="75"/>
      <c r="AO9" s="11" t="str">
        <f>AJ9</f>
        <v>ծրագիր (9 ամիս)</v>
      </c>
      <c r="AP9" s="12" t="str">
        <f>AK9</f>
        <v>փաստացի (7 ամիս)</v>
      </c>
      <c r="AQ9" s="8" t="str">
        <f>AL9</f>
        <v>կատ. %-ը 3-րդ եռ.  նկատմ.</v>
      </c>
      <c r="AR9" s="8" t="str">
        <f>AM9</f>
        <v>կատ. %-ը տար.նկատմ.</v>
      </c>
      <c r="AS9" s="75"/>
      <c r="AT9" s="11" t="str">
        <f>AO9</f>
        <v>ծրագիր (9 ամիս)</v>
      </c>
      <c r="AU9" s="12" t="str">
        <f>AP9</f>
        <v>փաստացի (7 ամիս)</v>
      </c>
      <c r="AV9" s="8" t="str">
        <f>AQ9</f>
        <v>կատ. %-ը 3-րդ եռ.  նկատմ.</v>
      </c>
      <c r="AW9" s="8" t="str">
        <f>AR9</f>
        <v>կատ. %-ը տար.նկատմ.</v>
      </c>
      <c r="AX9" s="75"/>
      <c r="AY9" s="11" t="str">
        <f>AT9</f>
        <v>ծրագիր (9 ամիս)</v>
      </c>
      <c r="AZ9" s="12" t="str">
        <f>AU9</f>
        <v>փաստացի (7 ամիս)</v>
      </c>
      <c r="BA9" s="144"/>
      <c r="BB9" s="7" t="str">
        <f>AY9</f>
        <v>ծրագիր (9 ամիս)</v>
      </c>
      <c r="BC9" s="8" t="str">
        <f>AZ9</f>
        <v>փաստացի (7 ամիս)</v>
      </c>
      <c r="BD9" s="75"/>
      <c r="BE9" s="11" t="str">
        <f>BB9</f>
        <v>ծրագիր (9 ամիս)</v>
      </c>
      <c r="BF9" s="12" t="str">
        <f>BC9</f>
        <v>փաստացի (7 ամիս)</v>
      </c>
      <c r="BG9" s="75"/>
      <c r="BH9" s="11" t="str">
        <f>BE9</f>
        <v>ծրագիր (9 ամիս)</v>
      </c>
      <c r="BI9" s="12" t="str">
        <f>BC9</f>
        <v>փաստացի (7 ամիս)</v>
      </c>
      <c r="BJ9" s="75"/>
      <c r="BK9" s="11" t="str">
        <f>BH9</f>
        <v>ծրագիր (9 ամիս)</v>
      </c>
      <c r="BL9" s="12" t="str">
        <f>BI9</f>
        <v>փաստացի (7 ամիս)</v>
      </c>
      <c r="BM9" s="75"/>
      <c r="BN9" s="11" t="str">
        <f>BK9</f>
        <v>ծրագիր (9 ամիս)</v>
      </c>
      <c r="BO9" s="12" t="str">
        <f>BL9</f>
        <v>փաստացի (7 ամիս)</v>
      </c>
      <c r="BP9" s="75"/>
      <c r="BQ9" s="11" t="str">
        <f>BN9</f>
        <v>ծրագիր (9 ամիս)</v>
      </c>
      <c r="BR9" s="12" t="str">
        <f>BL9</f>
        <v>փաստացի (7 ամիս)</v>
      </c>
      <c r="BS9" s="75"/>
      <c r="BT9" s="11" t="str">
        <f>BQ9</f>
        <v>ծրագիր (9 ամիս)</v>
      </c>
      <c r="BU9" s="12" t="str">
        <f>BR9</f>
        <v>փաստացի (7 ամիս)</v>
      </c>
      <c r="BV9" s="8" t="str">
        <f>AQ9</f>
        <v>կատ. %-ը 3-րդ եռ.  նկատմ.</v>
      </c>
      <c r="BW9" s="8" t="str">
        <f>AR9</f>
        <v>կատ. %-ը տար.նկատմ.</v>
      </c>
      <c r="BX9" s="75"/>
      <c r="BY9" s="11" t="str">
        <f>BT9</f>
        <v>ծրագիր (9 ամիս)</v>
      </c>
      <c r="BZ9" s="12" t="str">
        <f>BU9</f>
        <v>փաստացի (7 ամիս)</v>
      </c>
      <c r="CA9" s="75"/>
      <c r="CB9" s="11" t="str">
        <f>BY9</f>
        <v>ծրագիր (9 ամիս)</v>
      </c>
      <c r="CC9" s="12" t="str">
        <f>BZ9</f>
        <v>փաստացի (7 ամիս)</v>
      </c>
      <c r="CD9" s="75"/>
      <c r="CE9" s="11" t="str">
        <f>CB9</f>
        <v>ծրագիր (9 ամիս)</v>
      </c>
      <c r="CF9" s="12" t="str">
        <f>CC9</f>
        <v>փաստացի (7 ամիս)</v>
      </c>
      <c r="CG9" s="75"/>
      <c r="CH9" s="11" t="str">
        <f>CE9</f>
        <v>ծրագիր (9 ամիս)</v>
      </c>
      <c r="CI9" s="13" t="str">
        <f>CF9</f>
        <v>փաստացի (7 ամիս)</v>
      </c>
      <c r="CJ9" s="75"/>
      <c r="CK9" s="11" t="str">
        <f>CH9</f>
        <v>ծրագիր (9 ամիս)</v>
      </c>
      <c r="CL9" s="12" t="str">
        <f>CI9</f>
        <v>փաստացի (7 ամիս)</v>
      </c>
      <c r="CM9" s="144"/>
      <c r="CN9" s="7" t="str">
        <f>CK9</f>
        <v>ծրագիր (9 ամիս)</v>
      </c>
      <c r="CO9" s="8" t="str">
        <f>CL9</f>
        <v>փաստացի (7 ամիս)</v>
      </c>
      <c r="CP9" s="75"/>
      <c r="CQ9" s="11" t="str">
        <f>CN9</f>
        <v>ծրագիր (9 ամիս)</v>
      </c>
      <c r="CR9" s="12" t="str">
        <f>CO9</f>
        <v>փաստացի (7 ամիս)</v>
      </c>
      <c r="CS9" s="75"/>
      <c r="CT9" s="11" t="str">
        <f>CQ9</f>
        <v>ծրագիր (9 ամիս)</v>
      </c>
      <c r="CU9" s="12" t="str">
        <f>CR9</f>
        <v>փաստացի (7 ամիս)</v>
      </c>
      <c r="CV9" s="8" t="str">
        <f>BV9</f>
        <v>կատ. %-ը 3-րդ եռ.  նկատմ.</v>
      </c>
      <c r="CW9" s="8" t="str">
        <f>BW9</f>
        <v>կատ. %-ը տար.նկատմ.</v>
      </c>
      <c r="CX9" s="144"/>
      <c r="CY9" s="7" t="str">
        <f>CT9</f>
        <v>ծրագիր (9 ամիս)</v>
      </c>
      <c r="CZ9" s="8" t="str">
        <f>CU9</f>
        <v>փաստացի (7 ամիս)</v>
      </c>
      <c r="DA9" s="75"/>
      <c r="DB9" s="11" t="str">
        <f>CY9</f>
        <v>ծրագիր (9 ամիս)</v>
      </c>
      <c r="DC9" s="12" t="str">
        <f>CZ9</f>
        <v>փաստացի (7 ամիս)</v>
      </c>
      <c r="DD9" s="75"/>
      <c r="DE9" s="11" t="str">
        <f>DB9</f>
        <v>ծրագիր (9 ամիս)</v>
      </c>
      <c r="DF9" s="12" t="str">
        <f>DC9</f>
        <v>փաստացի (7 ամիս)</v>
      </c>
      <c r="DG9" s="144"/>
      <c r="DH9" s="7" t="str">
        <f>DE9</f>
        <v>ծրագիր (9 ամիս)</v>
      </c>
      <c r="DI9" s="8" t="str">
        <f>DF9</f>
        <v>փաստացի (7 ամիս)</v>
      </c>
      <c r="DJ9" s="75"/>
      <c r="DK9" s="11" t="str">
        <f>DH9</f>
        <v>ծրագիր (9 ամիս)</v>
      </c>
      <c r="DL9" s="12" t="str">
        <f>DI9</f>
        <v>փաստացի (7 ամիս)</v>
      </c>
      <c r="DM9" s="75"/>
      <c r="DN9" s="11" t="str">
        <f>DK9</f>
        <v>ծրագիր (9 ամիս)</v>
      </c>
      <c r="DO9" s="12" t="str">
        <f>DL9</f>
        <v>փաստացի (7 ամիս)</v>
      </c>
      <c r="DP9" s="75"/>
      <c r="DQ9" s="11" t="str">
        <f>DN9</f>
        <v>ծրագիր (9 ամիս)</v>
      </c>
      <c r="DR9" s="12" t="str">
        <f>DO9</f>
        <v>փաստացի (7 ամիս)</v>
      </c>
      <c r="DS9" s="75"/>
      <c r="DT9" s="11" t="str">
        <f>DQ9</f>
        <v>ծրագիր (9 ամիս)</v>
      </c>
      <c r="DU9" s="12" t="str">
        <f>DR9</f>
        <v>փաստացի (7 ամիս)</v>
      </c>
      <c r="DV9" s="75"/>
      <c r="DW9" s="11" t="str">
        <f>DT9</f>
        <v>ծրագիր (9 ամիս)</v>
      </c>
      <c r="DX9" s="12" t="str">
        <f>DU9</f>
        <v>փաստացի (7 ամիս)</v>
      </c>
      <c r="DY9" s="75"/>
      <c r="DZ9" s="11" t="str">
        <f>DW9</f>
        <v>ծրագիր (9 ամիս)</v>
      </c>
      <c r="EA9" s="12" t="str">
        <f>DX9</f>
        <v>փաստացի (7 ամիս)</v>
      </c>
      <c r="EB9" s="75"/>
      <c r="EC9" s="11" t="str">
        <f>DZ9</f>
        <v>ծրագիր (9 ամիս)</v>
      </c>
      <c r="ED9" s="12" t="str">
        <f>EA9</f>
        <v>փաստացի (7 ամիս)</v>
      </c>
      <c r="EE9" s="75"/>
      <c r="EF9" s="11" t="str">
        <f>EC9</f>
        <v>ծրագիր (9 ամիս)</v>
      </c>
      <c r="EG9" s="12" t="str">
        <f>ED9</f>
        <v>փաստացի (7 ամիս)</v>
      </c>
      <c r="EH9" s="75"/>
      <c r="EI9" s="11" t="str">
        <f>EF9</f>
        <v>ծրագիր (9 ամիս)</v>
      </c>
      <c r="EJ9" s="12" t="str">
        <f>EG9</f>
        <v>փաստացի (7 ամիս)</v>
      </c>
    </row>
    <row r="10" spans="1:141" s="26" customFormat="1" ht="9" hidden="1" customHeight="1" x14ac:dyDescent="0.25">
      <c r="A10" s="25"/>
      <c r="B10" s="25"/>
      <c r="C10" s="9">
        <v>1</v>
      </c>
      <c r="D10" s="8">
        <v>2</v>
      </c>
      <c r="E10" s="25">
        <v>3</v>
      </c>
      <c r="F10" s="12">
        <v>4</v>
      </c>
      <c r="G10" s="25">
        <v>5</v>
      </c>
      <c r="H10" s="12">
        <v>6</v>
      </c>
      <c r="I10" s="25">
        <v>7</v>
      </c>
      <c r="J10" s="12">
        <v>8</v>
      </c>
      <c r="K10" s="25">
        <v>9</v>
      </c>
      <c r="L10" s="12">
        <v>10</v>
      </c>
      <c r="M10" s="25">
        <v>11</v>
      </c>
      <c r="N10" s="12">
        <v>12</v>
      </c>
      <c r="O10" s="25">
        <v>13</v>
      </c>
      <c r="P10" s="12">
        <v>14</v>
      </c>
      <c r="Q10" s="25">
        <v>15</v>
      </c>
      <c r="R10" s="12">
        <v>16</v>
      </c>
      <c r="S10" s="25">
        <v>17</v>
      </c>
      <c r="T10" s="12">
        <v>18</v>
      </c>
      <c r="U10" s="25">
        <v>19</v>
      </c>
      <c r="V10" s="12">
        <v>20</v>
      </c>
      <c r="W10" s="25">
        <v>21</v>
      </c>
      <c r="X10" s="12">
        <v>22</v>
      </c>
      <c r="Y10" s="25">
        <v>23</v>
      </c>
      <c r="Z10" s="12">
        <v>24</v>
      </c>
      <c r="AA10" s="25">
        <v>25</v>
      </c>
      <c r="AB10" s="12">
        <v>26</v>
      </c>
      <c r="AC10" s="25">
        <v>27</v>
      </c>
      <c r="AD10" s="12">
        <v>28</v>
      </c>
      <c r="AE10" s="25">
        <v>29</v>
      </c>
      <c r="AF10" s="12">
        <v>30</v>
      </c>
      <c r="AG10" s="25">
        <v>31</v>
      </c>
      <c r="AH10" s="12">
        <v>32</v>
      </c>
      <c r="AI10" s="25">
        <v>33</v>
      </c>
      <c r="AJ10" s="12">
        <v>34</v>
      </c>
      <c r="AK10" s="25">
        <v>35</v>
      </c>
      <c r="AL10" s="12">
        <v>36</v>
      </c>
      <c r="AM10" s="25">
        <v>37</v>
      </c>
      <c r="AN10" s="12">
        <v>38</v>
      </c>
      <c r="AO10" s="25">
        <v>39</v>
      </c>
      <c r="AP10" s="12">
        <v>40</v>
      </c>
      <c r="AQ10" s="10">
        <v>41</v>
      </c>
      <c r="AR10" s="8">
        <v>42</v>
      </c>
      <c r="AS10" s="25">
        <v>43</v>
      </c>
      <c r="AT10" s="12">
        <v>44</v>
      </c>
      <c r="AU10" s="25">
        <v>45</v>
      </c>
      <c r="AV10" s="8">
        <v>46</v>
      </c>
      <c r="AW10" s="10">
        <v>47</v>
      </c>
      <c r="AX10" s="12">
        <v>48</v>
      </c>
      <c r="AY10" s="25">
        <v>49</v>
      </c>
      <c r="AZ10" s="12">
        <v>50</v>
      </c>
      <c r="BA10" s="10">
        <v>51</v>
      </c>
      <c r="BB10" s="8">
        <v>52</v>
      </c>
      <c r="BC10" s="10">
        <v>53</v>
      </c>
      <c r="BD10" s="12">
        <v>48</v>
      </c>
      <c r="BE10" s="25">
        <v>49</v>
      </c>
      <c r="BF10" s="12">
        <v>50</v>
      </c>
      <c r="BG10" s="25">
        <v>51</v>
      </c>
      <c r="BH10" s="12">
        <v>52</v>
      </c>
      <c r="BI10" s="25">
        <v>53</v>
      </c>
      <c r="BJ10" s="12">
        <v>51</v>
      </c>
      <c r="BK10" s="25">
        <v>52</v>
      </c>
      <c r="BL10" s="12">
        <v>53</v>
      </c>
      <c r="BM10" s="25">
        <v>54</v>
      </c>
      <c r="BN10" s="12">
        <v>55</v>
      </c>
      <c r="BO10" s="25">
        <v>56</v>
      </c>
      <c r="BP10" s="12">
        <v>57</v>
      </c>
      <c r="BQ10" s="25">
        <v>58</v>
      </c>
      <c r="BR10" s="12">
        <v>59</v>
      </c>
      <c r="BS10" s="25">
        <v>54</v>
      </c>
      <c r="BT10" s="12">
        <v>55</v>
      </c>
      <c r="BU10" s="25">
        <v>56</v>
      </c>
      <c r="BV10" s="8">
        <v>57</v>
      </c>
      <c r="BW10" s="10">
        <v>58</v>
      </c>
      <c r="BX10" s="12">
        <v>59</v>
      </c>
      <c r="BY10" s="25">
        <v>60</v>
      </c>
      <c r="BZ10" s="12">
        <v>61</v>
      </c>
      <c r="CA10" s="25">
        <v>62</v>
      </c>
      <c r="CB10" s="12">
        <v>63</v>
      </c>
      <c r="CC10" s="25">
        <v>64</v>
      </c>
      <c r="CD10" s="12">
        <v>65</v>
      </c>
      <c r="CE10" s="25">
        <v>66</v>
      </c>
      <c r="CF10" s="12">
        <v>67</v>
      </c>
      <c r="CG10" s="25">
        <v>68</v>
      </c>
      <c r="CH10" s="12">
        <v>69</v>
      </c>
      <c r="CI10" s="25">
        <v>70</v>
      </c>
      <c r="CJ10" s="25">
        <v>71</v>
      </c>
      <c r="CK10" s="12">
        <v>72</v>
      </c>
      <c r="CL10" s="25">
        <v>73</v>
      </c>
      <c r="CM10" s="8">
        <v>71</v>
      </c>
      <c r="CN10" s="10">
        <v>72</v>
      </c>
      <c r="CO10" s="8">
        <v>73</v>
      </c>
      <c r="CP10" s="25">
        <v>74</v>
      </c>
      <c r="CQ10" s="12">
        <v>75</v>
      </c>
      <c r="CR10" s="25">
        <v>76</v>
      </c>
      <c r="CS10" s="12">
        <v>74</v>
      </c>
      <c r="CT10" s="25">
        <v>75</v>
      </c>
      <c r="CU10" s="12">
        <v>76</v>
      </c>
      <c r="CV10" s="8"/>
      <c r="CW10" s="8"/>
      <c r="CX10" s="10">
        <v>77</v>
      </c>
      <c r="CY10" s="8">
        <v>78</v>
      </c>
      <c r="CZ10" s="10">
        <v>79</v>
      </c>
      <c r="DA10" s="12">
        <v>80</v>
      </c>
      <c r="DB10" s="25">
        <v>81</v>
      </c>
      <c r="DC10" s="12">
        <v>82</v>
      </c>
      <c r="DD10" s="25">
        <v>83</v>
      </c>
      <c r="DE10" s="12">
        <v>84</v>
      </c>
      <c r="DF10" s="25">
        <v>85</v>
      </c>
      <c r="DG10" s="10">
        <v>51</v>
      </c>
      <c r="DH10" s="8">
        <v>52</v>
      </c>
      <c r="DI10" s="10">
        <v>53</v>
      </c>
      <c r="DJ10" s="25">
        <v>86</v>
      </c>
      <c r="DK10" s="12">
        <v>87</v>
      </c>
      <c r="DL10" s="25">
        <v>88</v>
      </c>
      <c r="DM10" s="12">
        <v>89</v>
      </c>
      <c r="DN10" s="25">
        <v>90</v>
      </c>
      <c r="DO10" s="25">
        <v>91</v>
      </c>
      <c r="DP10" s="25">
        <v>92</v>
      </c>
      <c r="DQ10" s="12">
        <v>93</v>
      </c>
      <c r="DR10" s="25">
        <v>94</v>
      </c>
      <c r="DS10" s="12">
        <v>92</v>
      </c>
      <c r="DT10" s="25">
        <v>93</v>
      </c>
      <c r="DU10" s="25">
        <v>94</v>
      </c>
      <c r="DV10" s="25">
        <v>98</v>
      </c>
      <c r="DW10" s="12">
        <v>99</v>
      </c>
      <c r="DX10" s="25">
        <v>100</v>
      </c>
      <c r="DY10" s="12">
        <v>95</v>
      </c>
      <c r="DZ10" s="25">
        <v>96</v>
      </c>
      <c r="EA10" s="25">
        <v>97</v>
      </c>
      <c r="EB10" s="25">
        <v>104</v>
      </c>
      <c r="EC10" s="12">
        <v>105</v>
      </c>
      <c r="ED10" s="25">
        <v>106</v>
      </c>
      <c r="EE10" s="12">
        <v>107</v>
      </c>
      <c r="EF10" s="25">
        <v>108</v>
      </c>
      <c r="EG10" s="25">
        <v>109</v>
      </c>
      <c r="EH10" s="25">
        <v>98</v>
      </c>
      <c r="EI10" s="12">
        <v>99</v>
      </c>
      <c r="EJ10" s="25">
        <v>100</v>
      </c>
      <c r="EK10" s="15"/>
    </row>
    <row r="11" spans="1:141" s="42" customFormat="1" ht="27" customHeight="1" x14ac:dyDescent="0.25">
      <c r="A11" s="2">
        <v>1</v>
      </c>
      <c r="B11" s="35" t="s">
        <v>36</v>
      </c>
      <c r="C11" s="36">
        <v>23142.1</v>
      </c>
      <c r="D11" s="36">
        <v>22273.5</v>
      </c>
      <c r="E11" s="37">
        <f t="shared" ref="E11:G14" si="0">DM11+EH11-EE11</f>
        <v>2816735.1999999997</v>
      </c>
      <c r="F11" s="37">
        <f t="shared" si="0"/>
        <v>2244712.2000000002</v>
      </c>
      <c r="G11" s="37">
        <f t="shared" si="0"/>
        <v>1596985.2000000002</v>
      </c>
      <c r="H11" s="37">
        <f>G11/F11*100</f>
        <v>71.144318634700696</v>
      </c>
      <c r="I11" s="37">
        <f>G11/E11*100</f>
        <v>56.696319909659962</v>
      </c>
      <c r="J11" s="37">
        <f t="shared" ref="J11:L14" si="1">T11+Y11+AD11+AI11+AN11+AS11+AX11+BP11+BX11+CA11+CD11+CG11+CJ11+CP11+CS11+DA11+DD11+DJ11</f>
        <v>657344.19999999995</v>
      </c>
      <c r="K11" s="37">
        <f t="shared" si="1"/>
        <v>543015</v>
      </c>
      <c r="L11" s="37">
        <f t="shared" si="1"/>
        <v>335928.20000000007</v>
      </c>
      <c r="M11" s="37">
        <f>L11/K11*100</f>
        <v>61.863521265526742</v>
      </c>
      <c r="N11" s="37">
        <f>L11/J11*100</f>
        <v>51.103850920111583</v>
      </c>
      <c r="O11" s="37">
        <f>T11+Y11+AD11</f>
        <v>154924.5</v>
      </c>
      <c r="P11" s="37">
        <f t="shared" ref="P11:Q14" si="2">U11+Z11+AE11</f>
        <v>120000</v>
      </c>
      <c r="Q11" s="37">
        <f t="shared" si="2"/>
        <v>75967.7</v>
      </c>
      <c r="R11" s="37">
        <f>Q11/P11*100</f>
        <v>63.306416666666664</v>
      </c>
      <c r="S11" s="38">
        <f>Q11/O11*100</f>
        <v>49.035304293381614</v>
      </c>
      <c r="T11" s="37">
        <v>17587.8</v>
      </c>
      <c r="U11" s="37">
        <v>16000</v>
      </c>
      <c r="V11" s="37">
        <v>16831.7</v>
      </c>
      <c r="W11" s="37">
        <f>V11/U11*100</f>
        <v>105.198125</v>
      </c>
      <c r="X11" s="37">
        <f>V11/T11*100</f>
        <v>95.700997282206984</v>
      </c>
      <c r="Y11" s="37">
        <v>11999.7</v>
      </c>
      <c r="Z11" s="37">
        <v>10000</v>
      </c>
      <c r="AA11" s="37">
        <v>5817.4</v>
      </c>
      <c r="AB11" s="37">
        <f t="shared" ref="AB11:AB13" si="3">AA11/Z11*100</f>
        <v>58.173999999999992</v>
      </c>
      <c r="AC11" s="37">
        <f t="shared" ref="AC11:AC13" si="4">AA11/Y11*100</f>
        <v>48.479545321966377</v>
      </c>
      <c r="AD11" s="37">
        <v>125337</v>
      </c>
      <c r="AE11" s="37">
        <v>94000</v>
      </c>
      <c r="AF11" s="37">
        <v>53318.6</v>
      </c>
      <c r="AG11" s="37">
        <f>AF11/AE11*100</f>
        <v>56.721914893617019</v>
      </c>
      <c r="AH11" s="37">
        <f>AF11/AD11*100</f>
        <v>42.540191643329585</v>
      </c>
      <c r="AI11" s="39">
        <v>246393.5</v>
      </c>
      <c r="AJ11" s="37">
        <v>211800</v>
      </c>
      <c r="AK11" s="37">
        <v>113549.1</v>
      </c>
      <c r="AL11" s="37">
        <f>AK11/AJ11*100</f>
        <v>53.611473087818695</v>
      </c>
      <c r="AM11" s="37">
        <f>AK11/AI11*100</f>
        <v>46.08445433828409</v>
      </c>
      <c r="AN11" s="37">
        <v>28167.5</v>
      </c>
      <c r="AO11" s="37">
        <v>19730</v>
      </c>
      <c r="AP11" s="37">
        <v>19484.599999999999</v>
      </c>
      <c r="AQ11" s="40">
        <f>AP11/AO11*100</f>
        <v>98.756208819057264</v>
      </c>
      <c r="AR11" s="40">
        <f>AP11/AN11*100</f>
        <v>69.174048105085646</v>
      </c>
      <c r="AS11" s="37">
        <v>15500</v>
      </c>
      <c r="AT11" s="37">
        <v>13425</v>
      </c>
      <c r="AU11" s="37">
        <v>12069.2</v>
      </c>
      <c r="AV11" s="40">
        <f>AU11/AT11*100</f>
        <v>89.900931098696475</v>
      </c>
      <c r="AW11" s="40">
        <f>AU11/AS11*100</f>
        <v>77.865806451612912</v>
      </c>
      <c r="AX11" s="37"/>
      <c r="AY11" s="37"/>
      <c r="AZ11" s="37"/>
      <c r="BA11" s="40"/>
      <c r="BB11" s="40"/>
      <c r="BC11" s="40"/>
      <c r="BD11" s="40">
        <v>1808548</v>
      </c>
      <c r="BE11" s="40">
        <v>1356411</v>
      </c>
      <c r="BF11" s="40">
        <v>1054986.3</v>
      </c>
      <c r="BG11" s="40"/>
      <c r="BH11" s="40"/>
      <c r="BI11" s="40"/>
      <c r="BJ11" s="40">
        <v>10640.8</v>
      </c>
      <c r="BK11" s="40">
        <v>5084</v>
      </c>
      <c r="BL11" s="40">
        <v>3812.9</v>
      </c>
      <c r="BM11" s="37">
        <v>0</v>
      </c>
      <c r="BN11" s="37">
        <v>0</v>
      </c>
      <c r="BO11" s="37">
        <v>0</v>
      </c>
      <c r="BP11" s="37">
        <v>0</v>
      </c>
      <c r="BQ11" s="37">
        <v>0</v>
      </c>
      <c r="BR11" s="37">
        <v>0</v>
      </c>
      <c r="BS11" s="37">
        <f>BX11+CA11+CD11+CG11</f>
        <v>13316.7</v>
      </c>
      <c r="BT11" s="37">
        <f>BY11+CB11+CE11+CH11</f>
        <v>10000</v>
      </c>
      <c r="BU11" s="37">
        <f>BZ11+CC11+CF11+CI11</f>
        <v>11010.500000000002</v>
      </c>
      <c r="BV11" s="40">
        <f>BU11/BT11*100</f>
        <v>110.105</v>
      </c>
      <c r="BW11" s="40">
        <f>BU11/BS11*100</f>
        <v>82.681895664841903</v>
      </c>
      <c r="BX11" s="37">
        <v>13316.7</v>
      </c>
      <c r="BY11" s="37">
        <v>10000</v>
      </c>
      <c r="BZ11" s="37">
        <v>10126.200000000001</v>
      </c>
      <c r="CA11" s="37"/>
      <c r="CB11" s="37"/>
      <c r="CC11" s="37">
        <v>372.7</v>
      </c>
      <c r="CD11" s="37"/>
      <c r="CE11" s="37"/>
      <c r="CF11" s="37"/>
      <c r="CG11" s="37"/>
      <c r="CH11" s="37"/>
      <c r="CI11" s="37">
        <v>511.6</v>
      </c>
      <c r="CJ11" s="37"/>
      <c r="CK11" s="37"/>
      <c r="CL11" s="37"/>
      <c r="CM11" s="40"/>
      <c r="CN11" s="40"/>
      <c r="CO11" s="40"/>
      <c r="CP11" s="37"/>
      <c r="CQ11" s="37"/>
      <c r="CR11" s="37"/>
      <c r="CS11" s="37">
        <v>125032</v>
      </c>
      <c r="CT11" s="37">
        <v>94050</v>
      </c>
      <c r="CU11" s="37">
        <v>74437.100000000006</v>
      </c>
      <c r="CV11" s="40">
        <f t="shared" ref="CV11:CV14" si="5">CU11/CT11*100</f>
        <v>79.146305156831474</v>
      </c>
      <c r="CW11" s="40">
        <f t="shared" ref="CW11:CW14" si="6">CU11/CS11*100</f>
        <v>59.534439183569013</v>
      </c>
      <c r="CX11" s="40">
        <v>46142</v>
      </c>
      <c r="CY11" s="40">
        <v>34000</v>
      </c>
      <c r="CZ11" s="40">
        <v>22729.8</v>
      </c>
      <c r="DA11" s="37"/>
      <c r="DB11" s="37"/>
      <c r="DC11" s="37"/>
      <c r="DD11" s="37">
        <v>20340</v>
      </c>
      <c r="DE11" s="37">
        <v>20340</v>
      </c>
      <c r="DF11" s="37">
        <v>50</v>
      </c>
      <c r="DG11" s="40">
        <v>835</v>
      </c>
      <c r="DH11" s="40">
        <v>835</v>
      </c>
      <c r="DI11" s="40">
        <v>2640</v>
      </c>
      <c r="DJ11" s="37">
        <v>53670</v>
      </c>
      <c r="DK11" s="37">
        <v>53670</v>
      </c>
      <c r="DL11" s="37">
        <v>29360</v>
      </c>
      <c r="DM11" s="37">
        <f t="shared" ref="DM11:DO14" si="7">T11+Y11+AD11+AI11+AN11+AS11+AX11+BA11+BD11+BG11+BJ11+BM11+BP11+BX11+CA11+CD11+CG11+CJ11+CM11+CP11+CS11+DA11+DD11+DG11+DJ11</f>
        <v>2477368</v>
      </c>
      <c r="DN11" s="37">
        <f t="shared" si="7"/>
        <v>1905345</v>
      </c>
      <c r="DO11" s="37">
        <f t="shared" si="7"/>
        <v>1397367.4000000001</v>
      </c>
      <c r="DP11" s="37"/>
      <c r="DQ11" s="37"/>
      <c r="DR11" s="37"/>
      <c r="DS11" s="37">
        <v>258459.5</v>
      </c>
      <c r="DT11" s="37">
        <v>258459.5</v>
      </c>
      <c r="DU11" s="37">
        <v>117380.1</v>
      </c>
      <c r="DV11" s="37"/>
      <c r="DW11" s="37"/>
      <c r="DX11" s="37"/>
      <c r="DY11" s="37">
        <v>80907.7</v>
      </c>
      <c r="DZ11" s="37">
        <v>80907.7</v>
      </c>
      <c r="EA11" s="37">
        <v>82237.7</v>
      </c>
      <c r="EB11" s="37"/>
      <c r="EC11" s="37"/>
      <c r="ED11" s="37"/>
      <c r="EE11" s="37">
        <v>387287.2</v>
      </c>
      <c r="EF11" s="37">
        <v>160000</v>
      </c>
      <c r="EG11" s="37">
        <v>160000</v>
      </c>
      <c r="EH11" s="37">
        <f>DP11+DS11+DV11+DY11+EB11+EE11</f>
        <v>726654.4</v>
      </c>
      <c r="EI11" s="37">
        <f>DQ11+DT11+DW11+DZ11+EC11+EF11</f>
        <v>499367.2</v>
      </c>
      <c r="EJ11" s="37">
        <f t="shared" ref="EH11:EJ14" si="8">DR11+DU11+DX11+EA11+ED11+EG11</f>
        <v>359617.8</v>
      </c>
      <c r="EK11" s="41"/>
    </row>
    <row r="12" spans="1:141" s="42" customFormat="1" ht="27" customHeight="1" x14ac:dyDescent="0.25">
      <c r="A12" s="2">
        <v>2</v>
      </c>
      <c r="B12" s="35" t="s">
        <v>38</v>
      </c>
      <c r="C12" s="36">
        <v>17851</v>
      </c>
      <c r="D12" s="36">
        <v>112786.4</v>
      </c>
      <c r="E12" s="37">
        <f t="shared" si="0"/>
        <v>1788659.4000000001</v>
      </c>
      <c r="F12" s="37">
        <f t="shared" si="0"/>
        <v>1415295.4000000004</v>
      </c>
      <c r="G12" s="37">
        <f t="shared" si="0"/>
        <v>984730.69999999984</v>
      </c>
      <c r="H12" s="37">
        <f>G12/F12*100</f>
        <v>69.577750341024185</v>
      </c>
      <c r="I12" s="37">
        <f t="shared" ref="I12:I14" si="9">G12/E12*100</f>
        <v>55.054120421137739</v>
      </c>
      <c r="J12" s="37">
        <f t="shared" si="1"/>
        <v>658966.9</v>
      </c>
      <c r="K12" s="37">
        <f t="shared" si="1"/>
        <v>491032.7</v>
      </c>
      <c r="L12" s="37">
        <f t="shared" si="1"/>
        <v>318703.09999999998</v>
      </c>
      <c r="M12" s="37">
        <f t="shared" ref="M12:M14" si="10">L12/K12*100</f>
        <v>64.904659099078316</v>
      </c>
      <c r="N12" s="37">
        <f t="shared" ref="N12:N14" si="11">L12/J12*100</f>
        <v>48.364052883384581</v>
      </c>
      <c r="O12" s="37">
        <f t="shared" ref="O12:O14" si="12">T12+Y12+AD12</f>
        <v>205344.4</v>
      </c>
      <c r="P12" s="37">
        <f t="shared" si="2"/>
        <v>143464.9</v>
      </c>
      <c r="Q12" s="37">
        <v>61315.8</v>
      </c>
      <c r="R12" s="37">
        <f t="shared" ref="R12:R14" si="13">Q12/P12*100</f>
        <v>42.739234474773973</v>
      </c>
      <c r="S12" s="38">
        <f t="shared" ref="S12:S14" si="14">Q12/O12*100</f>
        <v>29.859981572421752</v>
      </c>
      <c r="T12" s="37">
        <v>1427</v>
      </c>
      <c r="U12" s="37">
        <v>1056</v>
      </c>
      <c r="V12" s="37">
        <v>844.3</v>
      </c>
      <c r="W12" s="37">
        <f t="shared" ref="W12:W13" si="15">V12/U12*100</f>
        <v>79.952651515151501</v>
      </c>
      <c r="X12" s="37">
        <f t="shared" ref="X12:X13" si="16">V12/T12*100</f>
        <v>59.166082690960053</v>
      </c>
      <c r="Y12" s="37">
        <v>10282</v>
      </c>
      <c r="Z12" s="37">
        <v>6748</v>
      </c>
      <c r="AA12" s="37">
        <v>6099</v>
      </c>
      <c r="AB12" s="37">
        <f t="shared" si="3"/>
        <v>90.38233550681683</v>
      </c>
      <c r="AC12" s="37">
        <f t="shared" si="4"/>
        <v>59.317253452635676</v>
      </c>
      <c r="AD12" s="39">
        <v>193635.4</v>
      </c>
      <c r="AE12" s="39">
        <v>135660.9</v>
      </c>
      <c r="AF12" s="37">
        <v>54372.5</v>
      </c>
      <c r="AG12" s="37">
        <f t="shared" ref="AG12:AG14" si="17">AF12/AE12*100</f>
        <v>40.079713462021857</v>
      </c>
      <c r="AH12" s="37">
        <f t="shared" ref="AH12:AH14" si="18">AF12/AD12*100</f>
        <v>28.079834575702584</v>
      </c>
      <c r="AI12" s="39">
        <v>137648</v>
      </c>
      <c r="AJ12" s="37">
        <v>111563</v>
      </c>
      <c r="AK12" s="37">
        <v>71275.899999999994</v>
      </c>
      <c r="AL12" s="37">
        <f t="shared" ref="AL12:AL14" si="19">AK12/AJ12*100</f>
        <v>63.888475569857384</v>
      </c>
      <c r="AM12" s="37">
        <f t="shared" ref="AM12:AM14" si="20">AK12/AI12*100</f>
        <v>51.781282692084154</v>
      </c>
      <c r="AN12" s="37">
        <v>45500</v>
      </c>
      <c r="AO12" s="37">
        <v>33796</v>
      </c>
      <c r="AP12" s="37">
        <v>43362.9</v>
      </c>
      <c r="AQ12" s="40">
        <f t="shared" ref="AQ12:AQ13" si="21">AP12/AO12*100</f>
        <v>128.30778790389397</v>
      </c>
      <c r="AR12" s="40">
        <f t="shared" ref="AR12:AR14" si="22">AP12/AN12*100</f>
        <v>95.303076923076929</v>
      </c>
      <c r="AS12" s="37">
        <v>6500</v>
      </c>
      <c r="AT12" s="37">
        <v>4869</v>
      </c>
      <c r="AU12" s="37">
        <v>4422.8</v>
      </c>
      <c r="AV12" s="40">
        <f>AU12/AT12*100</f>
        <v>90.835900595604841</v>
      </c>
      <c r="AW12" s="40">
        <f>AU12/AS12*100</f>
        <v>68.043076923076924</v>
      </c>
      <c r="AX12" s="37"/>
      <c r="AY12" s="37"/>
      <c r="AZ12" s="37"/>
      <c r="BA12" s="40"/>
      <c r="BB12" s="40"/>
      <c r="BC12" s="40"/>
      <c r="BD12" s="40">
        <v>815943.7</v>
      </c>
      <c r="BE12" s="40">
        <v>611957.80000000005</v>
      </c>
      <c r="BF12" s="40">
        <v>475967.1</v>
      </c>
      <c r="BG12" s="40"/>
      <c r="BH12" s="40"/>
      <c r="BI12" s="40"/>
      <c r="BJ12" s="40">
        <v>2832.5</v>
      </c>
      <c r="BK12" s="40">
        <v>1888.3</v>
      </c>
      <c r="BL12" s="40">
        <v>1416.2</v>
      </c>
      <c r="BM12" s="37">
        <v>0</v>
      </c>
      <c r="BN12" s="37">
        <v>0</v>
      </c>
      <c r="BO12" s="37">
        <v>0</v>
      </c>
      <c r="BP12" s="37">
        <v>0</v>
      </c>
      <c r="BQ12" s="37">
        <v>0</v>
      </c>
      <c r="BR12" s="37">
        <v>0</v>
      </c>
      <c r="BS12" s="37">
        <f t="shared" ref="BS12:BU14" si="23">BX12+CA12+CD12+CG12</f>
        <v>59232.1</v>
      </c>
      <c r="BT12" s="37">
        <f t="shared" si="23"/>
        <v>44010</v>
      </c>
      <c r="BU12" s="37">
        <f t="shared" si="23"/>
        <v>35390.800000000003</v>
      </c>
      <c r="BV12" s="40">
        <f t="shared" ref="BV12:BV14" si="24">BU12/BT12*100</f>
        <v>80.415360145421502</v>
      </c>
      <c r="BW12" s="40">
        <f t="shared" ref="BW12:BW14" si="25">BU12/BS12*100</f>
        <v>59.749358878040802</v>
      </c>
      <c r="BX12" s="37">
        <v>20000</v>
      </c>
      <c r="BY12" s="37">
        <v>14900</v>
      </c>
      <c r="BZ12" s="37">
        <v>13122.6</v>
      </c>
      <c r="CA12" s="37"/>
      <c r="CB12" s="37"/>
      <c r="CC12" s="37"/>
      <c r="CD12" s="37">
        <v>22232.1</v>
      </c>
      <c r="CE12" s="37">
        <v>16366</v>
      </c>
      <c r="CF12" s="37">
        <v>13429.2</v>
      </c>
      <c r="CG12" s="37">
        <v>17000</v>
      </c>
      <c r="CH12" s="37">
        <v>12744</v>
      </c>
      <c r="CI12" s="37">
        <v>8839</v>
      </c>
      <c r="CJ12" s="37"/>
      <c r="CK12" s="37"/>
      <c r="CL12" s="37"/>
      <c r="CM12" s="40">
        <v>1999</v>
      </c>
      <c r="CN12" s="40">
        <v>1499.3</v>
      </c>
      <c r="CO12" s="40">
        <v>999.5</v>
      </c>
      <c r="CP12" s="37"/>
      <c r="CQ12" s="37"/>
      <c r="CR12" s="37"/>
      <c r="CS12" s="37">
        <v>161580</v>
      </c>
      <c r="CT12" s="37">
        <v>121158</v>
      </c>
      <c r="CU12" s="37">
        <v>91619</v>
      </c>
      <c r="CV12" s="40">
        <f t="shared" si="5"/>
        <v>75.619439079549025</v>
      </c>
      <c r="CW12" s="40">
        <f t="shared" si="6"/>
        <v>56.701943309815576</v>
      </c>
      <c r="CX12" s="40">
        <v>50000</v>
      </c>
      <c r="CY12" s="40">
        <v>37494</v>
      </c>
      <c r="CZ12" s="40">
        <v>21640.6</v>
      </c>
      <c r="DA12" s="37">
        <v>30000</v>
      </c>
      <c r="DB12" s="37">
        <v>22500</v>
      </c>
      <c r="DC12" s="37">
        <v>6417.6</v>
      </c>
      <c r="DD12" s="37">
        <v>10000</v>
      </c>
      <c r="DE12" s="37">
        <v>7300</v>
      </c>
      <c r="DF12" s="37">
        <v>1551.3</v>
      </c>
      <c r="DG12" s="40"/>
      <c r="DH12" s="40"/>
      <c r="DI12" s="40"/>
      <c r="DJ12" s="37">
        <v>3162.4</v>
      </c>
      <c r="DK12" s="37">
        <v>2371.8000000000002</v>
      </c>
      <c r="DL12" s="37">
        <v>3347</v>
      </c>
      <c r="DM12" s="37">
        <f t="shared" si="7"/>
        <v>1479742.1</v>
      </c>
      <c r="DN12" s="37">
        <f t="shared" si="7"/>
        <v>1106378.1000000003</v>
      </c>
      <c r="DO12" s="37">
        <f t="shared" si="7"/>
        <v>797085.89999999991</v>
      </c>
      <c r="DP12" s="37"/>
      <c r="DQ12" s="37"/>
      <c r="DR12" s="37"/>
      <c r="DS12" s="37">
        <v>308917.3</v>
      </c>
      <c r="DT12" s="37">
        <v>308917.3</v>
      </c>
      <c r="DU12" s="37">
        <v>187644.79999999999</v>
      </c>
      <c r="DV12" s="37"/>
      <c r="DW12" s="37"/>
      <c r="DX12" s="37"/>
      <c r="DY12" s="37"/>
      <c r="DZ12" s="37"/>
      <c r="EA12" s="37"/>
      <c r="EB12" s="37"/>
      <c r="EC12" s="37"/>
      <c r="ED12" s="37"/>
      <c r="EE12" s="37">
        <v>2639.4</v>
      </c>
      <c r="EF12" s="37">
        <v>2639.4</v>
      </c>
      <c r="EG12" s="37">
        <v>2639.4</v>
      </c>
      <c r="EH12" s="37">
        <f t="shared" si="8"/>
        <v>311556.7</v>
      </c>
      <c r="EI12" s="37">
        <f t="shared" si="8"/>
        <v>311556.7</v>
      </c>
      <c r="EJ12" s="37">
        <f t="shared" si="8"/>
        <v>190284.19999999998</v>
      </c>
      <c r="EK12" s="41"/>
    </row>
    <row r="13" spans="1:141" s="42" customFormat="1" ht="27" customHeight="1" x14ac:dyDescent="0.25">
      <c r="A13" s="2">
        <v>3</v>
      </c>
      <c r="B13" s="43" t="s">
        <v>39</v>
      </c>
      <c r="C13" s="36">
        <v>0</v>
      </c>
      <c r="D13" s="36">
        <v>181900.7</v>
      </c>
      <c r="E13" s="37">
        <f t="shared" si="0"/>
        <v>1668234.5</v>
      </c>
      <c r="F13" s="37">
        <f t="shared" si="0"/>
        <v>1250528.2000000002</v>
      </c>
      <c r="G13" s="37">
        <f t="shared" si="0"/>
        <v>977770.7</v>
      </c>
      <c r="H13" s="37">
        <f t="shared" ref="H13:H14" si="26">G13/F13*100</f>
        <v>78.188616618161817</v>
      </c>
      <c r="I13" s="37">
        <f t="shared" si="9"/>
        <v>58.611106532085266</v>
      </c>
      <c r="J13" s="37">
        <f t="shared" si="1"/>
        <v>339831.4</v>
      </c>
      <c r="K13" s="37">
        <f t="shared" si="1"/>
        <v>254498.6</v>
      </c>
      <c r="L13" s="37">
        <f t="shared" si="1"/>
        <v>182308.09999999998</v>
      </c>
      <c r="M13" s="37">
        <f t="shared" si="10"/>
        <v>71.634225099863016</v>
      </c>
      <c r="N13" s="37">
        <f t="shared" si="11"/>
        <v>53.646631829783821</v>
      </c>
      <c r="O13" s="37">
        <f t="shared" si="12"/>
        <v>61300</v>
      </c>
      <c r="P13" s="37">
        <f t="shared" si="2"/>
        <v>45975</v>
      </c>
      <c r="Q13" s="37">
        <f t="shared" si="2"/>
        <v>30563.800000000003</v>
      </c>
      <c r="R13" s="37">
        <f t="shared" si="13"/>
        <v>66.479173463839047</v>
      </c>
      <c r="S13" s="38">
        <f t="shared" si="14"/>
        <v>49.859380097879288</v>
      </c>
      <c r="T13" s="37">
        <v>4000</v>
      </c>
      <c r="U13" s="39">
        <v>3000</v>
      </c>
      <c r="V13" s="37">
        <v>4320.3</v>
      </c>
      <c r="W13" s="37">
        <f t="shared" si="15"/>
        <v>144.01000000000002</v>
      </c>
      <c r="X13" s="37">
        <f t="shared" si="16"/>
        <v>108.00750000000001</v>
      </c>
      <c r="Y13" s="37">
        <v>4300</v>
      </c>
      <c r="Z13" s="37">
        <v>3225</v>
      </c>
      <c r="AA13" s="37">
        <v>2394.1</v>
      </c>
      <c r="AB13" s="37">
        <f t="shared" si="3"/>
        <v>74.235658914728674</v>
      </c>
      <c r="AC13" s="37">
        <f t="shared" si="4"/>
        <v>55.676744186046513</v>
      </c>
      <c r="AD13" s="39">
        <v>53000</v>
      </c>
      <c r="AE13" s="39">
        <v>39750</v>
      </c>
      <c r="AF13" s="37">
        <v>23849.4</v>
      </c>
      <c r="AG13" s="37">
        <f t="shared" si="17"/>
        <v>59.998490566037745</v>
      </c>
      <c r="AH13" s="37">
        <f t="shared" si="18"/>
        <v>44.998867924528305</v>
      </c>
      <c r="AI13" s="39">
        <v>140000</v>
      </c>
      <c r="AJ13" s="39">
        <v>105000</v>
      </c>
      <c r="AK13" s="37">
        <v>70212.5</v>
      </c>
      <c r="AL13" s="37">
        <f t="shared" si="19"/>
        <v>66.86904761904762</v>
      </c>
      <c r="AM13" s="37">
        <f t="shared" si="20"/>
        <v>50.151785714285715</v>
      </c>
      <c r="AN13" s="37">
        <v>8220</v>
      </c>
      <c r="AO13" s="37">
        <v>6165</v>
      </c>
      <c r="AP13" s="37">
        <v>6656.7</v>
      </c>
      <c r="AQ13" s="40">
        <f t="shared" si="21"/>
        <v>107.97566909975669</v>
      </c>
      <c r="AR13" s="40">
        <f t="shared" si="22"/>
        <v>80.981751824817522</v>
      </c>
      <c r="AS13" s="37">
        <v>5300</v>
      </c>
      <c r="AT13" s="37">
        <v>3975</v>
      </c>
      <c r="AU13" s="37">
        <v>3832.9</v>
      </c>
      <c r="AV13" s="40">
        <f>AU13/AT13*100</f>
        <v>96.425157232704407</v>
      </c>
      <c r="AW13" s="40">
        <f>AU13/AS13*100</f>
        <v>72.318867924528305</v>
      </c>
      <c r="AX13" s="37"/>
      <c r="AY13" s="37"/>
      <c r="AZ13" s="37"/>
      <c r="BA13" s="40"/>
      <c r="BB13" s="40"/>
      <c r="BC13" s="40"/>
      <c r="BD13" s="40">
        <v>1323135.3</v>
      </c>
      <c r="BE13" s="40">
        <v>992351.5</v>
      </c>
      <c r="BF13" s="40">
        <v>771828.9</v>
      </c>
      <c r="BG13" s="40"/>
      <c r="BH13" s="40"/>
      <c r="BI13" s="40"/>
      <c r="BJ13" s="40">
        <v>3268.8</v>
      </c>
      <c r="BK13" s="40">
        <v>2178.8000000000002</v>
      </c>
      <c r="BL13" s="40">
        <v>1634.1</v>
      </c>
      <c r="BM13" s="37"/>
      <c r="BN13" s="37"/>
      <c r="BO13" s="37"/>
      <c r="BP13" s="37"/>
      <c r="BQ13" s="37"/>
      <c r="BR13" s="37"/>
      <c r="BS13" s="37">
        <f t="shared" si="23"/>
        <v>17950</v>
      </c>
      <c r="BT13" s="37">
        <f t="shared" si="23"/>
        <v>13087.5</v>
      </c>
      <c r="BU13" s="37">
        <f t="shared" si="23"/>
        <v>9021.2000000000007</v>
      </c>
      <c r="BV13" s="40">
        <f t="shared" si="24"/>
        <v>68.929894937917865</v>
      </c>
      <c r="BW13" s="40">
        <f t="shared" si="25"/>
        <v>50.257381615598895</v>
      </c>
      <c r="BX13" s="37">
        <v>9950</v>
      </c>
      <c r="BY13" s="37">
        <v>7087.5</v>
      </c>
      <c r="BZ13" s="37">
        <v>4684.5</v>
      </c>
      <c r="CA13" s="37"/>
      <c r="CB13" s="37"/>
      <c r="CC13" s="37"/>
      <c r="CD13" s="37"/>
      <c r="CE13" s="37"/>
      <c r="CF13" s="37"/>
      <c r="CG13" s="37">
        <v>8000</v>
      </c>
      <c r="CH13" s="37">
        <v>6000</v>
      </c>
      <c r="CI13" s="37">
        <v>4336.7</v>
      </c>
      <c r="CJ13" s="37"/>
      <c r="CK13" s="37"/>
      <c r="CL13" s="37"/>
      <c r="CM13" s="40">
        <v>1999</v>
      </c>
      <c r="CN13" s="40">
        <v>1499.3</v>
      </c>
      <c r="CO13" s="40">
        <v>799.6</v>
      </c>
      <c r="CP13" s="37"/>
      <c r="CQ13" s="37"/>
      <c r="CR13" s="37"/>
      <c r="CS13" s="37">
        <v>87500</v>
      </c>
      <c r="CT13" s="37">
        <v>65625</v>
      </c>
      <c r="CU13" s="37">
        <v>47727.7</v>
      </c>
      <c r="CV13" s="40">
        <f t="shared" si="5"/>
        <v>72.727923809523816</v>
      </c>
      <c r="CW13" s="40">
        <f t="shared" si="6"/>
        <v>54.545942857142848</v>
      </c>
      <c r="CX13" s="40">
        <v>20000</v>
      </c>
      <c r="CY13" s="40">
        <v>15000</v>
      </c>
      <c r="CZ13" s="40">
        <v>10236.1</v>
      </c>
      <c r="DA13" s="37">
        <v>7000</v>
      </c>
      <c r="DB13" s="37">
        <v>5250</v>
      </c>
      <c r="DC13" s="37">
        <v>5611</v>
      </c>
      <c r="DD13" s="37">
        <v>2500</v>
      </c>
      <c r="DE13" s="37">
        <v>1875</v>
      </c>
      <c r="DF13" s="37">
        <v>950</v>
      </c>
      <c r="DG13" s="40"/>
      <c r="DH13" s="40"/>
      <c r="DI13" s="40"/>
      <c r="DJ13" s="37">
        <v>10061.4</v>
      </c>
      <c r="DK13" s="37">
        <v>7546.1</v>
      </c>
      <c r="DL13" s="37">
        <v>7732.3</v>
      </c>
      <c r="DM13" s="37">
        <f t="shared" si="7"/>
        <v>1668234.5</v>
      </c>
      <c r="DN13" s="37">
        <f t="shared" si="7"/>
        <v>1250528.2000000002</v>
      </c>
      <c r="DO13" s="37">
        <f t="shared" si="7"/>
        <v>956570.7</v>
      </c>
      <c r="DP13" s="37"/>
      <c r="DQ13" s="37"/>
      <c r="DR13" s="37"/>
      <c r="DS13" s="37"/>
      <c r="DT13" s="37"/>
      <c r="DU13" s="37"/>
      <c r="DV13" s="37"/>
      <c r="DW13" s="37"/>
      <c r="DX13" s="37"/>
      <c r="DY13" s="37"/>
      <c r="DZ13" s="37"/>
      <c r="EA13" s="37">
        <v>21200</v>
      </c>
      <c r="EB13" s="37"/>
      <c r="EC13" s="37"/>
      <c r="ED13" s="37"/>
      <c r="EE13" s="37"/>
      <c r="EF13" s="37"/>
      <c r="EG13" s="37"/>
      <c r="EH13" s="37">
        <f t="shared" si="8"/>
        <v>0</v>
      </c>
      <c r="EI13" s="37">
        <f t="shared" si="8"/>
        <v>0</v>
      </c>
      <c r="EJ13" s="37">
        <f t="shared" si="8"/>
        <v>21200</v>
      </c>
      <c r="EK13" s="41"/>
    </row>
    <row r="14" spans="1:141" s="42" customFormat="1" ht="27" customHeight="1" x14ac:dyDescent="0.25">
      <c r="A14" s="2">
        <v>4</v>
      </c>
      <c r="B14" s="35" t="s">
        <v>40</v>
      </c>
      <c r="C14" s="36">
        <v>0</v>
      </c>
      <c r="D14" s="36">
        <v>48989.3</v>
      </c>
      <c r="E14" s="37">
        <f t="shared" si="0"/>
        <v>2263213.1</v>
      </c>
      <c r="F14" s="37">
        <f t="shared" si="0"/>
        <v>1805250.5000000002</v>
      </c>
      <c r="G14" s="37">
        <f t="shared" si="0"/>
        <v>1353560.9</v>
      </c>
      <c r="H14" s="37">
        <f t="shared" si="26"/>
        <v>74.979117856496913</v>
      </c>
      <c r="I14" s="37">
        <f t="shared" si="9"/>
        <v>59.807046009056762</v>
      </c>
      <c r="J14" s="37">
        <f t="shared" si="1"/>
        <v>486252.6</v>
      </c>
      <c r="K14" s="37">
        <f t="shared" si="1"/>
        <v>364689.45</v>
      </c>
      <c r="L14" s="37">
        <f t="shared" si="1"/>
        <v>196061</v>
      </c>
      <c r="M14" s="37">
        <f t="shared" si="10"/>
        <v>53.761083573983292</v>
      </c>
      <c r="N14" s="37">
        <f t="shared" si="11"/>
        <v>40.320812680487464</v>
      </c>
      <c r="O14" s="37">
        <f t="shared" si="12"/>
        <v>75334</v>
      </c>
      <c r="P14" s="37">
        <f t="shared" si="2"/>
        <v>56500.5</v>
      </c>
      <c r="Q14" s="37">
        <f t="shared" si="2"/>
        <v>25214.2</v>
      </c>
      <c r="R14" s="37">
        <f t="shared" si="13"/>
        <v>44.626507730020087</v>
      </c>
      <c r="S14" s="38">
        <f t="shared" si="14"/>
        <v>33.469880797515067</v>
      </c>
      <c r="T14" s="37">
        <v>0</v>
      </c>
      <c r="U14" s="37"/>
      <c r="V14" s="37">
        <v>317.39999999999998</v>
      </c>
      <c r="W14" s="37"/>
      <c r="X14" s="37"/>
      <c r="Y14" s="37">
        <v>0</v>
      </c>
      <c r="Z14" s="37"/>
      <c r="AA14" s="37">
        <v>2775.4</v>
      </c>
      <c r="AB14" s="37">
        <v>0</v>
      </c>
      <c r="AC14" s="37">
        <v>0</v>
      </c>
      <c r="AD14" s="37">
        <v>75334</v>
      </c>
      <c r="AE14" s="37">
        <v>56500.5</v>
      </c>
      <c r="AF14" s="37">
        <v>22121.4</v>
      </c>
      <c r="AG14" s="37">
        <f t="shared" si="17"/>
        <v>39.152573871027691</v>
      </c>
      <c r="AH14" s="37">
        <f t="shared" si="18"/>
        <v>29.36443040327077</v>
      </c>
      <c r="AI14" s="39">
        <v>258754</v>
      </c>
      <c r="AJ14" s="37">
        <v>194065.5</v>
      </c>
      <c r="AK14" s="44">
        <v>95855.2</v>
      </c>
      <c r="AL14" s="37">
        <f t="shared" si="19"/>
        <v>49.393220330249321</v>
      </c>
      <c r="AM14" s="37">
        <f t="shared" si="20"/>
        <v>37.044915247686994</v>
      </c>
      <c r="AN14" s="37">
        <v>9725.5</v>
      </c>
      <c r="AO14" s="37">
        <v>7294.125</v>
      </c>
      <c r="AP14" s="37">
        <v>6919.8</v>
      </c>
      <c r="AQ14" s="40">
        <f>AP14/AO14*100</f>
        <v>94.868130173255878</v>
      </c>
      <c r="AR14" s="40">
        <f t="shared" si="22"/>
        <v>71.151097629941901</v>
      </c>
      <c r="AS14" s="37">
        <v>7870.2</v>
      </c>
      <c r="AT14" s="37">
        <v>5902.65</v>
      </c>
      <c r="AU14" s="37">
        <v>7719.7</v>
      </c>
      <c r="AV14" s="40">
        <f>AU14/AT14*100</f>
        <v>130.78363108095516</v>
      </c>
      <c r="AW14" s="40">
        <f>AU14/AS14*100</f>
        <v>98.08772331071637</v>
      </c>
      <c r="AX14" s="37"/>
      <c r="AY14" s="37"/>
      <c r="AZ14" s="37"/>
      <c r="BA14" s="40"/>
      <c r="BB14" s="40"/>
      <c r="BC14" s="40"/>
      <c r="BD14" s="40">
        <v>1319885</v>
      </c>
      <c r="BE14" s="40">
        <v>989913.7</v>
      </c>
      <c r="BF14" s="40">
        <v>769933</v>
      </c>
      <c r="BG14" s="40"/>
      <c r="BH14" s="40"/>
      <c r="BI14" s="40"/>
      <c r="BJ14" s="40">
        <v>9369</v>
      </c>
      <c r="BK14" s="40">
        <v>6246</v>
      </c>
      <c r="BL14" s="40">
        <v>4684.5</v>
      </c>
      <c r="BM14" s="37">
        <v>0</v>
      </c>
      <c r="BN14" s="37">
        <v>0</v>
      </c>
      <c r="BO14" s="37">
        <v>0</v>
      </c>
      <c r="BP14" s="37">
        <v>0</v>
      </c>
      <c r="BQ14" s="37">
        <v>0</v>
      </c>
      <c r="BR14" s="37">
        <v>0</v>
      </c>
      <c r="BS14" s="37">
        <f t="shared" si="23"/>
        <v>27900</v>
      </c>
      <c r="BT14" s="37">
        <f t="shared" si="23"/>
        <v>20925</v>
      </c>
      <c r="BU14" s="37">
        <f t="shared" si="23"/>
        <v>11774.099999999999</v>
      </c>
      <c r="BV14" s="40">
        <f t="shared" si="24"/>
        <v>56.268100358422934</v>
      </c>
      <c r="BW14" s="40">
        <f t="shared" si="25"/>
        <v>42.201075268817199</v>
      </c>
      <c r="BX14" s="37">
        <v>3181.6</v>
      </c>
      <c r="BY14" s="37">
        <v>2386.1999999999998</v>
      </c>
      <c r="BZ14" s="37">
        <v>1698.9</v>
      </c>
      <c r="CA14" s="37">
        <v>15346.1</v>
      </c>
      <c r="CB14" s="37">
        <v>11509.575000000001</v>
      </c>
      <c r="CC14" s="37">
        <v>5645.5</v>
      </c>
      <c r="CD14" s="37"/>
      <c r="CE14" s="37"/>
      <c r="CF14" s="37"/>
      <c r="CG14" s="37">
        <v>9372.2999999999993</v>
      </c>
      <c r="CH14" s="37">
        <v>7029.2249999999995</v>
      </c>
      <c r="CI14" s="37">
        <v>4429.7</v>
      </c>
      <c r="CJ14" s="37"/>
      <c r="CK14" s="37"/>
      <c r="CL14" s="37"/>
      <c r="CM14" s="40">
        <v>1999</v>
      </c>
      <c r="CN14" s="40">
        <v>1499.25</v>
      </c>
      <c r="CO14" s="40">
        <v>799.6</v>
      </c>
      <c r="CP14" s="37"/>
      <c r="CQ14" s="37"/>
      <c r="CR14" s="37"/>
      <c r="CS14" s="37">
        <v>81500</v>
      </c>
      <c r="CT14" s="37">
        <v>61125</v>
      </c>
      <c r="CU14" s="37">
        <v>39485.199999999997</v>
      </c>
      <c r="CV14" s="40">
        <f t="shared" si="5"/>
        <v>64.597464212678929</v>
      </c>
      <c r="CW14" s="40">
        <f t="shared" si="6"/>
        <v>48.4480981595092</v>
      </c>
      <c r="CX14" s="40">
        <v>17000</v>
      </c>
      <c r="CY14" s="40">
        <v>12750</v>
      </c>
      <c r="CZ14" s="40">
        <v>7034.1</v>
      </c>
      <c r="DA14" s="37">
        <v>3500</v>
      </c>
      <c r="DB14" s="37">
        <v>2625</v>
      </c>
      <c r="DC14" s="37">
        <v>285.3</v>
      </c>
      <c r="DD14" s="37">
        <v>1500</v>
      </c>
      <c r="DE14" s="37">
        <v>1125</v>
      </c>
      <c r="DF14" s="37">
        <v>140</v>
      </c>
      <c r="DG14" s="40"/>
      <c r="DH14" s="40"/>
      <c r="DI14" s="40"/>
      <c r="DJ14" s="37">
        <v>20168.900000000001</v>
      </c>
      <c r="DK14" s="37">
        <v>15126.675000000001</v>
      </c>
      <c r="DL14" s="37">
        <v>8667.5</v>
      </c>
      <c r="DM14" s="37">
        <f t="shared" si="7"/>
        <v>1817505.6</v>
      </c>
      <c r="DN14" s="37">
        <f t="shared" si="7"/>
        <v>1362348.4000000001</v>
      </c>
      <c r="DO14" s="37">
        <f t="shared" si="7"/>
        <v>971478.1</v>
      </c>
      <c r="DP14" s="37"/>
      <c r="DQ14" s="37"/>
      <c r="DR14" s="37"/>
      <c r="DS14" s="37">
        <v>431176.2</v>
      </c>
      <c r="DT14" s="37">
        <v>431176.2</v>
      </c>
      <c r="DU14" s="37">
        <v>370356.9</v>
      </c>
      <c r="DV14" s="37"/>
      <c r="DW14" s="37"/>
      <c r="DX14" s="37"/>
      <c r="DY14" s="37"/>
      <c r="DZ14" s="37"/>
      <c r="EA14" s="37"/>
      <c r="EB14" s="37">
        <v>14531.3</v>
      </c>
      <c r="EC14" s="37">
        <v>11725.9</v>
      </c>
      <c r="ED14" s="37">
        <v>11725.9</v>
      </c>
      <c r="EE14" s="37"/>
      <c r="EF14" s="37"/>
      <c r="EG14" s="37"/>
      <c r="EH14" s="37">
        <f t="shared" si="8"/>
        <v>445707.5</v>
      </c>
      <c r="EI14" s="37">
        <f t="shared" si="8"/>
        <v>442902.10000000003</v>
      </c>
      <c r="EJ14" s="37">
        <f t="shared" si="8"/>
        <v>382082.80000000005</v>
      </c>
      <c r="EK14" s="41"/>
    </row>
    <row r="15" spans="1:141" s="29" customFormat="1" ht="27" customHeight="1" x14ac:dyDescent="0.25">
      <c r="A15" s="150" t="s">
        <v>37</v>
      </c>
      <c r="B15" s="151"/>
      <c r="C15" s="1">
        <f>SUM(C11:C14)</f>
        <v>40993.1</v>
      </c>
      <c r="D15" s="1">
        <f>SUM(D11:D14)</f>
        <v>365949.89999999997</v>
      </c>
      <c r="E15" s="27">
        <f>SUM(E11:E14)</f>
        <v>8536842.1999999993</v>
      </c>
      <c r="F15" s="27">
        <f>SUM(F11:F14)</f>
        <v>6715786.3000000007</v>
      </c>
      <c r="G15" s="27">
        <f>SUM(G11:G14)</f>
        <v>4913047.5</v>
      </c>
      <c r="H15" s="28">
        <f>G15/F15*100</f>
        <v>73.156697972953651</v>
      </c>
      <c r="I15" s="28">
        <f>G15/E15*100</f>
        <v>57.551110643699147</v>
      </c>
      <c r="J15" s="27">
        <f>SUM(J11:J14)</f>
        <v>2142395.1</v>
      </c>
      <c r="K15" s="27">
        <f>SUM(K11:K14)</f>
        <v>1653235.75</v>
      </c>
      <c r="L15" s="27">
        <f>SUM(L11:L14)</f>
        <v>1033000.4</v>
      </c>
      <c r="M15" s="28">
        <f>L15/K15*100</f>
        <v>62.483550818448009</v>
      </c>
      <c r="N15" s="28">
        <f>L15/J15*100</f>
        <v>48.217081900532726</v>
      </c>
      <c r="O15" s="27">
        <f>SUM(O11:O14)</f>
        <v>496902.9</v>
      </c>
      <c r="P15" s="27">
        <f>SUM(P11:P14)</f>
        <v>365940.4</v>
      </c>
      <c r="Q15" s="27">
        <f>SUM(Q11:Q14)</f>
        <v>193061.5</v>
      </c>
      <c r="R15" s="28">
        <f>Q15/P15*100</f>
        <v>52.757634849828008</v>
      </c>
      <c r="S15" s="28">
        <f>Q15/O15*100</f>
        <v>38.852963023560541</v>
      </c>
      <c r="T15" s="27">
        <f>SUM(T11:T14)</f>
        <v>23014.799999999999</v>
      </c>
      <c r="U15" s="27">
        <f>SUM(U11:U14)</f>
        <v>20056</v>
      </c>
      <c r="V15" s="27">
        <f>SUM(V11:V14)</f>
        <v>22313.7</v>
      </c>
      <c r="W15" s="28">
        <f>V15/U15*100</f>
        <v>111.25698045472676</v>
      </c>
      <c r="X15" s="28">
        <f>V15/T15*100</f>
        <v>96.953699358673546</v>
      </c>
      <c r="Y15" s="27">
        <f>SUM(Y11:Y14)</f>
        <v>26581.7</v>
      </c>
      <c r="Z15" s="27">
        <f>SUM(Z11:Z14)</f>
        <v>19973</v>
      </c>
      <c r="AA15" s="27">
        <f>SUM(AA11:AA14)</f>
        <v>17085.900000000001</v>
      </c>
      <c r="AB15" s="28">
        <f>AA15/Z15*100</f>
        <v>85.544985730736499</v>
      </c>
      <c r="AC15" s="28">
        <f>AA15/Y15*100</f>
        <v>64.276927359800169</v>
      </c>
      <c r="AD15" s="27">
        <f>SUM(AD11:AD14)</f>
        <v>447306.4</v>
      </c>
      <c r="AE15" s="27">
        <f>SUM(AE11:AE14)</f>
        <v>325911.40000000002</v>
      </c>
      <c r="AF15" s="27">
        <f>SUM(AF11:AF14)</f>
        <v>153661.9</v>
      </c>
      <c r="AG15" s="28">
        <f>AF15/AE15*100</f>
        <v>47.148366089679584</v>
      </c>
      <c r="AH15" s="28">
        <f>AF15/AD15*100</f>
        <v>34.352716616618942</v>
      </c>
      <c r="AI15" s="27">
        <f>SUM(AI11:AI14)</f>
        <v>782795.5</v>
      </c>
      <c r="AJ15" s="27">
        <f>SUM(AJ11:AJ14)</f>
        <v>622428.5</v>
      </c>
      <c r="AK15" s="27">
        <f>SUM(AK11:AK14)</f>
        <v>350892.7</v>
      </c>
      <c r="AL15" s="28">
        <f>AK15/AJ15*100</f>
        <v>56.374780396463208</v>
      </c>
      <c r="AM15" s="28">
        <f>AK15/AI15*100</f>
        <v>44.825589825184231</v>
      </c>
      <c r="AN15" s="27">
        <f>SUM(AN11:AN14)</f>
        <v>91613</v>
      </c>
      <c r="AO15" s="27">
        <f>SUM(AO11:AO14)</f>
        <v>66985.125</v>
      </c>
      <c r="AP15" s="27">
        <f>SUM(AP11:AP14)</f>
        <v>76424</v>
      </c>
      <c r="AQ15" s="32">
        <f>AP15/AO15*100</f>
        <v>114.09100154698524</v>
      </c>
      <c r="AR15" s="32">
        <f>AP15/AN15*100</f>
        <v>83.420475260061338</v>
      </c>
      <c r="AS15" s="27">
        <f>SUM(AS11:AS14)</f>
        <v>35170.199999999997</v>
      </c>
      <c r="AT15" s="27">
        <f>SUM(AT11:AT14)</f>
        <v>28171.65</v>
      </c>
      <c r="AU15" s="27">
        <f>SUM(AU11:AU14)</f>
        <v>28044.600000000002</v>
      </c>
      <c r="AV15" s="32">
        <f>AU15/AT15*100</f>
        <v>99.549014700949357</v>
      </c>
      <c r="AW15" s="32">
        <f>AU15/AS15*100</f>
        <v>79.739665967210897</v>
      </c>
      <c r="AX15" s="28">
        <f t="shared" ref="AX15:AZ15" si="27">SUM(AX12:AX14)</f>
        <v>0</v>
      </c>
      <c r="AY15" s="28">
        <f t="shared" si="27"/>
        <v>0</v>
      </c>
      <c r="AZ15" s="28">
        <f t="shared" si="27"/>
        <v>0</v>
      </c>
      <c r="BA15" s="1">
        <f t="shared" ref="BA15:BC15" si="28">SUM(BA11:BA14)</f>
        <v>0</v>
      </c>
      <c r="BB15" s="1">
        <f t="shared" si="28"/>
        <v>0</v>
      </c>
      <c r="BC15" s="1">
        <f t="shared" si="28"/>
        <v>0</v>
      </c>
      <c r="BD15" s="1">
        <f t="shared" ref="BD15:BL15" si="29">SUM(BD11:BD14)</f>
        <v>5267512</v>
      </c>
      <c r="BE15" s="1">
        <f t="shared" si="29"/>
        <v>3950634</v>
      </c>
      <c r="BF15" s="1">
        <f t="shared" si="29"/>
        <v>3072715.3</v>
      </c>
      <c r="BG15" s="1">
        <f t="shared" si="29"/>
        <v>0</v>
      </c>
      <c r="BH15" s="1">
        <f t="shared" si="29"/>
        <v>0</v>
      </c>
      <c r="BI15" s="1">
        <f t="shared" si="29"/>
        <v>0</v>
      </c>
      <c r="BJ15" s="1">
        <f t="shared" si="29"/>
        <v>26111.1</v>
      </c>
      <c r="BK15" s="1">
        <f t="shared" si="29"/>
        <v>15397.1</v>
      </c>
      <c r="BL15" s="1">
        <f t="shared" si="29"/>
        <v>11547.7</v>
      </c>
      <c r="BM15" s="28">
        <f t="shared" ref="BM15:BR15" si="30">SUM(BM12:BM14)</f>
        <v>0</v>
      </c>
      <c r="BN15" s="28">
        <f t="shared" si="30"/>
        <v>0</v>
      </c>
      <c r="BO15" s="28">
        <f t="shared" si="30"/>
        <v>0</v>
      </c>
      <c r="BP15" s="28">
        <f t="shared" si="30"/>
        <v>0</v>
      </c>
      <c r="BQ15" s="28">
        <f t="shared" si="30"/>
        <v>0</v>
      </c>
      <c r="BR15" s="28">
        <f t="shared" si="30"/>
        <v>0</v>
      </c>
      <c r="BS15" s="27">
        <f>SUM(BS11:BS14)</f>
        <v>118398.8</v>
      </c>
      <c r="BT15" s="27">
        <f>SUM(BT11:BT14)</f>
        <v>88022.5</v>
      </c>
      <c r="BU15" s="27">
        <f>SUM(BU11:BU14)</f>
        <v>67196.600000000006</v>
      </c>
      <c r="BV15" s="32">
        <f>BU15/BT15*100</f>
        <v>76.340253912351969</v>
      </c>
      <c r="BW15" s="32">
        <f>BU15/BS15*100</f>
        <v>56.754460349260306</v>
      </c>
      <c r="BX15" s="27">
        <f t="shared" ref="BX15:EJ15" si="31">SUM(BX11:BX14)</f>
        <v>46448.299999999996</v>
      </c>
      <c r="BY15" s="27">
        <f t="shared" si="31"/>
        <v>34373.699999999997</v>
      </c>
      <c r="BZ15" s="27">
        <f t="shared" si="31"/>
        <v>29632.200000000004</v>
      </c>
      <c r="CA15" s="27">
        <f t="shared" si="31"/>
        <v>15346.1</v>
      </c>
      <c r="CB15" s="27">
        <f t="shared" si="31"/>
        <v>11509.575000000001</v>
      </c>
      <c r="CC15" s="27">
        <f t="shared" si="31"/>
        <v>6018.2</v>
      </c>
      <c r="CD15" s="27">
        <f t="shared" si="31"/>
        <v>22232.1</v>
      </c>
      <c r="CE15" s="27">
        <f t="shared" si="31"/>
        <v>16366</v>
      </c>
      <c r="CF15" s="27">
        <f t="shared" si="31"/>
        <v>13429.2</v>
      </c>
      <c r="CG15" s="27">
        <f t="shared" si="31"/>
        <v>34372.300000000003</v>
      </c>
      <c r="CH15" s="27">
        <f t="shared" si="31"/>
        <v>25773.224999999999</v>
      </c>
      <c r="CI15" s="27">
        <f t="shared" si="31"/>
        <v>18117</v>
      </c>
      <c r="CJ15" s="27">
        <f t="shared" si="31"/>
        <v>0</v>
      </c>
      <c r="CK15" s="27">
        <f t="shared" si="31"/>
        <v>0</v>
      </c>
      <c r="CL15" s="27">
        <f t="shared" si="31"/>
        <v>0</v>
      </c>
      <c r="CM15" s="1">
        <f t="shared" si="31"/>
        <v>5997</v>
      </c>
      <c r="CN15" s="1">
        <f t="shared" si="31"/>
        <v>4497.8500000000004</v>
      </c>
      <c r="CO15" s="1">
        <f t="shared" si="31"/>
        <v>2598.6999999999998</v>
      </c>
      <c r="CP15" s="27">
        <f t="shared" si="31"/>
        <v>0</v>
      </c>
      <c r="CQ15" s="27">
        <f t="shared" si="31"/>
        <v>0</v>
      </c>
      <c r="CR15" s="27">
        <f t="shared" si="31"/>
        <v>0</v>
      </c>
      <c r="CS15" s="27">
        <f t="shared" si="31"/>
        <v>455612</v>
      </c>
      <c r="CT15" s="27">
        <f t="shared" si="31"/>
        <v>341958</v>
      </c>
      <c r="CU15" s="27">
        <f t="shared" si="31"/>
        <v>253269</v>
      </c>
      <c r="CV15" s="32">
        <f>CU15/CT15*100</f>
        <v>74.064358780902921</v>
      </c>
      <c r="CW15" s="32">
        <f>CU15/CS15*100</f>
        <v>55.588746565059743</v>
      </c>
      <c r="CX15" s="34">
        <f t="shared" si="31"/>
        <v>133142</v>
      </c>
      <c r="CY15" s="1">
        <f t="shared" si="31"/>
        <v>99244</v>
      </c>
      <c r="CZ15" s="1">
        <f t="shared" si="31"/>
        <v>61640.599999999991</v>
      </c>
      <c r="DA15" s="27">
        <f t="shared" si="31"/>
        <v>40500</v>
      </c>
      <c r="DB15" s="27">
        <f t="shared" si="31"/>
        <v>30375</v>
      </c>
      <c r="DC15" s="27">
        <f t="shared" si="31"/>
        <v>12313.9</v>
      </c>
      <c r="DD15" s="27">
        <f t="shared" si="31"/>
        <v>34340</v>
      </c>
      <c r="DE15" s="27">
        <f t="shared" si="31"/>
        <v>30640</v>
      </c>
      <c r="DF15" s="27">
        <f t="shared" si="31"/>
        <v>2691.3</v>
      </c>
      <c r="DG15" s="1">
        <f t="shared" ref="DG15:DI15" si="32">SUM(DG11:DG14)</f>
        <v>835</v>
      </c>
      <c r="DH15" s="1">
        <f t="shared" si="32"/>
        <v>835</v>
      </c>
      <c r="DI15" s="1">
        <f t="shared" si="32"/>
        <v>2640</v>
      </c>
      <c r="DJ15" s="27">
        <f t="shared" si="31"/>
        <v>87062.700000000012</v>
      </c>
      <c r="DK15" s="27">
        <f t="shared" si="31"/>
        <v>78714.574999999997</v>
      </c>
      <c r="DL15" s="27">
        <f t="shared" si="31"/>
        <v>49106.8</v>
      </c>
      <c r="DM15" s="27">
        <f t="shared" si="31"/>
        <v>7442850.1999999993</v>
      </c>
      <c r="DN15" s="27">
        <f t="shared" si="31"/>
        <v>5624599.7000000011</v>
      </c>
      <c r="DO15" s="27">
        <f t="shared" si="31"/>
        <v>4122502.1</v>
      </c>
      <c r="DP15" s="27">
        <f t="shared" si="31"/>
        <v>0</v>
      </c>
      <c r="DQ15" s="27">
        <f t="shared" si="31"/>
        <v>0</v>
      </c>
      <c r="DR15" s="27">
        <f t="shared" si="31"/>
        <v>0</v>
      </c>
      <c r="DS15" s="27">
        <f t="shared" si="31"/>
        <v>998553</v>
      </c>
      <c r="DT15" s="27">
        <f t="shared" si="31"/>
        <v>998553</v>
      </c>
      <c r="DU15" s="27">
        <f t="shared" si="31"/>
        <v>675381.8</v>
      </c>
      <c r="DV15" s="27">
        <f t="shared" si="31"/>
        <v>0</v>
      </c>
      <c r="DW15" s="27">
        <f t="shared" si="31"/>
        <v>0</v>
      </c>
      <c r="DX15" s="27">
        <f t="shared" si="31"/>
        <v>0</v>
      </c>
      <c r="DY15" s="27">
        <f t="shared" si="31"/>
        <v>80907.7</v>
      </c>
      <c r="DZ15" s="27">
        <f t="shared" si="31"/>
        <v>80907.7</v>
      </c>
      <c r="EA15" s="27">
        <f t="shared" si="31"/>
        <v>103437.7</v>
      </c>
      <c r="EB15" s="27">
        <f t="shared" si="31"/>
        <v>14531.3</v>
      </c>
      <c r="EC15" s="27">
        <f t="shared" si="31"/>
        <v>11725.9</v>
      </c>
      <c r="ED15" s="27">
        <f t="shared" si="31"/>
        <v>11725.9</v>
      </c>
      <c r="EE15" s="27">
        <f t="shared" si="31"/>
        <v>389926.60000000003</v>
      </c>
      <c r="EF15" s="27">
        <f t="shared" si="31"/>
        <v>162639.4</v>
      </c>
      <c r="EG15" s="27">
        <f t="shared" si="31"/>
        <v>162639.4</v>
      </c>
      <c r="EH15" s="27">
        <f t="shared" si="31"/>
        <v>1483918.6</v>
      </c>
      <c r="EI15" s="27">
        <f t="shared" si="31"/>
        <v>1253826</v>
      </c>
      <c r="EJ15" s="27">
        <f t="shared" si="31"/>
        <v>953184.8</v>
      </c>
      <c r="EK15" s="15"/>
    </row>
    <row r="16" spans="1:141" x14ac:dyDescent="0.25">
      <c r="C16" s="5"/>
      <c r="D16" s="5"/>
      <c r="CU16" s="30"/>
      <c r="CV16" s="33"/>
      <c r="CW16" s="33"/>
    </row>
    <row r="17" spans="3:4" x14ac:dyDescent="0.25">
      <c r="C17" s="5"/>
      <c r="D17" s="5"/>
    </row>
    <row r="18" spans="3:4" x14ac:dyDescent="0.25">
      <c r="C18" s="5"/>
      <c r="D18" s="5"/>
    </row>
    <row r="19" spans="3:4" x14ac:dyDescent="0.25">
      <c r="C19" s="5"/>
      <c r="D19" s="5"/>
    </row>
    <row r="20" spans="3:4" x14ac:dyDescent="0.25">
      <c r="C20" s="5"/>
      <c r="D20" s="5"/>
    </row>
    <row r="21" spans="3:4" x14ac:dyDescent="0.25">
      <c r="C21" s="5"/>
      <c r="D21" s="5"/>
    </row>
    <row r="22" spans="3:4" x14ac:dyDescent="0.25">
      <c r="C22" s="5"/>
      <c r="D22" s="5"/>
    </row>
    <row r="23" spans="3:4" x14ac:dyDescent="0.25">
      <c r="C23" s="5"/>
      <c r="D23" s="5"/>
    </row>
    <row r="24" spans="3:4" x14ac:dyDescent="0.25">
      <c r="C24" s="5"/>
      <c r="D24" s="5"/>
    </row>
    <row r="25" spans="3:4" x14ac:dyDescent="0.25">
      <c r="C25" s="5"/>
      <c r="D25" s="5"/>
    </row>
    <row r="26" spans="3:4" x14ac:dyDescent="0.25">
      <c r="C26" s="5"/>
      <c r="D26" s="5"/>
    </row>
    <row r="27" spans="3:4" x14ac:dyDescent="0.25">
      <c r="C27" s="5"/>
      <c r="D27" s="5"/>
    </row>
    <row r="28" spans="3:4" x14ac:dyDescent="0.25">
      <c r="C28" s="5"/>
      <c r="D28" s="5"/>
    </row>
    <row r="29" spans="3:4" x14ac:dyDescent="0.25">
      <c r="C29" s="5"/>
      <c r="D29" s="5"/>
    </row>
    <row r="30" spans="3:4" x14ac:dyDescent="0.25">
      <c r="C30" s="5"/>
      <c r="D30" s="5"/>
    </row>
    <row r="31" spans="3:4" x14ac:dyDescent="0.25">
      <c r="C31" s="5"/>
      <c r="D31" s="5"/>
    </row>
    <row r="32" spans="3:4" x14ac:dyDescent="0.25">
      <c r="C32" s="5"/>
      <c r="D32" s="5"/>
    </row>
    <row r="33" spans="3:4" x14ac:dyDescent="0.25">
      <c r="C33" s="5"/>
      <c r="D33" s="5"/>
    </row>
    <row r="34" spans="3:4" x14ac:dyDescent="0.25">
      <c r="C34" s="5"/>
      <c r="D34" s="5"/>
    </row>
    <row r="35" spans="3:4" x14ac:dyDescent="0.25">
      <c r="C35" s="5"/>
      <c r="D35" s="5"/>
    </row>
    <row r="36" spans="3:4" x14ac:dyDescent="0.25">
      <c r="C36" s="5"/>
      <c r="D36" s="5"/>
    </row>
    <row r="37" spans="3:4" x14ac:dyDescent="0.25">
      <c r="C37" s="5"/>
      <c r="D37" s="5"/>
    </row>
    <row r="38" spans="3:4" x14ac:dyDescent="0.25">
      <c r="C38" s="5"/>
      <c r="D38" s="5"/>
    </row>
    <row r="39" spans="3:4" x14ac:dyDescent="0.25">
      <c r="C39" s="5"/>
      <c r="D39" s="5"/>
    </row>
    <row r="40" spans="3:4" x14ac:dyDescent="0.25">
      <c r="C40" s="5"/>
      <c r="D40" s="5"/>
    </row>
    <row r="41" spans="3:4" x14ac:dyDescent="0.25">
      <c r="C41" s="5"/>
      <c r="D41" s="5"/>
    </row>
    <row r="42" spans="3:4" x14ac:dyDescent="0.25">
      <c r="C42" s="5"/>
      <c r="D42" s="5"/>
    </row>
    <row r="43" spans="3:4" x14ac:dyDescent="0.25">
      <c r="C43" s="5"/>
      <c r="D43" s="5"/>
    </row>
    <row r="44" spans="3:4" x14ac:dyDescent="0.25">
      <c r="C44" s="5"/>
      <c r="D44" s="5"/>
    </row>
    <row r="45" spans="3:4" x14ac:dyDescent="0.25">
      <c r="C45" s="5"/>
      <c r="D45" s="5"/>
    </row>
    <row r="46" spans="3:4" x14ac:dyDescent="0.25">
      <c r="C46" s="5"/>
      <c r="D46" s="5"/>
    </row>
    <row r="47" spans="3:4" x14ac:dyDescent="0.25">
      <c r="C47" s="5"/>
      <c r="D47" s="5"/>
    </row>
    <row r="48" spans="3:4" x14ac:dyDescent="0.25">
      <c r="C48" s="5"/>
      <c r="D48" s="5"/>
    </row>
    <row r="49" spans="3:4" x14ac:dyDescent="0.25">
      <c r="C49" s="5"/>
      <c r="D49" s="5"/>
    </row>
    <row r="50" spans="3:4" x14ac:dyDescent="0.25">
      <c r="C50" s="5"/>
      <c r="D50" s="5"/>
    </row>
    <row r="51" spans="3:4" x14ac:dyDescent="0.25">
      <c r="C51" s="5"/>
      <c r="D51" s="5"/>
    </row>
    <row r="52" spans="3:4" x14ac:dyDescent="0.25">
      <c r="C52" s="5"/>
      <c r="D52" s="5"/>
    </row>
    <row r="53" spans="3:4" x14ac:dyDescent="0.25">
      <c r="C53" s="5"/>
      <c r="D53" s="5"/>
    </row>
    <row r="54" spans="3:4" x14ac:dyDescent="0.25">
      <c r="C54" s="5"/>
      <c r="D54" s="5"/>
    </row>
    <row r="55" spans="3:4" x14ac:dyDescent="0.25">
      <c r="C55" s="5"/>
      <c r="D55" s="5"/>
    </row>
    <row r="56" spans="3:4" x14ac:dyDescent="0.25">
      <c r="C56" s="5"/>
      <c r="D56" s="5"/>
    </row>
    <row r="57" spans="3:4" x14ac:dyDescent="0.25">
      <c r="C57" s="5"/>
      <c r="D57" s="5"/>
    </row>
    <row r="58" spans="3:4" x14ac:dyDescent="0.25">
      <c r="C58" s="5"/>
      <c r="D58" s="5"/>
    </row>
    <row r="59" spans="3:4" x14ac:dyDescent="0.25">
      <c r="C59" s="5"/>
      <c r="D59" s="5"/>
    </row>
    <row r="60" spans="3:4" x14ac:dyDescent="0.25">
      <c r="C60" s="5"/>
      <c r="D60" s="5"/>
    </row>
    <row r="61" spans="3:4" x14ac:dyDescent="0.25">
      <c r="C61" s="5"/>
      <c r="D61" s="5"/>
    </row>
    <row r="62" spans="3:4" x14ac:dyDescent="0.25">
      <c r="C62" s="5"/>
      <c r="D62" s="5"/>
    </row>
    <row r="63" spans="3:4" x14ac:dyDescent="0.25">
      <c r="C63" s="5"/>
      <c r="D63" s="5"/>
    </row>
    <row r="64" spans="3:4" x14ac:dyDescent="0.25">
      <c r="C64" s="5"/>
      <c r="D64" s="5"/>
    </row>
    <row r="65" spans="3:4" x14ac:dyDescent="0.25">
      <c r="C65" s="5"/>
      <c r="D65" s="5"/>
    </row>
    <row r="66" spans="3:4" x14ac:dyDescent="0.25">
      <c r="C66" s="5"/>
      <c r="D66" s="5"/>
    </row>
    <row r="67" spans="3:4" x14ac:dyDescent="0.25">
      <c r="C67" s="5"/>
      <c r="D67" s="5"/>
    </row>
    <row r="68" spans="3:4" x14ac:dyDescent="0.25">
      <c r="C68" s="5"/>
      <c r="D68" s="5"/>
    </row>
    <row r="69" spans="3:4" x14ac:dyDescent="0.25">
      <c r="C69" s="5"/>
      <c r="D69" s="5"/>
    </row>
    <row r="70" spans="3:4" x14ac:dyDescent="0.25">
      <c r="C70" s="5"/>
      <c r="D70" s="5"/>
    </row>
    <row r="71" spans="3:4" x14ac:dyDescent="0.25">
      <c r="C71" s="5"/>
      <c r="D71" s="5"/>
    </row>
    <row r="72" spans="3:4" x14ac:dyDescent="0.25">
      <c r="C72" s="5"/>
      <c r="D72" s="5"/>
    </row>
    <row r="73" spans="3:4" x14ac:dyDescent="0.25">
      <c r="C73" s="5"/>
      <c r="D73" s="5"/>
    </row>
    <row r="74" spans="3:4" x14ac:dyDescent="0.25">
      <c r="C74" s="5"/>
      <c r="D74" s="5"/>
    </row>
    <row r="75" spans="3:4" x14ac:dyDescent="0.25">
      <c r="C75" s="5"/>
      <c r="D75" s="5"/>
    </row>
    <row r="76" spans="3:4" x14ac:dyDescent="0.25">
      <c r="C76" s="5"/>
      <c r="D76" s="5"/>
    </row>
    <row r="77" spans="3:4" x14ac:dyDescent="0.25">
      <c r="C77" s="5"/>
      <c r="D77" s="5"/>
    </row>
    <row r="78" spans="3:4" x14ac:dyDescent="0.25">
      <c r="C78" s="5"/>
      <c r="D78" s="5"/>
    </row>
    <row r="79" spans="3:4" x14ac:dyDescent="0.25">
      <c r="C79" s="5"/>
      <c r="D79" s="5"/>
    </row>
    <row r="80" spans="3:4" x14ac:dyDescent="0.25">
      <c r="C80" s="5"/>
      <c r="D80" s="5"/>
    </row>
    <row r="81" spans="3:4" x14ac:dyDescent="0.25">
      <c r="C81" s="5"/>
      <c r="D81" s="5"/>
    </row>
    <row r="82" spans="3:4" x14ac:dyDescent="0.25">
      <c r="C82" s="5"/>
      <c r="D82" s="5"/>
    </row>
    <row r="83" spans="3:4" x14ac:dyDescent="0.25">
      <c r="C83" s="5"/>
      <c r="D83" s="5"/>
    </row>
    <row r="84" spans="3:4" x14ac:dyDescent="0.25">
      <c r="C84" s="5"/>
      <c r="D84" s="5"/>
    </row>
    <row r="85" spans="3:4" x14ac:dyDescent="0.25">
      <c r="C85" s="5"/>
      <c r="D85" s="5"/>
    </row>
    <row r="86" spans="3:4" x14ac:dyDescent="0.25">
      <c r="C86" s="5"/>
      <c r="D86" s="5"/>
    </row>
    <row r="87" spans="3:4" x14ac:dyDescent="0.25">
      <c r="C87" s="5"/>
      <c r="D87" s="5"/>
    </row>
    <row r="88" spans="3:4" x14ac:dyDescent="0.25">
      <c r="C88" s="5"/>
      <c r="D88" s="5"/>
    </row>
    <row r="89" spans="3:4" x14ac:dyDescent="0.25">
      <c r="C89" s="5"/>
      <c r="D89" s="5"/>
    </row>
    <row r="90" spans="3:4" x14ac:dyDescent="0.25">
      <c r="C90" s="5"/>
      <c r="D90" s="5"/>
    </row>
    <row r="91" spans="3:4" x14ac:dyDescent="0.25">
      <c r="C91" s="5"/>
      <c r="D91" s="5"/>
    </row>
    <row r="92" spans="3:4" x14ac:dyDescent="0.25">
      <c r="C92" s="5"/>
      <c r="D92" s="5"/>
    </row>
    <row r="93" spans="3:4" x14ac:dyDescent="0.25">
      <c r="C93" s="5"/>
      <c r="D93" s="5"/>
    </row>
    <row r="94" spans="3:4" x14ac:dyDescent="0.25">
      <c r="C94" s="5"/>
      <c r="D94" s="5"/>
    </row>
    <row r="95" spans="3:4" x14ac:dyDescent="0.25">
      <c r="C95" s="5"/>
      <c r="D95" s="5"/>
    </row>
    <row r="96" spans="3:4" x14ac:dyDescent="0.25">
      <c r="C96" s="5"/>
      <c r="D96" s="5"/>
    </row>
    <row r="97" spans="3:4" x14ac:dyDescent="0.25">
      <c r="C97" s="5"/>
      <c r="D97" s="5"/>
    </row>
    <row r="98" spans="3:4" x14ac:dyDescent="0.25">
      <c r="C98" s="5"/>
      <c r="D98" s="5"/>
    </row>
    <row r="99" spans="3:4" x14ac:dyDescent="0.25">
      <c r="C99" s="5"/>
      <c r="D99" s="5"/>
    </row>
    <row r="100" spans="3:4" x14ac:dyDescent="0.25">
      <c r="C100" s="5"/>
      <c r="D100" s="5"/>
    </row>
    <row r="101" spans="3:4" x14ac:dyDescent="0.25">
      <c r="C101" s="5"/>
      <c r="D101" s="5"/>
    </row>
    <row r="102" spans="3:4" x14ac:dyDescent="0.25">
      <c r="C102" s="5"/>
      <c r="D102" s="5"/>
    </row>
    <row r="103" spans="3:4" x14ac:dyDescent="0.25">
      <c r="C103" s="5"/>
      <c r="D103" s="5"/>
    </row>
    <row r="104" spans="3:4" x14ac:dyDescent="0.25">
      <c r="C104" s="5"/>
      <c r="D104" s="5"/>
    </row>
    <row r="105" spans="3:4" x14ac:dyDescent="0.25">
      <c r="C105" s="5"/>
      <c r="D105" s="5"/>
    </row>
    <row r="106" spans="3:4" x14ac:dyDescent="0.25">
      <c r="C106" s="5"/>
      <c r="D106" s="5"/>
    </row>
    <row r="107" spans="3:4" x14ac:dyDescent="0.25">
      <c r="C107" s="5"/>
      <c r="D107" s="5"/>
    </row>
    <row r="108" spans="3:4" x14ac:dyDescent="0.25">
      <c r="C108" s="5"/>
      <c r="D108" s="5"/>
    </row>
    <row r="109" spans="3:4" x14ac:dyDescent="0.25">
      <c r="C109" s="5"/>
      <c r="D109" s="5"/>
    </row>
    <row r="110" spans="3:4" x14ac:dyDescent="0.25">
      <c r="C110" s="5"/>
      <c r="D110" s="5"/>
    </row>
    <row r="111" spans="3:4" x14ac:dyDescent="0.25">
      <c r="C111" s="5"/>
      <c r="D111" s="5"/>
    </row>
    <row r="112" spans="3:4" x14ac:dyDescent="0.25">
      <c r="C112" s="5"/>
      <c r="D112" s="5"/>
    </row>
    <row r="113" spans="3:4" x14ac:dyDescent="0.25">
      <c r="C113" s="5"/>
      <c r="D113" s="5"/>
    </row>
    <row r="114" spans="3:4" x14ac:dyDescent="0.25">
      <c r="C114" s="5"/>
      <c r="D114" s="5"/>
    </row>
    <row r="115" spans="3:4" x14ac:dyDescent="0.25">
      <c r="C115" s="5"/>
      <c r="D115" s="5"/>
    </row>
    <row r="116" spans="3:4" x14ac:dyDescent="0.25">
      <c r="C116" s="5"/>
      <c r="D116" s="5"/>
    </row>
    <row r="117" spans="3:4" x14ac:dyDescent="0.25">
      <c r="C117" s="5"/>
      <c r="D117" s="5"/>
    </row>
    <row r="118" spans="3:4" x14ac:dyDescent="0.25">
      <c r="C118" s="5"/>
      <c r="D118" s="5"/>
    </row>
    <row r="119" spans="3:4" x14ac:dyDescent="0.25">
      <c r="C119" s="5"/>
      <c r="D119" s="5"/>
    </row>
    <row r="120" spans="3:4" x14ac:dyDescent="0.25">
      <c r="C120" s="5"/>
      <c r="D120" s="5"/>
    </row>
    <row r="121" spans="3:4" x14ac:dyDescent="0.25">
      <c r="C121" s="5"/>
      <c r="D121" s="5"/>
    </row>
    <row r="122" spans="3:4" x14ac:dyDescent="0.25">
      <c r="C122" s="5"/>
      <c r="D122" s="5"/>
    </row>
    <row r="123" spans="3:4" x14ac:dyDescent="0.25">
      <c r="C123" s="5"/>
      <c r="D123" s="5"/>
    </row>
    <row r="124" spans="3:4" x14ac:dyDescent="0.25">
      <c r="C124" s="5"/>
      <c r="D124" s="5"/>
    </row>
    <row r="125" spans="3:4" x14ac:dyDescent="0.25">
      <c r="C125" s="5"/>
      <c r="D125" s="5"/>
    </row>
    <row r="126" spans="3:4" x14ac:dyDescent="0.25">
      <c r="C126" s="5"/>
      <c r="D126" s="5"/>
    </row>
    <row r="127" spans="3:4" x14ac:dyDescent="0.25">
      <c r="C127" s="5"/>
      <c r="D127" s="5"/>
    </row>
    <row r="128" spans="3:4" x14ac:dyDescent="0.25">
      <c r="C128" s="5"/>
      <c r="D128" s="5"/>
    </row>
    <row r="129" spans="3:4" x14ac:dyDescent="0.25">
      <c r="C129" s="5"/>
      <c r="D129" s="5"/>
    </row>
    <row r="130" spans="3:4" x14ac:dyDescent="0.25">
      <c r="C130" s="5"/>
      <c r="D130" s="5"/>
    </row>
    <row r="131" spans="3:4" x14ac:dyDescent="0.25">
      <c r="C131" s="5"/>
      <c r="D131" s="5"/>
    </row>
    <row r="132" spans="3:4" x14ac:dyDescent="0.25">
      <c r="C132" s="5"/>
      <c r="D132" s="5"/>
    </row>
    <row r="133" spans="3:4" x14ac:dyDescent="0.25">
      <c r="C133" s="5"/>
      <c r="D133" s="5"/>
    </row>
    <row r="134" spans="3:4" x14ac:dyDescent="0.25">
      <c r="C134" s="5"/>
      <c r="D134" s="5"/>
    </row>
    <row r="135" spans="3:4" x14ac:dyDescent="0.25">
      <c r="C135" s="5"/>
      <c r="D135" s="5"/>
    </row>
    <row r="136" spans="3:4" x14ac:dyDescent="0.25">
      <c r="C136" s="5"/>
      <c r="D136" s="5"/>
    </row>
    <row r="137" spans="3:4" x14ac:dyDescent="0.25">
      <c r="C137" s="5"/>
      <c r="D137" s="5"/>
    </row>
    <row r="138" spans="3:4" x14ac:dyDescent="0.25">
      <c r="C138" s="5"/>
      <c r="D138" s="5"/>
    </row>
    <row r="139" spans="3:4" x14ac:dyDescent="0.25">
      <c r="C139" s="5"/>
      <c r="D139" s="5"/>
    </row>
    <row r="140" spans="3:4" x14ac:dyDescent="0.25">
      <c r="C140" s="5"/>
      <c r="D140" s="5"/>
    </row>
    <row r="141" spans="3:4" x14ac:dyDescent="0.25">
      <c r="C141" s="5"/>
      <c r="D141" s="5"/>
    </row>
    <row r="142" spans="3:4" x14ac:dyDescent="0.25">
      <c r="C142" s="5"/>
      <c r="D142" s="5"/>
    </row>
    <row r="143" spans="3:4" x14ac:dyDescent="0.25">
      <c r="C143" s="5"/>
      <c r="D143" s="5"/>
    </row>
    <row r="144" spans="3:4" x14ac:dyDescent="0.25">
      <c r="C144" s="5"/>
      <c r="D144" s="5"/>
    </row>
    <row r="145" spans="3:4" x14ac:dyDescent="0.25">
      <c r="C145" s="5"/>
      <c r="D145" s="5"/>
    </row>
    <row r="146" spans="3:4" x14ac:dyDescent="0.25">
      <c r="C146" s="5"/>
      <c r="D146" s="5"/>
    </row>
    <row r="147" spans="3:4" x14ac:dyDescent="0.25">
      <c r="C147" s="5"/>
      <c r="D147" s="5"/>
    </row>
    <row r="148" spans="3:4" x14ac:dyDescent="0.25">
      <c r="C148" s="5"/>
      <c r="D148" s="5"/>
    </row>
    <row r="149" spans="3:4" x14ac:dyDescent="0.25">
      <c r="C149" s="5"/>
      <c r="D149" s="5"/>
    </row>
    <row r="150" spans="3:4" x14ac:dyDescent="0.25">
      <c r="C150" s="5"/>
      <c r="D150" s="5"/>
    </row>
    <row r="151" spans="3:4" x14ac:dyDescent="0.25">
      <c r="C151" s="5"/>
      <c r="D151" s="5"/>
    </row>
    <row r="152" spans="3:4" x14ac:dyDescent="0.25">
      <c r="C152" s="5"/>
      <c r="D152" s="5"/>
    </row>
    <row r="153" spans="3:4" x14ac:dyDescent="0.25">
      <c r="C153" s="5"/>
      <c r="D153" s="5"/>
    </row>
    <row r="154" spans="3:4" x14ac:dyDescent="0.25">
      <c r="C154" s="5"/>
      <c r="D154" s="5"/>
    </row>
    <row r="155" spans="3:4" x14ac:dyDescent="0.25">
      <c r="C155" s="5"/>
      <c r="D155" s="5"/>
    </row>
    <row r="156" spans="3:4" x14ac:dyDescent="0.25">
      <c r="C156" s="5"/>
      <c r="D156" s="5"/>
    </row>
    <row r="157" spans="3:4" x14ac:dyDescent="0.25">
      <c r="C157" s="5"/>
      <c r="D157" s="5"/>
    </row>
    <row r="158" spans="3:4" x14ac:dyDescent="0.25">
      <c r="C158" s="5"/>
      <c r="D158" s="5"/>
    </row>
    <row r="159" spans="3:4" x14ac:dyDescent="0.25">
      <c r="C159" s="5"/>
      <c r="D159" s="5"/>
    </row>
    <row r="160" spans="3:4" x14ac:dyDescent="0.25">
      <c r="C160" s="5"/>
      <c r="D160" s="5"/>
    </row>
    <row r="161" spans="3:4" x14ac:dyDescent="0.25">
      <c r="C161" s="5"/>
      <c r="D161" s="5"/>
    </row>
    <row r="162" spans="3:4" x14ac:dyDescent="0.25">
      <c r="C162" s="5"/>
      <c r="D162" s="5"/>
    </row>
    <row r="163" spans="3:4" x14ac:dyDescent="0.25">
      <c r="C163" s="5"/>
      <c r="D163" s="5"/>
    </row>
    <row r="164" spans="3:4" x14ac:dyDescent="0.25">
      <c r="C164" s="5"/>
      <c r="D164" s="5"/>
    </row>
    <row r="165" spans="3:4" x14ac:dyDescent="0.25">
      <c r="C165" s="5"/>
      <c r="D165" s="5"/>
    </row>
    <row r="166" spans="3:4" x14ac:dyDescent="0.25">
      <c r="C166" s="5"/>
      <c r="D166" s="5"/>
    </row>
    <row r="167" spans="3:4" x14ac:dyDescent="0.25">
      <c r="C167" s="5"/>
      <c r="D167" s="5"/>
    </row>
    <row r="168" spans="3:4" x14ac:dyDescent="0.25">
      <c r="C168" s="5"/>
      <c r="D168" s="5"/>
    </row>
    <row r="169" spans="3:4" x14ac:dyDescent="0.25">
      <c r="C169" s="5"/>
      <c r="D169" s="5"/>
    </row>
    <row r="170" spans="3:4" x14ac:dyDescent="0.25">
      <c r="C170" s="5"/>
      <c r="D170" s="5"/>
    </row>
    <row r="171" spans="3:4" x14ac:dyDescent="0.25">
      <c r="C171" s="5"/>
      <c r="D171" s="5"/>
    </row>
    <row r="172" spans="3:4" x14ac:dyDescent="0.25">
      <c r="C172" s="5"/>
      <c r="D172" s="5"/>
    </row>
    <row r="173" spans="3:4" x14ac:dyDescent="0.25">
      <c r="C173" s="5"/>
      <c r="D173" s="5"/>
    </row>
    <row r="174" spans="3:4" x14ac:dyDescent="0.25">
      <c r="C174" s="5"/>
      <c r="D174" s="5"/>
    </row>
    <row r="175" spans="3:4" x14ac:dyDescent="0.25">
      <c r="C175" s="5"/>
      <c r="D175" s="5"/>
    </row>
    <row r="176" spans="3:4" x14ac:dyDescent="0.25">
      <c r="C176" s="5"/>
      <c r="D176" s="5"/>
    </row>
    <row r="177" spans="3:4" x14ac:dyDescent="0.25">
      <c r="C177" s="5"/>
      <c r="D177" s="5"/>
    </row>
    <row r="178" spans="3:4" x14ac:dyDescent="0.25">
      <c r="C178" s="5"/>
      <c r="D178" s="5"/>
    </row>
    <row r="179" spans="3:4" x14ac:dyDescent="0.25">
      <c r="C179" s="5"/>
      <c r="D179" s="5"/>
    </row>
    <row r="180" spans="3:4" x14ac:dyDescent="0.25">
      <c r="C180" s="5"/>
      <c r="D180" s="5"/>
    </row>
    <row r="181" spans="3:4" x14ac:dyDescent="0.25">
      <c r="C181" s="5"/>
      <c r="D181" s="5"/>
    </row>
    <row r="182" spans="3:4" x14ac:dyDescent="0.25">
      <c r="C182" s="5"/>
      <c r="D182" s="5"/>
    </row>
    <row r="183" spans="3:4" x14ac:dyDescent="0.25">
      <c r="C183" s="5"/>
      <c r="D183" s="5"/>
    </row>
    <row r="184" spans="3:4" x14ac:dyDescent="0.25">
      <c r="C184" s="5"/>
      <c r="D184" s="5"/>
    </row>
    <row r="185" spans="3:4" x14ac:dyDescent="0.25">
      <c r="C185" s="5"/>
      <c r="D185" s="5"/>
    </row>
    <row r="186" spans="3:4" x14ac:dyDescent="0.25">
      <c r="C186" s="5"/>
      <c r="D186" s="5"/>
    </row>
    <row r="187" spans="3:4" x14ac:dyDescent="0.25">
      <c r="C187" s="5"/>
      <c r="D187" s="5"/>
    </row>
    <row r="188" spans="3:4" x14ac:dyDescent="0.25">
      <c r="C188" s="5"/>
      <c r="D188" s="5"/>
    </row>
    <row r="189" spans="3:4" x14ac:dyDescent="0.25">
      <c r="C189" s="5"/>
      <c r="D189" s="5"/>
    </row>
    <row r="190" spans="3:4" x14ac:dyDescent="0.25">
      <c r="C190" s="5"/>
      <c r="D190" s="5"/>
    </row>
    <row r="191" spans="3:4" x14ac:dyDescent="0.25">
      <c r="C191" s="5"/>
      <c r="D191" s="5"/>
    </row>
    <row r="192" spans="3:4" x14ac:dyDescent="0.25">
      <c r="C192" s="5"/>
      <c r="D192" s="5"/>
    </row>
    <row r="193" spans="3:4" x14ac:dyDescent="0.25">
      <c r="C193" s="5"/>
      <c r="D193" s="5"/>
    </row>
    <row r="194" spans="3:4" x14ac:dyDescent="0.25">
      <c r="C194" s="5"/>
      <c r="D194" s="5"/>
    </row>
    <row r="195" spans="3:4" x14ac:dyDescent="0.25">
      <c r="C195" s="5"/>
      <c r="D195" s="5"/>
    </row>
    <row r="196" spans="3:4" x14ac:dyDescent="0.25">
      <c r="C196" s="5"/>
      <c r="D196" s="5"/>
    </row>
    <row r="197" spans="3:4" x14ac:dyDescent="0.25">
      <c r="C197" s="5"/>
      <c r="D197" s="5"/>
    </row>
    <row r="198" spans="3:4" x14ac:dyDescent="0.25">
      <c r="C198" s="5"/>
      <c r="D198" s="5"/>
    </row>
    <row r="199" spans="3:4" x14ac:dyDescent="0.25">
      <c r="C199" s="5"/>
      <c r="D199" s="5"/>
    </row>
    <row r="200" spans="3:4" x14ac:dyDescent="0.25">
      <c r="C200" s="5"/>
      <c r="D200" s="5"/>
    </row>
    <row r="201" spans="3:4" x14ac:dyDescent="0.25">
      <c r="C201" s="5"/>
      <c r="D201" s="5"/>
    </row>
    <row r="202" spans="3:4" x14ac:dyDescent="0.25">
      <c r="C202" s="5"/>
      <c r="D202" s="5"/>
    </row>
    <row r="203" spans="3:4" x14ac:dyDescent="0.25">
      <c r="C203" s="5"/>
      <c r="D203" s="5"/>
    </row>
    <row r="204" spans="3:4" x14ac:dyDescent="0.25">
      <c r="C204" s="5"/>
      <c r="D204" s="5"/>
    </row>
    <row r="205" spans="3:4" x14ac:dyDescent="0.25">
      <c r="C205" s="5"/>
      <c r="D205" s="5"/>
    </row>
    <row r="206" spans="3:4" x14ac:dyDescent="0.25">
      <c r="C206" s="5"/>
      <c r="D206" s="5"/>
    </row>
    <row r="207" spans="3:4" x14ac:dyDescent="0.25">
      <c r="C207" s="5"/>
      <c r="D207" s="5"/>
    </row>
    <row r="208" spans="3:4" x14ac:dyDescent="0.25">
      <c r="C208" s="5"/>
      <c r="D208" s="5"/>
    </row>
    <row r="209" spans="3:4" x14ac:dyDescent="0.25">
      <c r="C209" s="5"/>
      <c r="D209" s="5"/>
    </row>
    <row r="210" spans="3:4" x14ac:dyDescent="0.25">
      <c r="C210" s="5"/>
      <c r="D210" s="5"/>
    </row>
    <row r="211" spans="3:4" x14ac:dyDescent="0.25">
      <c r="C211" s="5"/>
      <c r="D211" s="5"/>
    </row>
    <row r="212" spans="3:4" x14ac:dyDescent="0.25">
      <c r="C212" s="5"/>
      <c r="D212" s="5"/>
    </row>
    <row r="213" spans="3:4" x14ac:dyDescent="0.25">
      <c r="C213" s="5"/>
      <c r="D213" s="5"/>
    </row>
    <row r="214" spans="3:4" x14ac:dyDescent="0.25">
      <c r="C214" s="5"/>
      <c r="D214" s="5"/>
    </row>
    <row r="215" spans="3:4" x14ac:dyDescent="0.25">
      <c r="C215" s="5"/>
      <c r="D215" s="5"/>
    </row>
    <row r="216" spans="3:4" x14ac:dyDescent="0.25">
      <c r="C216" s="5"/>
      <c r="D216" s="5"/>
    </row>
    <row r="217" spans="3:4" x14ac:dyDescent="0.25">
      <c r="C217" s="5"/>
      <c r="D217" s="5"/>
    </row>
    <row r="218" spans="3:4" x14ac:dyDescent="0.25">
      <c r="C218" s="5"/>
      <c r="D218" s="5"/>
    </row>
    <row r="219" spans="3:4" x14ac:dyDescent="0.25">
      <c r="C219" s="5"/>
      <c r="D219" s="5"/>
    </row>
    <row r="220" spans="3:4" x14ac:dyDescent="0.25">
      <c r="C220" s="5"/>
      <c r="D220" s="5"/>
    </row>
    <row r="221" spans="3:4" x14ac:dyDescent="0.25">
      <c r="C221" s="5"/>
      <c r="D221" s="5"/>
    </row>
    <row r="222" spans="3:4" x14ac:dyDescent="0.25">
      <c r="C222" s="5"/>
      <c r="D222" s="5"/>
    </row>
    <row r="223" spans="3:4" x14ac:dyDescent="0.25">
      <c r="C223" s="5"/>
      <c r="D223" s="5"/>
    </row>
    <row r="224" spans="3:4" x14ac:dyDescent="0.25">
      <c r="C224" s="5"/>
      <c r="D224" s="5"/>
    </row>
    <row r="225" spans="3:4" x14ac:dyDescent="0.25">
      <c r="C225" s="5"/>
      <c r="D225" s="5"/>
    </row>
    <row r="226" spans="3:4" x14ac:dyDescent="0.25">
      <c r="C226" s="5"/>
      <c r="D226" s="5"/>
    </row>
    <row r="227" spans="3:4" x14ac:dyDescent="0.25">
      <c r="C227" s="5"/>
      <c r="D227" s="5"/>
    </row>
    <row r="228" spans="3:4" x14ac:dyDescent="0.25">
      <c r="C228" s="5"/>
      <c r="D228" s="5"/>
    </row>
    <row r="229" spans="3:4" x14ac:dyDescent="0.25">
      <c r="C229" s="5"/>
      <c r="D229" s="5"/>
    </row>
    <row r="230" spans="3:4" x14ac:dyDescent="0.25">
      <c r="C230" s="5"/>
      <c r="D230" s="5"/>
    </row>
    <row r="231" spans="3:4" x14ac:dyDescent="0.25">
      <c r="C231" s="5"/>
      <c r="D231" s="5"/>
    </row>
    <row r="232" spans="3:4" x14ac:dyDescent="0.25">
      <c r="C232" s="5"/>
      <c r="D232" s="5"/>
    </row>
    <row r="233" spans="3:4" x14ac:dyDescent="0.25">
      <c r="C233" s="5"/>
      <c r="D233" s="5"/>
    </row>
    <row r="234" spans="3:4" x14ac:dyDescent="0.25">
      <c r="C234" s="5"/>
      <c r="D234" s="5"/>
    </row>
    <row r="235" spans="3:4" x14ac:dyDescent="0.25">
      <c r="C235" s="5"/>
      <c r="D235" s="5"/>
    </row>
    <row r="236" spans="3:4" x14ac:dyDescent="0.25">
      <c r="C236" s="5"/>
      <c r="D236" s="5"/>
    </row>
    <row r="237" spans="3:4" x14ac:dyDescent="0.25">
      <c r="C237" s="5"/>
      <c r="D237" s="5"/>
    </row>
    <row r="238" spans="3:4" x14ac:dyDescent="0.25">
      <c r="C238" s="5"/>
      <c r="D238" s="5"/>
    </row>
    <row r="239" spans="3:4" x14ac:dyDescent="0.25">
      <c r="C239" s="5"/>
      <c r="D239" s="5"/>
    </row>
    <row r="240" spans="3:4" x14ac:dyDescent="0.25">
      <c r="C240" s="5"/>
      <c r="D240" s="5"/>
    </row>
    <row r="241" spans="3:4" x14ac:dyDescent="0.25">
      <c r="C241" s="5"/>
      <c r="D241" s="5"/>
    </row>
    <row r="242" spans="3:4" x14ac:dyDescent="0.25">
      <c r="C242" s="5"/>
      <c r="D242" s="5"/>
    </row>
    <row r="243" spans="3:4" x14ac:dyDescent="0.25">
      <c r="C243" s="5"/>
      <c r="D243" s="5"/>
    </row>
    <row r="244" spans="3:4" x14ac:dyDescent="0.25">
      <c r="C244" s="5"/>
      <c r="D244" s="5"/>
    </row>
    <row r="245" spans="3:4" x14ac:dyDescent="0.25">
      <c r="C245" s="5"/>
      <c r="D245" s="5"/>
    </row>
    <row r="246" spans="3:4" x14ac:dyDescent="0.25">
      <c r="C246" s="5"/>
      <c r="D246" s="5"/>
    </row>
    <row r="247" spans="3:4" x14ac:dyDescent="0.25">
      <c r="C247" s="5"/>
      <c r="D247" s="5"/>
    </row>
    <row r="248" spans="3:4" x14ac:dyDescent="0.25">
      <c r="C248" s="5"/>
      <c r="D248" s="5"/>
    </row>
    <row r="249" spans="3:4" x14ac:dyDescent="0.25">
      <c r="C249" s="5"/>
      <c r="D249" s="5"/>
    </row>
    <row r="250" spans="3:4" x14ac:dyDescent="0.25">
      <c r="C250" s="5"/>
      <c r="D250" s="5"/>
    </row>
    <row r="251" spans="3:4" x14ac:dyDescent="0.25">
      <c r="C251" s="5"/>
      <c r="D251" s="5"/>
    </row>
    <row r="252" spans="3:4" x14ac:dyDescent="0.25">
      <c r="C252" s="5"/>
      <c r="D252" s="5"/>
    </row>
    <row r="253" spans="3:4" x14ac:dyDescent="0.25">
      <c r="C253" s="5"/>
      <c r="D253" s="5"/>
    </row>
    <row r="254" spans="3:4" x14ac:dyDescent="0.25">
      <c r="C254" s="5"/>
      <c r="D254" s="5"/>
    </row>
    <row r="255" spans="3:4" x14ac:dyDescent="0.25">
      <c r="C255" s="5"/>
      <c r="D255" s="5"/>
    </row>
    <row r="256" spans="3:4" x14ac:dyDescent="0.25">
      <c r="C256" s="5"/>
      <c r="D256" s="5"/>
    </row>
    <row r="257" spans="3:4" x14ac:dyDescent="0.25">
      <c r="C257" s="5"/>
      <c r="D257" s="5"/>
    </row>
    <row r="258" spans="3:4" x14ac:dyDescent="0.25">
      <c r="C258" s="5"/>
      <c r="D258" s="5"/>
    </row>
    <row r="259" spans="3:4" x14ac:dyDescent="0.25">
      <c r="C259" s="5"/>
      <c r="D259" s="5"/>
    </row>
    <row r="260" spans="3:4" x14ac:dyDescent="0.25">
      <c r="C260" s="5"/>
      <c r="D260" s="5"/>
    </row>
    <row r="261" spans="3:4" x14ac:dyDescent="0.25">
      <c r="C261" s="5"/>
      <c r="D261" s="5"/>
    </row>
    <row r="262" spans="3:4" x14ac:dyDescent="0.25">
      <c r="C262" s="5"/>
      <c r="D262" s="5"/>
    </row>
    <row r="263" spans="3:4" x14ac:dyDescent="0.25">
      <c r="C263" s="5"/>
      <c r="D263" s="5"/>
    </row>
    <row r="264" spans="3:4" x14ac:dyDescent="0.25">
      <c r="C264" s="5"/>
      <c r="D264" s="5"/>
    </row>
    <row r="265" spans="3:4" x14ac:dyDescent="0.25">
      <c r="C265" s="5"/>
      <c r="D265" s="5"/>
    </row>
    <row r="266" spans="3:4" x14ac:dyDescent="0.25">
      <c r="C266" s="5"/>
      <c r="D266" s="5"/>
    </row>
    <row r="267" spans="3:4" x14ac:dyDescent="0.25">
      <c r="C267" s="5"/>
      <c r="D267" s="5"/>
    </row>
    <row r="268" spans="3:4" x14ac:dyDescent="0.25">
      <c r="C268" s="5"/>
      <c r="D268" s="5"/>
    </row>
    <row r="269" spans="3:4" x14ac:dyDescent="0.25">
      <c r="C269" s="5"/>
      <c r="D269" s="5"/>
    </row>
    <row r="270" spans="3:4" x14ac:dyDescent="0.25">
      <c r="C270" s="5"/>
      <c r="D270" s="5"/>
    </row>
    <row r="271" spans="3:4" x14ac:dyDescent="0.25">
      <c r="C271" s="5"/>
      <c r="D271" s="5"/>
    </row>
    <row r="272" spans="3:4" x14ac:dyDescent="0.25">
      <c r="C272" s="5"/>
      <c r="D272" s="5"/>
    </row>
    <row r="273" spans="3:4" x14ac:dyDescent="0.25">
      <c r="C273" s="5"/>
      <c r="D273" s="5"/>
    </row>
    <row r="274" spans="3:4" x14ac:dyDescent="0.25">
      <c r="C274" s="5"/>
      <c r="D274" s="5"/>
    </row>
    <row r="275" spans="3:4" x14ac:dyDescent="0.25">
      <c r="C275" s="5"/>
      <c r="D275" s="5"/>
    </row>
    <row r="276" spans="3:4" x14ac:dyDescent="0.25">
      <c r="C276" s="5"/>
      <c r="D276" s="5"/>
    </row>
    <row r="277" spans="3:4" x14ac:dyDescent="0.25">
      <c r="C277" s="5"/>
      <c r="D277" s="5"/>
    </row>
    <row r="278" spans="3:4" x14ac:dyDescent="0.25">
      <c r="C278" s="5"/>
      <c r="D278" s="5"/>
    </row>
    <row r="279" spans="3:4" x14ac:dyDescent="0.25">
      <c r="C279" s="5"/>
      <c r="D279" s="5"/>
    </row>
    <row r="280" spans="3:4" x14ac:dyDescent="0.25">
      <c r="C280" s="5"/>
      <c r="D280" s="5"/>
    </row>
    <row r="281" spans="3:4" x14ac:dyDescent="0.25">
      <c r="C281" s="5"/>
      <c r="D281" s="5"/>
    </row>
    <row r="282" spans="3:4" x14ac:dyDescent="0.25">
      <c r="C282" s="5"/>
      <c r="D282" s="5"/>
    </row>
    <row r="283" spans="3:4" x14ac:dyDescent="0.25">
      <c r="C283" s="5"/>
      <c r="D283" s="5"/>
    </row>
    <row r="284" spans="3:4" x14ac:dyDescent="0.25">
      <c r="C284" s="5"/>
      <c r="D284" s="5"/>
    </row>
    <row r="285" spans="3:4" x14ac:dyDescent="0.25">
      <c r="C285" s="5"/>
      <c r="D285" s="5"/>
    </row>
    <row r="286" spans="3:4" x14ac:dyDescent="0.25">
      <c r="C286" s="5"/>
      <c r="D286" s="5"/>
    </row>
    <row r="287" spans="3:4" x14ac:dyDescent="0.25">
      <c r="C287" s="5"/>
      <c r="D287" s="5"/>
    </row>
    <row r="288" spans="3:4" x14ac:dyDescent="0.25">
      <c r="C288" s="5"/>
      <c r="D288" s="5"/>
    </row>
    <row r="289" spans="3:4" x14ac:dyDescent="0.25">
      <c r="C289" s="5"/>
      <c r="D289" s="5"/>
    </row>
    <row r="290" spans="3:4" x14ac:dyDescent="0.25">
      <c r="C290" s="5"/>
      <c r="D290" s="5"/>
    </row>
    <row r="291" spans="3:4" x14ac:dyDescent="0.25">
      <c r="C291" s="5"/>
      <c r="D291" s="5"/>
    </row>
    <row r="292" spans="3:4" x14ac:dyDescent="0.25">
      <c r="C292" s="5"/>
      <c r="D292" s="5"/>
    </row>
    <row r="293" spans="3:4" x14ac:dyDescent="0.25">
      <c r="C293" s="5"/>
      <c r="D293" s="5"/>
    </row>
    <row r="294" spans="3:4" x14ac:dyDescent="0.25">
      <c r="C294" s="5"/>
      <c r="D294" s="5"/>
    </row>
    <row r="295" spans="3:4" x14ac:dyDescent="0.25">
      <c r="C295" s="5"/>
      <c r="D295" s="5"/>
    </row>
    <row r="296" spans="3:4" x14ac:dyDescent="0.25">
      <c r="C296" s="5"/>
      <c r="D296" s="5"/>
    </row>
    <row r="297" spans="3:4" x14ac:dyDescent="0.25">
      <c r="C297" s="5"/>
      <c r="D297" s="5"/>
    </row>
    <row r="298" spans="3:4" x14ac:dyDescent="0.25">
      <c r="C298" s="5"/>
      <c r="D298" s="5"/>
    </row>
    <row r="299" spans="3:4" x14ac:dyDescent="0.25">
      <c r="C299" s="5"/>
      <c r="D299" s="5"/>
    </row>
    <row r="300" spans="3:4" x14ac:dyDescent="0.25">
      <c r="C300" s="5"/>
      <c r="D300" s="5"/>
    </row>
    <row r="301" spans="3:4" x14ac:dyDescent="0.25">
      <c r="C301" s="5"/>
      <c r="D301" s="5"/>
    </row>
    <row r="302" spans="3:4" x14ac:dyDescent="0.25">
      <c r="C302" s="5"/>
      <c r="D302" s="5"/>
    </row>
    <row r="303" spans="3:4" x14ac:dyDescent="0.25">
      <c r="C303" s="5"/>
      <c r="D303" s="5"/>
    </row>
    <row r="304" spans="3:4" x14ac:dyDescent="0.25">
      <c r="C304" s="5"/>
      <c r="D304" s="5"/>
    </row>
    <row r="305" spans="3:4" x14ac:dyDescent="0.25">
      <c r="C305" s="5"/>
      <c r="D305" s="5"/>
    </row>
    <row r="306" spans="3:4" x14ac:dyDescent="0.25">
      <c r="C306" s="5"/>
      <c r="D306" s="5"/>
    </row>
    <row r="307" spans="3:4" x14ac:dyDescent="0.25">
      <c r="C307" s="5"/>
      <c r="D307" s="5"/>
    </row>
    <row r="308" spans="3:4" x14ac:dyDescent="0.25">
      <c r="C308" s="5"/>
      <c r="D308" s="5"/>
    </row>
    <row r="309" spans="3:4" x14ac:dyDescent="0.25">
      <c r="C309" s="5"/>
      <c r="D309" s="5"/>
    </row>
    <row r="310" spans="3:4" x14ac:dyDescent="0.25">
      <c r="C310" s="5"/>
      <c r="D310" s="5"/>
    </row>
    <row r="311" spans="3:4" x14ac:dyDescent="0.25">
      <c r="C311" s="5"/>
      <c r="D311" s="5"/>
    </row>
    <row r="312" spans="3:4" x14ac:dyDescent="0.25">
      <c r="C312" s="5"/>
      <c r="D312" s="5"/>
    </row>
    <row r="313" spans="3:4" x14ac:dyDescent="0.25">
      <c r="C313" s="5"/>
      <c r="D313" s="5"/>
    </row>
    <row r="314" spans="3:4" x14ac:dyDescent="0.25">
      <c r="C314" s="5"/>
      <c r="D314" s="5"/>
    </row>
    <row r="315" spans="3:4" x14ac:dyDescent="0.25">
      <c r="C315" s="5"/>
      <c r="D315" s="5"/>
    </row>
    <row r="316" spans="3:4" x14ac:dyDescent="0.25">
      <c r="C316" s="5"/>
      <c r="D316" s="5"/>
    </row>
    <row r="317" spans="3:4" x14ac:dyDescent="0.25">
      <c r="C317" s="5"/>
      <c r="D317" s="5"/>
    </row>
    <row r="318" spans="3:4" x14ac:dyDescent="0.25">
      <c r="C318" s="5"/>
      <c r="D318" s="5"/>
    </row>
    <row r="319" spans="3:4" x14ac:dyDescent="0.25">
      <c r="C319" s="5"/>
      <c r="D319" s="5"/>
    </row>
    <row r="320" spans="3:4" x14ac:dyDescent="0.25">
      <c r="C320" s="5"/>
      <c r="D320" s="5"/>
    </row>
    <row r="321" spans="3:4" x14ac:dyDescent="0.25">
      <c r="C321" s="5"/>
      <c r="D321" s="5"/>
    </row>
    <row r="322" spans="3:4" x14ac:dyDescent="0.25">
      <c r="C322" s="5"/>
      <c r="D322" s="5"/>
    </row>
    <row r="323" spans="3:4" x14ac:dyDescent="0.25">
      <c r="C323" s="5"/>
      <c r="D323" s="5"/>
    </row>
    <row r="324" spans="3:4" x14ac:dyDescent="0.25">
      <c r="C324" s="5"/>
      <c r="D324" s="5"/>
    </row>
    <row r="325" spans="3:4" x14ac:dyDescent="0.25">
      <c r="C325" s="5"/>
      <c r="D325" s="5"/>
    </row>
    <row r="326" spans="3:4" x14ac:dyDescent="0.25">
      <c r="C326" s="5"/>
      <c r="D326" s="5"/>
    </row>
    <row r="327" spans="3:4" x14ac:dyDescent="0.25">
      <c r="C327" s="5"/>
      <c r="D327" s="5"/>
    </row>
    <row r="328" spans="3:4" x14ac:dyDescent="0.25">
      <c r="C328" s="5"/>
      <c r="D328" s="5"/>
    </row>
    <row r="329" spans="3:4" x14ac:dyDescent="0.25">
      <c r="C329" s="5"/>
      <c r="D329" s="5"/>
    </row>
    <row r="330" spans="3:4" x14ac:dyDescent="0.25">
      <c r="C330" s="5"/>
      <c r="D330" s="5"/>
    </row>
    <row r="331" spans="3:4" x14ac:dyDescent="0.25">
      <c r="C331" s="5"/>
      <c r="D331" s="5"/>
    </row>
    <row r="332" spans="3:4" x14ac:dyDescent="0.25">
      <c r="C332" s="5"/>
      <c r="D332" s="5"/>
    </row>
    <row r="333" spans="3:4" x14ac:dyDescent="0.25">
      <c r="C333" s="5"/>
      <c r="D333" s="5"/>
    </row>
    <row r="334" spans="3:4" x14ac:dyDescent="0.25">
      <c r="C334" s="5"/>
      <c r="D334" s="5"/>
    </row>
    <row r="335" spans="3:4" x14ac:dyDescent="0.25">
      <c r="C335" s="5"/>
      <c r="D335" s="5"/>
    </row>
    <row r="336" spans="3:4" x14ac:dyDescent="0.25">
      <c r="C336" s="5"/>
      <c r="D336" s="5"/>
    </row>
    <row r="337" spans="3:4" x14ac:dyDescent="0.25">
      <c r="C337" s="5"/>
      <c r="D337" s="5"/>
    </row>
    <row r="338" spans="3:4" x14ac:dyDescent="0.25">
      <c r="C338" s="5"/>
      <c r="D338" s="5"/>
    </row>
    <row r="339" spans="3:4" x14ac:dyDescent="0.25">
      <c r="C339" s="5"/>
      <c r="D339" s="5"/>
    </row>
    <row r="340" spans="3:4" x14ac:dyDescent="0.25">
      <c r="C340" s="5"/>
      <c r="D340" s="5"/>
    </row>
    <row r="341" spans="3:4" x14ac:dyDescent="0.25">
      <c r="C341" s="5"/>
      <c r="D341" s="5"/>
    </row>
    <row r="342" spans="3:4" x14ac:dyDescent="0.25">
      <c r="C342" s="5"/>
      <c r="D342" s="5"/>
    </row>
    <row r="343" spans="3:4" x14ac:dyDescent="0.25">
      <c r="C343" s="5"/>
      <c r="D343" s="5"/>
    </row>
    <row r="344" spans="3:4" x14ac:dyDescent="0.25">
      <c r="C344" s="5"/>
      <c r="D344" s="5"/>
    </row>
    <row r="345" spans="3:4" x14ac:dyDescent="0.25">
      <c r="C345" s="5"/>
      <c r="D345" s="5"/>
    </row>
    <row r="346" spans="3:4" x14ac:dyDescent="0.25">
      <c r="C346" s="5"/>
      <c r="D346" s="5"/>
    </row>
    <row r="347" spans="3:4" x14ac:dyDescent="0.25">
      <c r="C347" s="5"/>
      <c r="D347" s="5"/>
    </row>
    <row r="348" spans="3:4" x14ac:dyDescent="0.25">
      <c r="C348" s="5"/>
      <c r="D348" s="5"/>
    </row>
    <row r="349" spans="3:4" x14ac:dyDescent="0.25">
      <c r="C349" s="5"/>
      <c r="D349" s="5"/>
    </row>
    <row r="350" spans="3:4" x14ac:dyDescent="0.25">
      <c r="C350" s="5"/>
      <c r="D350" s="5"/>
    </row>
    <row r="351" spans="3:4" x14ac:dyDescent="0.25">
      <c r="C351" s="5"/>
      <c r="D351" s="5"/>
    </row>
    <row r="352" spans="3:4" x14ac:dyDescent="0.25">
      <c r="C352" s="5"/>
      <c r="D352" s="5"/>
    </row>
    <row r="353" spans="3:4" x14ac:dyDescent="0.25">
      <c r="C353" s="5"/>
      <c r="D353" s="5"/>
    </row>
    <row r="354" spans="3:4" x14ac:dyDescent="0.25">
      <c r="C354" s="5"/>
      <c r="D354" s="5"/>
    </row>
    <row r="355" spans="3:4" x14ac:dyDescent="0.25">
      <c r="C355" s="5"/>
      <c r="D355" s="5"/>
    </row>
    <row r="356" spans="3:4" x14ac:dyDescent="0.25">
      <c r="C356" s="5"/>
      <c r="D356" s="5"/>
    </row>
    <row r="357" spans="3:4" x14ac:dyDescent="0.25">
      <c r="C357" s="5"/>
      <c r="D357" s="5"/>
    </row>
    <row r="358" spans="3:4" x14ac:dyDescent="0.25">
      <c r="C358" s="5"/>
      <c r="D358" s="5"/>
    </row>
    <row r="359" spans="3:4" x14ac:dyDescent="0.25">
      <c r="C359" s="5"/>
      <c r="D359" s="5"/>
    </row>
    <row r="360" spans="3:4" x14ac:dyDescent="0.25">
      <c r="C360" s="5"/>
      <c r="D360" s="5"/>
    </row>
    <row r="361" spans="3:4" x14ac:dyDescent="0.25">
      <c r="C361" s="5"/>
      <c r="D361" s="5"/>
    </row>
    <row r="362" spans="3:4" x14ac:dyDescent="0.25">
      <c r="C362" s="5"/>
      <c r="D362" s="5"/>
    </row>
    <row r="363" spans="3:4" x14ac:dyDescent="0.25">
      <c r="C363" s="5"/>
      <c r="D363" s="5"/>
    </row>
    <row r="364" spans="3:4" x14ac:dyDescent="0.25">
      <c r="C364" s="5"/>
      <c r="D364" s="5"/>
    </row>
    <row r="365" spans="3:4" x14ac:dyDescent="0.25">
      <c r="C365" s="5"/>
      <c r="D365" s="5"/>
    </row>
    <row r="366" spans="3:4" x14ac:dyDescent="0.25">
      <c r="C366" s="5"/>
      <c r="D366" s="5"/>
    </row>
    <row r="367" spans="3:4" x14ac:dyDescent="0.25">
      <c r="C367" s="5"/>
      <c r="D367" s="5"/>
    </row>
    <row r="368" spans="3:4" x14ac:dyDescent="0.25">
      <c r="C368" s="5"/>
      <c r="D368" s="5"/>
    </row>
    <row r="369" spans="3:4" x14ac:dyDescent="0.25">
      <c r="C369" s="5"/>
      <c r="D369" s="5"/>
    </row>
    <row r="370" spans="3:4" x14ac:dyDescent="0.25">
      <c r="C370" s="5"/>
      <c r="D370" s="5"/>
    </row>
    <row r="371" spans="3:4" x14ac:dyDescent="0.25">
      <c r="C371" s="5"/>
      <c r="D371" s="5"/>
    </row>
    <row r="372" spans="3:4" x14ac:dyDescent="0.25">
      <c r="C372" s="5"/>
      <c r="D372" s="5"/>
    </row>
    <row r="373" spans="3:4" x14ac:dyDescent="0.25">
      <c r="C373" s="5"/>
      <c r="D373" s="5"/>
    </row>
    <row r="374" spans="3:4" x14ac:dyDescent="0.25">
      <c r="C374" s="5"/>
      <c r="D374" s="5"/>
    </row>
    <row r="375" spans="3:4" x14ac:dyDescent="0.25">
      <c r="C375" s="5"/>
      <c r="D375" s="5"/>
    </row>
    <row r="376" spans="3:4" x14ac:dyDescent="0.25">
      <c r="C376" s="5"/>
      <c r="D376" s="5"/>
    </row>
    <row r="377" spans="3:4" x14ac:dyDescent="0.25">
      <c r="C377" s="5"/>
      <c r="D377" s="5"/>
    </row>
    <row r="378" spans="3:4" x14ac:dyDescent="0.25">
      <c r="C378" s="5"/>
      <c r="D378" s="5"/>
    </row>
    <row r="379" spans="3:4" x14ac:dyDescent="0.25">
      <c r="C379" s="5"/>
      <c r="D379" s="5"/>
    </row>
    <row r="380" spans="3:4" x14ac:dyDescent="0.25">
      <c r="C380" s="5"/>
      <c r="D380" s="5"/>
    </row>
    <row r="381" spans="3:4" x14ac:dyDescent="0.25">
      <c r="C381" s="5"/>
      <c r="D381" s="5"/>
    </row>
    <row r="382" spans="3:4" x14ac:dyDescent="0.25">
      <c r="C382" s="5"/>
      <c r="D382" s="5"/>
    </row>
    <row r="383" spans="3:4" x14ac:dyDescent="0.25">
      <c r="C383" s="5"/>
      <c r="D383" s="5"/>
    </row>
    <row r="384" spans="3:4" x14ac:dyDescent="0.25">
      <c r="C384" s="5"/>
      <c r="D384" s="5"/>
    </row>
    <row r="385" spans="3:4" x14ac:dyDescent="0.25">
      <c r="C385" s="5"/>
      <c r="D385" s="5"/>
    </row>
    <row r="386" spans="3:4" x14ac:dyDescent="0.25">
      <c r="C386" s="5"/>
      <c r="D386" s="5"/>
    </row>
    <row r="387" spans="3:4" x14ac:dyDescent="0.25">
      <c r="C387" s="5"/>
      <c r="D387" s="5"/>
    </row>
    <row r="388" spans="3:4" x14ac:dyDescent="0.25">
      <c r="C388" s="5"/>
      <c r="D388" s="5"/>
    </row>
    <row r="389" spans="3:4" x14ac:dyDescent="0.25">
      <c r="C389" s="5"/>
      <c r="D389" s="5"/>
    </row>
    <row r="390" spans="3:4" x14ac:dyDescent="0.25">
      <c r="C390" s="5"/>
      <c r="D390" s="5"/>
    </row>
    <row r="391" spans="3:4" x14ac:dyDescent="0.25">
      <c r="C391" s="5"/>
      <c r="D391" s="5"/>
    </row>
    <row r="392" spans="3:4" x14ac:dyDescent="0.25">
      <c r="C392" s="5"/>
      <c r="D392" s="5"/>
    </row>
    <row r="393" spans="3:4" x14ac:dyDescent="0.25">
      <c r="C393" s="5"/>
      <c r="D393" s="5"/>
    </row>
    <row r="394" spans="3:4" x14ac:dyDescent="0.25">
      <c r="C394" s="5"/>
      <c r="D394" s="5"/>
    </row>
    <row r="395" spans="3:4" x14ac:dyDescent="0.25">
      <c r="C395" s="5"/>
      <c r="D395" s="5"/>
    </row>
    <row r="396" spans="3:4" x14ac:dyDescent="0.25">
      <c r="C396" s="5"/>
      <c r="D396" s="5"/>
    </row>
    <row r="397" spans="3:4" x14ac:dyDescent="0.25">
      <c r="C397" s="5"/>
      <c r="D397" s="5"/>
    </row>
    <row r="398" spans="3:4" x14ac:dyDescent="0.25">
      <c r="C398" s="5"/>
      <c r="D398" s="5"/>
    </row>
    <row r="399" spans="3:4" x14ac:dyDescent="0.25">
      <c r="C399" s="5"/>
      <c r="D399" s="5"/>
    </row>
    <row r="400" spans="3:4" x14ac:dyDescent="0.25">
      <c r="C400" s="5"/>
      <c r="D400" s="5"/>
    </row>
    <row r="401" spans="3:4" x14ac:dyDescent="0.25">
      <c r="C401" s="5"/>
      <c r="D401" s="5"/>
    </row>
    <row r="402" spans="3:4" x14ac:dyDescent="0.25">
      <c r="C402" s="5"/>
      <c r="D402" s="5"/>
    </row>
    <row r="403" spans="3:4" x14ac:dyDescent="0.25">
      <c r="C403" s="5"/>
      <c r="D403" s="5"/>
    </row>
    <row r="404" spans="3:4" x14ac:dyDescent="0.25">
      <c r="C404" s="5"/>
      <c r="D404" s="5"/>
    </row>
    <row r="405" spans="3:4" x14ac:dyDescent="0.25">
      <c r="C405" s="5"/>
      <c r="D405" s="5"/>
    </row>
    <row r="406" spans="3:4" x14ac:dyDescent="0.25">
      <c r="C406" s="5"/>
      <c r="D406" s="5"/>
    </row>
    <row r="407" spans="3:4" x14ac:dyDescent="0.25">
      <c r="C407" s="5"/>
      <c r="D407" s="5"/>
    </row>
    <row r="408" spans="3:4" x14ac:dyDescent="0.25">
      <c r="C408" s="5"/>
      <c r="D408" s="5"/>
    </row>
    <row r="409" spans="3:4" x14ac:dyDescent="0.25">
      <c r="C409" s="5"/>
      <c r="D409" s="5"/>
    </row>
    <row r="410" spans="3:4" x14ac:dyDescent="0.25">
      <c r="C410" s="5"/>
      <c r="D410" s="5"/>
    </row>
    <row r="411" spans="3:4" x14ac:dyDescent="0.25">
      <c r="C411" s="5"/>
      <c r="D411" s="5"/>
    </row>
    <row r="412" spans="3:4" x14ac:dyDescent="0.25">
      <c r="C412" s="5"/>
      <c r="D412" s="5"/>
    </row>
    <row r="413" spans="3:4" x14ac:dyDescent="0.25">
      <c r="C413" s="5"/>
      <c r="D413" s="5"/>
    </row>
    <row r="414" spans="3:4" x14ac:dyDescent="0.25">
      <c r="C414" s="5"/>
      <c r="D414" s="5"/>
    </row>
    <row r="415" spans="3:4" x14ac:dyDescent="0.25">
      <c r="C415" s="5"/>
      <c r="D415" s="5"/>
    </row>
    <row r="416" spans="3:4" x14ac:dyDescent="0.25">
      <c r="C416" s="5"/>
      <c r="D416" s="5"/>
    </row>
    <row r="417" spans="3:4" x14ac:dyDescent="0.25">
      <c r="C417" s="5"/>
      <c r="D417" s="5"/>
    </row>
    <row r="418" spans="3:4" x14ac:dyDescent="0.25">
      <c r="C418" s="5"/>
      <c r="D418" s="5"/>
    </row>
    <row r="419" spans="3:4" x14ac:dyDescent="0.25">
      <c r="C419" s="5"/>
      <c r="D419" s="5"/>
    </row>
    <row r="420" spans="3:4" x14ac:dyDescent="0.25">
      <c r="C420" s="5"/>
      <c r="D420" s="5"/>
    </row>
    <row r="421" spans="3:4" x14ac:dyDescent="0.25">
      <c r="C421" s="5"/>
      <c r="D421" s="5"/>
    </row>
    <row r="422" spans="3:4" x14ac:dyDescent="0.25">
      <c r="C422" s="5"/>
      <c r="D422" s="5"/>
    </row>
    <row r="423" spans="3:4" x14ac:dyDescent="0.25">
      <c r="C423" s="5"/>
      <c r="D423" s="5"/>
    </row>
    <row r="424" spans="3:4" x14ac:dyDescent="0.25">
      <c r="C424" s="5"/>
      <c r="D424" s="5"/>
    </row>
    <row r="425" spans="3:4" x14ac:dyDescent="0.25">
      <c r="C425" s="5"/>
      <c r="D425" s="5"/>
    </row>
    <row r="426" spans="3:4" x14ac:dyDescent="0.25">
      <c r="C426" s="5"/>
      <c r="D426" s="5"/>
    </row>
    <row r="427" spans="3:4" x14ac:dyDescent="0.25">
      <c r="C427" s="5"/>
      <c r="D427" s="5"/>
    </row>
    <row r="428" spans="3:4" x14ac:dyDescent="0.25">
      <c r="C428" s="5"/>
      <c r="D428" s="5"/>
    </row>
    <row r="429" spans="3:4" x14ac:dyDescent="0.25">
      <c r="C429" s="5"/>
      <c r="D429" s="5"/>
    </row>
    <row r="430" spans="3:4" x14ac:dyDescent="0.25">
      <c r="C430" s="5"/>
      <c r="D430" s="5"/>
    </row>
    <row r="431" spans="3:4" x14ac:dyDescent="0.25">
      <c r="C431" s="5"/>
      <c r="D431" s="5"/>
    </row>
    <row r="432" spans="3:4" x14ac:dyDescent="0.25">
      <c r="C432" s="5"/>
      <c r="D432" s="5"/>
    </row>
    <row r="433" spans="3:4" x14ac:dyDescent="0.25">
      <c r="C433" s="5"/>
      <c r="D433" s="5"/>
    </row>
    <row r="434" spans="3:4" x14ac:dyDescent="0.25">
      <c r="C434" s="5"/>
      <c r="D434" s="5"/>
    </row>
    <row r="435" spans="3:4" x14ac:dyDescent="0.25">
      <c r="C435" s="5"/>
      <c r="D435" s="5"/>
    </row>
    <row r="436" spans="3:4" x14ac:dyDescent="0.25">
      <c r="C436" s="5"/>
      <c r="D436" s="5"/>
    </row>
    <row r="437" spans="3:4" x14ac:dyDescent="0.25">
      <c r="C437" s="5"/>
      <c r="D437" s="5"/>
    </row>
    <row r="438" spans="3:4" x14ac:dyDescent="0.25">
      <c r="C438" s="5"/>
      <c r="D438" s="5"/>
    </row>
    <row r="439" spans="3:4" x14ac:dyDescent="0.25">
      <c r="C439" s="5"/>
      <c r="D439" s="5"/>
    </row>
    <row r="440" spans="3:4" x14ac:dyDescent="0.25">
      <c r="C440" s="5"/>
      <c r="D440" s="5"/>
    </row>
    <row r="441" spans="3:4" x14ac:dyDescent="0.25">
      <c r="C441" s="5"/>
      <c r="D441" s="5"/>
    </row>
    <row r="442" spans="3:4" x14ac:dyDescent="0.25">
      <c r="C442" s="5"/>
      <c r="D442" s="5"/>
    </row>
    <row r="443" spans="3:4" x14ac:dyDescent="0.25">
      <c r="C443" s="5"/>
      <c r="D443" s="5"/>
    </row>
    <row r="444" spans="3:4" x14ac:dyDescent="0.25">
      <c r="C444" s="5"/>
      <c r="D444" s="5"/>
    </row>
    <row r="445" spans="3:4" x14ac:dyDescent="0.25">
      <c r="C445" s="5"/>
      <c r="D445" s="5"/>
    </row>
    <row r="446" spans="3:4" x14ac:dyDescent="0.25">
      <c r="C446" s="5"/>
      <c r="D446" s="5"/>
    </row>
    <row r="447" spans="3:4" x14ac:dyDescent="0.25">
      <c r="C447" s="5"/>
      <c r="D447" s="5"/>
    </row>
    <row r="448" spans="3:4" x14ac:dyDescent="0.25">
      <c r="C448" s="5"/>
      <c r="D448" s="5"/>
    </row>
    <row r="449" spans="3:4" x14ac:dyDescent="0.25">
      <c r="C449" s="5"/>
      <c r="D449" s="5"/>
    </row>
    <row r="450" spans="3:4" x14ac:dyDescent="0.25">
      <c r="C450" s="5"/>
      <c r="D450" s="5"/>
    </row>
    <row r="451" spans="3:4" x14ac:dyDescent="0.25">
      <c r="C451" s="5"/>
      <c r="D451" s="5"/>
    </row>
    <row r="452" spans="3:4" x14ac:dyDescent="0.25">
      <c r="C452" s="5"/>
      <c r="D452" s="5"/>
    </row>
    <row r="453" spans="3:4" x14ac:dyDescent="0.25">
      <c r="C453" s="5"/>
      <c r="D453" s="5"/>
    </row>
    <row r="454" spans="3:4" x14ac:dyDescent="0.25">
      <c r="C454" s="5"/>
      <c r="D454" s="5"/>
    </row>
    <row r="455" spans="3:4" x14ac:dyDescent="0.25">
      <c r="C455" s="5"/>
      <c r="D455" s="5"/>
    </row>
    <row r="456" spans="3:4" x14ac:dyDescent="0.25">
      <c r="C456" s="5"/>
      <c r="D456" s="5"/>
    </row>
    <row r="457" spans="3:4" x14ac:dyDescent="0.25">
      <c r="C457" s="5"/>
      <c r="D457" s="5"/>
    </row>
    <row r="458" spans="3:4" x14ac:dyDescent="0.25">
      <c r="C458" s="5"/>
      <c r="D458" s="5"/>
    </row>
    <row r="459" spans="3:4" x14ac:dyDescent="0.25">
      <c r="C459" s="5"/>
      <c r="D459" s="5"/>
    </row>
    <row r="460" spans="3:4" x14ac:dyDescent="0.25">
      <c r="C460" s="5"/>
      <c r="D460" s="5"/>
    </row>
    <row r="461" spans="3:4" x14ac:dyDescent="0.25">
      <c r="C461" s="5"/>
      <c r="D461" s="5"/>
    </row>
    <row r="462" spans="3:4" x14ac:dyDescent="0.25">
      <c r="C462" s="5"/>
      <c r="D462" s="5"/>
    </row>
    <row r="463" spans="3:4" x14ac:dyDescent="0.25">
      <c r="C463" s="5"/>
      <c r="D463" s="5"/>
    </row>
    <row r="464" spans="3:4" x14ac:dyDescent="0.25">
      <c r="C464" s="5"/>
      <c r="D464" s="5"/>
    </row>
    <row r="465" spans="3:4" x14ac:dyDescent="0.25">
      <c r="C465" s="5"/>
      <c r="D465" s="5"/>
    </row>
    <row r="466" spans="3:4" x14ac:dyDescent="0.25">
      <c r="C466" s="5"/>
      <c r="D466" s="5"/>
    </row>
    <row r="467" spans="3:4" x14ac:dyDescent="0.25">
      <c r="C467" s="5"/>
      <c r="D467" s="5"/>
    </row>
    <row r="468" spans="3:4" x14ac:dyDescent="0.25">
      <c r="C468" s="5"/>
      <c r="D468" s="5"/>
    </row>
    <row r="469" spans="3:4" x14ac:dyDescent="0.25">
      <c r="C469" s="5"/>
      <c r="D469" s="5"/>
    </row>
    <row r="470" spans="3:4" x14ac:dyDescent="0.25">
      <c r="C470" s="5"/>
      <c r="D470" s="5"/>
    </row>
    <row r="471" spans="3:4" x14ac:dyDescent="0.25">
      <c r="C471" s="5"/>
      <c r="D471" s="5"/>
    </row>
    <row r="472" spans="3:4" x14ac:dyDescent="0.25">
      <c r="C472" s="5"/>
      <c r="D472" s="5"/>
    </row>
    <row r="473" spans="3:4" x14ac:dyDescent="0.25">
      <c r="C473" s="5"/>
      <c r="D473" s="5"/>
    </row>
    <row r="475" spans="3:4" x14ac:dyDescent="0.25">
      <c r="C475" s="5"/>
      <c r="D475" s="5"/>
    </row>
    <row r="476" spans="3:4" x14ac:dyDescent="0.25">
      <c r="C476" s="5"/>
      <c r="D476" s="5"/>
    </row>
    <row r="481" spans="3:4" x14ac:dyDescent="0.25">
      <c r="C481" s="5"/>
      <c r="D481" s="5"/>
    </row>
    <row r="482" spans="3:4" x14ac:dyDescent="0.25">
      <c r="C482" s="5"/>
      <c r="D482" s="5"/>
    </row>
  </sheetData>
  <protectedRanges>
    <protectedRange sqref="AB14 AB11:AB12" name="Range4_1_1_1_2_1_1_1_1_1_1_1_1_1_1_1_1_1_2"/>
    <protectedRange sqref="AL11:AL12 AL14 AG14 AG11:AG12" name="Range4_2_1_1_2_1_1_1_1_1_1_1_1_1_1_1_1_1_2"/>
    <protectedRange sqref="AQ14 AQ11:AQ12" name="Range4_3_1_1_2_1_1_1_1_1_1_1_1_1_1_1_1_1_2"/>
    <protectedRange sqref="AV14 AV11:AV12" name="Range4_4_1_1_2_1_1_1_1_1_1_1_1_1_1_1_1_1_2"/>
    <protectedRange sqref="V14 V11:V12" name="Range4_2"/>
    <protectedRange sqref="AA11:AA14" name="Range4_1_1"/>
    <protectedRange sqref="BE11:BF13" name="Range4_7_2"/>
    <protectedRange sqref="BK14:BL14 BK11:BL12" name="Range4_9_2"/>
    <protectedRange sqref="CC12" name="Range5_1_1_1"/>
    <protectedRange sqref="CN11" name="Range5_4_2"/>
    <protectedRange sqref="CR14 CR12" name="Range5_6_2"/>
    <protectedRange sqref="DB11:DB12" name="Range5_9_3"/>
    <protectedRange sqref="DJ14 DJ11:DK12" name="Range5_12_2"/>
    <protectedRange sqref="DU14 DU11:DU12 DS12:DT12" name="Range6_1_2"/>
    <protectedRange sqref="BD14 BD11:BD12" name="Range4_7_1_2"/>
    <protectedRange sqref="CM14 CM11:CM12" name="Range5_4_1_1"/>
    <protectedRange sqref="DA14 DA12" name="Range5_9_1_2"/>
    <protectedRange sqref="DS14:DT14 DS11:DT11" name="Range6_2_2"/>
    <protectedRange sqref="AB13" name="Range4_1_1_1_2_1_1_1_1_1_1_1_1_1_1_1_1_1_1_1"/>
    <protectedRange sqref="AG13 AL13" name="Range4_2_1_1_2_1_1_1_1_1_1_1_1_1_1_1_1_1_1_1"/>
    <protectedRange sqref="AQ13" name="Range4_3_1_1_2_1_1_1_1_1_1_1_1_1_1_1_1_1_1_1"/>
    <protectedRange sqref="AV13" name="Range4_4_1_1_2_1_1_1_1_1_1_1_1_1_1_1_1_1_1_1"/>
    <protectedRange sqref="BK13:BL13" name="Range4_9_1_1"/>
    <protectedRange sqref="CR13" name="Range5_6_1_1"/>
    <protectedRange sqref="DB13" name="Range5_9_2_1"/>
    <protectedRange sqref="DJ13:DK13" name="Range5_12_1_1"/>
    <protectedRange sqref="DT13" name="Range6_3_1"/>
    <protectedRange sqref="DU13" name="Range6_1_1_1"/>
    <protectedRange sqref="BD13" name="Range4_7_1_1_1"/>
    <protectedRange sqref="DA13" name="Range5_9_1_1_1"/>
    <protectedRange sqref="DS13" name="Range6_2_1_1"/>
    <protectedRange sqref="V13" name="Range4_5_1_2_1_1_1_1_1_1_1_1_1_1"/>
    <protectedRange sqref="AK13" name="Range4_2_1_1_2_1_1_1_1_1_1_1_1_1_1"/>
    <protectedRange sqref="AU13" name="Range4_4_1_1_2_1_1_1_1_1_1_1_1_1_1"/>
    <protectedRange sqref="CC13" name="Range5_1_1_1_1_1"/>
    <protectedRange sqref="CN12:CN13" name="Range5_4_2_1_1"/>
    <protectedRange sqref="CM13" name="Range5_4_1_1_1_1"/>
    <protectedRange sqref="CI13" name="Range5_3_1"/>
    <protectedRange sqref="CO13" name="Range5_5_1"/>
    <protectedRange sqref="BE14:BI14" name="Range4_7_1_2_1_1"/>
    <protectedRange sqref="CN14" name="Range5_4_2_1_1_1_1"/>
    <protectedRange sqref="DB14" name="Range5_9_3_1_1"/>
    <protectedRange sqref="DK14" name="Range5_12_2_1_1"/>
  </protectedRanges>
  <mergeCells count="135">
    <mergeCell ref="A15:B15"/>
    <mergeCell ref="EH8:EH9"/>
    <mergeCell ref="EI8:EJ8"/>
    <mergeCell ref="DY8:DY9"/>
    <mergeCell ref="DZ8:EA8"/>
    <mergeCell ref="EB8:EB9"/>
    <mergeCell ref="EC8:ED8"/>
    <mergeCell ref="EE8:EE9"/>
    <mergeCell ref="EF8:EG8"/>
    <mergeCell ref="DP8:DP9"/>
    <mergeCell ref="DQ8:DR8"/>
    <mergeCell ref="DS8:DS9"/>
    <mergeCell ref="DT8:DU8"/>
    <mergeCell ref="DV8:DV9"/>
    <mergeCell ref="DW8:DX8"/>
    <mergeCell ref="DG8:DG9"/>
    <mergeCell ref="DH8:DI8"/>
    <mergeCell ref="DJ8:DJ9"/>
    <mergeCell ref="DK8:DL8"/>
    <mergeCell ref="DM8:DM9"/>
    <mergeCell ref="DN8:DO8"/>
    <mergeCell ref="CX8:CX9"/>
    <mergeCell ref="CY8:CZ8"/>
    <mergeCell ref="DA8:DA9"/>
    <mergeCell ref="DB8:DC8"/>
    <mergeCell ref="DD8:DD9"/>
    <mergeCell ref="DE8:DF8"/>
    <mergeCell ref="CM8:CM9"/>
    <mergeCell ref="CN8:CO8"/>
    <mergeCell ref="CP8:CP9"/>
    <mergeCell ref="CQ8:CR8"/>
    <mergeCell ref="CS8:CS9"/>
    <mergeCell ref="CT8:CW8"/>
    <mergeCell ref="CE8:CF8"/>
    <mergeCell ref="CG8:CG9"/>
    <mergeCell ref="CH8:CI8"/>
    <mergeCell ref="CJ8:CJ9"/>
    <mergeCell ref="CK8:CL8"/>
    <mergeCell ref="BS8:BS9"/>
    <mergeCell ref="BT8:BW8"/>
    <mergeCell ref="BX8:BX9"/>
    <mergeCell ref="BY8:BZ8"/>
    <mergeCell ref="CA8:CA9"/>
    <mergeCell ref="CB8:CC8"/>
    <mergeCell ref="BP8:BP9"/>
    <mergeCell ref="BQ8:BR8"/>
    <mergeCell ref="BA8:BA9"/>
    <mergeCell ref="BB8:BC8"/>
    <mergeCell ref="BD8:BD9"/>
    <mergeCell ref="BE8:BF8"/>
    <mergeCell ref="BG8:BG9"/>
    <mergeCell ref="BH8:BI8"/>
    <mergeCell ref="CD8:CD9"/>
    <mergeCell ref="Z8:AC8"/>
    <mergeCell ref="AD8:AD9"/>
    <mergeCell ref="AE8:AH8"/>
    <mergeCell ref="AI8:AI9"/>
    <mergeCell ref="AJ8:AM8"/>
    <mergeCell ref="BJ8:BJ9"/>
    <mergeCell ref="BK8:BL8"/>
    <mergeCell ref="BM8:BM9"/>
    <mergeCell ref="BN8:BO8"/>
    <mergeCell ref="EE7:EG7"/>
    <mergeCell ref="T8:T9"/>
    <mergeCell ref="U8:X8"/>
    <mergeCell ref="CS7:CW7"/>
    <mergeCell ref="CX7:CZ7"/>
    <mergeCell ref="DA7:DC7"/>
    <mergeCell ref="DP7:DR7"/>
    <mergeCell ref="DS7:DU7"/>
    <mergeCell ref="DY7:EA7"/>
    <mergeCell ref="CA7:CC7"/>
    <mergeCell ref="CD7:CF7"/>
    <mergeCell ref="CG7:CI7"/>
    <mergeCell ref="CJ7:CL7"/>
    <mergeCell ref="CM7:CO7"/>
    <mergeCell ref="CP7:CR7"/>
    <mergeCell ref="BD7:BF7"/>
    <mergeCell ref="BG7:BI7"/>
    <mergeCell ref="AN8:AN9"/>
    <mergeCell ref="AO8:AR8"/>
    <mergeCell ref="AS8:AS9"/>
    <mergeCell ref="AT8:AW8"/>
    <mergeCell ref="AX8:AX9"/>
    <mergeCell ref="AY8:AZ8"/>
    <mergeCell ref="Y8:Y9"/>
    <mergeCell ref="T7:X7"/>
    <mergeCell ref="Y7:AC7"/>
    <mergeCell ref="AD7:AH7"/>
    <mergeCell ref="AI7:AM7"/>
    <mergeCell ref="AN7:AR7"/>
    <mergeCell ref="AS7:AW7"/>
    <mergeCell ref="AX7:AZ7"/>
    <mergeCell ref="BA7:BC7"/>
    <mergeCell ref="EB7:ED7"/>
    <mergeCell ref="EH5:EJ7"/>
    <mergeCell ref="O6:AZ6"/>
    <mergeCell ref="BA6:BO6"/>
    <mergeCell ref="BP6:BR7"/>
    <mergeCell ref="BS6:CI6"/>
    <mergeCell ref="CJ6:CR6"/>
    <mergeCell ref="CS6:DC6"/>
    <mergeCell ref="DD6:DF7"/>
    <mergeCell ref="T5:AM5"/>
    <mergeCell ref="AN5:BL5"/>
    <mergeCell ref="BS5:CQ5"/>
    <mergeCell ref="CS5:DL5"/>
    <mergeCell ref="DM5:DO7"/>
    <mergeCell ref="DP5:EG5"/>
    <mergeCell ref="DG6:DI7"/>
    <mergeCell ref="DJ6:DL7"/>
    <mergeCell ref="DP6:DU6"/>
    <mergeCell ref="DV6:DX7"/>
    <mergeCell ref="BJ7:BL7"/>
    <mergeCell ref="BM7:BO7"/>
    <mergeCell ref="BS7:BW7"/>
    <mergeCell ref="BX7:BZ7"/>
    <mergeCell ref="DY6:EG6"/>
    <mergeCell ref="O7:S7"/>
    <mergeCell ref="D2:Q2"/>
    <mergeCell ref="C3:R3"/>
    <mergeCell ref="P4:Q4"/>
    <mergeCell ref="A5:A9"/>
    <mergeCell ref="B5:B9"/>
    <mergeCell ref="C5:C9"/>
    <mergeCell ref="D5:D9"/>
    <mergeCell ref="E5:I7"/>
    <mergeCell ref="J5:N7"/>
    <mergeCell ref="O5:S5"/>
    <mergeCell ref="E8:E9"/>
    <mergeCell ref="F8:I8"/>
    <mergeCell ref="J8:J9"/>
    <mergeCell ref="K8:N8"/>
    <mergeCell ref="O8:O9"/>
    <mergeCell ref="P8:S8"/>
  </mergeCells>
  <pageMargins left="0" right="0" top="0" bottom="0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01.08</vt:lpstr>
      <vt:lpstr>'01.08'!Заголовки_для_печати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2024-08-09T13:19:48Z</dcterms:modified>
  <cp:keywords>https://mul2-tavush.gov.am/tasks/395190/oneclick/bcd4610221e18ae9707813b05f1ebd01404cf4ed45a9936eb9d0ecfbe98e561b.xlsx?token=2474cbd92c64b141e1b1a9ea37e87a18</cp:keywords>
</cp:coreProperties>
</file>