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1,03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4" i="1"/>
  <c r="J33"/>
  <c r="I32"/>
  <c r="J32" s="1"/>
  <c r="H32"/>
  <c r="G32"/>
  <c r="F32"/>
  <c r="J31"/>
  <c r="J30"/>
  <c r="G30"/>
  <c r="I29"/>
  <c r="J29" s="1"/>
  <c r="H29"/>
  <c r="G29"/>
  <c r="F29"/>
  <c r="J28"/>
  <c r="G28"/>
  <c r="J27"/>
  <c r="G27"/>
  <c r="J26"/>
  <c r="G26"/>
  <c r="G25"/>
  <c r="J24"/>
  <c r="G24"/>
  <c r="I23"/>
  <c r="H23"/>
  <c r="J23" s="1"/>
  <c r="G23"/>
  <c r="F23"/>
  <c r="J22"/>
  <c r="G22"/>
  <c r="J21"/>
  <c r="G21"/>
  <c r="J20"/>
  <c r="G20"/>
  <c r="J19"/>
  <c r="G19"/>
  <c r="J18"/>
  <c r="G18"/>
  <c r="J17"/>
  <c r="G17"/>
  <c r="I16"/>
  <c r="J16" s="1"/>
  <c r="H16"/>
  <c r="G16"/>
  <c r="F16"/>
  <c r="J15"/>
  <c r="G15"/>
  <c r="J14"/>
  <c r="G14"/>
  <c r="G13"/>
  <c r="J12"/>
  <c r="J11"/>
  <c r="G11"/>
  <c r="J10"/>
  <c r="G10"/>
  <c r="I9"/>
  <c r="H9"/>
  <c r="J9" s="1"/>
  <c r="G9"/>
  <c r="F9"/>
  <c r="F8" s="1"/>
  <c r="I8"/>
  <c r="G8"/>
  <c r="H8" l="1"/>
  <c r="J8" s="1"/>
</calcChain>
</file>

<file path=xl/sharedStrings.xml><?xml version="1.0" encoding="utf-8"?>
<sst xmlns="http://schemas.openxmlformats.org/spreadsheetml/2006/main" count="86" uniqueCount="74">
  <si>
    <t>Հ Ա Շ Վ Ե Տ Վ ՈՒ Թ Յ ՈՒ Ն</t>
  </si>
  <si>
    <t xml:space="preserve"> 2023թ. ՀՀ պետական բյուջեով և կառավարության որոշումներով ՀՀ Տավուշի մարզպետարանին ու մարզպետարանի ենթակայության կազմակերպություններին նախատեսված ֆինանսական միջոցների ֆինանսավորման մասին </t>
  </si>
  <si>
    <t>01.03.2023թ. դրությամբ</t>
  </si>
  <si>
    <t>հազար դրամ</t>
  </si>
  <si>
    <t>Ծրագրային դասիչը</t>
  </si>
  <si>
    <t>Ծախսման ուղղությունները</t>
  </si>
  <si>
    <t>Բաժին, խումբ, Դաս, Ծրագիր</t>
  </si>
  <si>
    <t>Հոդվածի համարը</t>
  </si>
  <si>
    <t>2023թ. պետական բյուջեով նախատեսված</t>
  </si>
  <si>
    <t>2023 թ. պետ. բյուջեով և կառ. որոշ. փոփոխված (+/-)</t>
  </si>
  <si>
    <t>2023թ. 1-ին եռամսյակի պլան</t>
  </si>
  <si>
    <t>Դրամարկղային ծախս</t>
  </si>
  <si>
    <t>Կատ.% -ը եռամսյակի նկատ մամբ</t>
  </si>
  <si>
    <t>Ծրագիր</t>
  </si>
  <si>
    <t>Միջոցառում</t>
  </si>
  <si>
    <t>Ը Ն Դ Ա Մ Ե Ն Ը</t>
  </si>
  <si>
    <t>X</t>
  </si>
  <si>
    <t>11001</t>
  </si>
  <si>
    <t>ՀՀ Տավուշի մարզպետարանի կողմից տարածքային պետական կառավարման ապահովում</t>
  </si>
  <si>
    <t>Աշխատանքի վարձատրություն</t>
  </si>
  <si>
    <t>01-01-01-03</t>
  </si>
  <si>
    <t>Ապրանքների, ծառայությունների և աշխատանքի գնում</t>
  </si>
  <si>
    <t>Այլ</t>
  </si>
  <si>
    <t>31001</t>
  </si>
  <si>
    <t>Վարչական սարքավորումներ</t>
  </si>
  <si>
    <t>01-01-01-08</t>
  </si>
  <si>
    <t>5122</t>
  </si>
  <si>
    <t>11002</t>
  </si>
  <si>
    <t>Մարզային նշանակության ավտոճանապարհների պահպանման և անվտանգ երթևեկության ծառայություններ</t>
  </si>
  <si>
    <t>04-05-01-04</t>
  </si>
  <si>
    <t>12001</t>
  </si>
  <si>
    <t>Այլընտանքային աշխատանքային ծառայողներին դրամական բավարարման և դրամական փոխհատուցման տրամադրում</t>
  </si>
  <si>
    <t>02-05-01-01</t>
  </si>
  <si>
    <t>Հանրակրթական ծրագիր - Ընդամենը</t>
  </si>
  <si>
    <t xml:space="preserve"> Տարրական ընդհանուր հանրակրթություն</t>
  </si>
  <si>
    <t>09-01-02-01</t>
  </si>
  <si>
    <t>Հիմնական ընդհանուր հանրակրթություն</t>
  </si>
  <si>
    <t>09-02-01-01</t>
  </si>
  <si>
    <t>11003</t>
  </si>
  <si>
    <t xml:space="preserve"> Միջնակարգ ընդհանուր հանրակրթություն</t>
  </si>
  <si>
    <t>09-02-02-02</t>
  </si>
  <si>
    <t>Նախադպրոցական կրթություն</t>
  </si>
  <si>
    <t>09-01-01-01</t>
  </si>
  <si>
    <t>12002</t>
  </si>
  <si>
    <t>Հանրակրթական դպրոցների մանկավարժներին և դպրոցահասակ երեխաներին տրանսպորտային ծախսերի փոխհատուցում</t>
  </si>
  <si>
    <t>09-06-01-10</t>
  </si>
  <si>
    <t>12004</t>
  </si>
  <si>
    <t>Ատեստավորման միջոցով որակավորում ստացած ուսուցիչներին հավելավճարների տրամադրում</t>
  </si>
  <si>
    <t>09-06-01-19</t>
  </si>
  <si>
    <t>Կրթության որակի ապահովում - Ընդամենը</t>
  </si>
  <si>
    <t>11010</t>
  </si>
  <si>
    <t>Ատեստավորման նոր համակարգի ներդրում՝ ուղղված ուսուցիչների որակի բարձրացմանը</t>
  </si>
  <si>
    <t>09-06-01-29</t>
  </si>
  <si>
    <t>11022</t>
  </si>
  <si>
    <t>Հանրակրթական հիմնական ծրագրեր իրականացնող ուսումն. հաստատությունների հերթական ատեստավորման ենթակա ուսուցչի վերապատրաստում</t>
  </si>
  <si>
    <t>09-06-01-86</t>
  </si>
  <si>
    <t>Մշակութային միջոցառումների իրականացում ՀՀ մարզերում</t>
  </si>
  <si>
    <t>08-02-05-04</t>
  </si>
  <si>
    <t>11005</t>
  </si>
  <si>
    <t>Ազգային, փողային և լարային նվագարանների գծով ուսուցում</t>
  </si>
  <si>
    <t>09-05-01-04</t>
  </si>
  <si>
    <t xml:space="preserve">Պետական հիմնարկների և կազմակերպությունների  աշխատողների սոցիալական փաթեթով ապահովում         </t>
  </si>
  <si>
    <t>10-09-02-02</t>
  </si>
  <si>
    <t>ՀՀ կառավարության որոշումներով հատկացված գումարներ</t>
  </si>
  <si>
    <t xml:space="preserve">Սոցիալական որոշ խմբերի 1,5-5 տարեկան երեխաների նախադպրոցական կրթություն </t>
  </si>
  <si>
    <t>09-01-01-02</t>
  </si>
  <si>
    <t>12003</t>
  </si>
  <si>
    <t>ՀՀ սահմանամերձ համայնքների ընտանիք. բնական գազի, էլ.էներգիայի, ոռոգման ջրի սակագնի մասնակի փոխհ.և գույքահարկի հողի հարկի փոխհատուցում /ՀՀ կառավարության 23.02.2023թ. 243-Ն որոշում/</t>
  </si>
  <si>
    <t>01-08-01-02</t>
  </si>
  <si>
    <t>12007</t>
  </si>
  <si>
    <t>Կապիտալ սուբվենցիաների տրամադրում- ընդամենը</t>
  </si>
  <si>
    <t>01-08-01-03</t>
  </si>
  <si>
    <t xml:space="preserve">1. Բերդ, Իջևան և Նոյեմբերյան համայնքներում համապատասխանաբար գիշերային լուսավորության ցանցի կառուցում, ճանապարհների հիմնանորոգում և մշակույթի տների վերանորոգում /ՀՀ կառավարության 02.02.2023թ. թիվ 125-Ն որոշում/ </t>
  </si>
  <si>
    <t xml:space="preserve"> 2. Իջևան համայնքի Սևքար բնակավայրի ճանապարհների սալիկապատում և վերանորոգում, /ՀՀ կառավարության 23.02.2023թ. թիվ 237-Ն որոշում/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</si>
</sst>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8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1" fillId="0" borderId="0" xfId="0" applyFont="1" applyFill="1" applyAlignment="1">
      <alignment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C14" sqref="C14"/>
    </sheetView>
  </sheetViews>
  <sheetFormatPr defaultRowHeight="13.5"/>
  <cols>
    <col min="1" max="1" width="6" style="1" customWidth="1"/>
    <col min="2" max="2" width="6.28515625" style="1" customWidth="1"/>
    <col min="3" max="3" width="48.7109375" style="2" customWidth="1"/>
    <col min="4" max="4" width="11.7109375" style="3" customWidth="1"/>
    <col min="5" max="5" width="8.42578125" style="1" customWidth="1"/>
    <col min="6" max="6" width="13.140625" style="1" customWidth="1"/>
    <col min="7" max="7" width="14.85546875" style="1" customWidth="1"/>
    <col min="8" max="8" width="12.28515625" style="1" customWidth="1"/>
    <col min="9" max="9" width="11.5703125" style="20" customWidth="1"/>
    <col min="10" max="10" width="10.7109375" style="1" customWidth="1"/>
    <col min="11" max="11" width="16.42578125" style="2" customWidth="1"/>
    <col min="12" max="16384" width="9.140625" style="2"/>
  </cols>
  <sheetData>
    <row r="1" spans="1:10">
      <c r="G1" s="4"/>
      <c r="H1" s="5"/>
      <c r="I1" s="6"/>
      <c r="J1" s="4"/>
    </row>
    <row r="2" spans="1:10" s="8" customFormat="1" ht="16.5">
      <c r="A2" s="7"/>
      <c r="B2" s="65" t="s">
        <v>0</v>
      </c>
      <c r="C2" s="65"/>
      <c r="D2" s="65"/>
      <c r="E2" s="65"/>
      <c r="F2" s="65"/>
      <c r="G2" s="65"/>
      <c r="H2" s="65"/>
      <c r="I2" s="65"/>
      <c r="J2" s="65"/>
    </row>
    <row r="3" spans="1:10" s="8" customFormat="1" ht="16.5">
      <c r="A3" s="7"/>
      <c r="B3" s="66" t="s">
        <v>1</v>
      </c>
      <c r="C3" s="66"/>
      <c r="D3" s="66"/>
      <c r="E3" s="66"/>
      <c r="F3" s="66"/>
      <c r="G3" s="66"/>
      <c r="H3" s="66"/>
      <c r="I3" s="66"/>
      <c r="J3" s="66"/>
    </row>
    <row r="4" spans="1:10" s="8" customFormat="1" ht="16.5">
      <c r="A4" s="7"/>
      <c r="B4" s="67" t="s">
        <v>2</v>
      </c>
      <c r="C4" s="67"/>
      <c r="D4" s="67"/>
      <c r="E4" s="67"/>
      <c r="F4" s="67"/>
      <c r="G4" s="67"/>
      <c r="H4" s="67"/>
      <c r="I4" s="67"/>
      <c r="J4" s="67"/>
    </row>
    <row r="5" spans="1:10" s="13" customFormat="1">
      <c r="A5" s="9"/>
      <c r="B5" s="10"/>
      <c r="C5" s="10"/>
      <c r="D5" s="11"/>
      <c r="E5" s="12"/>
      <c r="F5" s="12"/>
      <c r="G5" s="12"/>
      <c r="H5" s="68" t="s">
        <v>3</v>
      </c>
      <c r="I5" s="68"/>
      <c r="J5" s="68"/>
    </row>
    <row r="6" spans="1:10" s="14" customFormat="1">
      <c r="A6" s="59" t="s">
        <v>4</v>
      </c>
      <c r="B6" s="59"/>
      <c r="C6" s="59" t="s">
        <v>5</v>
      </c>
      <c r="D6" s="50" t="s">
        <v>6</v>
      </c>
      <c r="E6" s="59" t="s">
        <v>7</v>
      </c>
      <c r="F6" s="59" t="s">
        <v>8</v>
      </c>
      <c r="G6" s="59" t="s">
        <v>9</v>
      </c>
      <c r="H6" s="57" t="s">
        <v>10</v>
      </c>
      <c r="I6" s="59" t="s">
        <v>11</v>
      </c>
      <c r="J6" s="59" t="s">
        <v>12</v>
      </c>
    </row>
    <row r="7" spans="1:10" s="14" customFormat="1" ht="27">
      <c r="A7" s="15" t="s">
        <v>13</v>
      </c>
      <c r="B7" s="15" t="s">
        <v>14</v>
      </c>
      <c r="C7" s="59"/>
      <c r="D7" s="52"/>
      <c r="E7" s="59"/>
      <c r="F7" s="59"/>
      <c r="G7" s="59"/>
      <c r="H7" s="58"/>
      <c r="I7" s="59"/>
      <c r="J7" s="59"/>
    </row>
    <row r="8" spans="1:10" s="20" customFormat="1" ht="14.25">
      <c r="A8" s="55" t="s">
        <v>15</v>
      </c>
      <c r="B8" s="55"/>
      <c r="C8" s="55"/>
      <c r="D8" s="16"/>
      <c r="E8" s="17" t="s">
        <v>16</v>
      </c>
      <c r="F8" s="18">
        <f>F9+F14+F15+F16+F23+F26+F27+F28+F29</f>
        <v>6082931.0000000009</v>
      </c>
      <c r="G8" s="18">
        <f t="shared" ref="G8:I8" si="0">G9+G14+G15+G16+G23+G26+G27+G28+G29</f>
        <v>7009922.4000000004</v>
      </c>
      <c r="H8" s="18">
        <f t="shared" si="0"/>
        <v>1722842.5</v>
      </c>
      <c r="I8" s="18">
        <f t="shared" si="0"/>
        <v>531867.4</v>
      </c>
      <c r="J8" s="19">
        <f>I8/H8*100</f>
        <v>30.871504504909765</v>
      </c>
    </row>
    <row r="9" spans="1:10" s="13" customFormat="1" ht="14.25">
      <c r="A9" s="60">
        <v>1055</v>
      </c>
      <c r="B9" s="63" t="s">
        <v>17</v>
      </c>
      <c r="C9" s="64" t="s">
        <v>18</v>
      </c>
      <c r="D9" s="64"/>
      <c r="E9" s="64"/>
      <c r="F9" s="18">
        <f>SUM(F10:F12)+F13</f>
        <v>575640.60000000009</v>
      </c>
      <c r="G9" s="18">
        <f t="shared" ref="G9:I9" si="1">SUM(G10:G12)+G13</f>
        <v>575640.60000000009</v>
      </c>
      <c r="H9" s="18">
        <f t="shared" si="1"/>
        <v>111883.2</v>
      </c>
      <c r="I9" s="18">
        <f t="shared" si="1"/>
        <v>84102.1</v>
      </c>
      <c r="J9" s="19">
        <f>I9/H9*100</f>
        <v>75.169551818324834</v>
      </c>
    </row>
    <row r="10" spans="1:10" s="13" customFormat="1">
      <c r="A10" s="61"/>
      <c r="B10" s="63"/>
      <c r="C10" s="21" t="s">
        <v>19</v>
      </c>
      <c r="D10" s="50" t="s">
        <v>20</v>
      </c>
      <c r="E10" s="15" t="s">
        <v>16</v>
      </c>
      <c r="F10" s="22">
        <v>451573.2</v>
      </c>
      <c r="G10" s="23">
        <f>F10</f>
        <v>451573.2</v>
      </c>
      <c r="H10" s="22">
        <v>83278</v>
      </c>
      <c r="I10" s="23">
        <v>66031.8</v>
      </c>
      <c r="J10" s="22">
        <f>I10/H10*100</f>
        <v>79.290809097240569</v>
      </c>
    </row>
    <row r="11" spans="1:10" s="13" customFormat="1" ht="27">
      <c r="A11" s="61"/>
      <c r="B11" s="63"/>
      <c r="C11" s="21" t="s">
        <v>21</v>
      </c>
      <c r="D11" s="51"/>
      <c r="E11" s="15" t="s">
        <v>16</v>
      </c>
      <c r="F11" s="22">
        <v>33436.400000000001</v>
      </c>
      <c r="G11" s="23">
        <f t="shared" ref="G11" si="2">F11</f>
        <v>33436.400000000001</v>
      </c>
      <c r="H11" s="23">
        <v>6757.7</v>
      </c>
      <c r="I11" s="23">
        <v>2572.1999999999998</v>
      </c>
      <c r="J11" s="22">
        <f t="shared" ref="J11:J12" si="3">I11/H11*100</f>
        <v>38.063246370806638</v>
      </c>
    </row>
    <row r="12" spans="1:10" s="13" customFormat="1">
      <c r="A12" s="61"/>
      <c r="B12" s="63"/>
      <c r="C12" s="21" t="s">
        <v>22</v>
      </c>
      <c r="D12" s="51"/>
      <c r="E12" s="15" t="s">
        <v>16</v>
      </c>
      <c r="F12" s="22">
        <v>85981</v>
      </c>
      <c r="G12" s="23">
        <v>85981</v>
      </c>
      <c r="H12" s="23">
        <v>17197.5</v>
      </c>
      <c r="I12" s="23">
        <v>11862.6</v>
      </c>
      <c r="J12" s="22">
        <f t="shared" si="3"/>
        <v>68.978630614914962</v>
      </c>
    </row>
    <row r="13" spans="1:10" s="14" customFormat="1" ht="28.5">
      <c r="A13" s="62"/>
      <c r="B13" s="24" t="s">
        <v>23</v>
      </c>
      <c r="C13" s="25" t="s">
        <v>24</v>
      </c>
      <c r="D13" s="16" t="s">
        <v>25</v>
      </c>
      <c r="E13" s="26" t="s">
        <v>26</v>
      </c>
      <c r="F13" s="22">
        <v>4650</v>
      </c>
      <c r="G13" s="23">
        <f t="shared" ref="G13" si="4">F13</f>
        <v>4650</v>
      </c>
      <c r="H13" s="23">
        <v>4650</v>
      </c>
      <c r="I13" s="23">
        <v>3635.5</v>
      </c>
      <c r="J13" s="22">
        <v>0</v>
      </c>
    </row>
    <row r="14" spans="1:10" s="13" customFormat="1" ht="40.5">
      <c r="A14" s="27">
        <v>1049</v>
      </c>
      <c r="B14" s="28" t="s">
        <v>27</v>
      </c>
      <c r="C14" s="29" t="s">
        <v>28</v>
      </c>
      <c r="D14" s="16" t="s">
        <v>29</v>
      </c>
      <c r="E14" s="30">
        <v>4251</v>
      </c>
      <c r="F14" s="22">
        <v>126100</v>
      </c>
      <c r="G14" s="22">
        <f>F14</f>
        <v>126100</v>
      </c>
      <c r="H14" s="22">
        <v>38834</v>
      </c>
      <c r="I14" s="22">
        <v>5573.1</v>
      </c>
      <c r="J14" s="22">
        <f t="shared" ref="J14:J24" si="5">I14/H14*100</f>
        <v>14.351084101560488</v>
      </c>
    </row>
    <row r="15" spans="1:10" s="13" customFormat="1" ht="40.5">
      <c r="A15" s="27">
        <v>1110</v>
      </c>
      <c r="B15" s="28" t="s">
        <v>30</v>
      </c>
      <c r="C15" s="31" t="s">
        <v>31</v>
      </c>
      <c r="D15" s="32" t="s">
        <v>32</v>
      </c>
      <c r="E15" s="30">
        <v>4639</v>
      </c>
      <c r="F15" s="22">
        <v>750</v>
      </c>
      <c r="G15" s="22">
        <f>F15</f>
        <v>750</v>
      </c>
      <c r="H15" s="22">
        <v>300</v>
      </c>
      <c r="I15" s="33">
        <v>120</v>
      </c>
      <c r="J15" s="22">
        <f t="shared" si="5"/>
        <v>40</v>
      </c>
    </row>
    <row r="16" spans="1:10" s="36" customFormat="1" ht="14.25">
      <c r="A16" s="53">
        <v>1146</v>
      </c>
      <c r="B16" s="54" t="s">
        <v>33</v>
      </c>
      <c r="C16" s="54"/>
      <c r="D16" s="34"/>
      <c r="E16" s="35" t="s">
        <v>16</v>
      </c>
      <c r="F16" s="19">
        <f>F17+F18+F19+F20+F21+F22</f>
        <v>4866548.4000000004</v>
      </c>
      <c r="G16" s="19">
        <f>G17+G18+G19+G20+G21+G22</f>
        <v>4866548.4000000004</v>
      </c>
      <c r="H16" s="19">
        <f>H17+H18+H19+H20+H21+H22</f>
        <v>948089.8</v>
      </c>
      <c r="I16" s="19">
        <f>I17+I18+I19+I20+I21+I22</f>
        <v>406185.6</v>
      </c>
      <c r="J16" s="19">
        <f t="shared" si="5"/>
        <v>42.8425239887614</v>
      </c>
    </row>
    <row r="17" spans="1:10" s="14" customFormat="1">
      <c r="A17" s="53"/>
      <c r="B17" s="37" t="s">
        <v>17</v>
      </c>
      <c r="C17" s="21" t="s">
        <v>34</v>
      </c>
      <c r="D17" s="16" t="s">
        <v>35</v>
      </c>
      <c r="E17" s="15">
        <v>4511</v>
      </c>
      <c r="F17" s="22">
        <v>1835577.3</v>
      </c>
      <c r="G17" s="22">
        <f t="shared" ref="G17:G18" si="6">F17</f>
        <v>1835577.3</v>
      </c>
      <c r="H17" s="33">
        <v>359773.2</v>
      </c>
      <c r="I17" s="33">
        <v>150151.4</v>
      </c>
      <c r="J17" s="22">
        <f t="shared" si="5"/>
        <v>41.735015281849783</v>
      </c>
    </row>
    <row r="18" spans="1:10" s="14" customFormat="1">
      <c r="A18" s="53"/>
      <c r="B18" s="37" t="s">
        <v>27</v>
      </c>
      <c r="C18" s="21" t="s">
        <v>36</v>
      </c>
      <c r="D18" s="16" t="s">
        <v>37</v>
      </c>
      <c r="E18" s="15">
        <v>4511</v>
      </c>
      <c r="F18" s="22">
        <v>2277715.1</v>
      </c>
      <c r="G18" s="22">
        <f t="shared" si="6"/>
        <v>2277715.1</v>
      </c>
      <c r="H18" s="33">
        <v>441870.7</v>
      </c>
      <c r="I18" s="33">
        <v>196779.4</v>
      </c>
      <c r="J18" s="22">
        <f t="shared" si="5"/>
        <v>44.53325373237012</v>
      </c>
    </row>
    <row r="19" spans="1:10" s="14" customFormat="1">
      <c r="A19" s="53"/>
      <c r="B19" s="37" t="s">
        <v>38</v>
      </c>
      <c r="C19" s="21" t="s">
        <v>39</v>
      </c>
      <c r="D19" s="16" t="s">
        <v>40</v>
      </c>
      <c r="E19" s="15">
        <v>4511</v>
      </c>
      <c r="F19" s="22">
        <v>685646.7</v>
      </c>
      <c r="G19" s="22">
        <f>F19</f>
        <v>685646.7</v>
      </c>
      <c r="H19" s="33">
        <v>133701.1</v>
      </c>
      <c r="I19" s="22">
        <v>57179.3</v>
      </c>
      <c r="J19" s="22">
        <f t="shared" si="5"/>
        <v>42.766514262036736</v>
      </c>
    </row>
    <row r="20" spans="1:10" s="14" customFormat="1">
      <c r="A20" s="53"/>
      <c r="B20" s="21">
        <v>11013</v>
      </c>
      <c r="C20" s="21" t="s">
        <v>41</v>
      </c>
      <c r="D20" s="32" t="s">
        <v>42</v>
      </c>
      <c r="E20" s="15">
        <v>4511</v>
      </c>
      <c r="F20" s="22">
        <v>21656.799999999999</v>
      </c>
      <c r="G20" s="22">
        <f t="shared" ref="G20:G22" si="7">F20</f>
        <v>21656.799999999999</v>
      </c>
      <c r="H20" s="22">
        <v>4224.8</v>
      </c>
      <c r="I20" s="22">
        <v>1724</v>
      </c>
      <c r="J20" s="22">
        <f t="shared" si="5"/>
        <v>40.806665404279492</v>
      </c>
    </row>
    <row r="21" spans="1:10" s="13" customFormat="1" ht="40.5">
      <c r="A21" s="53"/>
      <c r="B21" s="38" t="s">
        <v>43</v>
      </c>
      <c r="C21" s="29" t="s">
        <v>44</v>
      </c>
      <c r="D21" s="16" t="s">
        <v>45</v>
      </c>
      <c r="E21" s="30">
        <v>4637</v>
      </c>
      <c r="F21" s="22">
        <v>38418.699999999997</v>
      </c>
      <c r="G21" s="22">
        <f t="shared" si="7"/>
        <v>38418.699999999997</v>
      </c>
      <c r="H21" s="33">
        <v>7683.7</v>
      </c>
      <c r="I21" s="22">
        <v>0</v>
      </c>
      <c r="J21" s="22">
        <f t="shared" si="5"/>
        <v>0</v>
      </c>
    </row>
    <row r="22" spans="1:10" s="13" customFormat="1" ht="27">
      <c r="A22" s="53"/>
      <c r="B22" s="38" t="s">
        <v>46</v>
      </c>
      <c r="C22" s="21" t="s">
        <v>47</v>
      </c>
      <c r="D22" s="16" t="s">
        <v>48</v>
      </c>
      <c r="E22" s="30">
        <v>4729</v>
      </c>
      <c r="F22" s="22">
        <v>7533.8</v>
      </c>
      <c r="G22" s="22">
        <f t="shared" si="7"/>
        <v>7533.8</v>
      </c>
      <c r="H22" s="22">
        <v>836.3</v>
      </c>
      <c r="I22" s="22">
        <v>351.5</v>
      </c>
      <c r="J22" s="22">
        <f t="shared" si="5"/>
        <v>42.030371876121009</v>
      </c>
    </row>
    <row r="23" spans="1:10" s="39" customFormat="1" ht="14.25">
      <c r="A23" s="53">
        <v>1192</v>
      </c>
      <c r="B23" s="54" t="s">
        <v>49</v>
      </c>
      <c r="C23" s="54"/>
      <c r="D23" s="34"/>
      <c r="E23" s="35" t="s">
        <v>16</v>
      </c>
      <c r="F23" s="19">
        <f>F24+F25</f>
        <v>164708.40000000002</v>
      </c>
      <c r="G23" s="19">
        <f t="shared" ref="G23:I23" si="8">G24+G25</f>
        <v>164708.40000000002</v>
      </c>
      <c r="H23" s="19">
        <f t="shared" si="8"/>
        <v>26544.7</v>
      </c>
      <c r="I23" s="19">
        <f t="shared" si="8"/>
        <v>6561.4</v>
      </c>
      <c r="J23" s="19">
        <f t="shared" si="5"/>
        <v>24.7183053490904</v>
      </c>
    </row>
    <row r="24" spans="1:10" s="40" customFormat="1" ht="27">
      <c r="A24" s="53"/>
      <c r="B24" s="38" t="s">
        <v>50</v>
      </c>
      <c r="C24" s="29" t="s">
        <v>51</v>
      </c>
      <c r="D24" s="16" t="s">
        <v>52</v>
      </c>
      <c r="E24" s="30">
        <v>4729</v>
      </c>
      <c r="F24" s="22">
        <v>141571.70000000001</v>
      </c>
      <c r="G24" s="22">
        <f>F24</f>
        <v>141571.70000000001</v>
      </c>
      <c r="H24" s="22">
        <v>26544.7</v>
      </c>
      <c r="I24" s="22">
        <v>6561.4</v>
      </c>
      <c r="J24" s="22">
        <f t="shared" si="5"/>
        <v>24.7183053490904</v>
      </c>
    </row>
    <row r="25" spans="1:10" s="13" customFormat="1" ht="54">
      <c r="A25" s="53"/>
      <c r="B25" s="41" t="s">
        <v>53</v>
      </c>
      <c r="C25" s="42" t="s">
        <v>54</v>
      </c>
      <c r="D25" s="43" t="s">
        <v>55</v>
      </c>
      <c r="E25" s="30">
        <v>4729</v>
      </c>
      <c r="F25" s="22">
        <v>23136.7</v>
      </c>
      <c r="G25" s="22">
        <f>F25</f>
        <v>23136.7</v>
      </c>
      <c r="H25" s="22">
        <v>0</v>
      </c>
      <c r="I25" s="44">
        <v>0</v>
      </c>
      <c r="J25" s="22">
        <v>0</v>
      </c>
    </row>
    <row r="26" spans="1:10" s="46" customFormat="1" ht="27">
      <c r="A26" s="45">
        <v>1196</v>
      </c>
      <c r="B26" s="38" t="s">
        <v>17</v>
      </c>
      <c r="C26" s="21" t="s">
        <v>56</v>
      </c>
      <c r="D26" s="16" t="s">
        <v>57</v>
      </c>
      <c r="E26" s="30">
        <v>4639</v>
      </c>
      <c r="F26" s="22">
        <v>2572.6999999999998</v>
      </c>
      <c r="G26" s="22">
        <f>F26</f>
        <v>2572.6999999999998</v>
      </c>
      <c r="H26" s="22">
        <v>504</v>
      </c>
      <c r="I26" s="22">
        <v>0</v>
      </c>
      <c r="J26" s="22">
        <f t="shared" ref="J26:J34" si="9">I26/H26*100</f>
        <v>0</v>
      </c>
    </row>
    <row r="27" spans="1:10" s="46" customFormat="1" ht="27">
      <c r="A27" s="45">
        <v>1198</v>
      </c>
      <c r="B27" s="38" t="s">
        <v>58</v>
      </c>
      <c r="C27" s="21" t="s">
        <v>59</v>
      </c>
      <c r="D27" s="16" t="s">
        <v>60</v>
      </c>
      <c r="E27" s="30">
        <v>4632</v>
      </c>
      <c r="F27" s="22">
        <v>23095.7</v>
      </c>
      <c r="G27" s="22">
        <f>F27</f>
        <v>23095.7</v>
      </c>
      <c r="H27" s="22">
        <v>4757.7</v>
      </c>
      <c r="I27" s="22">
        <v>2379</v>
      </c>
      <c r="J27" s="22">
        <f t="shared" si="9"/>
        <v>50.003152783908192</v>
      </c>
    </row>
    <row r="28" spans="1:10" s="47" customFormat="1" ht="27">
      <c r="A28" s="45">
        <v>1015</v>
      </c>
      <c r="B28" s="38" t="s">
        <v>30</v>
      </c>
      <c r="C28" s="29" t="s">
        <v>61</v>
      </c>
      <c r="D28" s="16" t="s">
        <v>62</v>
      </c>
      <c r="E28" s="30">
        <v>4729</v>
      </c>
      <c r="F28" s="22">
        <v>169128</v>
      </c>
      <c r="G28" s="22">
        <f>F28</f>
        <v>169128</v>
      </c>
      <c r="H28" s="22">
        <v>28188</v>
      </c>
      <c r="I28" s="22">
        <v>0</v>
      </c>
      <c r="J28" s="22">
        <f t="shared" si="9"/>
        <v>0</v>
      </c>
    </row>
    <row r="29" spans="1:10" s="49" customFormat="1" ht="14.25">
      <c r="A29" s="55" t="s">
        <v>63</v>
      </c>
      <c r="B29" s="55"/>
      <c r="C29" s="55"/>
      <c r="D29" s="48"/>
      <c r="E29" s="17" t="s">
        <v>16</v>
      </c>
      <c r="F29" s="19">
        <f>F30+F31+F32</f>
        <v>154387.20000000001</v>
      </c>
      <c r="G29" s="19">
        <f t="shared" ref="G29:I29" si="10">G30+G31+G32</f>
        <v>1081378.6000000001</v>
      </c>
      <c r="H29" s="19">
        <f t="shared" si="10"/>
        <v>563741.10000000009</v>
      </c>
      <c r="I29" s="19">
        <f t="shared" si="10"/>
        <v>26946.2</v>
      </c>
      <c r="J29" s="19">
        <f t="shared" si="9"/>
        <v>4.7798892080070088</v>
      </c>
    </row>
    <row r="30" spans="1:10" s="13" customFormat="1" ht="27">
      <c r="A30" s="30">
        <v>1146</v>
      </c>
      <c r="B30" s="28" t="s">
        <v>30</v>
      </c>
      <c r="C30" s="21" t="s">
        <v>64</v>
      </c>
      <c r="D30" s="16" t="s">
        <v>65</v>
      </c>
      <c r="E30" s="30">
        <v>4637</v>
      </c>
      <c r="F30" s="22">
        <v>154387.20000000001</v>
      </c>
      <c r="G30" s="22">
        <f>F30</f>
        <v>154387.20000000001</v>
      </c>
      <c r="H30" s="22">
        <v>7049.7</v>
      </c>
      <c r="I30" s="22">
        <v>0</v>
      </c>
      <c r="J30" s="22">
        <f t="shared" si="9"/>
        <v>0</v>
      </c>
    </row>
    <row r="31" spans="1:10" s="13" customFormat="1" ht="67.5">
      <c r="A31" s="53">
        <v>1212</v>
      </c>
      <c r="B31" s="28" t="s">
        <v>66</v>
      </c>
      <c r="C31" s="21" t="s">
        <v>67</v>
      </c>
      <c r="D31" s="16" t="s">
        <v>68</v>
      </c>
      <c r="E31" s="30">
        <v>4729</v>
      </c>
      <c r="F31" s="22">
        <v>0</v>
      </c>
      <c r="G31" s="22">
        <v>535300</v>
      </c>
      <c r="H31" s="22">
        <v>165000</v>
      </c>
      <c r="I31" s="22">
        <v>0</v>
      </c>
      <c r="J31" s="22">
        <f t="shared" si="9"/>
        <v>0</v>
      </c>
    </row>
    <row r="32" spans="1:10" s="13" customFormat="1">
      <c r="A32" s="53"/>
      <c r="B32" s="56" t="s">
        <v>69</v>
      </c>
      <c r="C32" s="21" t="s">
        <v>70</v>
      </c>
      <c r="D32" s="50" t="s">
        <v>71</v>
      </c>
      <c r="E32" s="30" t="s">
        <v>16</v>
      </c>
      <c r="F32" s="22">
        <f>F33+F34</f>
        <v>0</v>
      </c>
      <c r="G32" s="22">
        <f t="shared" ref="G32:I32" si="11">G33+G34</f>
        <v>391691.4</v>
      </c>
      <c r="H32" s="22">
        <f t="shared" si="11"/>
        <v>391691.4</v>
      </c>
      <c r="I32" s="22">
        <f t="shared" si="11"/>
        <v>26946.2</v>
      </c>
      <c r="J32" s="22">
        <f t="shared" si="9"/>
        <v>6.8794464213408819</v>
      </c>
    </row>
    <row r="33" spans="1:10" s="13" customFormat="1" ht="67.5">
      <c r="A33" s="53"/>
      <c r="B33" s="56"/>
      <c r="C33" s="29" t="s">
        <v>72</v>
      </c>
      <c r="D33" s="51"/>
      <c r="E33" s="30">
        <v>4652</v>
      </c>
      <c r="F33" s="22">
        <v>0</v>
      </c>
      <c r="G33" s="22">
        <v>366356.4</v>
      </c>
      <c r="H33" s="22">
        <v>366356.4</v>
      </c>
      <c r="I33" s="33">
        <v>26946.2</v>
      </c>
      <c r="J33" s="22">
        <f t="shared" si="9"/>
        <v>7.3551874622635225</v>
      </c>
    </row>
    <row r="34" spans="1:10" s="13" customFormat="1" ht="54">
      <c r="A34" s="53"/>
      <c r="B34" s="56"/>
      <c r="C34" s="29" t="s">
        <v>73</v>
      </c>
      <c r="D34" s="52"/>
      <c r="E34" s="30">
        <v>4652</v>
      </c>
      <c r="F34" s="22">
        <v>0</v>
      </c>
      <c r="G34" s="22">
        <v>25335</v>
      </c>
      <c r="H34" s="22">
        <v>25335</v>
      </c>
      <c r="I34" s="22">
        <v>0</v>
      </c>
      <c r="J34" s="22">
        <f t="shared" si="9"/>
        <v>0</v>
      </c>
    </row>
  </sheetData>
  <mergeCells count="26">
    <mergeCell ref="B2:J2"/>
    <mergeCell ref="B3:J3"/>
    <mergeCell ref="B4:J4"/>
    <mergeCell ref="H5:J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A8:C8"/>
    <mergeCell ref="A9:A13"/>
    <mergeCell ref="B9:B12"/>
    <mergeCell ref="C9:E9"/>
    <mergeCell ref="D10:D12"/>
    <mergeCell ref="D32:D34"/>
    <mergeCell ref="A16:A22"/>
    <mergeCell ref="B16:C16"/>
    <mergeCell ref="A23:A25"/>
    <mergeCell ref="B23:C23"/>
    <mergeCell ref="A29:C29"/>
    <mergeCell ref="A31:A34"/>
    <mergeCell ref="B32:B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01,03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https:/mul2-tavush.gov.am/tasks/356820/oneclick/01.03.xlsx?token=d4a181bc39e14caa138c87554e5fbd99</cp:keywords>
  <cp:lastModifiedBy/>
  <dcterms:created xsi:type="dcterms:W3CDTF">2006-09-16T00:00:00Z</dcterms:created>
  <dcterms:modified xsi:type="dcterms:W3CDTF">2023-05-08T12:43:49Z</dcterms:modified>
</cp:coreProperties>
</file>