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1,05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7" i="1"/>
  <c r="J36"/>
  <c r="J35"/>
  <c r="J34"/>
  <c r="I33"/>
  <c r="J33" s="1"/>
  <c r="H33"/>
  <c r="G33"/>
  <c r="F33"/>
  <c r="J32"/>
  <c r="I31"/>
  <c r="H31"/>
  <c r="J31" s="1"/>
  <c r="G31"/>
  <c r="F31"/>
  <c r="J30"/>
  <c r="G30"/>
  <c r="J29"/>
  <c r="G29"/>
  <c r="G28"/>
  <c r="G27"/>
  <c r="G26" s="1"/>
  <c r="G7" s="1"/>
  <c r="I26"/>
  <c r="H26"/>
  <c r="F26"/>
  <c r="G25"/>
  <c r="J24"/>
  <c r="G24"/>
  <c r="I23"/>
  <c r="H23"/>
  <c r="J23" s="1"/>
  <c r="G23"/>
  <c r="F23"/>
  <c r="J22"/>
  <c r="G22"/>
  <c r="J21"/>
  <c r="G21"/>
  <c r="J20"/>
  <c r="G20"/>
  <c r="J19"/>
  <c r="G19"/>
  <c r="J18"/>
  <c r="G18"/>
  <c r="J17"/>
  <c r="G17"/>
  <c r="J16"/>
  <c r="G16"/>
  <c r="I15"/>
  <c r="J15" s="1"/>
  <c r="H15"/>
  <c r="G15"/>
  <c r="F15"/>
  <c r="J14"/>
  <c r="G14"/>
  <c r="J13"/>
  <c r="G13"/>
  <c r="G12"/>
  <c r="J11"/>
  <c r="J10"/>
  <c r="G10"/>
  <c r="J9"/>
  <c r="G9"/>
  <c r="I8"/>
  <c r="J8" s="1"/>
  <c r="H8"/>
  <c r="G8"/>
  <c r="F8"/>
  <c r="I7"/>
  <c r="J7" s="1"/>
  <c r="H7"/>
  <c r="F7"/>
</calcChain>
</file>

<file path=xl/sharedStrings.xml><?xml version="1.0" encoding="utf-8"?>
<sst xmlns="http://schemas.openxmlformats.org/spreadsheetml/2006/main" count="89" uniqueCount="77">
  <si>
    <t>Հ Ա Շ Վ Ե Տ Վ ՈՒ Թ Յ ՈՒ Ն</t>
  </si>
  <si>
    <t xml:space="preserve"> 2023թ. ՀՀ պետական բյուջեով և կառավարության որոշումներով ՀՀ Տավուշի մարզպետարանին ու մարզպետարանի ենթակայության կազմակերպություններին նախատեսված ֆինանսական միջոցների ֆինանսավորման մասին </t>
  </si>
  <si>
    <t>01.05.2023թ. դրությամբ</t>
  </si>
  <si>
    <t>հազար դրամ</t>
  </si>
  <si>
    <t>Ծրագրային դասիչը</t>
  </si>
  <si>
    <t>Ծախսման ուղղությունները</t>
  </si>
  <si>
    <t>Բաժին, խումբ, Դաս, Ծրագիր</t>
  </si>
  <si>
    <t>Հոդվածի համարը</t>
  </si>
  <si>
    <t>2023թ. պետական բյուջեով նախատեսված</t>
  </si>
  <si>
    <t>2023 թ. պետ. բյուջեով և կառ. որոշ. փոփոխված (+/-)</t>
  </si>
  <si>
    <t>2023թ. 1-ին կիսամյակի պլան</t>
  </si>
  <si>
    <t>Դրամարկղային ծախս</t>
  </si>
  <si>
    <t>Կատ.    % -ը</t>
  </si>
  <si>
    <t>Ծրագիր</t>
  </si>
  <si>
    <t>Միջոցառում</t>
  </si>
  <si>
    <t>Ը Ն Դ Ա Մ Ե Ն Ը</t>
  </si>
  <si>
    <t>X</t>
  </si>
  <si>
    <t>11001</t>
  </si>
  <si>
    <t>ՀՀ Տավուշի մարզպետարանի կողմից տարածքային պետական կառավարման ապահովում</t>
  </si>
  <si>
    <t>Աշխատանքի վարձատրություն</t>
  </si>
  <si>
    <t>01-01-01-03</t>
  </si>
  <si>
    <t>Ապրանքների, ծառայությունների և աշխատանքի գնում</t>
  </si>
  <si>
    <t>Այլ</t>
  </si>
  <si>
    <t>31001</t>
  </si>
  <si>
    <t>Վարչական սարքավորումներ</t>
  </si>
  <si>
    <t>01-01-01-08</t>
  </si>
  <si>
    <t>5122</t>
  </si>
  <si>
    <t>11002</t>
  </si>
  <si>
    <t>Մարզային նշանակության ավտոճանապարհների պահպանման և անվտանգ երթևեկության ծառայություններ</t>
  </si>
  <si>
    <t>04-05-01-04</t>
  </si>
  <si>
    <t>12001</t>
  </si>
  <si>
    <t>Այլընտանքային աշխատանքային ծառայողներին դրամական բավարարման և դրամական փոխհատուցման տրամադրում</t>
  </si>
  <si>
    <t>02-05-01-01</t>
  </si>
  <si>
    <t>Հանրակրթական ծրագիր - Ընդամենը</t>
  </si>
  <si>
    <t xml:space="preserve"> Տարրական ընդհանուր հանրակրթություն</t>
  </si>
  <si>
    <t>09-01-02-01</t>
  </si>
  <si>
    <t>Հիմնական ընդհանուր հանրակրթություն</t>
  </si>
  <si>
    <t>09-02-01-01</t>
  </si>
  <si>
    <t>11003</t>
  </si>
  <si>
    <t xml:space="preserve"> Միջնակարգ ընդհանուր հանրակրթություն</t>
  </si>
  <si>
    <t>09-02-02-02</t>
  </si>
  <si>
    <t>Նախադպրոցական կրթություն</t>
  </si>
  <si>
    <t>09-01-01-01</t>
  </si>
  <si>
    <t>12002</t>
  </si>
  <si>
    <t>Հանրակրթական դպրոցների մանկավարժներին և դպրոցահասակ երեխաներին տրանսպորտային ծախսերի փոխհատուցում</t>
  </si>
  <si>
    <t>09-06-01-10</t>
  </si>
  <si>
    <t>12004</t>
  </si>
  <si>
    <t>Ատեստավորման միջոցով որակավորում ստացած ուսուցիչներին հավելավճարների տրամադրում</t>
  </si>
  <si>
    <t>09-06-01-19</t>
  </si>
  <si>
    <t>12013</t>
  </si>
  <si>
    <t xml:space="preserve">Սոցիալական որոշ խմբերի 1,5-5 տարեկան երեխաների նախադպրոցական կրթություն </t>
  </si>
  <si>
    <t>09-01-01-02</t>
  </si>
  <si>
    <t>Կրթության որակի ապահովում - Ընդամենը</t>
  </si>
  <si>
    <t>11010</t>
  </si>
  <si>
    <t>Ատեստավորման նոր համակարգի ներդրում՝ ուղղված ուսուցիչների որակի բարձրացմանը</t>
  </si>
  <si>
    <t>09-06-01-26</t>
  </si>
  <si>
    <t>11022</t>
  </si>
  <si>
    <t>Հանրակրթական հիմնական ծրագրեր իրականացնող ուսումն. հաստատությունների հերթական ատեստավորման ենթակա ուսուցչի վերապատրաստում</t>
  </si>
  <si>
    <t>09-06-01-86</t>
  </si>
  <si>
    <t>Մշակութային միջոցառումների իրականացում ՀՀ մարզերում</t>
  </si>
  <si>
    <t>08-02-05-04</t>
  </si>
  <si>
    <t>11005</t>
  </si>
  <si>
    <t>Ազգային, փողային և լարային նվագարանների գծով ուսուցում</t>
  </si>
  <si>
    <t>09-05-01-04</t>
  </si>
  <si>
    <t xml:space="preserve">Պետական հիմնարկների և կազմակերպությունների  աշխատողների սոցիալական փաթեթով ապահովում         </t>
  </si>
  <si>
    <t>10-09-02-02</t>
  </si>
  <si>
    <t>ՀՀ կառավարության որոշումներով հատկացված գումարներ</t>
  </si>
  <si>
    <t>12003</t>
  </si>
  <si>
    <t>ՀՀ սահմանամերձ համայնքների ընտանիք. բնական գազի, էլ.էներգիայի, ոռոգման ջրի սակագնի մասնակի փոխհ.և գույքահարկի հողի հարկի փոխհատուցում /23.02.2023թ. 243-Ն/</t>
  </si>
  <si>
    <t>01-08-01-02</t>
  </si>
  <si>
    <t>12007</t>
  </si>
  <si>
    <t>Կապիտալ սուբվենցիաների տրամադրում- ընդամենը</t>
  </si>
  <si>
    <t>01-08-01-03</t>
  </si>
  <si>
    <t>1. Բերդ, Իջևան և Նոյեմբերյան համայնքներում համապատասխանաբար գիշերային լուսավորության ցանցի կառուցում, ճանապարհների հիմնանորոգում և մշակույթի տների վերանորոգում ծրագրեր / ՀՀ կառ. 02.02.2023թ. թիվ 125-Ն որոշում/</t>
  </si>
  <si>
    <t xml:space="preserve"> 2. Իջևան համայնքի Սևքար բնակավայրի ճանապարհների սալիկապատում և վերանորոգում ծրագիր /ՀՀ կառ. 23.02.2023թ. թիվ 237-Ն որոշում/ </t>
  </si>
  <si>
    <t xml:space="preserve"> 3. Իջևան համայնքի Խաշթառակ բնակավայրի աս-ֆալտապատում,Սարիգյուղ բնակավայրի ջրամատա-կարարման համակարգերի արդիականացում,Աչաջուր բնակավայրի ոռոգման համակարգի կառուցում /ՀՀ կառ. 23.03.2023թ. թիվ 388-Ն որոշում/</t>
  </si>
  <si>
    <t xml:space="preserve"> 4. Իջևան համայնքի Իջևան,Աչաջուր,Այգեհովիտ և Խաշթառակ բն. ճանապ.և բակերի հիմնանորոգում ասֆալտապատում/Իջևանի Անկախության 1թիվ 12շենքի և Ազատամարտիկների 2շենքի բակեր / ՀՀ կառ. 21.04.2023թ. թիվ 588-Ն որոշում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</si>
</sst>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2" xfId="0" applyFont="1" applyFill="1" applyBorder="1" applyAlignment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/>
    </xf>
    <xf numFmtId="2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E13" sqref="E13"/>
    </sheetView>
  </sheetViews>
  <sheetFormatPr defaultRowHeight="13.5"/>
  <cols>
    <col min="1" max="1" width="6" style="56" customWidth="1"/>
    <col min="2" max="2" width="6.28515625" style="56" customWidth="1"/>
    <col min="3" max="3" width="48.7109375" style="57" customWidth="1"/>
    <col min="4" max="4" width="7.140625" style="56" customWidth="1"/>
    <col min="5" max="5" width="6.140625" style="56" customWidth="1"/>
    <col min="6" max="6" width="13.140625" style="56" customWidth="1"/>
    <col min="7" max="7" width="14.85546875" style="56" customWidth="1"/>
    <col min="8" max="8" width="12.28515625" style="56" customWidth="1"/>
    <col min="9" max="9" width="12.28515625" style="14" customWidth="1"/>
    <col min="10" max="10" width="7.5703125" style="56" customWidth="1"/>
    <col min="11" max="11" width="1.140625" style="57" customWidth="1"/>
    <col min="12" max="12" width="9.140625" style="57"/>
    <col min="13" max="13" width="16.42578125" style="57" customWidth="1"/>
    <col min="14" max="16384" width="9.140625" style="57"/>
  </cols>
  <sheetData>
    <row r="1" spans="1:10" s="2" customFormat="1" ht="16.5">
      <c r="A1" s="1"/>
      <c r="B1" s="80" t="s">
        <v>0</v>
      </c>
      <c r="C1" s="80"/>
      <c r="D1" s="80"/>
      <c r="E1" s="80"/>
      <c r="F1" s="80"/>
      <c r="G1" s="80"/>
      <c r="H1" s="80"/>
      <c r="I1" s="80"/>
      <c r="J1" s="80"/>
    </row>
    <row r="2" spans="1:10" s="2" customFormat="1" ht="16.5">
      <c r="A2" s="1"/>
      <c r="B2" s="81" t="s">
        <v>1</v>
      </c>
      <c r="C2" s="81"/>
      <c r="D2" s="81"/>
      <c r="E2" s="81"/>
      <c r="F2" s="81"/>
      <c r="G2" s="81"/>
      <c r="H2" s="81"/>
      <c r="I2" s="81"/>
      <c r="J2" s="81"/>
    </row>
    <row r="3" spans="1:10" s="2" customFormat="1" ht="16.5">
      <c r="A3" s="1"/>
      <c r="B3" s="82" t="s">
        <v>2</v>
      </c>
      <c r="C3" s="82"/>
      <c r="D3" s="82"/>
      <c r="E3" s="82"/>
      <c r="F3" s="82"/>
      <c r="G3" s="82"/>
      <c r="H3" s="82"/>
      <c r="I3" s="82"/>
      <c r="J3" s="82"/>
    </row>
    <row r="4" spans="1:10" s="2" customFormat="1" ht="16.5">
      <c r="A4" s="1"/>
      <c r="B4" s="3"/>
      <c r="C4" s="3"/>
      <c r="D4" s="4"/>
      <c r="E4" s="5"/>
      <c r="F4" s="5"/>
      <c r="G4" s="5"/>
      <c r="H4" s="6"/>
      <c r="I4" s="7" t="s">
        <v>3</v>
      </c>
    </row>
    <row r="5" spans="1:10" s="8" customFormat="1">
      <c r="A5" s="75" t="s">
        <v>4</v>
      </c>
      <c r="B5" s="75"/>
      <c r="C5" s="75" t="s">
        <v>5</v>
      </c>
      <c r="D5" s="78" t="s">
        <v>6</v>
      </c>
      <c r="E5" s="75" t="s">
        <v>7</v>
      </c>
      <c r="F5" s="75" t="s">
        <v>8</v>
      </c>
      <c r="G5" s="75" t="s">
        <v>9</v>
      </c>
      <c r="H5" s="84" t="s">
        <v>10</v>
      </c>
      <c r="I5" s="75" t="s">
        <v>11</v>
      </c>
      <c r="J5" s="75" t="s">
        <v>12</v>
      </c>
    </row>
    <row r="6" spans="1:10" s="8" customFormat="1" ht="27">
      <c r="A6" s="9" t="s">
        <v>13</v>
      </c>
      <c r="B6" s="9" t="s">
        <v>14</v>
      </c>
      <c r="C6" s="75"/>
      <c r="D6" s="83"/>
      <c r="E6" s="75"/>
      <c r="F6" s="75"/>
      <c r="G6" s="75"/>
      <c r="H6" s="85"/>
      <c r="I6" s="75"/>
      <c r="J6" s="75"/>
    </row>
    <row r="7" spans="1:10" s="14" customFormat="1" ht="14.25">
      <c r="A7" s="61" t="s">
        <v>15</v>
      </c>
      <c r="B7" s="61"/>
      <c r="C7" s="61"/>
      <c r="D7" s="10"/>
      <c r="E7" s="11" t="s">
        <v>16</v>
      </c>
      <c r="F7" s="12">
        <f>F8+F13+F14+F15+F23+F26+F29+F30+F31</f>
        <v>6082931.0000000019</v>
      </c>
      <c r="G7" s="12">
        <f t="shared" ref="G7:I7" si="0">G8+G13+G14+G15+G23+G26+G29+G30+G31</f>
        <v>7241157.6000000015</v>
      </c>
      <c r="H7" s="12">
        <f t="shared" si="0"/>
        <v>3736731.9</v>
      </c>
      <c r="I7" s="12">
        <f t="shared" si="0"/>
        <v>2142236.2999999998</v>
      </c>
      <c r="J7" s="13">
        <f>I7/H7*100</f>
        <v>57.329141006878224</v>
      </c>
    </row>
    <row r="8" spans="1:10" s="2" customFormat="1" ht="14.25">
      <c r="A8" s="65">
        <v>1055</v>
      </c>
      <c r="B8" s="76" t="s">
        <v>17</v>
      </c>
      <c r="C8" s="77" t="s">
        <v>18</v>
      </c>
      <c r="D8" s="77"/>
      <c r="E8" s="77"/>
      <c r="F8" s="12">
        <f>SUM(F9:F11)+F12</f>
        <v>575640.60000000009</v>
      </c>
      <c r="G8" s="12">
        <f t="shared" ref="G8:I8" si="1">SUM(G9:G11)+G12</f>
        <v>576071.60000000009</v>
      </c>
      <c r="H8" s="12">
        <f t="shared" si="1"/>
        <v>248660.40000000002</v>
      </c>
      <c r="I8" s="12">
        <f t="shared" si="1"/>
        <v>135033.79999999999</v>
      </c>
      <c r="J8" s="13">
        <f>I8/H8*100</f>
        <v>54.304505260990474</v>
      </c>
    </row>
    <row r="9" spans="1:10" s="2" customFormat="1">
      <c r="A9" s="66"/>
      <c r="B9" s="76"/>
      <c r="C9" s="15" t="s">
        <v>19</v>
      </c>
      <c r="D9" s="78" t="s">
        <v>20</v>
      </c>
      <c r="E9" s="16" t="s">
        <v>16</v>
      </c>
      <c r="F9" s="17">
        <v>451573.2</v>
      </c>
      <c r="G9" s="18">
        <f>F9</f>
        <v>451573.2</v>
      </c>
      <c r="H9" s="17">
        <v>190159.5</v>
      </c>
      <c r="I9" s="18">
        <v>101461.2</v>
      </c>
      <c r="J9" s="17">
        <f>I9/H9*100</f>
        <v>53.355840754734842</v>
      </c>
    </row>
    <row r="10" spans="1:10" s="2" customFormat="1" ht="27">
      <c r="A10" s="66"/>
      <c r="B10" s="76"/>
      <c r="C10" s="15" t="s">
        <v>21</v>
      </c>
      <c r="D10" s="79"/>
      <c r="E10" s="16" t="s">
        <v>16</v>
      </c>
      <c r="F10" s="17">
        <v>33436.400000000001</v>
      </c>
      <c r="G10" s="18">
        <f t="shared" ref="G10" si="2">F10</f>
        <v>33436.400000000001</v>
      </c>
      <c r="H10" s="18">
        <v>15157.7</v>
      </c>
      <c r="I10" s="18">
        <v>6533.8</v>
      </c>
      <c r="J10" s="17">
        <f t="shared" ref="J10:J11" si="3">I10/H10*100</f>
        <v>43.105484341291884</v>
      </c>
    </row>
    <row r="11" spans="1:10" s="2" customFormat="1">
      <c r="A11" s="66"/>
      <c r="B11" s="76"/>
      <c r="C11" s="15" t="s">
        <v>22</v>
      </c>
      <c r="D11" s="79"/>
      <c r="E11" s="16" t="s">
        <v>16</v>
      </c>
      <c r="F11" s="17">
        <v>85981</v>
      </c>
      <c r="G11" s="18">
        <v>86412</v>
      </c>
      <c r="H11" s="18">
        <v>38693.199999999997</v>
      </c>
      <c r="I11" s="18">
        <v>23403.3</v>
      </c>
      <c r="J11" s="17">
        <f t="shared" si="3"/>
        <v>60.484271138081112</v>
      </c>
    </row>
    <row r="12" spans="1:10" s="8" customFormat="1" ht="28.5">
      <c r="A12" s="67"/>
      <c r="B12" s="19" t="s">
        <v>23</v>
      </c>
      <c r="C12" s="20" t="s">
        <v>24</v>
      </c>
      <c r="D12" s="21" t="s">
        <v>25</v>
      </c>
      <c r="E12" s="22" t="s">
        <v>26</v>
      </c>
      <c r="F12" s="17">
        <v>4650</v>
      </c>
      <c r="G12" s="18">
        <f t="shared" ref="G12" si="4">F12</f>
        <v>4650</v>
      </c>
      <c r="H12" s="18">
        <v>4650</v>
      </c>
      <c r="I12" s="18">
        <v>3635.5</v>
      </c>
      <c r="J12" s="17">
        <v>0</v>
      </c>
    </row>
    <row r="13" spans="1:10" s="26" customFormat="1" ht="42.75">
      <c r="A13" s="23">
        <v>1049</v>
      </c>
      <c r="B13" s="24" t="s">
        <v>27</v>
      </c>
      <c r="C13" s="25" t="s">
        <v>28</v>
      </c>
      <c r="D13" s="10" t="s">
        <v>29</v>
      </c>
      <c r="E13" s="11">
        <v>4251</v>
      </c>
      <c r="F13" s="13">
        <v>126100</v>
      </c>
      <c r="G13" s="13">
        <f>F13</f>
        <v>126100</v>
      </c>
      <c r="H13" s="13">
        <v>62973</v>
      </c>
      <c r="I13" s="12">
        <v>16723.849999999999</v>
      </c>
      <c r="J13" s="13">
        <f t="shared" ref="J13:J21" si="5">I13/H13*100</f>
        <v>26.557175297349655</v>
      </c>
    </row>
    <row r="14" spans="1:10" s="26" customFormat="1" ht="42.75">
      <c r="A14" s="23">
        <v>1110</v>
      </c>
      <c r="B14" s="24" t="s">
        <v>30</v>
      </c>
      <c r="C14" s="27" t="s">
        <v>31</v>
      </c>
      <c r="D14" s="28" t="s">
        <v>32</v>
      </c>
      <c r="E14" s="11">
        <v>4639</v>
      </c>
      <c r="F14" s="13">
        <v>750</v>
      </c>
      <c r="G14" s="13">
        <f>F14</f>
        <v>750</v>
      </c>
      <c r="H14" s="13">
        <v>570</v>
      </c>
      <c r="I14" s="29">
        <v>300</v>
      </c>
      <c r="J14" s="13">
        <f t="shared" si="5"/>
        <v>52.631578947368418</v>
      </c>
    </row>
    <row r="15" spans="1:10" s="8" customFormat="1" ht="14.25">
      <c r="A15" s="65">
        <v>1146</v>
      </c>
      <c r="B15" s="68" t="s">
        <v>33</v>
      </c>
      <c r="C15" s="68"/>
      <c r="D15" s="10"/>
      <c r="E15" s="30" t="s">
        <v>16</v>
      </c>
      <c r="F15" s="13">
        <f>F16+F17+F18+F19+F20+F21+F22</f>
        <v>5020935.6000000006</v>
      </c>
      <c r="G15" s="13">
        <f t="shared" ref="G15:I15" si="6">G16+G17+G18+G19+G20+G21+G22</f>
        <v>5020935.6000000006</v>
      </c>
      <c r="H15" s="13">
        <f t="shared" si="6"/>
        <v>2342253.1</v>
      </c>
      <c r="I15" s="13">
        <f t="shared" si="6"/>
        <v>1229119.3999999999</v>
      </c>
      <c r="J15" s="13">
        <f t="shared" si="5"/>
        <v>52.475942928627141</v>
      </c>
    </row>
    <row r="16" spans="1:10" s="8" customFormat="1" ht="25.5">
      <c r="A16" s="66"/>
      <c r="B16" s="31" t="s">
        <v>17</v>
      </c>
      <c r="C16" s="15" t="s">
        <v>34</v>
      </c>
      <c r="D16" s="10" t="s">
        <v>35</v>
      </c>
      <c r="E16" s="16">
        <v>4511</v>
      </c>
      <c r="F16" s="17">
        <v>1835577.3</v>
      </c>
      <c r="G16" s="17">
        <f t="shared" ref="G16:G17" si="7">F16</f>
        <v>1835577.3</v>
      </c>
      <c r="H16" s="32">
        <v>882912.7</v>
      </c>
      <c r="I16" s="32">
        <v>450448</v>
      </c>
      <c r="J16" s="17">
        <f t="shared" si="5"/>
        <v>51.018407595677353</v>
      </c>
    </row>
    <row r="17" spans="1:10" s="8" customFormat="1" ht="25.5">
      <c r="A17" s="66"/>
      <c r="B17" s="31" t="s">
        <v>27</v>
      </c>
      <c r="C17" s="15" t="s">
        <v>36</v>
      </c>
      <c r="D17" s="10" t="s">
        <v>37</v>
      </c>
      <c r="E17" s="16">
        <v>4511</v>
      </c>
      <c r="F17" s="17">
        <v>2277715.1</v>
      </c>
      <c r="G17" s="17">
        <f t="shared" si="7"/>
        <v>2277715.1</v>
      </c>
      <c r="H17" s="32">
        <v>1084192.3999999999</v>
      </c>
      <c r="I17" s="32">
        <v>590333.30000000005</v>
      </c>
      <c r="J17" s="17">
        <f t="shared" si="5"/>
        <v>54.44912729511848</v>
      </c>
    </row>
    <row r="18" spans="1:10" s="8" customFormat="1" ht="25.5">
      <c r="A18" s="66"/>
      <c r="B18" s="31" t="s">
        <v>38</v>
      </c>
      <c r="C18" s="15" t="s">
        <v>39</v>
      </c>
      <c r="D18" s="10" t="s">
        <v>40</v>
      </c>
      <c r="E18" s="16">
        <v>4511</v>
      </c>
      <c r="F18" s="17">
        <v>685646.7</v>
      </c>
      <c r="G18" s="17">
        <f>F18</f>
        <v>685646.7</v>
      </c>
      <c r="H18" s="32">
        <v>328424.8</v>
      </c>
      <c r="I18" s="17">
        <v>171533.7</v>
      </c>
      <c r="J18" s="17">
        <f t="shared" si="5"/>
        <v>52.229216551247049</v>
      </c>
    </row>
    <row r="19" spans="1:10" s="8" customFormat="1" ht="25.5">
      <c r="A19" s="66"/>
      <c r="B19" s="15">
        <v>11013</v>
      </c>
      <c r="C19" s="15" t="s">
        <v>41</v>
      </c>
      <c r="D19" s="28" t="s">
        <v>42</v>
      </c>
      <c r="E19" s="16">
        <v>4511</v>
      </c>
      <c r="F19" s="17">
        <v>21656.799999999999</v>
      </c>
      <c r="G19" s="17">
        <f t="shared" ref="G19:G21" si="8">F19</f>
        <v>21656.799999999999</v>
      </c>
      <c r="H19" s="17">
        <v>10585.5</v>
      </c>
      <c r="I19" s="17">
        <v>5171.2</v>
      </c>
      <c r="J19" s="17">
        <f t="shared" si="5"/>
        <v>48.851731141656032</v>
      </c>
    </row>
    <row r="20" spans="1:10" s="2" customFormat="1" ht="40.5">
      <c r="A20" s="66"/>
      <c r="B20" s="33" t="s">
        <v>43</v>
      </c>
      <c r="C20" s="34" t="s">
        <v>44</v>
      </c>
      <c r="D20" s="10" t="s">
        <v>45</v>
      </c>
      <c r="E20" s="35">
        <v>4637</v>
      </c>
      <c r="F20" s="17">
        <v>38418.699999999997</v>
      </c>
      <c r="G20" s="17">
        <f t="shared" si="8"/>
        <v>38418.699999999997</v>
      </c>
      <c r="H20" s="32">
        <v>17288.400000000001</v>
      </c>
      <c r="I20" s="18">
        <v>10663.8</v>
      </c>
      <c r="J20" s="17">
        <f t="shared" si="5"/>
        <v>61.681821336850128</v>
      </c>
    </row>
    <row r="21" spans="1:10" s="2" customFormat="1" ht="27">
      <c r="A21" s="66"/>
      <c r="B21" s="33" t="s">
        <v>46</v>
      </c>
      <c r="C21" s="15" t="s">
        <v>47</v>
      </c>
      <c r="D21" s="10" t="s">
        <v>48</v>
      </c>
      <c r="E21" s="35">
        <v>4729</v>
      </c>
      <c r="F21" s="17">
        <v>7533.8</v>
      </c>
      <c r="G21" s="17">
        <f t="shared" si="8"/>
        <v>7533.8</v>
      </c>
      <c r="H21" s="17">
        <v>1943.7</v>
      </c>
      <c r="I21" s="18">
        <v>969.4</v>
      </c>
      <c r="J21" s="17">
        <f t="shared" si="5"/>
        <v>49.873951741523896</v>
      </c>
    </row>
    <row r="22" spans="1:10" s="2" customFormat="1" ht="27">
      <c r="A22" s="67"/>
      <c r="B22" s="36" t="s">
        <v>49</v>
      </c>
      <c r="C22" s="15" t="s">
        <v>50</v>
      </c>
      <c r="D22" s="10" t="s">
        <v>51</v>
      </c>
      <c r="E22" s="35">
        <v>4637</v>
      </c>
      <c r="F22" s="17">
        <v>154387.20000000001</v>
      </c>
      <c r="G22" s="17">
        <f>F22</f>
        <v>154387.20000000001</v>
      </c>
      <c r="H22" s="17">
        <v>16905.599999999999</v>
      </c>
      <c r="I22" s="18">
        <v>0</v>
      </c>
      <c r="J22" s="17">
        <f>I22/H22*100</f>
        <v>0</v>
      </c>
    </row>
    <row r="23" spans="1:10" s="26" customFormat="1" ht="14.25">
      <c r="A23" s="62">
        <v>1192</v>
      </c>
      <c r="B23" s="68" t="s">
        <v>52</v>
      </c>
      <c r="C23" s="68"/>
      <c r="D23" s="10"/>
      <c r="E23" s="30" t="s">
        <v>16</v>
      </c>
      <c r="F23" s="13">
        <f>F24+F25</f>
        <v>164708.40000000002</v>
      </c>
      <c r="G23" s="13">
        <f t="shared" ref="G23:I23" si="9">G24+G25</f>
        <v>164708.40000000002</v>
      </c>
      <c r="H23" s="13">
        <f t="shared" si="9"/>
        <v>53089.4</v>
      </c>
      <c r="I23" s="13">
        <f t="shared" si="9"/>
        <v>17494.2</v>
      </c>
      <c r="J23" s="13">
        <f t="shared" ref="J23:J24" si="10">I23/H23*100</f>
        <v>32.952340768590339</v>
      </c>
    </row>
    <row r="24" spans="1:10" s="38" customFormat="1" ht="27">
      <c r="A24" s="62"/>
      <c r="B24" s="33" t="s">
        <v>53</v>
      </c>
      <c r="C24" s="37" t="s">
        <v>54</v>
      </c>
      <c r="D24" s="10" t="s">
        <v>55</v>
      </c>
      <c r="E24" s="35">
        <v>4729</v>
      </c>
      <c r="F24" s="17">
        <v>141571.70000000001</v>
      </c>
      <c r="G24" s="17">
        <f>F24</f>
        <v>141571.70000000001</v>
      </c>
      <c r="H24" s="17">
        <v>53089.4</v>
      </c>
      <c r="I24" s="18">
        <v>17494.2</v>
      </c>
      <c r="J24" s="17">
        <f t="shared" si="10"/>
        <v>32.952340768590339</v>
      </c>
    </row>
    <row r="25" spans="1:10" s="2" customFormat="1" ht="54">
      <c r="A25" s="62"/>
      <c r="B25" s="39" t="s">
        <v>56</v>
      </c>
      <c r="C25" s="40" t="s">
        <v>57</v>
      </c>
      <c r="D25" s="41" t="s">
        <v>58</v>
      </c>
      <c r="E25" s="35">
        <v>4729</v>
      </c>
      <c r="F25" s="17">
        <v>23136.7</v>
      </c>
      <c r="G25" s="17">
        <f>F25</f>
        <v>23136.7</v>
      </c>
      <c r="H25" s="17">
        <v>0</v>
      </c>
      <c r="I25" s="17">
        <v>0</v>
      </c>
      <c r="J25" s="17">
        <v>0</v>
      </c>
    </row>
    <row r="26" spans="1:10" s="42" customFormat="1" ht="14.25">
      <c r="A26" s="65">
        <v>1196</v>
      </c>
      <c r="B26" s="69" t="s">
        <v>17</v>
      </c>
      <c r="C26" s="72" t="s">
        <v>59</v>
      </c>
      <c r="D26" s="58" t="s">
        <v>60</v>
      </c>
      <c r="E26" s="11" t="s">
        <v>16</v>
      </c>
      <c r="F26" s="13">
        <f>F27+F28</f>
        <v>2572.6999999999998</v>
      </c>
      <c r="G26" s="13">
        <f t="shared" ref="G26:I26" si="11">G27+G28</f>
        <v>2572.6999999999998</v>
      </c>
      <c r="H26" s="13">
        <f t="shared" si="11"/>
        <v>504</v>
      </c>
      <c r="I26" s="13">
        <f t="shared" si="11"/>
        <v>504</v>
      </c>
      <c r="J26" s="13">
        <v>0</v>
      </c>
    </row>
    <row r="27" spans="1:10" s="42" customFormat="1" ht="14.25">
      <c r="A27" s="66"/>
      <c r="B27" s="70"/>
      <c r="C27" s="73"/>
      <c r="D27" s="59"/>
      <c r="E27" s="11">
        <v>4637</v>
      </c>
      <c r="F27" s="17">
        <v>2068.6999999999998</v>
      </c>
      <c r="G27" s="17">
        <f>F27</f>
        <v>2068.6999999999998</v>
      </c>
      <c r="H27" s="17">
        <v>0</v>
      </c>
      <c r="I27" s="17">
        <v>0</v>
      </c>
      <c r="J27" s="17">
        <v>0</v>
      </c>
    </row>
    <row r="28" spans="1:10" s="42" customFormat="1" ht="14.25">
      <c r="A28" s="67"/>
      <c r="B28" s="71"/>
      <c r="C28" s="74"/>
      <c r="D28" s="60"/>
      <c r="E28" s="11">
        <v>4639</v>
      </c>
      <c r="F28" s="17">
        <v>504</v>
      </c>
      <c r="G28" s="17">
        <f>F28</f>
        <v>504</v>
      </c>
      <c r="H28" s="17">
        <v>504</v>
      </c>
      <c r="I28" s="17">
        <v>504</v>
      </c>
      <c r="J28" s="17">
        <v>0</v>
      </c>
    </row>
    <row r="29" spans="1:10" s="42" customFormat="1" ht="28.5">
      <c r="A29" s="43">
        <v>1198</v>
      </c>
      <c r="B29" s="44" t="s">
        <v>61</v>
      </c>
      <c r="C29" s="45" t="s">
        <v>62</v>
      </c>
      <c r="D29" s="10" t="s">
        <v>63</v>
      </c>
      <c r="E29" s="11">
        <v>4632</v>
      </c>
      <c r="F29" s="13">
        <v>23095.7</v>
      </c>
      <c r="G29" s="13">
        <f>F29</f>
        <v>23095.7</v>
      </c>
      <c r="H29" s="13">
        <v>10716.4</v>
      </c>
      <c r="I29" s="12">
        <v>6388</v>
      </c>
      <c r="J29" s="13">
        <f t="shared" ref="J29:J37" si="12">I29/H29*100</f>
        <v>59.609570378112053</v>
      </c>
    </row>
    <row r="30" spans="1:10" s="46" customFormat="1" ht="42.75">
      <c r="A30" s="43">
        <v>1015</v>
      </c>
      <c r="B30" s="44" t="s">
        <v>30</v>
      </c>
      <c r="C30" s="25" t="s">
        <v>64</v>
      </c>
      <c r="D30" s="10" t="s">
        <v>65</v>
      </c>
      <c r="E30" s="11">
        <v>4729</v>
      </c>
      <c r="F30" s="13">
        <v>169128</v>
      </c>
      <c r="G30" s="13">
        <f>F30</f>
        <v>169128</v>
      </c>
      <c r="H30" s="13">
        <v>70470</v>
      </c>
      <c r="I30" s="12">
        <v>40196.44</v>
      </c>
      <c r="J30" s="13">
        <f t="shared" si="12"/>
        <v>57.04049950333475</v>
      </c>
    </row>
    <row r="31" spans="1:10" s="38" customFormat="1" ht="14.25">
      <c r="A31" s="61" t="s">
        <v>66</v>
      </c>
      <c r="B31" s="61"/>
      <c r="C31" s="61"/>
      <c r="D31" s="10"/>
      <c r="E31" s="11" t="s">
        <v>16</v>
      </c>
      <c r="F31" s="13">
        <f>F32+F33</f>
        <v>0</v>
      </c>
      <c r="G31" s="13">
        <f t="shared" ref="G31:I31" si="13">G32+G33</f>
        <v>1157795.6000000001</v>
      </c>
      <c r="H31" s="13">
        <f t="shared" si="13"/>
        <v>947495.60000000009</v>
      </c>
      <c r="I31" s="13">
        <f t="shared" si="13"/>
        <v>696476.61</v>
      </c>
      <c r="J31" s="13">
        <f t="shared" si="12"/>
        <v>73.507107579180314</v>
      </c>
    </row>
    <row r="32" spans="1:10" s="2" customFormat="1" ht="54">
      <c r="A32" s="62">
        <v>1212</v>
      </c>
      <c r="B32" s="24" t="s">
        <v>67</v>
      </c>
      <c r="C32" s="15" t="s">
        <v>68</v>
      </c>
      <c r="D32" s="10" t="s">
        <v>69</v>
      </c>
      <c r="E32" s="35">
        <v>4729</v>
      </c>
      <c r="F32" s="17">
        <v>0</v>
      </c>
      <c r="G32" s="17">
        <v>535300</v>
      </c>
      <c r="H32" s="17">
        <v>325000</v>
      </c>
      <c r="I32" s="18">
        <v>219066.19</v>
      </c>
      <c r="J32" s="17">
        <f t="shared" si="12"/>
        <v>67.404981538461541</v>
      </c>
    </row>
    <row r="33" spans="1:10" s="8" customFormat="1" ht="28.5">
      <c r="A33" s="62"/>
      <c r="B33" s="63" t="s">
        <v>70</v>
      </c>
      <c r="C33" s="45" t="s">
        <v>71</v>
      </c>
      <c r="D33" s="64" t="s">
        <v>72</v>
      </c>
      <c r="E33" s="11" t="s">
        <v>16</v>
      </c>
      <c r="F33" s="13">
        <f>F34+F37</f>
        <v>0</v>
      </c>
      <c r="G33" s="12">
        <f t="shared" ref="G33:I33" si="14">G34+G35+G36+G37</f>
        <v>622495.60000000009</v>
      </c>
      <c r="H33" s="12">
        <f t="shared" si="14"/>
        <v>622495.60000000009</v>
      </c>
      <c r="I33" s="12">
        <f t="shared" si="14"/>
        <v>477410.42</v>
      </c>
      <c r="J33" s="13">
        <f t="shared" si="12"/>
        <v>76.692979034711243</v>
      </c>
    </row>
    <row r="34" spans="1:10" s="2" customFormat="1" ht="67.5">
      <c r="A34" s="62"/>
      <c r="B34" s="63"/>
      <c r="C34" s="37" t="s">
        <v>73</v>
      </c>
      <c r="D34" s="64"/>
      <c r="E34" s="35">
        <v>4652</v>
      </c>
      <c r="F34" s="17"/>
      <c r="G34" s="17">
        <v>366356.4</v>
      </c>
      <c r="H34" s="17">
        <v>366356.4</v>
      </c>
      <c r="I34" s="47">
        <v>306825.19</v>
      </c>
      <c r="J34" s="17">
        <f t="shared" si="12"/>
        <v>83.750465393807772</v>
      </c>
    </row>
    <row r="35" spans="1:10" s="2" customFormat="1" ht="40.5">
      <c r="A35" s="62"/>
      <c r="B35" s="63"/>
      <c r="C35" s="37" t="s">
        <v>74</v>
      </c>
      <c r="D35" s="64"/>
      <c r="E35" s="35">
        <v>4652</v>
      </c>
      <c r="F35" s="17"/>
      <c r="G35" s="17">
        <v>25335</v>
      </c>
      <c r="H35" s="17">
        <v>25335</v>
      </c>
      <c r="I35" s="18">
        <v>25335</v>
      </c>
      <c r="J35" s="17">
        <f t="shared" si="12"/>
        <v>100</v>
      </c>
    </row>
    <row r="36" spans="1:10" s="2" customFormat="1" ht="67.5">
      <c r="A36" s="62"/>
      <c r="B36" s="63"/>
      <c r="C36" s="37" t="s">
        <v>75</v>
      </c>
      <c r="D36" s="64"/>
      <c r="E36" s="35">
        <v>4652</v>
      </c>
      <c r="F36" s="17"/>
      <c r="G36" s="17">
        <v>179738.2</v>
      </c>
      <c r="H36" s="17">
        <v>179738.2</v>
      </c>
      <c r="I36" s="18">
        <v>94842.73</v>
      </c>
      <c r="J36" s="17">
        <f t="shared" si="12"/>
        <v>52.767152447281653</v>
      </c>
    </row>
    <row r="37" spans="1:10" s="2" customFormat="1" ht="67.5">
      <c r="A37" s="62"/>
      <c r="B37" s="63"/>
      <c r="C37" s="37" t="s">
        <v>76</v>
      </c>
      <c r="D37" s="64"/>
      <c r="E37" s="35">
        <v>4652</v>
      </c>
      <c r="F37" s="17"/>
      <c r="G37" s="17">
        <v>51066</v>
      </c>
      <c r="H37" s="17">
        <v>51066</v>
      </c>
      <c r="I37" s="18">
        <v>50407.5</v>
      </c>
      <c r="J37" s="17">
        <f t="shared" si="12"/>
        <v>98.710492304077079</v>
      </c>
    </row>
    <row r="38" spans="1:10" s="2" customFormat="1" ht="14.25">
      <c r="A38" s="48"/>
      <c r="B38" s="49"/>
      <c r="C38" s="50"/>
      <c r="D38" s="51"/>
      <c r="E38" s="52"/>
      <c r="F38" s="53"/>
      <c r="G38" s="53"/>
      <c r="H38" s="53"/>
      <c r="I38" s="54"/>
      <c r="J38" s="55"/>
    </row>
    <row r="39" spans="1:10" s="2" customFormat="1" ht="14.25">
      <c r="A39" s="48"/>
      <c r="B39" s="49"/>
      <c r="C39" s="50"/>
      <c r="D39" s="51"/>
      <c r="E39" s="52"/>
      <c r="F39" s="53"/>
      <c r="G39" s="53"/>
      <c r="H39" s="53"/>
      <c r="I39" s="54"/>
      <c r="J39" s="55"/>
    </row>
  </sheetData>
  <mergeCells count="29">
    <mergeCell ref="B1:J1"/>
    <mergeCell ref="B2:J2"/>
    <mergeCell ref="B3:J3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A7:C7"/>
    <mergeCell ref="A8:A12"/>
    <mergeCell ref="B8:B11"/>
    <mergeCell ref="C8:E8"/>
    <mergeCell ref="D9:D11"/>
    <mergeCell ref="A15:A22"/>
    <mergeCell ref="B15:C15"/>
    <mergeCell ref="A23:A25"/>
    <mergeCell ref="B23:C23"/>
    <mergeCell ref="A26:A28"/>
    <mergeCell ref="B26:B28"/>
    <mergeCell ref="C26:C28"/>
    <mergeCell ref="D26:D28"/>
    <mergeCell ref="A31:C31"/>
    <mergeCell ref="A32:A37"/>
    <mergeCell ref="B33:B37"/>
    <mergeCell ref="D33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01,05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https:/mul2-tavush.gov.am/tasks/356824/oneclick/01.05.xlsx?token=4cab34927b7a5732b33837e3771f6151</cp:keywords>
  <cp:lastModifiedBy/>
  <dcterms:created xsi:type="dcterms:W3CDTF">2006-09-16T00:00:00Z</dcterms:created>
  <dcterms:modified xsi:type="dcterms:W3CDTF">2023-05-08T12:41:49Z</dcterms:modified>
</cp:coreProperties>
</file>