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460"/>
  </bookViews>
  <sheets>
    <sheet name="2022" sheetId="70" r:id="rId1"/>
  </sheets>
  <definedNames>
    <definedName name="_xlnm.Print_Titles" localSheetId="0">'2022'!$A:$B</definedName>
  </definedNames>
  <calcPr calcId="144525"/>
</workbook>
</file>

<file path=xl/calcChain.xml><?xml version="1.0" encoding="utf-8"?>
<calcChain xmlns="http://schemas.openxmlformats.org/spreadsheetml/2006/main">
  <c r="CL14" i="70" l="1"/>
  <c r="CK14" i="70"/>
  <c r="CJ14" i="70"/>
  <c r="CI14" i="70"/>
  <c r="CH14" i="70"/>
  <c r="CG14" i="70"/>
  <c r="CF14" i="70"/>
  <c r="CE14" i="70"/>
  <c r="CD14" i="70"/>
  <c r="CC14" i="70"/>
  <c r="CB14" i="70"/>
  <c r="CA14" i="70"/>
  <c r="BZ14" i="70"/>
  <c r="BW14" i="70"/>
  <c r="BV14" i="70"/>
  <c r="BU14" i="70"/>
  <c r="BT14" i="70"/>
  <c r="BS14" i="70"/>
  <c r="BR14" i="70"/>
  <c r="BQ14" i="70"/>
  <c r="BP14" i="70"/>
  <c r="BO14" i="70"/>
  <c r="BN14" i="70"/>
  <c r="BM14" i="70"/>
  <c r="BL14" i="70"/>
  <c r="BK14" i="70"/>
  <c r="BJ14" i="70"/>
  <c r="BI14" i="70"/>
  <c r="BH14" i="70"/>
  <c r="BG14" i="70"/>
  <c r="BF14" i="70"/>
  <c r="BE14" i="70"/>
  <c r="BD14" i="70"/>
  <c r="BC14" i="70"/>
  <c r="BB14" i="70"/>
  <c r="BA14" i="70"/>
  <c r="AZ14" i="70"/>
  <c r="AY14" i="70"/>
  <c r="AX14" i="70"/>
  <c r="AW14" i="70"/>
  <c r="AS14" i="70"/>
  <c r="AR14" i="70"/>
  <c r="AQ14" i="70"/>
  <c r="AP14" i="70"/>
  <c r="AO14" i="70"/>
  <c r="AN14" i="70"/>
  <c r="AM14" i="70"/>
  <c r="AL14" i="70"/>
  <c r="AK14" i="70"/>
  <c r="AJ14" i="70"/>
  <c r="AK15" i="70" s="1"/>
  <c r="AI14" i="70"/>
  <c r="AH14" i="70"/>
  <c r="AG14" i="70"/>
  <c r="AF14" i="70"/>
  <c r="AD14" i="70"/>
  <c r="AC14" i="70"/>
  <c r="AA14" i="70"/>
  <c r="AB14" i="70" s="1"/>
  <c r="Z14" i="70"/>
  <c r="X14" i="70"/>
  <c r="W14" i="70"/>
  <c r="U14" i="70"/>
  <c r="V14" i="70" s="1"/>
  <c r="T14" i="70"/>
  <c r="R14" i="70"/>
  <c r="Q14" i="70"/>
  <c r="O14" i="70"/>
  <c r="N14" i="70"/>
  <c r="D14" i="70"/>
  <c r="C14" i="70"/>
  <c r="CN13" i="70"/>
  <c r="CM13" i="70"/>
  <c r="BY13" i="70"/>
  <c r="BX13" i="70"/>
  <c r="AU13" i="70"/>
  <c r="AV13" i="70" s="1"/>
  <c r="AT13" i="70"/>
  <c r="AE13" i="70"/>
  <c r="AB13" i="70"/>
  <c r="Y13" i="70"/>
  <c r="V13" i="70"/>
  <c r="S13" i="70"/>
  <c r="P13" i="70"/>
  <c r="L13" i="70"/>
  <c r="M13" i="70" s="1"/>
  <c r="K13" i="70"/>
  <c r="I13" i="70"/>
  <c r="J13" i="70" s="1"/>
  <c r="H13" i="70"/>
  <c r="CN12" i="70"/>
  <c r="CM12" i="70"/>
  <c r="BY12" i="70"/>
  <c r="BX12" i="70"/>
  <c r="AU12" i="70"/>
  <c r="AV12" i="70" s="1"/>
  <c r="AT12" i="70"/>
  <c r="AE12" i="70"/>
  <c r="AB12" i="70"/>
  <c r="Y12" i="70"/>
  <c r="V12" i="70"/>
  <c r="S12" i="70"/>
  <c r="P12" i="70"/>
  <c r="L12" i="70"/>
  <c r="M12" i="70" s="1"/>
  <c r="K12" i="70"/>
  <c r="I12" i="70"/>
  <c r="J12" i="70" s="1"/>
  <c r="H12" i="70"/>
  <c r="CN11" i="70"/>
  <c r="CM11" i="70"/>
  <c r="BY11" i="70"/>
  <c r="BX11" i="70"/>
  <c r="AU11" i="70"/>
  <c r="AV11" i="70" s="1"/>
  <c r="AT11" i="70"/>
  <c r="AE11" i="70"/>
  <c r="AB11" i="70"/>
  <c r="Y11" i="70"/>
  <c r="V11" i="70"/>
  <c r="S11" i="70"/>
  <c r="P11" i="70"/>
  <c r="L11" i="70"/>
  <c r="M11" i="70" s="1"/>
  <c r="K11" i="70"/>
  <c r="I11" i="70"/>
  <c r="J11" i="70" s="1"/>
  <c r="H11" i="70"/>
  <c r="CN10" i="70"/>
  <c r="CM10" i="70"/>
  <c r="CM14" i="70" s="1"/>
  <c r="BY10" i="70"/>
  <c r="BX10" i="70"/>
  <c r="AU10" i="70"/>
  <c r="AV10" i="70" s="1"/>
  <c r="AT10" i="70"/>
  <c r="AT14" i="70" s="1"/>
  <c r="AE10" i="70"/>
  <c r="AB10" i="70"/>
  <c r="Y10" i="70"/>
  <c r="V10" i="70"/>
  <c r="S10" i="70"/>
  <c r="P10" i="70"/>
  <c r="L10" i="70"/>
  <c r="K10" i="70"/>
  <c r="I10" i="70"/>
  <c r="J10" i="70" s="1"/>
  <c r="H10" i="70"/>
  <c r="H14" i="70" s="1"/>
  <c r="I8" i="70"/>
  <c r="L8" i="70" s="1"/>
  <c r="O8" i="70" s="1"/>
  <c r="R8" i="70" s="1"/>
  <c r="U8" i="70" s="1"/>
  <c r="X8" i="70" s="1"/>
  <c r="AA8" i="70" s="1"/>
  <c r="AD8" i="70" s="1"/>
  <c r="AG8" i="70" s="1"/>
  <c r="AI8" i="70" s="1"/>
  <c r="AK8" i="70" s="1"/>
  <c r="AM8" i="70" s="1"/>
  <c r="AO8" i="70" s="1"/>
  <c r="AQ8" i="70" s="1"/>
  <c r="AS8" i="70" s="1"/>
  <c r="AU8" i="70" s="1"/>
  <c r="AX8" i="70" s="1"/>
  <c r="AZ8" i="70" s="1"/>
  <c r="BB8" i="70" s="1"/>
  <c r="BD8" i="70" s="1"/>
  <c r="BF8" i="70" s="1"/>
  <c r="BH8" i="70" s="1"/>
  <c r="BJ8" i="70" s="1"/>
  <c r="BL8" i="70" s="1"/>
  <c r="BN8" i="70" s="1"/>
  <c r="BP8" i="70" s="1"/>
  <c r="BR8" i="70" s="1"/>
  <c r="BT8" i="70" s="1"/>
  <c r="BV8" i="70" s="1"/>
  <c r="BY8" i="70" s="1"/>
  <c r="CA8" i="70" s="1"/>
  <c r="CC8" i="70" s="1"/>
  <c r="CE8" i="70" s="1"/>
  <c r="CG8" i="70" s="1"/>
  <c r="CI8" i="70" s="1"/>
  <c r="CK8" i="70" s="1"/>
  <c r="CN8" i="70" s="1"/>
  <c r="F11" i="70" l="1"/>
  <c r="S14" i="70"/>
  <c r="Y14" i="70"/>
  <c r="AE14" i="70"/>
  <c r="F10" i="70"/>
  <c r="F12" i="70"/>
  <c r="E12" i="70"/>
  <c r="CN14" i="70"/>
  <c r="E11" i="70"/>
  <c r="L14" i="70"/>
  <c r="F13" i="70"/>
  <c r="E13" i="70"/>
  <c r="BX14" i="70"/>
  <c r="P14" i="70"/>
  <c r="BY14" i="70"/>
  <c r="I14" i="70"/>
  <c r="J14" i="70" s="1"/>
  <c r="G11" i="70"/>
  <c r="M10" i="70"/>
  <c r="K14" i="70"/>
  <c r="AU14" i="70"/>
  <c r="AV14" i="70" s="1"/>
  <c r="E10" i="70"/>
  <c r="G10" i="70" s="1"/>
  <c r="F14" i="70" l="1"/>
  <c r="G14" i="70" s="1"/>
  <c r="G12" i="70"/>
  <c r="E14" i="70"/>
  <c r="H15" i="70" s="1"/>
  <c r="M14" i="70"/>
  <c r="G13" i="70"/>
</calcChain>
</file>

<file path=xl/sharedStrings.xml><?xml version="1.0" encoding="utf-8"?>
<sst xmlns="http://schemas.openxmlformats.org/spreadsheetml/2006/main" count="112" uniqueCount="63">
  <si>
    <t>ՀԱՇՎԵՏՎՈՒԹՅՈՒՆ</t>
  </si>
  <si>
    <t>Հ/Հ</t>
  </si>
  <si>
    <t>Համայնքի անվանումը</t>
  </si>
  <si>
    <t>Վարչական  բյուջեի տարեսկզբի մնացորդ</t>
  </si>
  <si>
    <t>Ֆոնդային բյուջեի տարեսկզբի մնացորդ</t>
  </si>
  <si>
    <t>տող 1000ԸՆԴԱՄԵՆԸ  ԵԿԱՄՈՒՏՆԵՐ     (տող 1100 + տող 1200+տող 1300)</t>
  </si>
  <si>
    <t>Վ Ա Ր Չ Ա Կ Ա Ն</t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</si>
  <si>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</si>
  <si>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</si>
  <si>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</si>
  <si>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</si>
  <si>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</si>
  <si>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</si>
  <si>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</si>
  <si>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</si>
  <si>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</si>
  <si>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</si>
  <si>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</si>
  <si>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</si>
  <si>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</si>
  <si>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</si>
  <si>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</si>
  <si>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</si>
  <si>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</si>
  <si>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</si>
  <si>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</si>
  <si>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</si>
  <si>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</si>
  <si>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</si>
  <si>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</si>
  <si>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</si>
  <si>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</si>
  <si>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</si>
  <si>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</si>
  <si>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</si>
  <si>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 xml:space="preserve"> տող 1351 տեղական վճարներ</t>
  </si>
  <si>
    <t>այդ թվում    Աղբահանության վճար</t>
  </si>
  <si>
    <t xml:space="preserve">ծրագիր տարեկան </t>
  </si>
  <si>
    <t xml:space="preserve">ծրագիր    տարեկան </t>
  </si>
  <si>
    <t>Իջևան</t>
  </si>
  <si>
    <t>Ընդամենը</t>
  </si>
  <si>
    <t>Դիլիջան</t>
  </si>
  <si>
    <t>Բերդ</t>
  </si>
  <si>
    <t>Նոյեմբերյան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</si>
  <si>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</si>
  <si>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t xml:space="preserve"> </t>
    </r>
    <r>
      <rPr>
        <b/>
        <sz val="7"/>
        <rFont val="GHEA Grapalat"/>
        <family val="3"/>
      </rPr>
      <t xml:space="preserve">տող 1220+1240     </t>
    </r>
    <r>
      <rPr>
        <sz val="7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</si>
  <si>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7"/>
        <rFont val="GHEA Grapalat"/>
        <family val="3"/>
      </rPr>
      <t xml:space="preserve"> տող 1381+տող 1382</t>
    </r>
    <r>
      <rPr>
        <sz val="7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</si>
  <si>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t xml:space="preserve">փաստ.                                                                            </t>
  </si>
  <si>
    <r>
      <rPr>
        <b/>
        <sz val="8"/>
        <rFont val="GHEA Grapalat"/>
        <family val="3"/>
      </rPr>
      <t>տող 1341</t>
    </r>
    <r>
      <rPr>
        <sz val="8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</si>
  <si>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t>կատ. %-ը տար.նկատմ.</t>
  </si>
  <si>
    <r>
      <rPr>
        <b/>
        <sz val="7"/>
        <rFont val="GHEA Grapalat"/>
        <family val="3"/>
      </rPr>
      <t xml:space="preserve"> տող 1342</t>
    </r>
    <r>
      <rPr>
        <sz val="7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</si>
  <si>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Ընդամենը անշարժ գույքի հարկեր (տող1111+1112+1112.1)</t>
  </si>
  <si>
    <r>
      <t>տող 1120   Գույքային հարկեր  փոխադրամիջոցների համար</t>
    </r>
    <r>
      <rPr>
        <sz val="10"/>
        <rFont val="Arial Armenian"/>
        <family val="2"/>
      </rPr>
      <t/>
    </r>
  </si>
  <si>
    <r>
      <rPr>
        <b/>
        <sz val="7"/>
        <rFont val="GHEA Grapalat"/>
        <family val="3"/>
      </rPr>
      <t xml:space="preserve">տող 1391+1393   </t>
    </r>
    <r>
      <rPr>
        <sz val="7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</si>
  <si>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7"/>
        <rFont val="GHEA Grapalat"/>
        <family val="3"/>
      </rPr>
      <t>տող 1392</t>
    </r>
    <r>
      <rPr>
        <sz val="7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</si>
  <si>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տող 1343.Օրենքով սահմանված դեպ քերում համայնքային հիմնարկների կողմից առանց տեղական տուրքի գանձման մատուցվող ծառա յությունների կամ կատարվող գործո ղությունների դիմաց ստացվող (գանձվող) այլ վճարներ</t>
  </si>
  <si>
    <r>
      <rPr>
        <b/>
        <sz val="8"/>
        <rFont val="GHEA Grapalat"/>
        <family val="3"/>
      </rPr>
      <t xml:space="preserve"> տող 1352</t>
    </r>
    <r>
      <rPr>
        <sz val="8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</si>
  <si>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t xml:space="preserve">ծրագիր   տարեկան </t>
  </si>
  <si>
    <t xml:space="preserve">տող 1111 Գույքահարկ համայնքների վարչական տարածքներում գտնվող շենքերի և շինությունների համար  /ապառք մինչև 2021թվական/                                                                  </t>
  </si>
  <si>
    <t>տող 1112 Հողի հարկ համայնքների վարչական տարածքներում գտնվող հողի համար  /ապառք մինչև 2021թվական/</t>
  </si>
  <si>
    <t>տող 1112.1 Անշարժ գույքի միասնական հարկ /2021թվականից հաշվարկված հարկ/</t>
  </si>
  <si>
    <t xml:space="preserve"> ՀՀ ՏԱՎՈւՇԻ ՄԱՐԶԻ ՀԱՄԱՅՆՔՆԵՐԻ ԲՅՈՒՋԵՏԱՅԻՆ ԵԿԱՄՈՒՏՆԵՐԻ ՎԵՐԱԲԵՐՅԱԼ (աճողական) 2022թ. ՏԱՐԻ</t>
  </si>
  <si>
    <t>փաստացի 12 ամիս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</si>
</sst>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Armenian"/>
      <family val="2"/>
    </font>
    <font>
      <sz val="9"/>
      <name val="Arial Armenian"/>
      <family val="2"/>
    </font>
    <font>
      <sz val="7"/>
      <name val="GHEA Grapalat"/>
      <family val="3"/>
    </font>
    <font>
      <sz val="9"/>
      <name val="GHEA Grapalat"/>
      <family val="3"/>
    </font>
    <font>
      <sz val="10"/>
      <name val="Times Armenian"/>
      <family val="1"/>
    </font>
    <font>
      <b/>
      <sz val="9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color theme="1"/>
      <name val="GHEA Grapalat"/>
      <family val="3"/>
    </font>
    <font>
      <sz val="8"/>
      <color theme="1"/>
      <name val="GHEA Grapalat"/>
      <family val="3"/>
    </font>
    <font>
      <sz val="12"/>
      <name val="Times Armeni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6" fillId="0" borderId="0"/>
  </cellStyleXfs>
  <cellXfs count="164">
    <xf numFmtId="0" fontId="0" fillId="0" borderId="0" xfId="0"/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Protection="1"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protection locked="0"/>
    </xf>
    <xf numFmtId="0" fontId="13" fillId="0" borderId="0" xfId="0" applyFont="1" applyFill="1" applyAlignment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Protection="1"/>
    <xf numFmtId="0" fontId="8" fillId="0" borderId="0" xfId="0" applyFont="1" applyFill="1" applyAlignment="1" applyProtection="1">
      <alignment vertical="center"/>
    </xf>
    <xf numFmtId="4" fontId="8" fillId="0" borderId="10" xfId="0" applyNumberFormat="1" applyFont="1" applyFill="1" applyBorder="1" applyAlignment="1" applyProtection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5" fontId="14" fillId="6" borderId="10" xfId="0" applyNumberFormat="1" applyFont="1" applyFill="1" applyBorder="1" applyAlignment="1">
      <alignment horizontal="center" vertical="center"/>
    </xf>
    <xf numFmtId="165" fontId="15" fillId="6" borderId="10" xfId="0" applyNumberFormat="1" applyFont="1" applyFill="1" applyBorder="1" applyAlignment="1">
      <alignment horizontal="center" vertical="center"/>
    </xf>
    <xf numFmtId="164" fontId="8" fillId="6" borderId="10" xfId="0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Alignment="1" applyProtection="1">
      <alignment horizontal="center" vertical="center" wrapText="1"/>
    </xf>
    <xf numFmtId="0" fontId="8" fillId="0" borderId="0" xfId="0" applyFont="1" applyFill="1" applyProtection="1"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/>
    </xf>
    <xf numFmtId="4" fontId="10" fillId="3" borderId="6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8" fillId="0" borderId="10" xfId="2" applyNumberFormat="1" applyFont="1" applyFill="1" applyBorder="1" applyAlignment="1" applyProtection="1">
      <alignment horizontal="center" vertical="center" wrapText="1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165" fontId="8" fillId="6" borderId="10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164" fontId="4" fillId="0" borderId="10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Protection="1"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8" fillId="0" borderId="10" xfId="0" applyNumberFormat="1" applyFont="1" applyFill="1" applyBorder="1" applyAlignment="1" applyProtection="1">
      <alignment horizontal="right" vertical="center" wrapText="1"/>
    </xf>
    <xf numFmtId="1" fontId="14" fillId="6" borderId="10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wrapText="1"/>
      <protection locked="0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Border="1" applyProtection="1">
      <protection locked="0"/>
    </xf>
    <xf numFmtId="1" fontId="15" fillId="6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4" fontId="5" fillId="2" borderId="8" xfId="0" applyNumberFormat="1" applyFont="1" applyFill="1" applyBorder="1" applyAlignment="1" applyProtection="1">
      <alignment horizontal="center" vertical="center" wrapText="1"/>
    </xf>
    <xf numFmtId="4" fontId="5" fillId="2" borderId="9" xfId="0" applyNumberFormat="1" applyFont="1" applyFill="1" applyBorder="1" applyAlignment="1" applyProtection="1">
      <alignment horizontal="center" vertical="center" wrapText="1"/>
    </xf>
    <xf numFmtId="4" fontId="5" fillId="2" borderId="13" xfId="0" applyNumberFormat="1" applyFont="1" applyFill="1" applyBorder="1" applyAlignment="1" applyProtection="1">
      <alignment horizontal="center" vertical="center" wrapText="1"/>
    </xf>
    <xf numFmtId="4" fontId="5" fillId="2" borderId="14" xfId="0" applyNumberFormat="1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4" fontId="10" fillId="0" borderId="14" xfId="0" applyNumberFormat="1" applyFont="1" applyFill="1" applyBorder="1" applyAlignment="1" applyProtection="1">
      <alignment horizontal="center" vertical="center" wrapText="1"/>
    </xf>
    <xf numFmtId="4" fontId="8" fillId="0" borderId="8" xfId="0" applyNumberFormat="1" applyFont="1" applyFill="1" applyBorder="1" applyAlignment="1" applyProtection="1">
      <alignment horizontal="center" vertical="center" wrapText="1"/>
    </xf>
    <xf numFmtId="4" fontId="8" fillId="0" borderId="9" xfId="0" applyNumberFormat="1" applyFont="1" applyFill="1" applyBorder="1" applyAlignment="1" applyProtection="1">
      <alignment horizontal="center" vertical="center" wrapText="1"/>
    </xf>
    <xf numFmtId="4" fontId="8" fillId="0" borderId="13" xfId="0" applyNumberFormat="1" applyFont="1" applyFill="1" applyBorder="1" applyAlignment="1" applyProtection="1">
      <alignment horizontal="center" vertical="center" wrapText="1"/>
    </xf>
    <xf numFmtId="4" fontId="8" fillId="0" borderId="14" xfId="0" applyNumberFormat="1" applyFont="1" applyFill="1" applyBorder="1" applyAlignment="1" applyProtection="1">
      <alignment horizontal="center" vertical="center" wrapText="1"/>
    </xf>
    <xf numFmtId="4" fontId="10" fillId="4" borderId="11" xfId="0" applyNumberFormat="1" applyFont="1" applyFill="1" applyBorder="1" applyAlignment="1" applyProtection="1">
      <alignment horizontal="center" vertical="center" wrapText="1"/>
    </xf>
    <xf numFmtId="4" fontId="10" fillId="4" borderId="6" xfId="0" applyNumberFormat="1" applyFont="1" applyFill="1" applyBorder="1" applyAlignment="1" applyProtection="1">
      <alignment horizontal="center" vertical="center" wrapText="1"/>
    </xf>
    <xf numFmtId="4" fontId="10" fillId="4" borderId="12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4" fontId="4" fillId="0" borderId="7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top" wrapText="1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13" xfId="0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vertical="top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4" fontId="10" fillId="3" borderId="6" xfId="0" applyNumberFormat="1" applyFont="1" applyFill="1" applyBorder="1" applyAlignment="1" applyProtection="1">
      <alignment horizontal="center" vertical="center" wrapText="1"/>
    </xf>
    <xf numFmtId="4" fontId="10" fillId="3" borderId="12" xfId="0" applyNumberFormat="1" applyFont="1" applyFill="1" applyBorder="1" applyAlignment="1" applyProtection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4" fontId="10" fillId="0" borderId="7" xfId="0" applyNumberFormat="1" applyFont="1" applyFill="1" applyBorder="1" applyAlignment="1" applyProtection="1">
      <alignment horizontal="center" vertical="center" wrapText="1"/>
    </xf>
    <xf numFmtId="4" fontId="10" fillId="0" borderId="15" xfId="0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4" fontId="9" fillId="0" borderId="11" xfId="0" applyNumberFormat="1" applyFont="1" applyFill="1" applyBorder="1" applyAlignment="1" applyProtection="1">
      <alignment horizontal="center" vertical="center" wrapText="1"/>
    </xf>
    <xf numFmtId="4" fontId="9" fillId="0" borderId="6" xfId="0" applyNumberFormat="1" applyFont="1" applyFill="1" applyBorder="1" applyAlignment="1" applyProtection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</xf>
    <xf numFmtId="4" fontId="10" fillId="0" borderId="11" xfId="0" applyNumberFormat="1" applyFont="1" applyFill="1" applyBorder="1" applyAlignment="1" applyProtection="1">
      <alignment horizontal="center" vertical="center" wrapText="1"/>
    </xf>
    <xf numFmtId="4" fontId="10" fillId="0" borderId="12" xfId="0" applyNumberFormat="1" applyFont="1" applyFill="1" applyBorder="1" applyAlignment="1" applyProtection="1">
      <alignment horizontal="center" vertical="center" wrapText="1"/>
    </xf>
    <xf numFmtId="0" fontId="9" fillId="2" borderId="11" xfId="0" applyNumberFormat="1" applyFont="1" applyFill="1" applyBorder="1" applyAlignment="1" applyProtection="1">
      <alignment horizontal="center" vertical="center" wrapText="1"/>
    </xf>
    <xf numFmtId="0" fontId="9" fillId="2" borderId="6" xfId="0" applyNumberFormat="1" applyFont="1" applyFill="1" applyBorder="1" applyAlignment="1" applyProtection="1">
      <alignment horizontal="center" vertical="center" wrapText="1"/>
    </xf>
    <xf numFmtId="0" fontId="9" fillId="2" borderId="12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7" xfId="0" applyFont="1" applyFill="1" applyBorder="1" applyAlignment="1" applyProtection="1">
      <alignment horizontal="center" vertical="center" textRotation="90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4" fontId="9" fillId="2" borderId="4" xfId="0" applyNumberFormat="1" applyFont="1" applyFill="1" applyBorder="1" applyAlignment="1" applyProtection="1">
      <alignment horizontal="center" vertical="center" wrapText="1"/>
    </xf>
    <xf numFmtId="4" fontId="9" fillId="2" borderId="5" xfId="0" applyNumberFormat="1" applyFont="1" applyFill="1" applyBorder="1" applyAlignment="1" applyProtection="1">
      <alignment horizontal="center" vertical="center" wrapText="1"/>
    </xf>
    <xf numFmtId="4" fontId="9" fillId="2" borderId="8" xfId="0" applyNumberFormat="1" applyFont="1" applyFill="1" applyBorder="1" applyAlignment="1" applyProtection="1">
      <alignment horizontal="center"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4" fontId="9" fillId="2" borderId="9" xfId="0" applyNumberFormat="1" applyFont="1" applyFill="1" applyBorder="1" applyAlignment="1" applyProtection="1">
      <alignment horizontal="center" vertical="center" wrapText="1"/>
    </xf>
    <xf numFmtId="4" fontId="9" fillId="2" borderId="13" xfId="0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4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4" fontId="10" fillId="3" borderId="11" xfId="0" applyNumberFormat="1" applyFont="1" applyFill="1" applyBorder="1" applyAlignment="1" applyProtection="1">
      <alignment horizontal="center" vertical="center" wrapText="1"/>
    </xf>
  </cellXfs>
  <cellStyles count="4">
    <cellStyle name="Normal 12 5" xfId="3"/>
    <cellStyle name="Normal_Sheet2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O455"/>
  <sheetViews>
    <sheetView tabSelected="1" zoomScale="120" zoomScaleNormal="12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F11" sqref="F11"/>
    </sheetView>
  </sheetViews>
  <sheetFormatPr defaultColWidth="9" defaultRowHeight="13.5" x14ac:dyDescent="0.25"/>
  <cols>
    <col min="1" max="1" width="3.85546875" style="8" customWidth="1"/>
    <col min="2" max="2" width="11.140625" style="8" customWidth="1"/>
    <col min="3" max="3" width="7.140625" style="1" customWidth="1"/>
    <col min="4" max="4" width="6.7109375" style="1" customWidth="1"/>
    <col min="5" max="5" width="10.28515625" style="8" customWidth="1"/>
    <col min="6" max="6" width="9.7109375" style="8" customWidth="1"/>
    <col min="7" max="7" width="5.42578125" style="8" customWidth="1"/>
    <col min="8" max="8" width="9.140625" style="8" customWidth="1"/>
    <col min="9" max="9" width="9" style="8" customWidth="1"/>
    <col min="10" max="10" width="5.28515625" style="8" customWidth="1"/>
    <col min="11" max="11" width="8.85546875" style="8" customWidth="1"/>
    <col min="12" max="12" width="8.7109375" style="8" customWidth="1"/>
    <col min="13" max="13" width="5.28515625" style="8" customWidth="1"/>
    <col min="14" max="14" width="8.28515625" style="8" customWidth="1"/>
    <col min="15" max="15" width="8.140625" style="8" customWidth="1"/>
    <col min="16" max="16" width="5.28515625" style="8" customWidth="1"/>
    <col min="17" max="18" width="8" style="8" customWidth="1"/>
    <col min="19" max="19" width="4.85546875" style="8" customWidth="1"/>
    <col min="20" max="20" width="9.28515625" style="8" customWidth="1"/>
    <col min="21" max="21" width="8.5703125" style="8" customWidth="1"/>
    <col min="22" max="22" width="6" style="8" customWidth="1"/>
    <col min="23" max="23" width="9.28515625" style="8" customWidth="1"/>
    <col min="24" max="24" width="8.85546875" style="8" customWidth="1"/>
    <col min="25" max="25" width="5.7109375" style="8" customWidth="1"/>
    <col min="26" max="26" width="8.140625" style="8" customWidth="1"/>
    <col min="27" max="27" width="7.42578125" style="8" customWidth="1"/>
    <col min="28" max="28" width="5.5703125" style="8" customWidth="1"/>
    <col min="29" max="29" width="8" style="8" customWidth="1"/>
    <col min="30" max="30" width="7.42578125" style="8" customWidth="1"/>
    <col min="31" max="31" width="6.5703125" style="8" customWidth="1"/>
    <col min="32" max="35" width="10.42578125" style="8" hidden="1" customWidth="1"/>
    <col min="36" max="36" width="10.42578125" style="8" customWidth="1"/>
    <col min="37" max="37" width="10.28515625" style="8" customWidth="1"/>
    <col min="38" max="38" width="18" style="8" hidden="1" customWidth="1"/>
    <col min="39" max="39" width="0.7109375" style="8" hidden="1" customWidth="1"/>
    <col min="40" max="40" width="8.5703125" style="8" customWidth="1"/>
    <col min="41" max="41" width="8.42578125" style="8" customWidth="1"/>
    <col min="42" max="44" width="12.7109375" style="8" hidden="1" customWidth="1"/>
    <col min="45" max="45" width="0.5703125" style="8" hidden="1" customWidth="1"/>
    <col min="46" max="46" width="7.42578125" style="8" customWidth="1"/>
    <col min="47" max="47" width="7.140625" style="8" customWidth="1"/>
    <col min="48" max="48" width="5" style="8" customWidth="1"/>
    <col min="49" max="49" width="7.7109375" style="8" customWidth="1"/>
    <col min="50" max="50" width="7" style="8" customWidth="1"/>
    <col min="51" max="51" width="8.42578125" style="8" hidden="1" customWidth="1"/>
    <col min="52" max="52" width="9.140625" style="8" hidden="1" customWidth="1"/>
    <col min="53" max="54" width="7.140625" style="8" customWidth="1"/>
    <col min="55" max="55" width="7.42578125" style="8" customWidth="1"/>
    <col min="56" max="56" width="7.140625" style="8" customWidth="1"/>
    <col min="57" max="58" width="10.85546875" style="8" hidden="1" customWidth="1"/>
    <col min="59" max="59" width="6.42578125" style="3" customWidth="1"/>
    <col min="60" max="60" width="6.28515625" style="3" customWidth="1"/>
    <col min="61" max="61" width="3.7109375" style="3" customWidth="1"/>
    <col min="62" max="62" width="4.42578125" style="3" customWidth="1"/>
    <col min="63" max="64" width="7.85546875" style="8" customWidth="1"/>
    <col min="65" max="65" width="7.7109375" style="3" customWidth="1"/>
    <col min="66" max="66" width="6.85546875" style="3" customWidth="1"/>
    <col min="67" max="67" width="7.5703125" style="3" customWidth="1"/>
    <col min="68" max="68" width="6.5703125" style="3" customWidth="1"/>
    <col min="69" max="69" width="6.42578125" style="24" customWidth="1"/>
    <col min="70" max="70" width="7" style="24" customWidth="1"/>
    <col min="71" max="71" width="3.85546875" style="24" customWidth="1"/>
    <col min="72" max="72" width="6.28515625" style="24" customWidth="1"/>
    <col min="73" max="73" width="7.7109375" style="24" customWidth="1"/>
    <col min="74" max="74" width="7.42578125" style="24" customWidth="1"/>
    <col min="75" max="75" width="12.7109375" style="8" hidden="1" customWidth="1"/>
    <col min="76" max="76" width="10.42578125" style="8" customWidth="1"/>
    <col min="77" max="77" width="9.5703125" style="8" customWidth="1"/>
    <col min="78" max="78" width="0.140625" style="3" hidden="1" customWidth="1"/>
    <col min="79" max="79" width="16" style="3" hidden="1" customWidth="1"/>
    <col min="80" max="80" width="8.5703125" style="3" customWidth="1"/>
    <col min="81" max="81" width="8.7109375" style="3" customWidth="1"/>
    <col min="82" max="83" width="16" style="3" hidden="1" customWidth="1"/>
    <col min="84" max="84" width="8.42578125" style="3" customWidth="1"/>
    <col min="85" max="85" width="8.28515625" style="3" customWidth="1"/>
    <col min="86" max="87" width="16" style="3" hidden="1" customWidth="1"/>
    <col min="88" max="88" width="7.85546875" style="3" customWidth="1"/>
    <col min="89" max="89" width="8" style="3" customWidth="1"/>
    <col min="90" max="90" width="16" style="3" hidden="1" customWidth="1"/>
    <col min="91" max="91" width="8.7109375" style="3" customWidth="1"/>
    <col min="92" max="92" width="9.28515625" style="3" customWidth="1"/>
    <col min="93" max="93" width="1.7109375" style="8" customWidth="1"/>
    <col min="94" max="16384" width="9" style="8"/>
  </cols>
  <sheetData>
    <row r="2" spans="1:93" ht="16.5" x14ac:dyDescent="0.25">
      <c r="D2" s="104" t="s">
        <v>0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32"/>
      <c r="R2" s="32"/>
      <c r="S2" s="32"/>
      <c r="T2" s="32"/>
      <c r="U2" s="32"/>
      <c r="V2" s="32"/>
      <c r="W2" s="32"/>
      <c r="X2" s="32"/>
      <c r="Y2" s="32"/>
      <c r="Z2" s="9"/>
      <c r="AA2" s="9"/>
      <c r="AB2" s="9"/>
      <c r="AC2" s="9"/>
      <c r="AD2" s="9"/>
      <c r="AE2" s="9"/>
      <c r="AF2" s="9"/>
      <c r="AG2" s="9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1"/>
      <c r="BH2" s="11"/>
      <c r="BI2" s="11"/>
      <c r="BJ2" s="11"/>
      <c r="BK2" s="10"/>
      <c r="BL2" s="10"/>
      <c r="BM2" s="11"/>
      <c r="BN2" s="11"/>
      <c r="BO2" s="11"/>
      <c r="BP2" s="11"/>
      <c r="BQ2" s="52"/>
      <c r="BR2" s="52"/>
      <c r="BS2" s="52"/>
      <c r="BT2" s="52"/>
      <c r="BU2" s="52"/>
      <c r="BV2" s="52"/>
      <c r="BW2" s="10"/>
      <c r="BX2" s="10"/>
      <c r="BY2" s="10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</row>
    <row r="3" spans="1:93" s="12" customFormat="1" ht="24" customHeight="1" x14ac:dyDescent="0.25">
      <c r="B3" s="13"/>
      <c r="C3" s="105" t="s">
        <v>61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BG3" s="14"/>
      <c r="BH3" s="14"/>
      <c r="BI3" s="14"/>
      <c r="BJ3" s="14"/>
      <c r="BM3" s="14"/>
      <c r="BN3" s="14"/>
      <c r="BO3" s="14"/>
      <c r="BP3" s="14"/>
      <c r="BQ3" s="53"/>
      <c r="BR3" s="53"/>
      <c r="BS3" s="53"/>
      <c r="BT3" s="53"/>
      <c r="BU3" s="53"/>
      <c r="BV3" s="53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</row>
    <row r="4" spans="1:93" ht="13.5" customHeight="1" x14ac:dyDescent="0.25">
      <c r="D4" s="2"/>
      <c r="E4" s="56"/>
      <c r="F4" s="56"/>
      <c r="G4" s="56"/>
      <c r="H4" s="56"/>
      <c r="J4" s="15"/>
      <c r="K4" s="15"/>
      <c r="L4" s="47"/>
      <c r="O4" s="30"/>
      <c r="P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93" s="16" customFormat="1" ht="29.25" customHeight="1" x14ac:dyDescent="0.25">
      <c r="A5" s="141" t="s">
        <v>1</v>
      </c>
      <c r="B5" s="141" t="s">
        <v>2</v>
      </c>
      <c r="C5" s="143" t="s">
        <v>3</v>
      </c>
      <c r="D5" s="143" t="s">
        <v>4</v>
      </c>
      <c r="E5" s="145" t="s">
        <v>5</v>
      </c>
      <c r="F5" s="146"/>
      <c r="G5" s="147"/>
      <c r="H5" s="154" t="s">
        <v>44</v>
      </c>
      <c r="I5" s="155"/>
      <c r="J5" s="156"/>
      <c r="K5" s="163" t="s">
        <v>6</v>
      </c>
      <c r="L5" s="106"/>
      <c r="M5" s="106"/>
      <c r="N5" s="106"/>
      <c r="O5" s="106"/>
      <c r="P5" s="106"/>
      <c r="Q5" s="106"/>
      <c r="R5" s="106"/>
      <c r="S5" s="106"/>
      <c r="T5" s="106" t="s">
        <v>6</v>
      </c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29"/>
      <c r="AQ5" s="29"/>
      <c r="AR5" s="29"/>
      <c r="AS5" s="29"/>
      <c r="AT5" s="106" t="s">
        <v>6</v>
      </c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 t="s">
        <v>6</v>
      </c>
      <c r="BR5" s="106"/>
      <c r="BS5" s="106"/>
      <c r="BT5" s="106"/>
      <c r="BU5" s="106"/>
      <c r="BV5" s="107"/>
      <c r="BW5" s="108" t="s">
        <v>7</v>
      </c>
      <c r="BX5" s="61" t="s">
        <v>8</v>
      </c>
      <c r="BY5" s="62"/>
      <c r="BZ5" s="78" t="s">
        <v>9</v>
      </c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80"/>
      <c r="CL5" s="81" t="s">
        <v>10</v>
      </c>
      <c r="CM5" s="84" t="s">
        <v>11</v>
      </c>
      <c r="CN5" s="85"/>
      <c r="CO5" s="8"/>
    </row>
    <row r="6" spans="1:93" s="16" customFormat="1" ht="48" customHeight="1" x14ac:dyDescent="0.25">
      <c r="A6" s="142"/>
      <c r="B6" s="142"/>
      <c r="C6" s="144"/>
      <c r="D6" s="144"/>
      <c r="E6" s="148"/>
      <c r="F6" s="149"/>
      <c r="G6" s="150"/>
      <c r="H6" s="157"/>
      <c r="I6" s="158"/>
      <c r="J6" s="159"/>
      <c r="K6" s="116" t="s">
        <v>12</v>
      </c>
      <c r="L6" s="117"/>
      <c r="M6" s="117"/>
      <c r="N6" s="117"/>
      <c r="O6" s="117"/>
      <c r="P6" s="117"/>
      <c r="Q6" s="117"/>
      <c r="R6" s="117"/>
      <c r="S6" s="117"/>
      <c r="T6" s="118" t="s">
        <v>12</v>
      </c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55"/>
      <c r="AG6" s="55"/>
      <c r="AH6" s="119" t="s">
        <v>13</v>
      </c>
      <c r="AI6" s="119"/>
      <c r="AJ6" s="119"/>
      <c r="AK6" s="119"/>
      <c r="AL6" s="119"/>
      <c r="AM6" s="119"/>
      <c r="AN6" s="119"/>
      <c r="AO6" s="119"/>
      <c r="AP6" s="119"/>
      <c r="AQ6" s="119"/>
      <c r="AR6" s="120" t="s">
        <v>14</v>
      </c>
      <c r="AS6" s="121"/>
      <c r="AT6" s="71" t="s">
        <v>15</v>
      </c>
      <c r="AU6" s="72"/>
      <c r="AV6" s="72"/>
      <c r="AW6" s="72"/>
      <c r="AX6" s="72"/>
      <c r="AY6" s="72"/>
      <c r="AZ6" s="72"/>
      <c r="BA6" s="72"/>
      <c r="BB6" s="72"/>
      <c r="BC6" s="72"/>
      <c r="BD6" s="73"/>
      <c r="BE6" s="59" t="s">
        <v>16</v>
      </c>
      <c r="BF6" s="140"/>
      <c r="BG6" s="140"/>
      <c r="BH6" s="140"/>
      <c r="BI6" s="140"/>
      <c r="BJ6" s="60"/>
      <c r="BK6" s="71" t="s">
        <v>17</v>
      </c>
      <c r="BL6" s="72"/>
      <c r="BM6" s="72"/>
      <c r="BN6" s="72"/>
      <c r="BO6" s="72"/>
      <c r="BP6" s="73"/>
      <c r="BQ6" s="74" t="s">
        <v>18</v>
      </c>
      <c r="BR6" s="75"/>
      <c r="BS6" s="57" t="s">
        <v>19</v>
      </c>
      <c r="BT6" s="58"/>
      <c r="BU6" s="57" t="s">
        <v>20</v>
      </c>
      <c r="BV6" s="58"/>
      <c r="BW6" s="109"/>
      <c r="BX6" s="63"/>
      <c r="BY6" s="64"/>
      <c r="BZ6" s="90" t="s">
        <v>45</v>
      </c>
      <c r="CA6" s="91"/>
      <c r="CB6" s="91"/>
      <c r="CC6" s="92"/>
      <c r="CD6" s="90" t="s">
        <v>21</v>
      </c>
      <c r="CE6" s="92"/>
      <c r="CF6" s="96" t="s">
        <v>46</v>
      </c>
      <c r="CG6" s="97"/>
      <c r="CH6" s="90" t="s">
        <v>53</v>
      </c>
      <c r="CI6" s="92"/>
      <c r="CJ6" s="100" t="s">
        <v>54</v>
      </c>
      <c r="CK6" s="101"/>
      <c r="CL6" s="82"/>
      <c r="CM6" s="86"/>
      <c r="CN6" s="87"/>
      <c r="CO6" s="8"/>
    </row>
    <row r="7" spans="1:93" s="16" customFormat="1" ht="143.25" customHeight="1" x14ac:dyDescent="0.25">
      <c r="A7" s="142"/>
      <c r="B7" s="142"/>
      <c r="C7" s="144"/>
      <c r="D7" s="144"/>
      <c r="E7" s="151"/>
      <c r="F7" s="152"/>
      <c r="G7" s="153"/>
      <c r="H7" s="160"/>
      <c r="I7" s="161"/>
      <c r="J7" s="162"/>
      <c r="K7" s="137" t="s">
        <v>51</v>
      </c>
      <c r="L7" s="138"/>
      <c r="M7" s="139"/>
      <c r="N7" s="113" t="s">
        <v>58</v>
      </c>
      <c r="O7" s="114"/>
      <c r="P7" s="115"/>
      <c r="Q7" s="113" t="s">
        <v>59</v>
      </c>
      <c r="R7" s="114"/>
      <c r="S7" s="115"/>
      <c r="T7" s="113" t="s">
        <v>60</v>
      </c>
      <c r="U7" s="114"/>
      <c r="V7" s="115"/>
      <c r="W7" s="113" t="s">
        <v>52</v>
      </c>
      <c r="X7" s="114"/>
      <c r="Y7" s="115"/>
      <c r="Z7" s="113" t="s">
        <v>22</v>
      </c>
      <c r="AA7" s="114"/>
      <c r="AB7" s="115"/>
      <c r="AC7" s="113" t="s">
        <v>23</v>
      </c>
      <c r="AD7" s="114"/>
      <c r="AE7" s="115"/>
      <c r="AF7" s="113" t="s">
        <v>24</v>
      </c>
      <c r="AG7" s="115"/>
      <c r="AH7" s="129" t="s">
        <v>25</v>
      </c>
      <c r="AI7" s="130"/>
      <c r="AJ7" s="131" t="s">
        <v>26</v>
      </c>
      <c r="AK7" s="132"/>
      <c r="AL7" s="133" t="s">
        <v>27</v>
      </c>
      <c r="AM7" s="134"/>
      <c r="AN7" s="133" t="s">
        <v>28</v>
      </c>
      <c r="AO7" s="134"/>
      <c r="AP7" s="135" t="s">
        <v>29</v>
      </c>
      <c r="AQ7" s="136"/>
      <c r="AR7" s="122"/>
      <c r="AS7" s="123"/>
      <c r="AT7" s="126" t="s">
        <v>30</v>
      </c>
      <c r="AU7" s="127"/>
      <c r="AV7" s="128"/>
      <c r="AW7" s="69" t="s">
        <v>31</v>
      </c>
      <c r="AX7" s="70"/>
      <c r="AY7" s="69" t="s">
        <v>32</v>
      </c>
      <c r="AZ7" s="70"/>
      <c r="BA7" s="111" t="s">
        <v>33</v>
      </c>
      <c r="BB7" s="112"/>
      <c r="BC7" s="69" t="s">
        <v>34</v>
      </c>
      <c r="BD7" s="70"/>
      <c r="BE7" s="69" t="s">
        <v>48</v>
      </c>
      <c r="BF7" s="70"/>
      <c r="BG7" s="111" t="s">
        <v>50</v>
      </c>
      <c r="BH7" s="112"/>
      <c r="BI7" s="111" t="s">
        <v>55</v>
      </c>
      <c r="BJ7" s="112"/>
      <c r="BK7" s="67" t="s">
        <v>35</v>
      </c>
      <c r="BL7" s="68"/>
      <c r="BM7" s="69" t="s">
        <v>36</v>
      </c>
      <c r="BN7" s="70"/>
      <c r="BO7" s="69" t="s">
        <v>56</v>
      </c>
      <c r="BP7" s="70"/>
      <c r="BQ7" s="76"/>
      <c r="BR7" s="77"/>
      <c r="BS7" s="59"/>
      <c r="BT7" s="60"/>
      <c r="BU7" s="59"/>
      <c r="BV7" s="60"/>
      <c r="BW7" s="110"/>
      <c r="BX7" s="65"/>
      <c r="BY7" s="66"/>
      <c r="BZ7" s="93"/>
      <c r="CA7" s="94"/>
      <c r="CB7" s="94"/>
      <c r="CC7" s="95"/>
      <c r="CD7" s="93"/>
      <c r="CE7" s="95"/>
      <c r="CF7" s="98"/>
      <c r="CG7" s="99"/>
      <c r="CH7" s="93"/>
      <c r="CI7" s="95"/>
      <c r="CJ7" s="102"/>
      <c r="CK7" s="103"/>
      <c r="CL7" s="83"/>
      <c r="CM7" s="88"/>
      <c r="CN7" s="89"/>
      <c r="CO7" s="8"/>
    </row>
    <row r="8" spans="1:93" s="17" customFormat="1" ht="65.25" customHeight="1" x14ac:dyDescent="0.25">
      <c r="A8" s="142"/>
      <c r="B8" s="142"/>
      <c r="C8" s="144"/>
      <c r="D8" s="144"/>
      <c r="E8" s="48" t="s">
        <v>37</v>
      </c>
      <c r="F8" s="50" t="s">
        <v>62</v>
      </c>
      <c r="G8" s="49" t="s">
        <v>49</v>
      </c>
      <c r="H8" s="48" t="s">
        <v>37</v>
      </c>
      <c r="I8" s="50" t="str">
        <f>F8</f>
        <v>փաստացի 12 ամիս</v>
      </c>
      <c r="J8" s="49" t="s">
        <v>49</v>
      </c>
      <c r="K8" s="48" t="s">
        <v>37</v>
      </c>
      <c r="L8" s="50" t="str">
        <f>I8</f>
        <v>փաստացի 12 ամիս</v>
      </c>
      <c r="M8" s="49" t="s">
        <v>49</v>
      </c>
      <c r="N8" s="48" t="s">
        <v>37</v>
      </c>
      <c r="O8" s="50" t="str">
        <f>L8</f>
        <v>փաստացի 12 ամիս</v>
      </c>
      <c r="P8" s="49" t="s">
        <v>49</v>
      </c>
      <c r="Q8" s="48" t="s">
        <v>37</v>
      </c>
      <c r="R8" s="50" t="str">
        <f>O8</f>
        <v>փաստացի 12 ամիս</v>
      </c>
      <c r="S8" s="49" t="s">
        <v>49</v>
      </c>
      <c r="T8" s="48" t="s">
        <v>37</v>
      </c>
      <c r="U8" s="50" t="str">
        <f>R8</f>
        <v>փաստացի 12 ամիս</v>
      </c>
      <c r="V8" s="49" t="s">
        <v>49</v>
      </c>
      <c r="W8" s="48" t="s">
        <v>37</v>
      </c>
      <c r="X8" s="50" t="str">
        <f>U8</f>
        <v>փաստացի 12 ամիս</v>
      </c>
      <c r="Y8" s="49" t="s">
        <v>49</v>
      </c>
      <c r="Z8" s="48" t="s">
        <v>37</v>
      </c>
      <c r="AA8" s="50" t="str">
        <f>X8</f>
        <v>փաստացի 12 ամիս</v>
      </c>
      <c r="AB8" s="49" t="s">
        <v>49</v>
      </c>
      <c r="AC8" s="48" t="s">
        <v>37</v>
      </c>
      <c r="AD8" s="50" t="str">
        <f>AA8</f>
        <v>փաստացի 12 ամիս</v>
      </c>
      <c r="AE8" s="49" t="s">
        <v>49</v>
      </c>
      <c r="AF8" s="48" t="s">
        <v>38</v>
      </c>
      <c r="AG8" s="7" t="str">
        <f>AD8</f>
        <v>փաստացի 12 ամիս</v>
      </c>
      <c r="AH8" s="48" t="s">
        <v>38</v>
      </c>
      <c r="AI8" s="7" t="str">
        <f>AG8</f>
        <v>փաստացի 12 ամիս</v>
      </c>
      <c r="AJ8" s="48" t="s">
        <v>38</v>
      </c>
      <c r="AK8" s="7" t="str">
        <f>AI8</f>
        <v>փաստացի 12 ամիս</v>
      </c>
      <c r="AL8" s="48" t="s">
        <v>38</v>
      </c>
      <c r="AM8" s="7" t="str">
        <f>AK8</f>
        <v>փաստացի 12 ամիս</v>
      </c>
      <c r="AN8" s="48" t="s">
        <v>38</v>
      </c>
      <c r="AO8" s="7" t="str">
        <f>AM8</f>
        <v>փաստացի 12 ամիս</v>
      </c>
      <c r="AP8" s="48" t="s">
        <v>38</v>
      </c>
      <c r="AQ8" s="7" t="str">
        <f>AO8</f>
        <v>փաստացի 12 ամիս</v>
      </c>
      <c r="AR8" s="48" t="s">
        <v>38</v>
      </c>
      <c r="AS8" s="7" t="str">
        <f>AQ8</f>
        <v>փաստացի 12 ամիս</v>
      </c>
      <c r="AT8" s="48" t="s">
        <v>37</v>
      </c>
      <c r="AU8" s="50" t="str">
        <f>AS8</f>
        <v>փաստացի 12 ամիս</v>
      </c>
      <c r="AV8" s="49" t="s">
        <v>49</v>
      </c>
      <c r="AW8" s="48" t="s">
        <v>38</v>
      </c>
      <c r="AX8" s="7" t="str">
        <f>AU8</f>
        <v>փաստացի 12 ամիս</v>
      </c>
      <c r="AY8" s="48" t="s">
        <v>38</v>
      </c>
      <c r="AZ8" s="7" t="str">
        <f>AX8</f>
        <v>փաստացի 12 ամիս</v>
      </c>
      <c r="BA8" s="48" t="s">
        <v>57</v>
      </c>
      <c r="BB8" s="7" t="str">
        <f>AZ8</f>
        <v>փաստացի 12 ամիս</v>
      </c>
      <c r="BC8" s="48" t="s">
        <v>38</v>
      </c>
      <c r="BD8" s="7" t="str">
        <f>BB8</f>
        <v>փաստացի 12 ամիս</v>
      </c>
      <c r="BE8" s="48" t="s">
        <v>38</v>
      </c>
      <c r="BF8" s="7" t="str">
        <f>BD8</f>
        <v>փաստացի 12 ամիս</v>
      </c>
      <c r="BG8" s="48" t="s">
        <v>38</v>
      </c>
      <c r="BH8" s="7" t="str">
        <f>BF8</f>
        <v>փաստացի 12 ամիս</v>
      </c>
      <c r="BI8" s="48" t="s">
        <v>38</v>
      </c>
      <c r="BJ8" s="7" t="str">
        <f>BH8</f>
        <v>փաստացի 12 ամիս</v>
      </c>
      <c r="BK8" s="48" t="s">
        <v>38</v>
      </c>
      <c r="BL8" s="7" t="str">
        <f>BJ8</f>
        <v>փաստացի 12 ամիս</v>
      </c>
      <c r="BM8" s="48" t="s">
        <v>38</v>
      </c>
      <c r="BN8" s="7" t="str">
        <f>BL8</f>
        <v>փաստացի 12 ամիս</v>
      </c>
      <c r="BO8" s="48" t="s">
        <v>38</v>
      </c>
      <c r="BP8" s="7" t="str">
        <f>BN8</f>
        <v>փաստացի 12 ամիս</v>
      </c>
      <c r="BQ8" s="48" t="s">
        <v>38</v>
      </c>
      <c r="BR8" s="7" t="str">
        <f>BP8</f>
        <v>փաստացի 12 ամիս</v>
      </c>
      <c r="BS8" s="48" t="s">
        <v>38</v>
      </c>
      <c r="BT8" s="7" t="str">
        <f>BR8</f>
        <v>փաստացի 12 ամիս</v>
      </c>
      <c r="BU8" s="48" t="s">
        <v>38</v>
      </c>
      <c r="BV8" s="7" t="str">
        <f>BT8</f>
        <v>փաստացի 12 ամիս</v>
      </c>
      <c r="BW8" s="49" t="s">
        <v>47</v>
      </c>
      <c r="BX8" s="48" t="s">
        <v>38</v>
      </c>
      <c r="BY8" s="7" t="str">
        <f>BV8</f>
        <v>փաստացի 12 ամիս</v>
      </c>
      <c r="BZ8" s="48" t="s">
        <v>38</v>
      </c>
      <c r="CA8" s="7" t="str">
        <f>BY8</f>
        <v>փաստացի 12 ամիս</v>
      </c>
      <c r="CB8" s="48" t="s">
        <v>38</v>
      </c>
      <c r="CC8" s="7" t="str">
        <f>CA8</f>
        <v>փաստացի 12 ամիս</v>
      </c>
      <c r="CD8" s="48" t="s">
        <v>38</v>
      </c>
      <c r="CE8" s="7" t="str">
        <f>CC8</f>
        <v>փաստացի 12 ամիս</v>
      </c>
      <c r="CF8" s="48" t="s">
        <v>38</v>
      </c>
      <c r="CG8" s="7" t="str">
        <f>CE8</f>
        <v>փաստացի 12 ամիս</v>
      </c>
      <c r="CH8" s="48" t="s">
        <v>38</v>
      </c>
      <c r="CI8" s="7" t="str">
        <f>CG8</f>
        <v>փաստացի 12 ամիս</v>
      </c>
      <c r="CJ8" s="48" t="s">
        <v>38</v>
      </c>
      <c r="CK8" s="7" t="str">
        <f>CI8</f>
        <v>փաստացի 12 ամիս</v>
      </c>
      <c r="CL8" s="18" t="s">
        <v>47</v>
      </c>
      <c r="CM8" s="48" t="s">
        <v>38</v>
      </c>
      <c r="CN8" s="7" t="str">
        <f>CK8</f>
        <v>փաստացի 12 ամիս</v>
      </c>
      <c r="CO8" s="24"/>
    </row>
    <row r="9" spans="1:93" s="6" customFormat="1" x14ac:dyDescent="0.25">
      <c r="A9" s="4"/>
      <c r="B9" s="4">
        <v>1</v>
      </c>
      <c r="C9" s="51">
        <v>2</v>
      </c>
      <c r="D9" s="5">
        <v>3</v>
      </c>
      <c r="E9" s="51">
        <v>4</v>
      </c>
      <c r="F9" s="5">
        <v>5</v>
      </c>
      <c r="G9" s="51">
        <v>6</v>
      </c>
      <c r="H9" s="5">
        <v>7</v>
      </c>
      <c r="I9" s="51">
        <v>8</v>
      </c>
      <c r="J9" s="5">
        <v>9</v>
      </c>
      <c r="K9" s="51">
        <v>10</v>
      </c>
      <c r="L9" s="5">
        <v>11</v>
      </c>
      <c r="M9" s="51">
        <v>12</v>
      </c>
      <c r="N9" s="5">
        <v>13</v>
      </c>
      <c r="O9" s="51">
        <v>14</v>
      </c>
      <c r="P9" s="5">
        <v>15</v>
      </c>
      <c r="Q9" s="51">
        <v>16</v>
      </c>
      <c r="R9" s="5">
        <v>17</v>
      </c>
      <c r="S9" s="51">
        <v>18</v>
      </c>
      <c r="T9" s="5">
        <v>19</v>
      </c>
      <c r="U9" s="51">
        <v>20</v>
      </c>
      <c r="V9" s="5">
        <v>21</v>
      </c>
      <c r="W9" s="51">
        <v>22</v>
      </c>
      <c r="X9" s="5">
        <v>23</v>
      </c>
      <c r="Y9" s="51">
        <v>24</v>
      </c>
      <c r="Z9" s="5">
        <v>25</v>
      </c>
      <c r="AA9" s="51">
        <v>26</v>
      </c>
      <c r="AB9" s="5">
        <v>27</v>
      </c>
      <c r="AC9" s="51">
        <v>28</v>
      </c>
      <c r="AD9" s="5">
        <v>29</v>
      </c>
      <c r="AE9" s="51">
        <v>30</v>
      </c>
      <c r="AF9" s="5">
        <v>31</v>
      </c>
      <c r="AG9" s="51">
        <v>32</v>
      </c>
      <c r="AH9" s="5">
        <v>33</v>
      </c>
      <c r="AI9" s="51">
        <v>34</v>
      </c>
      <c r="AJ9" s="5">
        <v>35</v>
      </c>
      <c r="AK9" s="51">
        <v>36</v>
      </c>
      <c r="AL9" s="5">
        <v>37</v>
      </c>
      <c r="AM9" s="51">
        <v>38</v>
      </c>
      <c r="AN9" s="5">
        <v>39</v>
      </c>
      <c r="AO9" s="51">
        <v>40</v>
      </c>
      <c r="AP9" s="5">
        <v>41</v>
      </c>
      <c r="AQ9" s="51">
        <v>42</v>
      </c>
      <c r="AR9" s="5">
        <v>43</v>
      </c>
      <c r="AS9" s="51">
        <v>44</v>
      </c>
      <c r="AT9" s="5">
        <v>45</v>
      </c>
      <c r="AU9" s="51">
        <v>46</v>
      </c>
      <c r="AV9" s="5">
        <v>47</v>
      </c>
      <c r="AW9" s="51">
        <v>48</v>
      </c>
      <c r="AX9" s="5">
        <v>49</v>
      </c>
      <c r="AY9" s="51">
        <v>50</v>
      </c>
      <c r="AZ9" s="5">
        <v>51</v>
      </c>
      <c r="BA9" s="51">
        <v>52</v>
      </c>
      <c r="BB9" s="5">
        <v>53</v>
      </c>
      <c r="BC9" s="51">
        <v>54</v>
      </c>
      <c r="BD9" s="5">
        <v>55</v>
      </c>
      <c r="BE9" s="51">
        <v>56</v>
      </c>
      <c r="BF9" s="5">
        <v>57</v>
      </c>
      <c r="BG9" s="51">
        <v>58</v>
      </c>
      <c r="BH9" s="5">
        <v>59</v>
      </c>
      <c r="BI9" s="51">
        <v>60</v>
      </c>
      <c r="BJ9" s="5">
        <v>61</v>
      </c>
      <c r="BK9" s="51">
        <v>62</v>
      </c>
      <c r="BL9" s="5">
        <v>63</v>
      </c>
      <c r="BM9" s="51">
        <v>64</v>
      </c>
      <c r="BN9" s="5">
        <v>65</v>
      </c>
      <c r="BO9" s="51">
        <v>66</v>
      </c>
      <c r="BP9" s="5">
        <v>67</v>
      </c>
      <c r="BQ9" s="51">
        <v>68</v>
      </c>
      <c r="BR9" s="5">
        <v>69</v>
      </c>
      <c r="BS9" s="51">
        <v>70</v>
      </c>
      <c r="BT9" s="5">
        <v>71</v>
      </c>
      <c r="BU9" s="51">
        <v>72</v>
      </c>
      <c r="BV9" s="5">
        <v>73</v>
      </c>
      <c r="BW9" s="51">
        <v>74</v>
      </c>
      <c r="BX9" s="5">
        <v>75</v>
      </c>
      <c r="BY9" s="51">
        <v>76</v>
      </c>
      <c r="BZ9" s="5">
        <v>77</v>
      </c>
      <c r="CA9" s="51">
        <v>78</v>
      </c>
      <c r="CB9" s="5">
        <v>79</v>
      </c>
      <c r="CC9" s="51">
        <v>80</v>
      </c>
      <c r="CD9" s="5">
        <v>81</v>
      </c>
      <c r="CE9" s="51">
        <v>82</v>
      </c>
      <c r="CF9" s="5">
        <v>83</v>
      </c>
      <c r="CG9" s="51">
        <v>84</v>
      </c>
      <c r="CH9" s="5">
        <v>85</v>
      </c>
      <c r="CI9" s="51">
        <v>86</v>
      </c>
      <c r="CJ9" s="5">
        <v>87</v>
      </c>
      <c r="CK9" s="51">
        <v>88</v>
      </c>
      <c r="CL9" s="5">
        <v>89</v>
      </c>
      <c r="CM9" s="51">
        <v>90</v>
      </c>
      <c r="CN9" s="5">
        <v>91</v>
      </c>
      <c r="CO9" s="8"/>
    </row>
    <row r="10" spans="1:93" s="27" customFormat="1" ht="20.25" customHeight="1" x14ac:dyDescent="0.25">
      <c r="A10" s="37">
        <v>1</v>
      </c>
      <c r="B10" s="38" t="s">
        <v>39</v>
      </c>
      <c r="C10" s="19">
        <v>23178.2</v>
      </c>
      <c r="D10" s="19">
        <v>94025.1</v>
      </c>
      <c r="E10" s="25">
        <f t="shared" ref="E10:F13" si="0">BX10+CM10-CJ10</f>
        <v>2276173.4000000004</v>
      </c>
      <c r="F10" s="25">
        <f t="shared" si="0"/>
        <v>2266680.6000000006</v>
      </c>
      <c r="G10" s="25">
        <f>F10/E10*100</f>
        <v>99.582949172501543</v>
      </c>
      <c r="H10" s="25">
        <f t="shared" ref="H10:I13" si="1">N10+Q10+T10+W10+Z10+AC10+AF10+AR10+AW10+AY10+BA10+BC10+BE10+BI10+BK10+BO10+BQ10+BU10</f>
        <v>470751.1</v>
      </c>
      <c r="I10" s="25">
        <f t="shared" si="1"/>
        <v>452616.39999999997</v>
      </c>
      <c r="J10" s="25">
        <f>I10/H10*100</f>
        <v>96.147709479595477</v>
      </c>
      <c r="K10" s="25">
        <f t="shared" ref="K10:L13" si="2">N10+Q10+T10</f>
        <v>86247.099999999991</v>
      </c>
      <c r="L10" s="25">
        <f t="shared" si="2"/>
        <v>62317.5</v>
      </c>
      <c r="M10" s="26">
        <f>L10/K10*100</f>
        <v>72.254603343184868</v>
      </c>
      <c r="N10" s="25">
        <v>3122.2</v>
      </c>
      <c r="O10" s="36">
        <v>6392.5</v>
      </c>
      <c r="P10" s="25">
        <f>O10/N10*100</f>
        <v>204.74345013131767</v>
      </c>
      <c r="Q10" s="25">
        <v>3900</v>
      </c>
      <c r="R10" s="36">
        <v>10361.6</v>
      </c>
      <c r="S10" s="25">
        <f>R10/Q10*100</f>
        <v>265.6820512820513</v>
      </c>
      <c r="T10" s="25">
        <v>79224.899999999994</v>
      </c>
      <c r="U10" s="25">
        <v>45563.4</v>
      </c>
      <c r="V10" s="25">
        <f>U10/T10*100</f>
        <v>57.511464198755704</v>
      </c>
      <c r="W10" s="28">
        <v>204840</v>
      </c>
      <c r="X10" s="36">
        <v>204042.8</v>
      </c>
      <c r="Y10" s="25">
        <f>X10/W10*100</f>
        <v>99.610818199570389</v>
      </c>
      <c r="Z10" s="25">
        <v>16605.2</v>
      </c>
      <c r="AA10" s="36">
        <v>20325.7</v>
      </c>
      <c r="AB10" s="25">
        <f>AA10/Z10*100</f>
        <v>122.40563197070797</v>
      </c>
      <c r="AC10" s="25">
        <v>10500</v>
      </c>
      <c r="AD10" s="36">
        <v>13696.3</v>
      </c>
      <c r="AE10" s="25">
        <f>AD10/AC10*100</f>
        <v>130.44095238095238</v>
      </c>
      <c r="AF10" s="25">
        <v>0</v>
      </c>
      <c r="AG10" s="25">
        <v>0</v>
      </c>
      <c r="AH10" s="25">
        <v>0</v>
      </c>
      <c r="AI10" s="25">
        <v>0</v>
      </c>
      <c r="AJ10" s="25">
        <v>1210253.1000000001</v>
      </c>
      <c r="AK10" s="25">
        <v>1210253.1000000001</v>
      </c>
      <c r="AL10" s="25"/>
      <c r="AM10" s="25"/>
      <c r="AN10" s="25">
        <v>7625.9</v>
      </c>
      <c r="AO10" s="36">
        <v>8240.2999999999993</v>
      </c>
      <c r="AP10" s="25">
        <v>0</v>
      </c>
      <c r="AQ10" s="25">
        <v>0</v>
      </c>
      <c r="AR10" s="25">
        <v>0</v>
      </c>
      <c r="AS10" s="25">
        <v>0</v>
      </c>
      <c r="AT10" s="25">
        <f t="shared" ref="AT10:AU13" si="3">AW10+AY10+BA10+BC10</f>
        <v>21208.3</v>
      </c>
      <c r="AU10" s="25">
        <f t="shared" si="3"/>
        <v>17807.599999999999</v>
      </c>
      <c r="AV10" s="25">
        <f>AU10/AT10*100</f>
        <v>83.965240023952887</v>
      </c>
      <c r="AW10" s="25">
        <v>19008.3</v>
      </c>
      <c r="AX10" s="25">
        <v>16586.5</v>
      </c>
      <c r="AY10" s="25"/>
      <c r="AZ10" s="25"/>
      <c r="BA10" s="25"/>
      <c r="BB10" s="25"/>
      <c r="BC10" s="25">
        <v>2200</v>
      </c>
      <c r="BD10" s="36">
        <v>1221.0999999999999</v>
      </c>
      <c r="BE10" s="25"/>
      <c r="BF10" s="25"/>
      <c r="BG10" s="25"/>
      <c r="BH10" s="36"/>
      <c r="BI10" s="40"/>
      <c r="BJ10" s="40">
        <v>58.7</v>
      </c>
      <c r="BK10" s="25">
        <v>127226</v>
      </c>
      <c r="BL10" s="36">
        <v>124301.6</v>
      </c>
      <c r="BM10" s="40">
        <v>39628</v>
      </c>
      <c r="BN10" s="41">
        <v>33812</v>
      </c>
      <c r="BO10" s="25"/>
      <c r="BP10" s="36"/>
      <c r="BQ10" s="25">
        <v>800</v>
      </c>
      <c r="BR10" s="36">
        <v>270</v>
      </c>
      <c r="BS10" s="25"/>
      <c r="BT10" s="25">
        <v>36.799999999999997</v>
      </c>
      <c r="BU10" s="25">
        <v>3324.5</v>
      </c>
      <c r="BV10" s="36">
        <v>9796.2000000000007</v>
      </c>
      <c r="BW10" s="25"/>
      <c r="BX10" s="25">
        <f t="shared" ref="BX10:BY13" si="4">N10+Q10+T10+W10+Z10+AC10+AF10+AH10+AJ10+AL10+AN10+AP10+AR10+AW10+AY10+BA10+BC10+BE10+BG10+BI10+BK10+BO10+BQ10+BS10+BU10</f>
        <v>1688630.1</v>
      </c>
      <c r="BY10" s="25">
        <f t="shared" si="4"/>
        <v>1671146.6000000003</v>
      </c>
      <c r="BZ10" s="25"/>
      <c r="CA10" s="25"/>
      <c r="CB10" s="25">
        <v>515035.8</v>
      </c>
      <c r="CC10" s="25">
        <v>516537.4</v>
      </c>
      <c r="CD10" s="25"/>
      <c r="CE10" s="25"/>
      <c r="CF10" s="25">
        <v>72507.5</v>
      </c>
      <c r="CG10" s="25">
        <v>78996.600000000006</v>
      </c>
      <c r="CH10" s="25"/>
      <c r="CI10" s="25"/>
      <c r="CJ10" s="25"/>
      <c r="CK10" s="25"/>
      <c r="CL10" s="25"/>
      <c r="CM10" s="25">
        <f>BZ10+CB10+CD10+CF10+CH10+CJ10</f>
        <v>587543.30000000005</v>
      </c>
      <c r="CN10" s="25">
        <f>CA10+CC10+CE10+CG10+CI10+CK10+CL10</f>
        <v>595534</v>
      </c>
      <c r="CO10" s="24"/>
    </row>
    <row r="11" spans="1:93" s="27" customFormat="1" ht="20.25" customHeight="1" x14ac:dyDescent="0.25">
      <c r="A11" s="37">
        <v>2</v>
      </c>
      <c r="B11" s="38" t="s">
        <v>41</v>
      </c>
      <c r="C11" s="19">
        <v>0</v>
      </c>
      <c r="D11" s="19">
        <v>500913.3</v>
      </c>
      <c r="E11" s="25">
        <f t="shared" si="0"/>
        <v>1335379.2</v>
      </c>
      <c r="F11" s="25">
        <f t="shared" si="0"/>
        <v>1300158.6999999997</v>
      </c>
      <c r="G11" s="25">
        <f>F11/E11*100</f>
        <v>97.362509465476151</v>
      </c>
      <c r="H11" s="25">
        <f t="shared" si="1"/>
        <v>433580</v>
      </c>
      <c r="I11" s="25">
        <f t="shared" si="1"/>
        <v>403588.6</v>
      </c>
      <c r="J11" s="25">
        <f>I11/H11*100</f>
        <v>93.082845149684019</v>
      </c>
      <c r="K11" s="25">
        <f t="shared" si="2"/>
        <v>98263</v>
      </c>
      <c r="L11" s="25">
        <f t="shared" si="2"/>
        <v>92298.3</v>
      </c>
      <c r="M11" s="26">
        <f>L11/K11*100</f>
        <v>93.92986169768885</v>
      </c>
      <c r="N11" s="25">
        <v>4060</v>
      </c>
      <c r="O11" s="25">
        <v>2106.3000000000002</v>
      </c>
      <c r="P11" s="25">
        <f>O11/N11*100</f>
        <v>51.879310344827587</v>
      </c>
      <c r="Q11" s="25">
        <v>12285</v>
      </c>
      <c r="R11" s="25">
        <v>12811.5</v>
      </c>
      <c r="S11" s="25">
        <f>R11/Q11*100</f>
        <v>104.28571428571429</v>
      </c>
      <c r="T11" s="28">
        <v>81918</v>
      </c>
      <c r="U11" s="25">
        <v>77380.5</v>
      </c>
      <c r="V11" s="25">
        <f>U11/T11*100</f>
        <v>94.460924338973115</v>
      </c>
      <c r="W11" s="28">
        <v>80868</v>
      </c>
      <c r="X11" s="25">
        <v>107358.3</v>
      </c>
      <c r="Y11" s="25">
        <f>X11/W11*100</f>
        <v>132.75745659593412</v>
      </c>
      <c r="Z11" s="25">
        <v>17372</v>
      </c>
      <c r="AA11" s="25">
        <v>17715.5</v>
      </c>
      <c r="AB11" s="25">
        <f>AA11/Z11*100</f>
        <v>101.97731982500575</v>
      </c>
      <c r="AC11" s="25">
        <v>5400</v>
      </c>
      <c r="AD11" s="25">
        <v>6434.1</v>
      </c>
      <c r="AE11" s="25">
        <f>AD11/AC11*100</f>
        <v>119.15</v>
      </c>
      <c r="AF11" s="25">
        <v>0</v>
      </c>
      <c r="AG11" s="25">
        <v>0</v>
      </c>
      <c r="AH11" s="25">
        <v>0</v>
      </c>
      <c r="AI11" s="25">
        <v>0</v>
      </c>
      <c r="AJ11" s="25">
        <v>681475.5</v>
      </c>
      <c r="AK11" s="25">
        <v>681475.5</v>
      </c>
      <c r="AL11" s="25"/>
      <c r="AM11" s="25"/>
      <c r="AN11" s="25">
        <v>2832.5</v>
      </c>
      <c r="AO11" s="25">
        <v>3012.5</v>
      </c>
      <c r="AP11" s="25">
        <v>0</v>
      </c>
      <c r="AQ11" s="25">
        <v>0</v>
      </c>
      <c r="AR11" s="25">
        <v>0</v>
      </c>
      <c r="AS11" s="25">
        <v>0</v>
      </c>
      <c r="AT11" s="25">
        <f t="shared" si="3"/>
        <v>56399.199999999997</v>
      </c>
      <c r="AU11" s="25">
        <f t="shared" si="3"/>
        <v>45516</v>
      </c>
      <c r="AV11" s="25">
        <f>AU11/AT11*100</f>
        <v>80.703272386842372</v>
      </c>
      <c r="AW11" s="25">
        <v>18930</v>
      </c>
      <c r="AX11" s="25">
        <v>16320.6</v>
      </c>
      <c r="AY11" s="25"/>
      <c r="AZ11" s="25"/>
      <c r="BA11" s="25">
        <v>22029.7</v>
      </c>
      <c r="BB11" s="25">
        <v>12915.4</v>
      </c>
      <c r="BC11" s="25">
        <v>15439.5</v>
      </c>
      <c r="BD11" s="25">
        <v>16280</v>
      </c>
      <c r="BE11" s="25"/>
      <c r="BF11" s="25"/>
      <c r="BG11" s="33">
        <v>1999</v>
      </c>
      <c r="BH11" s="25">
        <v>1906.2</v>
      </c>
      <c r="BI11" s="40"/>
      <c r="BJ11" s="40"/>
      <c r="BK11" s="25">
        <v>116277.8</v>
      </c>
      <c r="BL11" s="25">
        <v>119949.4</v>
      </c>
      <c r="BM11" s="40">
        <v>37786</v>
      </c>
      <c r="BN11" s="40">
        <v>28106.3</v>
      </c>
      <c r="BO11" s="25">
        <v>55000</v>
      </c>
      <c r="BP11" s="25">
        <v>11692</v>
      </c>
      <c r="BQ11" s="25">
        <v>4000</v>
      </c>
      <c r="BR11" s="25">
        <v>2625</v>
      </c>
      <c r="BS11" s="25"/>
      <c r="BT11" s="25"/>
      <c r="BU11" s="25"/>
      <c r="BV11" s="25"/>
      <c r="BW11" s="25"/>
      <c r="BX11" s="25">
        <f t="shared" si="4"/>
        <v>1119887</v>
      </c>
      <c r="BY11" s="25">
        <f t="shared" si="4"/>
        <v>1089982.7999999998</v>
      </c>
      <c r="BZ11" s="25"/>
      <c r="CA11" s="25"/>
      <c r="CB11" s="25">
        <v>136273.9</v>
      </c>
      <c r="CC11" s="25">
        <v>130957.6</v>
      </c>
      <c r="CD11" s="25"/>
      <c r="CE11" s="25"/>
      <c r="CF11" s="25">
        <v>79218.3</v>
      </c>
      <c r="CG11" s="25">
        <v>79218.3</v>
      </c>
      <c r="CH11" s="25"/>
      <c r="CI11" s="25"/>
      <c r="CJ11" s="25"/>
      <c r="CK11" s="25"/>
      <c r="CL11" s="25"/>
      <c r="CM11" s="25">
        <f>BZ11+CB11+CD11+CF11+CH11+CJ11</f>
        <v>215492.2</v>
      </c>
      <c r="CN11" s="25">
        <f>CA11+CC11+CE11+CG11+CI11+CK11+CL11</f>
        <v>210175.90000000002</v>
      </c>
      <c r="CO11" s="24"/>
    </row>
    <row r="12" spans="1:93" s="27" customFormat="1" ht="20.25" customHeight="1" x14ac:dyDescent="0.25">
      <c r="A12" s="37">
        <v>3</v>
      </c>
      <c r="B12" s="39" t="s">
        <v>42</v>
      </c>
      <c r="C12" s="19">
        <v>0</v>
      </c>
      <c r="D12" s="19">
        <v>302560.09999999998</v>
      </c>
      <c r="E12" s="25">
        <f t="shared" si="0"/>
        <v>2241982.7999999998</v>
      </c>
      <c r="F12" s="25">
        <f t="shared" si="0"/>
        <v>2227079.5</v>
      </c>
      <c r="G12" s="25">
        <f>F12/E12*100</f>
        <v>99.335262518517098</v>
      </c>
      <c r="H12" s="25">
        <f t="shared" si="1"/>
        <v>272600.7</v>
      </c>
      <c r="I12" s="25">
        <f t="shared" si="1"/>
        <v>283804</v>
      </c>
      <c r="J12" s="25">
        <f>I12/H12*100</f>
        <v>104.10978401742913</v>
      </c>
      <c r="K12" s="25">
        <f t="shared" si="2"/>
        <v>58000</v>
      </c>
      <c r="L12" s="25">
        <f t="shared" si="2"/>
        <v>48135.5</v>
      </c>
      <c r="M12" s="26">
        <f>L12/K12*100</f>
        <v>82.992241379310343</v>
      </c>
      <c r="N12" s="25">
        <v>6000</v>
      </c>
      <c r="O12" s="25">
        <v>2244.6</v>
      </c>
      <c r="P12" s="25">
        <f>O12/N12*100</f>
        <v>37.409999999999997</v>
      </c>
      <c r="Q12" s="25">
        <v>8000</v>
      </c>
      <c r="R12" s="25">
        <v>3549.2</v>
      </c>
      <c r="S12" s="25">
        <f>R12/Q12*100</f>
        <v>44.365000000000002</v>
      </c>
      <c r="T12" s="28">
        <v>44000</v>
      </c>
      <c r="U12" s="25">
        <v>42341.7</v>
      </c>
      <c r="V12" s="25">
        <f>U12/T12*100</f>
        <v>96.231136363636367</v>
      </c>
      <c r="W12" s="28">
        <v>105000</v>
      </c>
      <c r="X12" s="25">
        <v>119002.9</v>
      </c>
      <c r="Y12" s="25">
        <f>X12/W12*100</f>
        <v>113.33609523809523</v>
      </c>
      <c r="Z12" s="25">
        <v>5200</v>
      </c>
      <c r="AA12" s="25">
        <v>6001.9</v>
      </c>
      <c r="AB12" s="25">
        <f>AA12/Z12*100</f>
        <v>115.42115384615383</v>
      </c>
      <c r="AC12" s="25">
        <v>5000</v>
      </c>
      <c r="AD12" s="25">
        <v>4538.2</v>
      </c>
      <c r="AE12" s="25">
        <f>AD12/AC12*100</f>
        <v>90.763999999999996</v>
      </c>
      <c r="AF12" s="25"/>
      <c r="AG12" s="25"/>
      <c r="AH12" s="25"/>
      <c r="AI12" s="25"/>
      <c r="AJ12" s="25">
        <v>999782</v>
      </c>
      <c r="AK12" s="25">
        <v>999782</v>
      </c>
      <c r="AL12" s="25"/>
      <c r="AM12" s="25"/>
      <c r="AN12" s="25">
        <v>3268.3</v>
      </c>
      <c r="AO12" s="25">
        <v>3764.2</v>
      </c>
      <c r="AP12" s="25"/>
      <c r="AQ12" s="25"/>
      <c r="AR12" s="25"/>
      <c r="AS12" s="25"/>
      <c r="AT12" s="25">
        <f t="shared" si="3"/>
        <v>16500</v>
      </c>
      <c r="AU12" s="25">
        <f t="shared" si="3"/>
        <v>15280.6</v>
      </c>
      <c r="AV12" s="25">
        <f>AU12/AT12*100</f>
        <v>92.609696969696969</v>
      </c>
      <c r="AW12" s="25">
        <v>9000</v>
      </c>
      <c r="AX12" s="25">
        <v>8518.5</v>
      </c>
      <c r="AY12" s="25"/>
      <c r="AZ12" s="25"/>
      <c r="BA12" s="25"/>
      <c r="BB12" s="25"/>
      <c r="BC12" s="25">
        <v>7500</v>
      </c>
      <c r="BD12" s="25">
        <v>6762.1</v>
      </c>
      <c r="BE12" s="25"/>
      <c r="BF12" s="25"/>
      <c r="BG12" s="25">
        <v>1999</v>
      </c>
      <c r="BH12" s="25">
        <v>1999</v>
      </c>
      <c r="BI12" s="40"/>
      <c r="BJ12" s="40"/>
      <c r="BK12" s="25">
        <v>60000</v>
      </c>
      <c r="BL12" s="25">
        <v>65249.5</v>
      </c>
      <c r="BM12" s="40">
        <v>19000</v>
      </c>
      <c r="BN12" s="40">
        <v>18119</v>
      </c>
      <c r="BO12" s="25">
        <v>3000</v>
      </c>
      <c r="BP12" s="25">
        <v>6905.8</v>
      </c>
      <c r="BQ12" s="25">
        <v>900.7</v>
      </c>
      <c r="BR12" s="25">
        <v>2110</v>
      </c>
      <c r="BS12" s="25"/>
      <c r="BT12" s="25">
        <v>2704.8</v>
      </c>
      <c r="BU12" s="25">
        <v>19000</v>
      </c>
      <c r="BV12" s="25">
        <v>16579.599999999999</v>
      </c>
      <c r="BW12" s="25"/>
      <c r="BX12" s="25">
        <f t="shared" si="4"/>
        <v>1277650</v>
      </c>
      <c r="BY12" s="25">
        <f t="shared" si="4"/>
        <v>1292054.0000000002</v>
      </c>
      <c r="BZ12" s="25"/>
      <c r="CA12" s="25"/>
      <c r="CB12" s="25">
        <v>917976</v>
      </c>
      <c r="CC12" s="25">
        <v>871615.3</v>
      </c>
      <c r="CD12" s="25"/>
      <c r="CE12" s="25"/>
      <c r="CF12" s="25">
        <v>46356.800000000003</v>
      </c>
      <c r="CG12" s="44">
        <v>63410.2</v>
      </c>
      <c r="CH12" s="25"/>
      <c r="CI12" s="25"/>
      <c r="CJ12" s="25">
        <v>178740</v>
      </c>
      <c r="CK12" s="25">
        <v>178740</v>
      </c>
      <c r="CL12" s="25"/>
      <c r="CM12" s="25">
        <f>BZ12+CB12+CD12+CF12+CH12+CJ12</f>
        <v>1143072.8</v>
      </c>
      <c r="CN12" s="25">
        <f>CA12+CC12+CE12+CG12+CI12+CK12+CL12</f>
        <v>1113765.5</v>
      </c>
      <c r="CO12" s="24"/>
    </row>
    <row r="13" spans="1:93" s="27" customFormat="1" ht="20.25" customHeight="1" x14ac:dyDescent="0.25">
      <c r="A13" s="37">
        <v>4</v>
      </c>
      <c r="B13" s="38" t="s">
        <v>43</v>
      </c>
      <c r="C13" s="19">
        <v>0</v>
      </c>
      <c r="D13" s="19">
        <v>303935.2</v>
      </c>
      <c r="E13" s="25">
        <f t="shared" si="0"/>
        <v>1556475.1</v>
      </c>
      <c r="F13" s="25">
        <f t="shared" si="0"/>
        <v>1364822.2999999998</v>
      </c>
      <c r="G13" s="25">
        <f>F13/E13*100</f>
        <v>87.686741663904527</v>
      </c>
      <c r="H13" s="25">
        <f t="shared" si="1"/>
        <v>379060.39999999997</v>
      </c>
      <c r="I13" s="25">
        <f t="shared" si="1"/>
        <v>351416.7</v>
      </c>
      <c r="J13" s="25">
        <f>I13/H13*100</f>
        <v>92.707309969598526</v>
      </c>
      <c r="K13" s="25">
        <f t="shared" si="2"/>
        <v>62400</v>
      </c>
      <c r="L13" s="25">
        <f t="shared" si="2"/>
        <v>60319</v>
      </c>
      <c r="M13" s="26">
        <f>L13/K13*100</f>
        <v>96.665064102564102</v>
      </c>
      <c r="N13" s="25">
        <v>2600</v>
      </c>
      <c r="O13" s="46">
        <v>809.3</v>
      </c>
      <c r="P13" s="25">
        <f>O13/N13*100</f>
        <v>31.126923076923074</v>
      </c>
      <c r="Q13" s="25">
        <v>18000</v>
      </c>
      <c r="R13" s="34">
        <v>15512.5</v>
      </c>
      <c r="S13" s="25">
        <f>R13/Q13*100</f>
        <v>86.180555555555557</v>
      </c>
      <c r="T13" s="25">
        <v>41800</v>
      </c>
      <c r="U13" s="25">
        <v>43997.2</v>
      </c>
      <c r="V13" s="25">
        <f>U13/T13*100</f>
        <v>105.25645933014354</v>
      </c>
      <c r="W13" s="28">
        <v>194300</v>
      </c>
      <c r="X13" s="34">
        <v>177887.2</v>
      </c>
      <c r="Y13" s="25">
        <f>X13/W13*100</f>
        <v>91.552856407617085</v>
      </c>
      <c r="Z13" s="25">
        <v>8450.1</v>
      </c>
      <c r="AA13" s="34">
        <v>8736.2000000000007</v>
      </c>
      <c r="AB13" s="25">
        <f>AA13/Z13*100</f>
        <v>103.38575874841717</v>
      </c>
      <c r="AC13" s="25">
        <v>5295.3</v>
      </c>
      <c r="AD13" s="34">
        <v>6475.9</v>
      </c>
      <c r="AE13" s="25">
        <f>AD13/AC13*100</f>
        <v>122.29524295129642</v>
      </c>
      <c r="AF13" s="25">
        <v>0</v>
      </c>
      <c r="AG13" s="25">
        <v>0</v>
      </c>
      <c r="AH13" s="25">
        <v>0</v>
      </c>
      <c r="AI13" s="25">
        <v>0</v>
      </c>
      <c r="AJ13" s="25">
        <v>876841.6</v>
      </c>
      <c r="AK13" s="25">
        <v>876841.6</v>
      </c>
      <c r="AL13" s="25"/>
      <c r="AM13" s="25"/>
      <c r="AN13" s="25">
        <v>9709.7000000000007</v>
      </c>
      <c r="AO13" s="34">
        <v>9709.7000000000007</v>
      </c>
      <c r="AP13" s="25">
        <v>0</v>
      </c>
      <c r="AQ13" s="25">
        <v>0</v>
      </c>
      <c r="AR13" s="25">
        <v>0</v>
      </c>
      <c r="AS13" s="25">
        <v>0</v>
      </c>
      <c r="AT13" s="25">
        <f t="shared" si="3"/>
        <v>37800</v>
      </c>
      <c r="AU13" s="25">
        <f t="shared" si="3"/>
        <v>29592.400000000001</v>
      </c>
      <c r="AV13" s="25">
        <f>AU13/AT13*100</f>
        <v>78.286772486772492</v>
      </c>
      <c r="AW13" s="25">
        <v>8300</v>
      </c>
      <c r="AX13" s="25">
        <v>3342.9</v>
      </c>
      <c r="AY13" s="25"/>
      <c r="AZ13" s="25"/>
      <c r="BA13" s="25">
        <v>14500</v>
      </c>
      <c r="BB13" s="25">
        <v>17057</v>
      </c>
      <c r="BC13" s="25">
        <v>15000</v>
      </c>
      <c r="BD13" s="34">
        <v>9192.5</v>
      </c>
      <c r="BE13" s="25"/>
      <c r="BF13" s="25"/>
      <c r="BG13" s="25">
        <v>1990</v>
      </c>
      <c r="BH13" s="34">
        <v>1999</v>
      </c>
      <c r="BI13" s="40"/>
      <c r="BJ13" s="40"/>
      <c r="BK13" s="25">
        <v>62315</v>
      </c>
      <c r="BL13" s="34">
        <v>62597</v>
      </c>
      <c r="BM13" s="40">
        <v>11850</v>
      </c>
      <c r="BN13" s="43">
        <v>11586.2</v>
      </c>
      <c r="BO13" s="25">
        <v>3500</v>
      </c>
      <c r="BP13" s="34">
        <v>1973.5</v>
      </c>
      <c r="BQ13" s="25">
        <v>1500</v>
      </c>
      <c r="BR13" s="34">
        <v>5.8</v>
      </c>
      <c r="BS13" s="25"/>
      <c r="BT13" s="25"/>
      <c r="BU13" s="25">
        <v>3500</v>
      </c>
      <c r="BV13" s="34">
        <v>3829.7</v>
      </c>
      <c r="BW13" s="25"/>
      <c r="BX13" s="25">
        <f t="shared" si="4"/>
        <v>1267601.7</v>
      </c>
      <c r="BY13" s="25">
        <f t="shared" si="4"/>
        <v>1239966.9999999998</v>
      </c>
      <c r="BZ13" s="25"/>
      <c r="CA13" s="25">
        <v>0</v>
      </c>
      <c r="CB13" s="25">
        <v>215935.2</v>
      </c>
      <c r="CC13" s="25">
        <v>51917.1</v>
      </c>
      <c r="CD13" s="25"/>
      <c r="CE13" s="25"/>
      <c r="CF13" s="25">
        <v>72938.2</v>
      </c>
      <c r="CG13" s="25">
        <v>72938.2</v>
      </c>
      <c r="CH13" s="25"/>
      <c r="CI13" s="25"/>
      <c r="CJ13" s="25"/>
      <c r="CK13" s="25"/>
      <c r="CL13" s="25"/>
      <c r="CM13" s="25">
        <f>BZ13+CB13+CD13+CF13+CH13+CJ13</f>
        <v>288873.40000000002</v>
      </c>
      <c r="CN13" s="25">
        <f>CA13+CC13+CE13+CG13+CI13+CK13+CL13</f>
        <v>124855.29999999999</v>
      </c>
      <c r="CO13" s="31"/>
    </row>
    <row r="14" spans="1:93" s="23" customFormat="1" ht="27" customHeight="1" x14ac:dyDescent="0.25">
      <c r="A14" s="124" t="s">
        <v>40</v>
      </c>
      <c r="B14" s="125"/>
      <c r="C14" s="20">
        <f>SUM(C10:C13)</f>
        <v>23178.2</v>
      </c>
      <c r="D14" s="20">
        <f>SUM(D10:D13)</f>
        <v>1201433.7</v>
      </c>
      <c r="E14" s="21">
        <f>SUM(E10:E13)</f>
        <v>7410010.5</v>
      </c>
      <c r="F14" s="21">
        <f>SUM(F10:F13)</f>
        <v>7158741.1000000006</v>
      </c>
      <c r="G14" s="22">
        <f>F14/E14*100</f>
        <v>96.609054737506796</v>
      </c>
      <c r="H14" s="21">
        <f>SUM(H10:H13)</f>
        <v>1555992.2</v>
      </c>
      <c r="I14" s="21">
        <f>SUM(I10:I13)</f>
        <v>1491425.7</v>
      </c>
      <c r="J14" s="22">
        <f>I14/H14*100</f>
        <v>95.85046120411144</v>
      </c>
      <c r="K14" s="21">
        <f>SUM(K10:K13)</f>
        <v>304910.09999999998</v>
      </c>
      <c r="L14" s="21">
        <f>SUM(L10:L13)</f>
        <v>263070.3</v>
      </c>
      <c r="M14" s="22">
        <f>L14/K14*100</f>
        <v>86.277988167659913</v>
      </c>
      <c r="N14" s="21">
        <f>SUM(N10:N13)</f>
        <v>15782.2</v>
      </c>
      <c r="O14" s="21">
        <f>SUM(O10:O13)</f>
        <v>11552.699999999999</v>
      </c>
      <c r="P14" s="22">
        <f>O14/N14*100</f>
        <v>73.200821178289459</v>
      </c>
      <c r="Q14" s="21">
        <f>SUM(Q10:Q13)</f>
        <v>42185</v>
      </c>
      <c r="R14" s="21">
        <f>SUM(R10:R13)</f>
        <v>42234.8</v>
      </c>
      <c r="S14" s="22">
        <f>R14/Q14*100</f>
        <v>100.11805144008534</v>
      </c>
      <c r="T14" s="21">
        <f>SUM(T10:T13)</f>
        <v>246942.9</v>
      </c>
      <c r="U14" s="21">
        <f>SUM(U10:U13)</f>
        <v>209282.8</v>
      </c>
      <c r="V14" s="22">
        <f>U14/T14*100</f>
        <v>84.749470424134486</v>
      </c>
      <c r="W14" s="21">
        <f>SUM(W10:W13)</f>
        <v>585008</v>
      </c>
      <c r="X14" s="21">
        <f>SUM(X10:X13)</f>
        <v>608291.19999999995</v>
      </c>
      <c r="Y14" s="22">
        <f>X14/W14*100</f>
        <v>103.97997976096052</v>
      </c>
      <c r="Z14" s="21">
        <f>SUM(Z10:Z13)</f>
        <v>47627.299999999996</v>
      </c>
      <c r="AA14" s="21">
        <f>SUM(AA10:AA13)</f>
        <v>52779.3</v>
      </c>
      <c r="AB14" s="22">
        <f>AA14/Z14*100</f>
        <v>110.81732535751556</v>
      </c>
      <c r="AC14" s="21">
        <f>SUM(AC10:AC13)</f>
        <v>26195.3</v>
      </c>
      <c r="AD14" s="21">
        <f>SUM(AD10:AD13)</f>
        <v>31144.5</v>
      </c>
      <c r="AE14" s="22">
        <f>AD14/AC14*100</f>
        <v>118.8934656216955</v>
      </c>
      <c r="AF14" s="22">
        <f t="shared" ref="AF14:AI14" si="5">SUM(AF11:AF13)</f>
        <v>0</v>
      </c>
      <c r="AG14" s="22">
        <f t="shared" si="5"/>
        <v>0</v>
      </c>
      <c r="AH14" s="22">
        <f t="shared" si="5"/>
        <v>0</v>
      </c>
      <c r="AI14" s="22">
        <f t="shared" si="5"/>
        <v>0</v>
      </c>
      <c r="AJ14" s="35">
        <f t="shared" ref="AJ14:AO14" si="6">SUM(AJ10:AJ13)</f>
        <v>3768352.2</v>
      </c>
      <c r="AK14" s="35">
        <f t="shared" si="6"/>
        <v>3768352.2</v>
      </c>
      <c r="AL14" s="35">
        <f t="shared" si="6"/>
        <v>0</v>
      </c>
      <c r="AM14" s="35">
        <f t="shared" si="6"/>
        <v>0</v>
      </c>
      <c r="AN14" s="35">
        <f t="shared" si="6"/>
        <v>23436.400000000001</v>
      </c>
      <c r="AO14" s="35">
        <f t="shared" si="6"/>
        <v>24726.7</v>
      </c>
      <c r="AP14" s="22">
        <f t="shared" ref="AP14:AS14" si="7">SUM(AP11:AP13)</f>
        <v>0</v>
      </c>
      <c r="AQ14" s="22">
        <f t="shared" si="7"/>
        <v>0</v>
      </c>
      <c r="AR14" s="22">
        <f t="shared" si="7"/>
        <v>0</v>
      </c>
      <c r="AS14" s="22">
        <f t="shared" si="7"/>
        <v>0</v>
      </c>
      <c r="AT14" s="21">
        <f>SUM(AT10:AT13)</f>
        <v>131907.5</v>
      </c>
      <c r="AU14" s="21">
        <f>SUM(AU10:AU13)</f>
        <v>108196.6</v>
      </c>
      <c r="AV14" s="22">
        <f>AU14/AT14*100</f>
        <v>82.024600572370801</v>
      </c>
      <c r="AW14" s="21">
        <f t="shared" ref="AW14:BV14" si="8">SUM(AW10:AW13)</f>
        <v>55238.3</v>
      </c>
      <c r="AX14" s="21">
        <f t="shared" si="8"/>
        <v>44768.5</v>
      </c>
      <c r="AY14" s="21">
        <f t="shared" si="8"/>
        <v>0</v>
      </c>
      <c r="AZ14" s="21">
        <f t="shared" si="8"/>
        <v>0</v>
      </c>
      <c r="BA14" s="21">
        <f t="shared" si="8"/>
        <v>36529.699999999997</v>
      </c>
      <c r="BB14" s="21">
        <f t="shared" si="8"/>
        <v>29972.400000000001</v>
      </c>
      <c r="BC14" s="21">
        <f t="shared" si="8"/>
        <v>40139.5</v>
      </c>
      <c r="BD14" s="21">
        <f t="shared" si="8"/>
        <v>33455.699999999997</v>
      </c>
      <c r="BE14" s="21">
        <f t="shared" si="8"/>
        <v>0</v>
      </c>
      <c r="BF14" s="21">
        <f t="shared" si="8"/>
        <v>0</v>
      </c>
      <c r="BG14" s="21">
        <f t="shared" si="8"/>
        <v>5988</v>
      </c>
      <c r="BH14" s="21">
        <f t="shared" si="8"/>
        <v>5904.2</v>
      </c>
      <c r="BI14" s="45">
        <f t="shared" si="8"/>
        <v>0</v>
      </c>
      <c r="BJ14" s="20">
        <f t="shared" si="8"/>
        <v>58.7</v>
      </c>
      <c r="BK14" s="21">
        <f t="shared" si="8"/>
        <v>365818.8</v>
      </c>
      <c r="BL14" s="21">
        <f t="shared" si="8"/>
        <v>372097.5</v>
      </c>
      <c r="BM14" s="21">
        <f t="shared" si="8"/>
        <v>108264</v>
      </c>
      <c r="BN14" s="21">
        <f t="shared" si="8"/>
        <v>91623.5</v>
      </c>
      <c r="BO14" s="21">
        <f t="shared" si="8"/>
        <v>61500</v>
      </c>
      <c r="BP14" s="21">
        <f t="shared" si="8"/>
        <v>20571.3</v>
      </c>
      <c r="BQ14" s="21">
        <f t="shared" si="8"/>
        <v>7200.7</v>
      </c>
      <c r="BR14" s="21">
        <f t="shared" si="8"/>
        <v>5010.8</v>
      </c>
      <c r="BS14" s="54">
        <f t="shared" si="8"/>
        <v>0</v>
      </c>
      <c r="BT14" s="21">
        <f t="shared" si="8"/>
        <v>2741.6000000000004</v>
      </c>
      <c r="BU14" s="21">
        <f t="shared" si="8"/>
        <v>25824.5</v>
      </c>
      <c r="BV14" s="21">
        <f t="shared" si="8"/>
        <v>30205.5</v>
      </c>
      <c r="BW14" s="22">
        <f>SUM(BW11:BW13)</f>
        <v>0</v>
      </c>
      <c r="BX14" s="21">
        <f t="shared" ref="BX14:CK14" si="9">SUM(BX10:BX13)</f>
        <v>5353768.8</v>
      </c>
      <c r="BY14" s="21">
        <f t="shared" si="9"/>
        <v>5293150.4000000004</v>
      </c>
      <c r="BZ14" s="21">
        <f t="shared" si="9"/>
        <v>0</v>
      </c>
      <c r="CA14" s="21">
        <f t="shared" si="9"/>
        <v>0</v>
      </c>
      <c r="CB14" s="21">
        <f t="shared" si="9"/>
        <v>1785220.9</v>
      </c>
      <c r="CC14" s="21">
        <f t="shared" si="9"/>
        <v>1571027.4000000001</v>
      </c>
      <c r="CD14" s="21">
        <f t="shared" si="9"/>
        <v>0</v>
      </c>
      <c r="CE14" s="21">
        <f t="shared" si="9"/>
        <v>0</v>
      </c>
      <c r="CF14" s="21">
        <f t="shared" si="9"/>
        <v>271020.79999999999</v>
      </c>
      <c r="CG14" s="21">
        <f t="shared" si="9"/>
        <v>294563.30000000005</v>
      </c>
      <c r="CH14" s="21">
        <f t="shared" si="9"/>
        <v>0</v>
      </c>
      <c r="CI14" s="21">
        <f t="shared" si="9"/>
        <v>0</v>
      </c>
      <c r="CJ14" s="21">
        <f t="shared" si="9"/>
        <v>178740</v>
      </c>
      <c r="CK14" s="21">
        <f t="shared" si="9"/>
        <v>178740</v>
      </c>
      <c r="CL14" s="22">
        <f>SUM(CL11:CL13)</f>
        <v>0</v>
      </c>
      <c r="CM14" s="21">
        <f>SUM(CM10:CM13)</f>
        <v>2234981.7000000002</v>
      </c>
      <c r="CN14" s="21">
        <f>SUM(CN10:CN13)</f>
        <v>2044330.7</v>
      </c>
      <c r="CO14" s="8"/>
    </row>
    <row r="15" spans="1:93" hidden="1" x14ac:dyDescent="0.25">
      <c r="C15" s="3"/>
      <c r="D15" s="3"/>
      <c r="H15" s="8">
        <f>H14*100/E14</f>
        <v>20.998515454195374</v>
      </c>
      <c r="AK15" s="42">
        <f>AJ14/12*7</f>
        <v>2198205.4500000002</v>
      </c>
    </row>
    <row r="16" spans="1:93" x14ac:dyDescent="0.25">
      <c r="C16" s="3"/>
      <c r="D16" s="3"/>
    </row>
    <row r="17" spans="3:4" x14ac:dyDescent="0.25">
      <c r="C17" s="3"/>
      <c r="D17" s="3"/>
    </row>
    <row r="18" spans="3:4" x14ac:dyDescent="0.25">
      <c r="C18" s="3"/>
      <c r="D18" s="3"/>
    </row>
    <row r="19" spans="3:4" x14ac:dyDescent="0.25">
      <c r="C19" s="3"/>
      <c r="D19" s="3"/>
    </row>
    <row r="20" spans="3:4" x14ac:dyDescent="0.25">
      <c r="C20" s="3"/>
      <c r="D20" s="3"/>
    </row>
    <row r="21" spans="3:4" x14ac:dyDescent="0.25">
      <c r="C21" s="3"/>
      <c r="D21" s="3"/>
    </row>
    <row r="22" spans="3:4" x14ac:dyDescent="0.25">
      <c r="C22" s="3"/>
      <c r="D22" s="3"/>
    </row>
    <row r="23" spans="3:4" x14ac:dyDescent="0.25">
      <c r="C23" s="3"/>
      <c r="D23" s="3"/>
    </row>
    <row r="24" spans="3:4" x14ac:dyDescent="0.25">
      <c r="C24" s="3"/>
      <c r="D24" s="3"/>
    </row>
    <row r="25" spans="3:4" x14ac:dyDescent="0.25">
      <c r="C25" s="3"/>
      <c r="D25" s="3"/>
    </row>
    <row r="26" spans="3:4" x14ac:dyDescent="0.25">
      <c r="C26" s="3"/>
      <c r="D26" s="3"/>
    </row>
    <row r="27" spans="3:4" x14ac:dyDescent="0.25">
      <c r="C27" s="3"/>
      <c r="D27" s="3"/>
    </row>
    <row r="28" spans="3:4" x14ac:dyDescent="0.25">
      <c r="C28" s="3"/>
      <c r="D28" s="3"/>
    </row>
    <row r="29" spans="3:4" x14ac:dyDescent="0.25">
      <c r="C29" s="3"/>
      <c r="D29" s="3"/>
    </row>
    <row r="30" spans="3:4" x14ac:dyDescent="0.25">
      <c r="C30" s="3"/>
      <c r="D30" s="3"/>
    </row>
    <row r="31" spans="3:4" x14ac:dyDescent="0.25">
      <c r="C31" s="3"/>
      <c r="D31" s="3"/>
    </row>
    <row r="32" spans="3:4" x14ac:dyDescent="0.25">
      <c r="C32" s="3"/>
      <c r="D32" s="3"/>
    </row>
    <row r="33" spans="3:4" x14ac:dyDescent="0.25">
      <c r="C33" s="3"/>
      <c r="D33" s="3"/>
    </row>
    <row r="34" spans="3:4" x14ac:dyDescent="0.25">
      <c r="C34" s="3"/>
      <c r="D34" s="3"/>
    </row>
    <row r="35" spans="3:4" x14ac:dyDescent="0.25">
      <c r="C35" s="3"/>
      <c r="D35" s="3"/>
    </row>
    <row r="36" spans="3:4" x14ac:dyDescent="0.25">
      <c r="C36" s="3"/>
      <c r="D36" s="3"/>
    </row>
    <row r="37" spans="3:4" x14ac:dyDescent="0.25">
      <c r="C37" s="3"/>
      <c r="D37" s="3"/>
    </row>
    <row r="38" spans="3:4" x14ac:dyDescent="0.25">
      <c r="C38" s="3"/>
      <c r="D38" s="3"/>
    </row>
    <row r="39" spans="3:4" x14ac:dyDescent="0.25">
      <c r="C39" s="3"/>
      <c r="D39" s="3"/>
    </row>
    <row r="40" spans="3:4" x14ac:dyDescent="0.25">
      <c r="C40" s="3"/>
      <c r="D40" s="3"/>
    </row>
    <row r="41" spans="3:4" x14ac:dyDescent="0.25">
      <c r="C41" s="3"/>
      <c r="D41" s="3"/>
    </row>
    <row r="42" spans="3:4" x14ac:dyDescent="0.25">
      <c r="C42" s="3"/>
      <c r="D42" s="3"/>
    </row>
    <row r="43" spans="3:4" x14ac:dyDescent="0.25">
      <c r="C43" s="3"/>
      <c r="D43" s="3"/>
    </row>
    <row r="44" spans="3:4" x14ac:dyDescent="0.25">
      <c r="C44" s="3"/>
      <c r="D44" s="3"/>
    </row>
    <row r="45" spans="3:4" x14ac:dyDescent="0.25">
      <c r="C45" s="3"/>
      <c r="D45" s="3"/>
    </row>
    <row r="46" spans="3:4" x14ac:dyDescent="0.25">
      <c r="C46" s="3"/>
      <c r="D46" s="3"/>
    </row>
    <row r="47" spans="3:4" x14ac:dyDescent="0.25">
      <c r="C47" s="3"/>
      <c r="D47" s="3"/>
    </row>
    <row r="48" spans="3:4" x14ac:dyDescent="0.25">
      <c r="C48" s="3"/>
      <c r="D48" s="3"/>
    </row>
    <row r="49" spans="3:4" x14ac:dyDescent="0.25">
      <c r="C49" s="3"/>
      <c r="D49" s="3"/>
    </row>
    <row r="50" spans="3:4" x14ac:dyDescent="0.25">
      <c r="C50" s="3"/>
      <c r="D50" s="3"/>
    </row>
    <row r="51" spans="3:4" x14ac:dyDescent="0.25">
      <c r="C51" s="3"/>
      <c r="D51" s="3"/>
    </row>
    <row r="52" spans="3:4" x14ac:dyDescent="0.25">
      <c r="C52" s="3"/>
      <c r="D52" s="3"/>
    </row>
    <row r="53" spans="3:4" x14ac:dyDescent="0.25">
      <c r="C53" s="3"/>
      <c r="D53" s="3"/>
    </row>
    <row r="54" spans="3:4" x14ac:dyDescent="0.25">
      <c r="C54" s="3"/>
      <c r="D54" s="3"/>
    </row>
    <row r="55" spans="3:4" x14ac:dyDescent="0.25">
      <c r="C55" s="3"/>
      <c r="D55" s="3"/>
    </row>
    <row r="56" spans="3:4" x14ac:dyDescent="0.25">
      <c r="C56" s="3"/>
      <c r="D56" s="3"/>
    </row>
    <row r="57" spans="3:4" x14ac:dyDescent="0.25">
      <c r="C57" s="3"/>
      <c r="D57" s="3"/>
    </row>
    <row r="58" spans="3:4" x14ac:dyDescent="0.25">
      <c r="C58" s="3"/>
      <c r="D58" s="3"/>
    </row>
    <row r="59" spans="3:4" x14ac:dyDescent="0.25">
      <c r="C59" s="3"/>
      <c r="D59" s="3"/>
    </row>
    <row r="60" spans="3:4" x14ac:dyDescent="0.25">
      <c r="C60" s="3"/>
      <c r="D60" s="3"/>
    </row>
    <row r="61" spans="3:4" x14ac:dyDescent="0.25">
      <c r="C61" s="3"/>
      <c r="D61" s="3"/>
    </row>
    <row r="62" spans="3:4" x14ac:dyDescent="0.25">
      <c r="C62" s="3"/>
      <c r="D62" s="3"/>
    </row>
    <row r="63" spans="3:4" x14ac:dyDescent="0.25">
      <c r="C63" s="3"/>
      <c r="D63" s="3"/>
    </row>
    <row r="64" spans="3:4" x14ac:dyDescent="0.25">
      <c r="C64" s="3"/>
      <c r="D64" s="3"/>
    </row>
    <row r="65" spans="3:4" x14ac:dyDescent="0.25">
      <c r="C65" s="3"/>
      <c r="D65" s="3"/>
    </row>
    <row r="66" spans="3:4" x14ac:dyDescent="0.25">
      <c r="C66" s="3"/>
      <c r="D66" s="3"/>
    </row>
    <row r="67" spans="3:4" x14ac:dyDescent="0.25">
      <c r="C67" s="3"/>
      <c r="D67" s="3"/>
    </row>
    <row r="68" spans="3:4" x14ac:dyDescent="0.25">
      <c r="C68" s="3"/>
      <c r="D68" s="3"/>
    </row>
    <row r="69" spans="3:4" x14ac:dyDescent="0.25">
      <c r="C69" s="3"/>
      <c r="D69" s="3"/>
    </row>
    <row r="70" spans="3:4" x14ac:dyDescent="0.25">
      <c r="C70" s="3"/>
      <c r="D70" s="3"/>
    </row>
    <row r="71" spans="3:4" x14ac:dyDescent="0.25">
      <c r="C71" s="3"/>
      <c r="D71" s="3"/>
    </row>
    <row r="72" spans="3:4" x14ac:dyDescent="0.25">
      <c r="C72" s="3"/>
      <c r="D72" s="3"/>
    </row>
    <row r="73" spans="3:4" x14ac:dyDescent="0.25">
      <c r="C73" s="3"/>
      <c r="D73" s="3"/>
    </row>
    <row r="74" spans="3:4" x14ac:dyDescent="0.25">
      <c r="C74" s="3"/>
      <c r="D74" s="3"/>
    </row>
    <row r="75" spans="3:4" x14ac:dyDescent="0.25">
      <c r="C75" s="3"/>
      <c r="D75" s="3"/>
    </row>
    <row r="76" spans="3:4" x14ac:dyDescent="0.25">
      <c r="C76" s="3"/>
      <c r="D76" s="3"/>
    </row>
    <row r="77" spans="3:4" x14ac:dyDescent="0.25">
      <c r="C77" s="3"/>
      <c r="D77" s="3"/>
    </row>
    <row r="78" spans="3:4" x14ac:dyDescent="0.25">
      <c r="C78" s="3"/>
      <c r="D78" s="3"/>
    </row>
    <row r="79" spans="3:4" x14ac:dyDescent="0.25">
      <c r="C79" s="3"/>
      <c r="D79" s="3"/>
    </row>
    <row r="80" spans="3:4" x14ac:dyDescent="0.25">
      <c r="C80" s="3"/>
      <c r="D80" s="3"/>
    </row>
    <row r="81" spans="3:4" x14ac:dyDescent="0.25">
      <c r="C81" s="3"/>
      <c r="D81" s="3"/>
    </row>
    <row r="82" spans="3:4" x14ac:dyDescent="0.25">
      <c r="C82" s="3"/>
      <c r="D82" s="3"/>
    </row>
    <row r="83" spans="3:4" x14ac:dyDescent="0.25">
      <c r="C83" s="3"/>
      <c r="D83" s="3"/>
    </row>
    <row r="84" spans="3:4" x14ac:dyDescent="0.25">
      <c r="C84" s="3"/>
      <c r="D84" s="3"/>
    </row>
    <row r="85" spans="3:4" x14ac:dyDescent="0.25">
      <c r="C85" s="3"/>
      <c r="D85" s="3"/>
    </row>
    <row r="86" spans="3:4" x14ac:dyDescent="0.25">
      <c r="C86" s="3"/>
      <c r="D86" s="3"/>
    </row>
    <row r="87" spans="3:4" x14ac:dyDescent="0.25">
      <c r="C87" s="3"/>
      <c r="D87" s="3"/>
    </row>
    <row r="88" spans="3:4" x14ac:dyDescent="0.25">
      <c r="C88" s="3"/>
      <c r="D88" s="3"/>
    </row>
    <row r="89" spans="3:4" x14ac:dyDescent="0.25">
      <c r="C89" s="3"/>
      <c r="D89" s="3"/>
    </row>
    <row r="90" spans="3:4" x14ac:dyDescent="0.25">
      <c r="C90" s="3"/>
      <c r="D90" s="3"/>
    </row>
    <row r="91" spans="3:4" x14ac:dyDescent="0.25">
      <c r="C91" s="3"/>
      <c r="D91" s="3"/>
    </row>
    <row r="92" spans="3:4" x14ac:dyDescent="0.25">
      <c r="C92" s="3"/>
      <c r="D92" s="3"/>
    </row>
    <row r="93" spans="3:4" x14ac:dyDescent="0.25">
      <c r="C93" s="3"/>
      <c r="D93" s="3"/>
    </row>
    <row r="94" spans="3:4" x14ac:dyDescent="0.25">
      <c r="C94" s="3"/>
      <c r="D94" s="3"/>
    </row>
    <row r="95" spans="3:4" x14ac:dyDescent="0.25">
      <c r="C95" s="3"/>
      <c r="D95" s="3"/>
    </row>
    <row r="96" spans="3:4" x14ac:dyDescent="0.25">
      <c r="C96" s="3"/>
      <c r="D96" s="3"/>
    </row>
    <row r="97" spans="3:4" x14ac:dyDescent="0.25">
      <c r="C97" s="3"/>
      <c r="D97" s="3"/>
    </row>
    <row r="98" spans="3:4" x14ac:dyDescent="0.25">
      <c r="C98" s="3"/>
      <c r="D98" s="3"/>
    </row>
    <row r="99" spans="3:4" x14ac:dyDescent="0.25">
      <c r="C99" s="3"/>
      <c r="D99" s="3"/>
    </row>
    <row r="100" spans="3:4" x14ac:dyDescent="0.25">
      <c r="C100" s="3"/>
      <c r="D100" s="3"/>
    </row>
    <row r="101" spans="3:4" x14ac:dyDescent="0.25">
      <c r="C101" s="3"/>
      <c r="D101" s="3"/>
    </row>
    <row r="102" spans="3:4" x14ac:dyDescent="0.25">
      <c r="C102" s="3"/>
      <c r="D102" s="3"/>
    </row>
    <row r="103" spans="3:4" x14ac:dyDescent="0.25">
      <c r="C103" s="3"/>
      <c r="D103" s="3"/>
    </row>
    <row r="104" spans="3:4" x14ac:dyDescent="0.25">
      <c r="C104" s="3"/>
      <c r="D104" s="3"/>
    </row>
    <row r="105" spans="3:4" x14ac:dyDescent="0.25">
      <c r="C105" s="3"/>
      <c r="D105" s="3"/>
    </row>
    <row r="106" spans="3:4" x14ac:dyDescent="0.25">
      <c r="C106" s="3"/>
      <c r="D106" s="3"/>
    </row>
    <row r="107" spans="3:4" x14ac:dyDescent="0.25">
      <c r="C107" s="3"/>
      <c r="D107" s="3"/>
    </row>
    <row r="108" spans="3:4" x14ac:dyDescent="0.25">
      <c r="C108" s="3"/>
      <c r="D108" s="3"/>
    </row>
    <row r="109" spans="3:4" x14ac:dyDescent="0.25">
      <c r="C109" s="3"/>
      <c r="D109" s="3"/>
    </row>
    <row r="110" spans="3:4" x14ac:dyDescent="0.25">
      <c r="C110" s="3"/>
      <c r="D110" s="3"/>
    </row>
    <row r="111" spans="3:4" x14ac:dyDescent="0.25">
      <c r="C111" s="3"/>
      <c r="D111" s="3"/>
    </row>
    <row r="112" spans="3:4" x14ac:dyDescent="0.25">
      <c r="C112" s="3"/>
      <c r="D112" s="3"/>
    </row>
    <row r="113" spans="3:4" x14ac:dyDescent="0.25">
      <c r="C113" s="3"/>
      <c r="D113" s="3"/>
    </row>
    <row r="114" spans="3:4" x14ac:dyDescent="0.25">
      <c r="C114" s="3"/>
      <c r="D114" s="3"/>
    </row>
    <row r="115" spans="3:4" x14ac:dyDescent="0.25">
      <c r="C115" s="3"/>
      <c r="D115" s="3"/>
    </row>
    <row r="116" spans="3:4" x14ac:dyDescent="0.25">
      <c r="C116" s="3"/>
      <c r="D116" s="3"/>
    </row>
    <row r="117" spans="3:4" x14ac:dyDescent="0.25">
      <c r="C117" s="3"/>
      <c r="D117" s="3"/>
    </row>
    <row r="118" spans="3:4" x14ac:dyDescent="0.25">
      <c r="C118" s="3"/>
      <c r="D118" s="3"/>
    </row>
    <row r="119" spans="3:4" x14ac:dyDescent="0.25">
      <c r="C119" s="3"/>
      <c r="D119" s="3"/>
    </row>
    <row r="120" spans="3:4" x14ac:dyDescent="0.25">
      <c r="C120" s="3"/>
      <c r="D120" s="3"/>
    </row>
    <row r="121" spans="3:4" x14ac:dyDescent="0.25">
      <c r="C121" s="3"/>
      <c r="D121" s="3"/>
    </row>
    <row r="122" spans="3:4" x14ac:dyDescent="0.25">
      <c r="C122" s="3"/>
      <c r="D122" s="3"/>
    </row>
    <row r="123" spans="3:4" x14ac:dyDescent="0.25">
      <c r="C123" s="3"/>
      <c r="D123" s="3"/>
    </row>
    <row r="124" spans="3:4" x14ac:dyDescent="0.25">
      <c r="C124" s="3"/>
      <c r="D124" s="3"/>
    </row>
    <row r="125" spans="3:4" x14ac:dyDescent="0.25">
      <c r="C125" s="3"/>
      <c r="D125" s="3"/>
    </row>
    <row r="126" spans="3:4" x14ac:dyDescent="0.25">
      <c r="C126" s="3"/>
      <c r="D126" s="3"/>
    </row>
    <row r="127" spans="3:4" x14ac:dyDescent="0.25">
      <c r="C127" s="3"/>
      <c r="D127" s="3"/>
    </row>
    <row r="128" spans="3:4" x14ac:dyDescent="0.25">
      <c r="C128" s="3"/>
      <c r="D128" s="3"/>
    </row>
    <row r="129" spans="3:4" x14ac:dyDescent="0.25">
      <c r="C129" s="3"/>
      <c r="D129" s="3"/>
    </row>
    <row r="130" spans="3:4" x14ac:dyDescent="0.25">
      <c r="C130" s="3"/>
      <c r="D130" s="3"/>
    </row>
    <row r="131" spans="3:4" x14ac:dyDescent="0.25">
      <c r="C131" s="3"/>
      <c r="D131" s="3"/>
    </row>
    <row r="132" spans="3:4" x14ac:dyDescent="0.25">
      <c r="C132" s="3"/>
      <c r="D132" s="3"/>
    </row>
    <row r="133" spans="3:4" x14ac:dyDescent="0.25">
      <c r="C133" s="3"/>
      <c r="D133" s="3"/>
    </row>
    <row r="134" spans="3:4" x14ac:dyDescent="0.25">
      <c r="C134" s="3"/>
      <c r="D134" s="3"/>
    </row>
    <row r="135" spans="3:4" x14ac:dyDescent="0.25">
      <c r="C135" s="3"/>
      <c r="D135" s="3"/>
    </row>
    <row r="136" spans="3:4" x14ac:dyDescent="0.25">
      <c r="C136" s="3"/>
      <c r="D136" s="3"/>
    </row>
    <row r="137" spans="3:4" x14ac:dyDescent="0.25">
      <c r="C137" s="3"/>
      <c r="D137" s="3"/>
    </row>
    <row r="138" spans="3:4" x14ac:dyDescent="0.25">
      <c r="C138" s="3"/>
      <c r="D138" s="3"/>
    </row>
    <row r="139" spans="3:4" x14ac:dyDescent="0.25">
      <c r="C139" s="3"/>
      <c r="D139" s="3"/>
    </row>
    <row r="140" spans="3:4" x14ac:dyDescent="0.25">
      <c r="C140" s="3"/>
      <c r="D140" s="3"/>
    </row>
    <row r="141" spans="3:4" x14ac:dyDescent="0.25">
      <c r="C141" s="3"/>
      <c r="D141" s="3"/>
    </row>
    <row r="142" spans="3:4" x14ac:dyDescent="0.25">
      <c r="C142" s="3"/>
      <c r="D142" s="3"/>
    </row>
    <row r="143" spans="3:4" x14ac:dyDescent="0.25">
      <c r="C143" s="3"/>
      <c r="D143" s="3"/>
    </row>
    <row r="144" spans="3:4" x14ac:dyDescent="0.25">
      <c r="C144" s="3"/>
      <c r="D144" s="3"/>
    </row>
    <row r="145" spans="3:4" x14ac:dyDescent="0.25">
      <c r="C145" s="3"/>
      <c r="D145" s="3"/>
    </row>
    <row r="146" spans="3:4" x14ac:dyDescent="0.25">
      <c r="C146" s="3"/>
      <c r="D146" s="3"/>
    </row>
    <row r="147" spans="3:4" x14ac:dyDescent="0.25">
      <c r="C147" s="3"/>
      <c r="D147" s="3"/>
    </row>
    <row r="148" spans="3:4" x14ac:dyDescent="0.25">
      <c r="C148" s="3"/>
      <c r="D148" s="3"/>
    </row>
    <row r="149" spans="3:4" x14ac:dyDescent="0.25">
      <c r="C149" s="3"/>
      <c r="D149" s="3"/>
    </row>
    <row r="150" spans="3:4" x14ac:dyDescent="0.25">
      <c r="C150" s="3"/>
      <c r="D150" s="3"/>
    </row>
    <row r="151" spans="3:4" x14ac:dyDescent="0.25">
      <c r="C151" s="3"/>
      <c r="D151" s="3"/>
    </row>
    <row r="152" spans="3:4" x14ac:dyDescent="0.25">
      <c r="C152" s="3"/>
      <c r="D152" s="3"/>
    </row>
    <row r="153" spans="3:4" x14ac:dyDescent="0.25">
      <c r="C153" s="3"/>
      <c r="D153" s="3"/>
    </row>
    <row r="154" spans="3:4" x14ac:dyDescent="0.25">
      <c r="C154" s="3"/>
      <c r="D154" s="3"/>
    </row>
    <row r="155" spans="3:4" x14ac:dyDescent="0.25">
      <c r="C155" s="3"/>
      <c r="D155" s="3"/>
    </row>
    <row r="156" spans="3:4" x14ac:dyDescent="0.25">
      <c r="C156" s="3"/>
      <c r="D156" s="3"/>
    </row>
    <row r="157" spans="3:4" x14ac:dyDescent="0.25">
      <c r="C157" s="3"/>
      <c r="D157" s="3"/>
    </row>
    <row r="158" spans="3:4" x14ac:dyDescent="0.25">
      <c r="C158" s="3"/>
      <c r="D158" s="3"/>
    </row>
    <row r="159" spans="3:4" x14ac:dyDescent="0.25">
      <c r="C159" s="3"/>
      <c r="D159" s="3"/>
    </row>
    <row r="160" spans="3:4" x14ac:dyDescent="0.25">
      <c r="C160" s="3"/>
      <c r="D160" s="3"/>
    </row>
    <row r="161" spans="3:4" x14ac:dyDescent="0.25">
      <c r="C161" s="3"/>
      <c r="D161" s="3"/>
    </row>
    <row r="162" spans="3:4" x14ac:dyDescent="0.25">
      <c r="C162" s="3"/>
      <c r="D162" s="3"/>
    </row>
    <row r="163" spans="3:4" x14ac:dyDescent="0.25">
      <c r="C163" s="3"/>
      <c r="D163" s="3"/>
    </row>
    <row r="164" spans="3:4" x14ac:dyDescent="0.25">
      <c r="C164" s="3"/>
      <c r="D164" s="3"/>
    </row>
    <row r="165" spans="3:4" x14ac:dyDescent="0.25">
      <c r="C165" s="3"/>
      <c r="D165" s="3"/>
    </row>
    <row r="166" spans="3:4" x14ac:dyDescent="0.25">
      <c r="C166" s="3"/>
      <c r="D166" s="3"/>
    </row>
    <row r="167" spans="3:4" x14ac:dyDescent="0.25">
      <c r="C167" s="3"/>
      <c r="D167" s="3"/>
    </row>
    <row r="168" spans="3:4" x14ac:dyDescent="0.25">
      <c r="C168" s="3"/>
      <c r="D168" s="3"/>
    </row>
    <row r="169" spans="3:4" x14ac:dyDescent="0.25">
      <c r="C169" s="3"/>
      <c r="D169" s="3"/>
    </row>
    <row r="170" spans="3:4" x14ac:dyDescent="0.25">
      <c r="C170" s="3"/>
      <c r="D170" s="3"/>
    </row>
    <row r="171" spans="3:4" x14ac:dyDescent="0.25">
      <c r="C171" s="3"/>
      <c r="D171" s="3"/>
    </row>
    <row r="172" spans="3:4" x14ac:dyDescent="0.25">
      <c r="C172" s="3"/>
      <c r="D172" s="3"/>
    </row>
    <row r="173" spans="3:4" x14ac:dyDescent="0.25">
      <c r="C173" s="3"/>
      <c r="D173" s="3"/>
    </row>
    <row r="174" spans="3:4" x14ac:dyDescent="0.25">
      <c r="C174" s="3"/>
      <c r="D174" s="3"/>
    </row>
    <row r="175" spans="3:4" x14ac:dyDescent="0.25">
      <c r="C175" s="3"/>
      <c r="D175" s="3"/>
    </row>
    <row r="176" spans="3:4" x14ac:dyDescent="0.25">
      <c r="C176" s="3"/>
      <c r="D176" s="3"/>
    </row>
    <row r="177" spans="3:4" x14ac:dyDescent="0.25">
      <c r="C177" s="3"/>
      <c r="D177" s="3"/>
    </row>
    <row r="178" spans="3:4" x14ac:dyDescent="0.25">
      <c r="C178" s="3"/>
      <c r="D178" s="3"/>
    </row>
    <row r="179" spans="3:4" x14ac:dyDescent="0.25">
      <c r="C179" s="3"/>
      <c r="D179" s="3"/>
    </row>
    <row r="180" spans="3:4" x14ac:dyDescent="0.25">
      <c r="C180" s="3"/>
      <c r="D180" s="3"/>
    </row>
    <row r="181" spans="3:4" x14ac:dyDescent="0.25">
      <c r="C181" s="3"/>
      <c r="D181" s="3"/>
    </row>
    <row r="182" spans="3:4" x14ac:dyDescent="0.25">
      <c r="C182" s="3"/>
      <c r="D182" s="3"/>
    </row>
    <row r="183" spans="3:4" x14ac:dyDescent="0.25">
      <c r="C183" s="3"/>
      <c r="D183" s="3"/>
    </row>
    <row r="184" spans="3:4" x14ac:dyDescent="0.25">
      <c r="C184" s="3"/>
      <c r="D184" s="3"/>
    </row>
    <row r="185" spans="3:4" x14ac:dyDescent="0.25">
      <c r="C185" s="3"/>
      <c r="D185" s="3"/>
    </row>
    <row r="186" spans="3:4" x14ac:dyDescent="0.25">
      <c r="C186" s="3"/>
      <c r="D186" s="3"/>
    </row>
    <row r="187" spans="3:4" x14ac:dyDescent="0.25">
      <c r="C187" s="3"/>
      <c r="D187" s="3"/>
    </row>
    <row r="188" spans="3:4" x14ac:dyDescent="0.25">
      <c r="C188" s="3"/>
      <c r="D188" s="3"/>
    </row>
    <row r="189" spans="3:4" x14ac:dyDescent="0.25">
      <c r="C189" s="3"/>
      <c r="D189" s="3"/>
    </row>
    <row r="190" spans="3:4" x14ac:dyDescent="0.25">
      <c r="C190" s="3"/>
      <c r="D190" s="3"/>
    </row>
    <row r="191" spans="3:4" x14ac:dyDescent="0.25">
      <c r="C191" s="3"/>
      <c r="D191" s="3"/>
    </row>
    <row r="192" spans="3:4" x14ac:dyDescent="0.25">
      <c r="C192" s="3"/>
      <c r="D192" s="3"/>
    </row>
    <row r="193" spans="3:4" x14ac:dyDescent="0.25">
      <c r="C193" s="3"/>
      <c r="D193" s="3"/>
    </row>
    <row r="194" spans="3:4" x14ac:dyDescent="0.25">
      <c r="C194" s="3"/>
      <c r="D194" s="3"/>
    </row>
    <row r="195" spans="3:4" x14ac:dyDescent="0.25">
      <c r="C195" s="3"/>
      <c r="D195" s="3"/>
    </row>
    <row r="196" spans="3:4" x14ac:dyDescent="0.25">
      <c r="C196" s="3"/>
      <c r="D196" s="3"/>
    </row>
    <row r="197" spans="3:4" x14ac:dyDescent="0.25">
      <c r="C197" s="3"/>
      <c r="D197" s="3"/>
    </row>
    <row r="198" spans="3:4" x14ac:dyDescent="0.25">
      <c r="C198" s="3"/>
      <c r="D198" s="3"/>
    </row>
    <row r="199" spans="3:4" x14ac:dyDescent="0.25">
      <c r="C199" s="3"/>
      <c r="D199" s="3"/>
    </row>
    <row r="200" spans="3:4" x14ac:dyDescent="0.25">
      <c r="C200" s="3"/>
      <c r="D200" s="3"/>
    </row>
    <row r="201" spans="3:4" x14ac:dyDescent="0.25">
      <c r="C201" s="3"/>
      <c r="D201" s="3"/>
    </row>
    <row r="202" spans="3:4" x14ac:dyDescent="0.25">
      <c r="C202" s="3"/>
      <c r="D202" s="3"/>
    </row>
    <row r="203" spans="3:4" x14ac:dyDescent="0.25">
      <c r="C203" s="3"/>
      <c r="D203" s="3"/>
    </row>
    <row r="204" spans="3:4" x14ac:dyDescent="0.25">
      <c r="C204" s="3"/>
      <c r="D204" s="3"/>
    </row>
    <row r="205" spans="3:4" x14ac:dyDescent="0.25">
      <c r="C205" s="3"/>
      <c r="D205" s="3"/>
    </row>
    <row r="206" spans="3:4" x14ac:dyDescent="0.25">
      <c r="C206" s="3"/>
      <c r="D206" s="3"/>
    </row>
    <row r="207" spans="3:4" x14ac:dyDescent="0.25">
      <c r="C207" s="3"/>
      <c r="D207" s="3"/>
    </row>
    <row r="208" spans="3:4" x14ac:dyDescent="0.25">
      <c r="C208" s="3"/>
      <c r="D208" s="3"/>
    </row>
    <row r="209" spans="3:4" x14ac:dyDescent="0.25">
      <c r="C209" s="3"/>
      <c r="D209" s="3"/>
    </row>
    <row r="210" spans="3:4" x14ac:dyDescent="0.25">
      <c r="C210" s="3"/>
      <c r="D210" s="3"/>
    </row>
    <row r="211" spans="3:4" x14ac:dyDescent="0.25">
      <c r="C211" s="3"/>
      <c r="D211" s="3"/>
    </row>
    <row r="212" spans="3:4" x14ac:dyDescent="0.25">
      <c r="C212" s="3"/>
      <c r="D212" s="3"/>
    </row>
    <row r="213" spans="3:4" x14ac:dyDescent="0.25">
      <c r="C213" s="3"/>
      <c r="D213" s="3"/>
    </row>
    <row r="214" spans="3:4" x14ac:dyDescent="0.25">
      <c r="C214" s="3"/>
      <c r="D214" s="3"/>
    </row>
    <row r="215" spans="3:4" x14ac:dyDescent="0.25">
      <c r="C215" s="3"/>
      <c r="D215" s="3"/>
    </row>
    <row r="216" spans="3:4" x14ac:dyDescent="0.25">
      <c r="C216" s="3"/>
      <c r="D216" s="3"/>
    </row>
    <row r="217" spans="3:4" x14ac:dyDescent="0.25">
      <c r="C217" s="3"/>
      <c r="D217" s="3"/>
    </row>
    <row r="218" spans="3:4" x14ac:dyDescent="0.25">
      <c r="C218" s="3"/>
      <c r="D218" s="3"/>
    </row>
    <row r="219" spans="3:4" x14ac:dyDescent="0.25">
      <c r="C219" s="3"/>
      <c r="D219" s="3"/>
    </row>
    <row r="220" spans="3:4" x14ac:dyDescent="0.25">
      <c r="C220" s="3"/>
      <c r="D220" s="3"/>
    </row>
    <row r="221" spans="3:4" x14ac:dyDescent="0.25">
      <c r="C221" s="3"/>
      <c r="D221" s="3"/>
    </row>
    <row r="222" spans="3:4" x14ac:dyDescent="0.25">
      <c r="C222" s="3"/>
      <c r="D222" s="3"/>
    </row>
    <row r="223" spans="3:4" x14ac:dyDescent="0.25">
      <c r="C223" s="3"/>
      <c r="D223" s="3"/>
    </row>
    <row r="224" spans="3:4" x14ac:dyDescent="0.25">
      <c r="C224" s="3"/>
      <c r="D224" s="3"/>
    </row>
    <row r="225" spans="3:4" x14ac:dyDescent="0.25">
      <c r="C225" s="3"/>
      <c r="D225" s="3"/>
    </row>
    <row r="226" spans="3:4" x14ac:dyDescent="0.25">
      <c r="C226" s="3"/>
      <c r="D226" s="3"/>
    </row>
    <row r="227" spans="3:4" x14ac:dyDescent="0.25">
      <c r="C227" s="3"/>
      <c r="D227" s="3"/>
    </row>
    <row r="228" spans="3:4" x14ac:dyDescent="0.25">
      <c r="C228" s="3"/>
      <c r="D228" s="3"/>
    </row>
    <row r="229" spans="3:4" x14ac:dyDescent="0.25">
      <c r="C229" s="3"/>
      <c r="D229" s="3"/>
    </row>
    <row r="230" spans="3:4" x14ac:dyDescent="0.25">
      <c r="C230" s="3"/>
      <c r="D230" s="3"/>
    </row>
    <row r="231" spans="3:4" x14ac:dyDescent="0.25">
      <c r="C231" s="3"/>
      <c r="D231" s="3"/>
    </row>
    <row r="232" spans="3:4" x14ac:dyDescent="0.25">
      <c r="C232" s="3"/>
      <c r="D232" s="3"/>
    </row>
    <row r="233" spans="3:4" x14ac:dyDescent="0.25">
      <c r="C233" s="3"/>
      <c r="D233" s="3"/>
    </row>
    <row r="234" spans="3:4" x14ac:dyDescent="0.25">
      <c r="C234" s="3"/>
      <c r="D234" s="3"/>
    </row>
    <row r="235" spans="3:4" x14ac:dyDescent="0.25">
      <c r="C235" s="3"/>
      <c r="D235" s="3"/>
    </row>
    <row r="236" spans="3:4" x14ac:dyDescent="0.25">
      <c r="C236" s="3"/>
      <c r="D236" s="3"/>
    </row>
    <row r="237" spans="3:4" x14ac:dyDescent="0.25">
      <c r="C237" s="3"/>
      <c r="D237" s="3"/>
    </row>
    <row r="238" spans="3:4" x14ac:dyDescent="0.25">
      <c r="C238" s="3"/>
      <c r="D238" s="3"/>
    </row>
    <row r="239" spans="3:4" x14ac:dyDescent="0.25">
      <c r="C239" s="3"/>
      <c r="D239" s="3"/>
    </row>
    <row r="240" spans="3:4" x14ac:dyDescent="0.25">
      <c r="C240" s="3"/>
      <c r="D240" s="3"/>
    </row>
    <row r="241" spans="3:4" x14ac:dyDescent="0.25">
      <c r="C241" s="3"/>
      <c r="D241" s="3"/>
    </row>
    <row r="242" spans="3:4" x14ac:dyDescent="0.25">
      <c r="C242" s="3"/>
      <c r="D242" s="3"/>
    </row>
    <row r="243" spans="3:4" x14ac:dyDescent="0.25">
      <c r="C243" s="3"/>
      <c r="D243" s="3"/>
    </row>
    <row r="244" spans="3:4" x14ac:dyDescent="0.25">
      <c r="C244" s="3"/>
      <c r="D244" s="3"/>
    </row>
    <row r="245" spans="3:4" x14ac:dyDescent="0.25">
      <c r="C245" s="3"/>
      <c r="D245" s="3"/>
    </row>
    <row r="246" spans="3:4" x14ac:dyDescent="0.25">
      <c r="C246" s="3"/>
      <c r="D246" s="3"/>
    </row>
    <row r="247" spans="3:4" x14ac:dyDescent="0.25">
      <c r="C247" s="3"/>
      <c r="D247" s="3"/>
    </row>
    <row r="248" spans="3:4" x14ac:dyDescent="0.25">
      <c r="C248" s="3"/>
      <c r="D248" s="3"/>
    </row>
    <row r="249" spans="3:4" x14ac:dyDescent="0.25">
      <c r="C249" s="3"/>
      <c r="D249" s="3"/>
    </row>
    <row r="250" spans="3:4" x14ac:dyDescent="0.25">
      <c r="C250" s="3"/>
      <c r="D250" s="3"/>
    </row>
    <row r="251" spans="3:4" x14ac:dyDescent="0.25">
      <c r="C251" s="3"/>
      <c r="D251" s="3"/>
    </row>
    <row r="252" spans="3:4" x14ac:dyDescent="0.25">
      <c r="C252" s="3"/>
      <c r="D252" s="3"/>
    </row>
    <row r="253" spans="3:4" x14ac:dyDescent="0.25">
      <c r="C253" s="3"/>
      <c r="D253" s="3"/>
    </row>
    <row r="254" spans="3:4" x14ac:dyDescent="0.25">
      <c r="C254" s="3"/>
      <c r="D254" s="3"/>
    </row>
    <row r="255" spans="3:4" x14ac:dyDescent="0.25">
      <c r="C255" s="3"/>
      <c r="D255" s="3"/>
    </row>
    <row r="256" spans="3:4" x14ac:dyDescent="0.25">
      <c r="C256" s="3"/>
      <c r="D256" s="3"/>
    </row>
    <row r="257" spans="3:4" x14ac:dyDescent="0.25">
      <c r="C257" s="3"/>
      <c r="D257" s="3"/>
    </row>
    <row r="258" spans="3:4" x14ac:dyDescent="0.25">
      <c r="C258" s="3"/>
      <c r="D258" s="3"/>
    </row>
    <row r="259" spans="3:4" x14ac:dyDescent="0.25">
      <c r="C259" s="3"/>
      <c r="D259" s="3"/>
    </row>
    <row r="260" spans="3:4" x14ac:dyDescent="0.25">
      <c r="C260" s="3"/>
      <c r="D260" s="3"/>
    </row>
    <row r="261" spans="3:4" x14ac:dyDescent="0.25">
      <c r="C261" s="3"/>
      <c r="D261" s="3"/>
    </row>
    <row r="262" spans="3:4" x14ac:dyDescent="0.25">
      <c r="C262" s="3"/>
      <c r="D262" s="3"/>
    </row>
    <row r="263" spans="3:4" x14ac:dyDescent="0.25">
      <c r="C263" s="3"/>
      <c r="D263" s="3"/>
    </row>
    <row r="264" spans="3:4" x14ac:dyDescent="0.25">
      <c r="C264" s="3"/>
      <c r="D264" s="3"/>
    </row>
    <row r="265" spans="3:4" x14ac:dyDescent="0.25">
      <c r="C265" s="3"/>
      <c r="D265" s="3"/>
    </row>
    <row r="266" spans="3:4" x14ac:dyDescent="0.25">
      <c r="C266" s="3"/>
      <c r="D266" s="3"/>
    </row>
    <row r="267" spans="3:4" x14ac:dyDescent="0.25">
      <c r="C267" s="3"/>
      <c r="D267" s="3"/>
    </row>
    <row r="268" spans="3:4" x14ac:dyDescent="0.25">
      <c r="C268" s="3"/>
      <c r="D268" s="3"/>
    </row>
    <row r="269" spans="3:4" x14ac:dyDescent="0.25">
      <c r="C269" s="3"/>
      <c r="D269" s="3"/>
    </row>
    <row r="270" spans="3:4" x14ac:dyDescent="0.25">
      <c r="C270" s="3"/>
      <c r="D270" s="3"/>
    </row>
    <row r="271" spans="3:4" x14ac:dyDescent="0.25">
      <c r="C271" s="3"/>
      <c r="D271" s="3"/>
    </row>
    <row r="272" spans="3:4" x14ac:dyDescent="0.25">
      <c r="C272" s="3"/>
      <c r="D272" s="3"/>
    </row>
    <row r="273" spans="3:4" x14ac:dyDescent="0.25">
      <c r="C273" s="3"/>
      <c r="D273" s="3"/>
    </row>
    <row r="274" spans="3:4" x14ac:dyDescent="0.25">
      <c r="C274" s="3"/>
      <c r="D274" s="3"/>
    </row>
    <row r="275" spans="3:4" x14ac:dyDescent="0.25">
      <c r="C275" s="3"/>
      <c r="D275" s="3"/>
    </row>
    <row r="276" spans="3:4" x14ac:dyDescent="0.25">
      <c r="C276" s="3"/>
      <c r="D276" s="3"/>
    </row>
    <row r="277" spans="3:4" x14ac:dyDescent="0.25">
      <c r="C277" s="3"/>
      <c r="D277" s="3"/>
    </row>
    <row r="278" spans="3:4" x14ac:dyDescent="0.25">
      <c r="C278" s="3"/>
      <c r="D278" s="3"/>
    </row>
    <row r="279" spans="3:4" x14ac:dyDescent="0.25">
      <c r="C279" s="3"/>
      <c r="D279" s="3"/>
    </row>
    <row r="280" spans="3:4" x14ac:dyDescent="0.25">
      <c r="C280" s="3"/>
      <c r="D280" s="3"/>
    </row>
    <row r="281" spans="3:4" x14ac:dyDescent="0.25">
      <c r="C281" s="3"/>
      <c r="D281" s="3"/>
    </row>
    <row r="282" spans="3:4" x14ac:dyDescent="0.25">
      <c r="C282" s="3"/>
      <c r="D282" s="3"/>
    </row>
    <row r="283" spans="3:4" x14ac:dyDescent="0.25">
      <c r="C283" s="3"/>
      <c r="D283" s="3"/>
    </row>
    <row r="284" spans="3:4" x14ac:dyDescent="0.25">
      <c r="C284" s="3"/>
      <c r="D284" s="3"/>
    </row>
    <row r="285" spans="3:4" x14ac:dyDescent="0.25">
      <c r="C285" s="3"/>
      <c r="D285" s="3"/>
    </row>
    <row r="286" spans="3:4" x14ac:dyDescent="0.25">
      <c r="C286" s="3"/>
      <c r="D286" s="3"/>
    </row>
    <row r="287" spans="3:4" x14ac:dyDescent="0.25">
      <c r="C287" s="3"/>
      <c r="D287" s="3"/>
    </row>
    <row r="288" spans="3:4" x14ac:dyDescent="0.25">
      <c r="C288" s="3"/>
      <c r="D288" s="3"/>
    </row>
    <row r="289" spans="3:4" x14ac:dyDescent="0.25">
      <c r="C289" s="3"/>
      <c r="D289" s="3"/>
    </row>
    <row r="290" spans="3:4" x14ac:dyDescent="0.25">
      <c r="C290" s="3"/>
      <c r="D290" s="3"/>
    </row>
    <row r="291" spans="3:4" x14ac:dyDescent="0.25">
      <c r="C291" s="3"/>
      <c r="D291" s="3"/>
    </row>
    <row r="292" spans="3:4" x14ac:dyDescent="0.25">
      <c r="C292" s="3"/>
      <c r="D292" s="3"/>
    </row>
    <row r="293" spans="3:4" x14ac:dyDescent="0.25">
      <c r="C293" s="3"/>
      <c r="D293" s="3"/>
    </row>
    <row r="294" spans="3:4" x14ac:dyDescent="0.25">
      <c r="C294" s="3"/>
      <c r="D294" s="3"/>
    </row>
    <row r="295" spans="3:4" x14ac:dyDescent="0.25">
      <c r="C295" s="3"/>
      <c r="D295" s="3"/>
    </row>
    <row r="296" spans="3:4" x14ac:dyDescent="0.25">
      <c r="C296" s="3"/>
      <c r="D296" s="3"/>
    </row>
    <row r="297" spans="3:4" x14ac:dyDescent="0.25">
      <c r="C297" s="3"/>
      <c r="D297" s="3"/>
    </row>
    <row r="298" spans="3:4" x14ac:dyDescent="0.25">
      <c r="C298" s="3"/>
      <c r="D298" s="3"/>
    </row>
    <row r="299" spans="3:4" x14ac:dyDescent="0.25">
      <c r="C299" s="3"/>
      <c r="D299" s="3"/>
    </row>
    <row r="300" spans="3:4" x14ac:dyDescent="0.25">
      <c r="C300" s="3"/>
      <c r="D300" s="3"/>
    </row>
    <row r="301" spans="3:4" x14ac:dyDescent="0.25">
      <c r="C301" s="3"/>
      <c r="D301" s="3"/>
    </row>
    <row r="302" spans="3:4" x14ac:dyDescent="0.25">
      <c r="C302" s="3"/>
      <c r="D302" s="3"/>
    </row>
    <row r="303" spans="3:4" x14ac:dyDescent="0.25">
      <c r="C303" s="3"/>
      <c r="D303" s="3"/>
    </row>
    <row r="304" spans="3:4" x14ac:dyDescent="0.25">
      <c r="C304" s="3"/>
      <c r="D304" s="3"/>
    </row>
    <row r="305" spans="3:4" x14ac:dyDescent="0.25">
      <c r="C305" s="3"/>
      <c r="D305" s="3"/>
    </row>
    <row r="306" spans="3:4" x14ac:dyDescent="0.25">
      <c r="C306" s="3"/>
      <c r="D306" s="3"/>
    </row>
    <row r="307" spans="3:4" x14ac:dyDescent="0.25">
      <c r="C307" s="3"/>
      <c r="D307" s="3"/>
    </row>
    <row r="308" spans="3:4" x14ac:dyDescent="0.25">
      <c r="C308" s="3"/>
      <c r="D308" s="3"/>
    </row>
    <row r="309" spans="3:4" x14ac:dyDescent="0.25">
      <c r="C309" s="3"/>
      <c r="D309" s="3"/>
    </row>
    <row r="310" spans="3:4" x14ac:dyDescent="0.25">
      <c r="C310" s="3"/>
      <c r="D310" s="3"/>
    </row>
    <row r="311" spans="3:4" x14ac:dyDescent="0.25">
      <c r="C311" s="3"/>
      <c r="D311" s="3"/>
    </row>
    <row r="312" spans="3:4" x14ac:dyDescent="0.25">
      <c r="C312" s="3"/>
      <c r="D312" s="3"/>
    </row>
    <row r="313" spans="3:4" x14ac:dyDescent="0.25">
      <c r="C313" s="3"/>
      <c r="D313" s="3"/>
    </row>
    <row r="314" spans="3:4" x14ac:dyDescent="0.25">
      <c r="C314" s="3"/>
      <c r="D314" s="3"/>
    </row>
    <row r="315" spans="3:4" x14ac:dyDescent="0.25">
      <c r="C315" s="3"/>
      <c r="D315" s="3"/>
    </row>
    <row r="316" spans="3:4" x14ac:dyDescent="0.25">
      <c r="C316" s="3"/>
      <c r="D316" s="3"/>
    </row>
    <row r="317" spans="3:4" x14ac:dyDescent="0.25">
      <c r="C317" s="3"/>
      <c r="D317" s="3"/>
    </row>
    <row r="318" spans="3:4" x14ac:dyDescent="0.25">
      <c r="C318" s="3"/>
      <c r="D318" s="3"/>
    </row>
    <row r="319" spans="3:4" x14ac:dyDescent="0.25">
      <c r="C319" s="3"/>
      <c r="D319" s="3"/>
    </row>
    <row r="320" spans="3:4" x14ac:dyDescent="0.25">
      <c r="C320" s="3"/>
      <c r="D320" s="3"/>
    </row>
    <row r="321" spans="3:4" x14ac:dyDescent="0.25">
      <c r="C321" s="3"/>
      <c r="D321" s="3"/>
    </row>
    <row r="322" spans="3:4" x14ac:dyDescent="0.25">
      <c r="C322" s="3"/>
      <c r="D322" s="3"/>
    </row>
    <row r="323" spans="3:4" x14ac:dyDescent="0.25">
      <c r="C323" s="3"/>
      <c r="D323" s="3"/>
    </row>
    <row r="324" spans="3:4" x14ac:dyDescent="0.25">
      <c r="C324" s="3"/>
      <c r="D324" s="3"/>
    </row>
    <row r="325" spans="3:4" x14ac:dyDescent="0.25">
      <c r="C325" s="3"/>
      <c r="D325" s="3"/>
    </row>
    <row r="326" spans="3:4" x14ac:dyDescent="0.25">
      <c r="C326" s="3"/>
      <c r="D326" s="3"/>
    </row>
    <row r="327" spans="3:4" x14ac:dyDescent="0.25">
      <c r="C327" s="3"/>
      <c r="D327" s="3"/>
    </row>
    <row r="328" spans="3:4" x14ac:dyDescent="0.25">
      <c r="C328" s="3"/>
      <c r="D328" s="3"/>
    </row>
    <row r="329" spans="3:4" x14ac:dyDescent="0.25">
      <c r="C329" s="3"/>
      <c r="D329" s="3"/>
    </row>
    <row r="330" spans="3:4" x14ac:dyDescent="0.25">
      <c r="C330" s="3"/>
      <c r="D330" s="3"/>
    </row>
    <row r="331" spans="3:4" x14ac:dyDescent="0.25">
      <c r="C331" s="3"/>
      <c r="D331" s="3"/>
    </row>
    <row r="332" spans="3:4" x14ac:dyDescent="0.25">
      <c r="C332" s="3"/>
      <c r="D332" s="3"/>
    </row>
    <row r="333" spans="3:4" x14ac:dyDescent="0.25">
      <c r="C333" s="3"/>
      <c r="D333" s="3"/>
    </row>
    <row r="334" spans="3:4" x14ac:dyDescent="0.25">
      <c r="C334" s="3"/>
      <c r="D334" s="3"/>
    </row>
    <row r="335" spans="3:4" x14ac:dyDescent="0.25">
      <c r="C335" s="3"/>
      <c r="D335" s="3"/>
    </row>
    <row r="336" spans="3:4" x14ac:dyDescent="0.25">
      <c r="C336" s="3"/>
      <c r="D336" s="3"/>
    </row>
    <row r="337" spans="3:4" x14ac:dyDescent="0.25">
      <c r="C337" s="3"/>
      <c r="D337" s="3"/>
    </row>
    <row r="338" spans="3:4" x14ac:dyDescent="0.25">
      <c r="C338" s="3"/>
      <c r="D338" s="3"/>
    </row>
    <row r="339" spans="3:4" x14ac:dyDescent="0.25">
      <c r="C339" s="3"/>
      <c r="D339" s="3"/>
    </row>
    <row r="340" spans="3:4" x14ac:dyDescent="0.25">
      <c r="C340" s="3"/>
      <c r="D340" s="3"/>
    </row>
    <row r="341" spans="3:4" x14ac:dyDescent="0.25">
      <c r="C341" s="3"/>
      <c r="D341" s="3"/>
    </row>
    <row r="342" spans="3:4" x14ac:dyDescent="0.25">
      <c r="C342" s="3"/>
      <c r="D342" s="3"/>
    </row>
    <row r="343" spans="3:4" x14ac:dyDescent="0.25">
      <c r="C343" s="3"/>
      <c r="D343" s="3"/>
    </row>
    <row r="344" spans="3:4" x14ac:dyDescent="0.25">
      <c r="C344" s="3"/>
      <c r="D344" s="3"/>
    </row>
    <row r="345" spans="3:4" x14ac:dyDescent="0.25">
      <c r="C345" s="3"/>
      <c r="D345" s="3"/>
    </row>
    <row r="346" spans="3:4" x14ac:dyDescent="0.25">
      <c r="C346" s="3"/>
      <c r="D346" s="3"/>
    </row>
    <row r="347" spans="3:4" x14ac:dyDescent="0.25">
      <c r="C347" s="3"/>
      <c r="D347" s="3"/>
    </row>
    <row r="348" spans="3:4" x14ac:dyDescent="0.25">
      <c r="C348" s="3"/>
      <c r="D348" s="3"/>
    </row>
    <row r="349" spans="3:4" x14ac:dyDescent="0.25">
      <c r="C349" s="3"/>
      <c r="D349" s="3"/>
    </row>
    <row r="350" spans="3:4" x14ac:dyDescent="0.25">
      <c r="C350" s="3"/>
      <c r="D350" s="3"/>
    </row>
    <row r="351" spans="3:4" x14ac:dyDescent="0.25">
      <c r="C351" s="3"/>
      <c r="D351" s="3"/>
    </row>
    <row r="352" spans="3:4" x14ac:dyDescent="0.25">
      <c r="C352" s="3"/>
      <c r="D352" s="3"/>
    </row>
    <row r="353" spans="3:4" x14ac:dyDescent="0.25">
      <c r="C353" s="3"/>
      <c r="D353" s="3"/>
    </row>
    <row r="354" spans="3:4" x14ac:dyDescent="0.25">
      <c r="C354" s="3"/>
      <c r="D354" s="3"/>
    </row>
    <row r="355" spans="3:4" x14ac:dyDescent="0.25">
      <c r="C355" s="3"/>
      <c r="D355" s="3"/>
    </row>
    <row r="356" spans="3:4" x14ac:dyDescent="0.25">
      <c r="C356" s="3"/>
      <c r="D356" s="3"/>
    </row>
    <row r="357" spans="3:4" x14ac:dyDescent="0.25">
      <c r="C357" s="3"/>
      <c r="D357" s="3"/>
    </row>
    <row r="358" spans="3:4" x14ac:dyDescent="0.25">
      <c r="C358" s="3"/>
      <c r="D358" s="3"/>
    </row>
    <row r="359" spans="3:4" x14ac:dyDescent="0.25">
      <c r="C359" s="3"/>
      <c r="D359" s="3"/>
    </row>
    <row r="360" spans="3:4" x14ac:dyDescent="0.25">
      <c r="C360" s="3"/>
      <c r="D360" s="3"/>
    </row>
    <row r="361" spans="3:4" x14ac:dyDescent="0.25">
      <c r="C361" s="3"/>
      <c r="D361" s="3"/>
    </row>
    <row r="362" spans="3:4" x14ac:dyDescent="0.25">
      <c r="C362" s="3"/>
      <c r="D362" s="3"/>
    </row>
    <row r="363" spans="3:4" x14ac:dyDescent="0.25">
      <c r="C363" s="3"/>
      <c r="D363" s="3"/>
    </row>
    <row r="364" spans="3:4" x14ac:dyDescent="0.25">
      <c r="C364" s="3"/>
      <c r="D364" s="3"/>
    </row>
    <row r="365" spans="3:4" x14ac:dyDescent="0.25">
      <c r="C365" s="3"/>
      <c r="D365" s="3"/>
    </row>
    <row r="366" spans="3:4" x14ac:dyDescent="0.25">
      <c r="C366" s="3"/>
      <c r="D366" s="3"/>
    </row>
    <row r="367" spans="3:4" x14ac:dyDescent="0.25">
      <c r="C367" s="3"/>
      <c r="D367" s="3"/>
    </row>
    <row r="368" spans="3:4" x14ac:dyDescent="0.25">
      <c r="C368" s="3"/>
      <c r="D368" s="3"/>
    </row>
    <row r="369" spans="3:4" x14ac:dyDescent="0.25">
      <c r="C369" s="3"/>
      <c r="D369" s="3"/>
    </row>
    <row r="370" spans="3:4" x14ac:dyDescent="0.25">
      <c r="C370" s="3"/>
      <c r="D370" s="3"/>
    </row>
    <row r="371" spans="3:4" x14ac:dyDescent="0.25">
      <c r="C371" s="3"/>
      <c r="D371" s="3"/>
    </row>
    <row r="372" spans="3:4" x14ac:dyDescent="0.25">
      <c r="C372" s="3"/>
      <c r="D372" s="3"/>
    </row>
    <row r="373" spans="3:4" x14ac:dyDescent="0.25">
      <c r="C373" s="3"/>
      <c r="D373" s="3"/>
    </row>
    <row r="374" spans="3:4" x14ac:dyDescent="0.25">
      <c r="C374" s="3"/>
      <c r="D374" s="3"/>
    </row>
    <row r="375" spans="3:4" x14ac:dyDescent="0.25">
      <c r="C375" s="3"/>
      <c r="D375" s="3"/>
    </row>
    <row r="376" spans="3:4" x14ac:dyDescent="0.25">
      <c r="C376" s="3"/>
      <c r="D376" s="3"/>
    </row>
    <row r="377" spans="3:4" x14ac:dyDescent="0.25">
      <c r="C377" s="3"/>
      <c r="D377" s="3"/>
    </row>
    <row r="378" spans="3:4" x14ac:dyDescent="0.25">
      <c r="C378" s="3"/>
      <c r="D378" s="3"/>
    </row>
    <row r="379" spans="3:4" x14ac:dyDescent="0.25">
      <c r="C379" s="3"/>
      <c r="D379" s="3"/>
    </row>
    <row r="380" spans="3:4" x14ac:dyDescent="0.25">
      <c r="C380" s="3"/>
      <c r="D380" s="3"/>
    </row>
    <row r="381" spans="3:4" x14ac:dyDescent="0.25">
      <c r="C381" s="3"/>
      <c r="D381" s="3"/>
    </row>
    <row r="382" spans="3:4" x14ac:dyDescent="0.25">
      <c r="C382" s="3"/>
      <c r="D382" s="3"/>
    </row>
    <row r="383" spans="3:4" x14ac:dyDescent="0.25">
      <c r="C383" s="3"/>
      <c r="D383" s="3"/>
    </row>
    <row r="384" spans="3:4" x14ac:dyDescent="0.25">
      <c r="C384" s="3"/>
      <c r="D384" s="3"/>
    </row>
    <row r="385" spans="3:4" x14ac:dyDescent="0.25">
      <c r="C385" s="3"/>
      <c r="D385" s="3"/>
    </row>
    <row r="386" spans="3:4" x14ac:dyDescent="0.25">
      <c r="C386" s="3"/>
      <c r="D386" s="3"/>
    </row>
    <row r="387" spans="3:4" x14ac:dyDescent="0.25">
      <c r="C387" s="3"/>
      <c r="D387" s="3"/>
    </row>
    <row r="388" spans="3:4" x14ac:dyDescent="0.25">
      <c r="C388" s="3"/>
      <c r="D388" s="3"/>
    </row>
    <row r="389" spans="3:4" x14ac:dyDescent="0.25">
      <c r="C389" s="3"/>
      <c r="D389" s="3"/>
    </row>
    <row r="390" spans="3:4" x14ac:dyDescent="0.25">
      <c r="C390" s="3"/>
      <c r="D390" s="3"/>
    </row>
    <row r="391" spans="3:4" x14ac:dyDescent="0.25">
      <c r="C391" s="3"/>
      <c r="D391" s="3"/>
    </row>
    <row r="392" spans="3:4" x14ac:dyDescent="0.25">
      <c r="C392" s="3"/>
      <c r="D392" s="3"/>
    </row>
    <row r="393" spans="3:4" x14ac:dyDescent="0.25">
      <c r="C393" s="3"/>
      <c r="D393" s="3"/>
    </row>
    <row r="394" spans="3:4" x14ac:dyDescent="0.25">
      <c r="C394" s="3"/>
      <c r="D394" s="3"/>
    </row>
    <row r="395" spans="3:4" x14ac:dyDescent="0.25">
      <c r="C395" s="3"/>
      <c r="D395" s="3"/>
    </row>
    <row r="396" spans="3:4" x14ac:dyDescent="0.25">
      <c r="C396" s="3"/>
      <c r="D396" s="3"/>
    </row>
    <row r="397" spans="3:4" x14ac:dyDescent="0.25">
      <c r="C397" s="3"/>
      <c r="D397" s="3"/>
    </row>
    <row r="398" spans="3:4" x14ac:dyDescent="0.25">
      <c r="C398" s="3"/>
      <c r="D398" s="3"/>
    </row>
    <row r="399" spans="3:4" x14ac:dyDescent="0.25">
      <c r="C399" s="3"/>
      <c r="D399" s="3"/>
    </row>
    <row r="400" spans="3:4" x14ac:dyDescent="0.25">
      <c r="C400" s="3"/>
      <c r="D400" s="3"/>
    </row>
    <row r="401" spans="3:4" x14ac:dyDescent="0.25">
      <c r="C401" s="3"/>
      <c r="D401" s="3"/>
    </row>
    <row r="402" spans="3:4" x14ac:dyDescent="0.25">
      <c r="C402" s="3"/>
      <c r="D402" s="3"/>
    </row>
    <row r="403" spans="3:4" x14ac:dyDescent="0.25">
      <c r="C403" s="3"/>
      <c r="D403" s="3"/>
    </row>
    <row r="404" spans="3:4" x14ac:dyDescent="0.25">
      <c r="C404" s="3"/>
      <c r="D404" s="3"/>
    </row>
    <row r="405" spans="3:4" x14ac:dyDescent="0.25">
      <c r="C405" s="3"/>
      <c r="D405" s="3"/>
    </row>
    <row r="406" spans="3:4" x14ac:dyDescent="0.25">
      <c r="C406" s="3"/>
      <c r="D406" s="3"/>
    </row>
    <row r="407" spans="3:4" x14ac:dyDescent="0.25">
      <c r="C407" s="3"/>
      <c r="D407" s="3"/>
    </row>
    <row r="408" spans="3:4" x14ac:dyDescent="0.25">
      <c r="C408" s="3"/>
      <c r="D408" s="3"/>
    </row>
    <row r="409" spans="3:4" x14ac:dyDescent="0.25">
      <c r="C409" s="3"/>
      <c r="D409" s="3"/>
    </row>
    <row r="410" spans="3:4" x14ac:dyDescent="0.25">
      <c r="C410" s="3"/>
      <c r="D410" s="3"/>
    </row>
    <row r="411" spans="3:4" x14ac:dyDescent="0.25">
      <c r="C411" s="3"/>
      <c r="D411" s="3"/>
    </row>
    <row r="412" spans="3:4" x14ac:dyDescent="0.25">
      <c r="C412" s="3"/>
      <c r="D412" s="3"/>
    </row>
    <row r="413" spans="3:4" x14ac:dyDescent="0.25">
      <c r="C413" s="3"/>
      <c r="D413" s="3"/>
    </row>
    <row r="414" spans="3:4" x14ac:dyDescent="0.25">
      <c r="C414" s="3"/>
      <c r="D414" s="3"/>
    </row>
    <row r="415" spans="3:4" x14ac:dyDescent="0.25">
      <c r="C415" s="3"/>
      <c r="D415" s="3"/>
    </row>
    <row r="416" spans="3:4" x14ac:dyDescent="0.25">
      <c r="C416" s="3"/>
      <c r="D416" s="3"/>
    </row>
    <row r="417" spans="3:4" x14ac:dyDescent="0.25">
      <c r="C417" s="3"/>
      <c r="D417" s="3"/>
    </row>
    <row r="418" spans="3:4" x14ac:dyDescent="0.25">
      <c r="C418" s="3"/>
      <c r="D418" s="3"/>
    </row>
    <row r="419" spans="3:4" x14ac:dyDescent="0.25">
      <c r="C419" s="3"/>
      <c r="D419" s="3"/>
    </row>
    <row r="420" spans="3:4" x14ac:dyDescent="0.25">
      <c r="C420" s="3"/>
      <c r="D420" s="3"/>
    </row>
    <row r="421" spans="3:4" x14ac:dyDescent="0.25">
      <c r="C421" s="3"/>
      <c r="D421" s="3"/>
    </row>
    <row r="422" spans="3:4" x14ac:dyDescent="0.25">
      <c r="C422" s="3"/>
      <c r="D422" s="3"/>
    </row>
    <row r="423" spans="3:4" x14ac:dyDescent="0.25">
      <c r="C423" s="3"/>
      <c r="D423" s="3"/>
    </row>
    <row r="424" spans="3:4" x14ac:dyDescent="0.25">
      <c r="C424" s="3"/>
      <c r="D424" s="3"/>
    </row>
    <row r="425" spans="3:4" x14ac:dyDescent="0.25">
      <c r="C425" s="3"/>
      <c r="D425" s="3"/>
    </row>
    <row r="426" spans="3:4" x14ac:dyDescent="0.25">
      <c r="C426" s="3"/>
      <c r="D426" s="3"/>
    </row>
    <row r="427" spans="3:4" x14ac:dyDescent="0.25">
      <c r="C427" s="3"/>
      <c r="D427" s="3"/>
    </row>
    <row r="428" spans="3:4" x14ac:dyDescent="0.25">
      <c r="C428" s="3"/>
      <c r="D428" s="3"/>
    </row>
    <row r="429" spans="3:4" x14ac:dyDescent="0.25">
      <c r="C429" s="3"/>
      <c r="D429" s="3"/>
    </row>
    <row r="430" spans="3:4" x14ac:dyDescent="0.25">
      <c r="C430" s="3"/>
      <c r="D430" s="3"/>
    </row>
    <row r="431" spans="3:4" x14ac:dyDescent="0.25">
      <c r="C431" s="3"/>
      <c r="D431" s="3"/>
    </row>
    <row r="432" spans="3:4" x14ac:dyDescent="0.25">
      <c r="C432" s="3"/>
      <c r="D432" s="3"/>
    </row>
    <row r="433" spans="3:4" x14ac:dyDescent="0.25">
      <c r="C433" s="3"/>
      <c r="D433" s="3"/>
    </row>
    <row r="434" spans="3:4" x14ac:dyDescent="0.25">
      <c r="C434" s="3"/>
      <c r="D434" s="3"/>
    </row>
    <row r="435" spans="3:4" x14ac:dyDescent="0.25">
      <c r="C435" s="3"/>
      <c r="D435" s="3"/>
    </row>
    <row r="436" spans="3:4" x14ac:dyDescent="0.25">
      <c r="C436" s="3"/>
      <c r="D436" s="3"/>
    </row>
    <row r="437" spans="3:4" x14ac:dyDescent="0.25">
      <c r="C437" s="3"/>
      <c r="D437" s="3"/>
    </row>
    <row r="438" spans="3:4" x14ac:dyDescent="0.25">
      <c r="C438" s="3"/>
      <c r="D438" s="3"/>
    </row>
    <row r="439" spans="3:4" x14ac:dyDescent="0.25">
      <c r="C439" s="3"/>
      <c r="D439" s="3"/>
    </row>
    <row r="440" spans="3:4" x14ac:dyDescent="0.25">
      <c r="C440" s="3"/>
      <c r="D440" s="3"/>
    </row>
    <row r="441" spans="3:4" x14ac:dyDescent="0.25">
      <c r="C441" s="3"/>
      <c r="D441" s="3"/>
    </row>
    <row r="442" spans="3:4" x14ac:dyDescent="0.25">
      <c r="C442" s="3"/>
      <c r="D442" s="3"/>
    </row>
    <row r="443" spans="3:4" x14ac:dyDescent="0.25">
      <c r="C443" s="3"/>
      <c r="D443" s="3"/>
    </row>
    <row r="444" spans="3:4" x14ac:dyDescent="0.25">
      <c r="C444" s="3"/>
      <c r="D444" s="3"/>
    </row>
    <row r="445" spans="3:4" x14ac:dyDescent="0.25">
      <c r="C445" s="3"/>
      <c r="D445" s="3"/>
    </row>
    <row r="446" spans="3:4" x14ac:dyDescent="0.25">
      <c r="C446" s="3"/>
      <c r="D446" s="3"/>
    </row>
    <row r="447" spans="3:4" x14ac:dyDescent="0.25">
      <c r="C447" s="3"/>
      <c r="D447" s="3"/>
    </row>
    <row r="448" spans="3:4" x14ac:dyDescent="0.25">
      <c r="C448" s="3"/>
      <c r="D448" s="3"/>
    </row>
    <row r="449" spans="3:4" x14ac:dyDescent="0.25">
      <c r="C449" s="3"/>
      <c r="D449" s="3"/>
    </row>
    <row r="450" spans="3:4" x14ac:dyDescent="0.25">
      <c r="C450" s="3"/>
      <c r="D450" s="3"/>
    </row>
    <row r="451" spans="3:4" x14ac:dyDescent="0.25">
      <c r="C451" s="3"/>
      <c r="D451" s="3"/>
    </row>
    <row r="452" spans="3:4" x14ac:dyDescent="0.25">
      <c r="C452" s="3"/>
      <c r="D452" s="3"/>
    </row>
    <row r="453" spans="3:4" x14ac:dyDescent="0.25">
      <c r="C453" s="3"/>
      <c r="D453" s="3"/>
    </row>
    <row r="454" spans="3:4" x14ac:dyDescent="0.25">
      <c r="C454" s="3"/>
      <c r="D454" s="3"/>
    </row>
    <row r="455" spans="3:4" x14ac:dyDescent="0.25">
      <c r="C455" s="3"/>
      <c r="D455" s="3"/>
    </row>
  </sheetData>
  <protectedRanges>
    <protectedRange sqref="AZ11" name="Range5_1_1_1"/>
    <protectedRange sqref="BJ11 BJ13" name="Range5_6_2"/>
    <protectedRange sqref="BU10:BU11 BU13" name="Range5_12_2"/>
    <protectedRange sqref="CA13 CC10:CC11" name="Range6_1_1_1"/>
    <protectedRange sqref="AJ10:AK11 AJ13:AK13" name="Range4_7_1_2_1"/>
    <protectedRange sqref="BG10:BG11 BG13" name="Range5_4_1_1"/>
    <protectedRange sqref="BO11 BO13" name="Range5_9_1_2"/>
    <protectedRange sqref="BZ13 CB10:CB11" name="Range6_2_3"/>
    <protectedRange sqref="AZ12" name="Range5_1_1_1_1_1_1"/>
    <protectedRange sqref="BJ12" name="Range5_6_1_1"/>
    <protectedRange sqref="BU12" name="Range5_12_1_1"/>
    <protectedRange sqref="CC12" name="Range6_1_1_1_1"/>
    <protectedRange sqref="AJ12:AK12" name="Range4_7_1_1_1"/>
    <protectedRange sqref="BG12" name="Range5_4_1_1_2"/>
    <protectedRange sqref="BO12" name="Range5_9_1_1_1"/>
    <protectedRange sqref="CB12" name="Range6_2_1_1"/>
    <protectedRange sqref="O10:O12" name="Range4_2"/>
    <protectedRange sqref="R10:R12" name="Range4_1_1_1"/>
    <protectedRange sqref="X10:X12" name="Range4_2_1"/>
    <protectedRange sqref="AA10:AA12" name="Range4_4"/>
    <protectedRange sqref="AD10:AD12" name="Range4_5"/>
    <protectedRange sqref="AO10:AO11" name="Range4_8"/>
    <protectedRange sqref="BD10:BD12" name="Range5_3_1"/>
    <protectedRange sqref="BH10:BH12" name="Range5_5_1"/>
    <protectedRange sqref="BL10:BL12" name="Range5_7"/>
    <protectedRange sqref="BN10:BN12" name="Range5_8"/>
    <protectedRange sqref="BR10:BR12" name="Range5_10"/>
    <protectedRange sqref="BP10:BP12" name="Range5_11"/>
    <protectedRange sqref="BV10:BV12" name="Range5_13"/>
    <protectedRange sqref="CG12" name="Range6_5"/>
    <protectedRange sqref="O13" name="Range4"/>
  </protectedRanges>
  <mergeCells count="57">
    <mergeCell ref="BE6:BJ6"/>
    <mergeCell ref="T5:AO5"/>
    <mergeCell ref="A5:A8"/>
    <mergeCell ref="B5:B8"/>
    <mergeCell ref="C5:C8"/>
    <mergeCell ref="D5:D8"/>
    <mergeCell ref="E5:G7"/>
    <mergeCell ref="H5:J7"/>
    <mergeCell ref="K5:S5"/>
    <mergeCell ref="A14:B14"/>
    <mergeCell ref="AT7:AV7"/>
    <mergeCell ref="AW7:AX7"/>
    <mergeCell ref="AY7:AZ7"/>
    <mergeCell ref="BA7:BB7"/>
    <mergeCell ref="AF7:AG7"/>
    <mergeCell ref="AH7:AI7"/>
    <mergeCell ref="AJ7:AK7"/>
    <mergeCell ref="AL7:AM7"/>
    <mergeCell ref="AN7:AO7"/>
    <mergeCell ref="AP7:AQ7"/>
    <mergeCell ref="K7:M7"/>
    <mergeCell ref="N7:P7"/>
    <mergeCell ref="Q7:S7"/>
    <mergeCell ref="T7:V7"/>
    <mergeCell ref="W7:Y7"/>
    <mergeCell ref="D2:P2"/>
    <mergeCell ref="C3:Q3"/>
    <mergeCell ref="AT5:BP5"/>
    <mergeCell ref="BQ5:BV5"/>
    <mergeCell ref="BW5:BW7"/>
    <mergeCell ref="BG7:BH7"/>
    <mergeCell ref="BI7:BJ7"/>
    <mergeCell ref="BC7:BD7"/>
    <mergeCell ref="BE7:BF7"/>
    <mergeCell ref="Z7:AB7"/>
    <mergeCell ref="AC7:AE7"/>
    <mergeCell ref="K6:S6"/>
    <mergeCell ref="T6:AE6"/>
    <mergeCell ref="AH6:AQ6"/>
    <mergeCell ref="AR6:AS7"/>
    <mergeCell ref="AT6:BD6"/>
    <mergeCell ref="BZ5:CK5"/>
    <mergeCell ref="CL5:CL7"/>
    <mergeCell ref="CM5:CN7"/>
    <mergeCell ref="BZ6:CC7"/>
    <mergeCell ref="CD6:CE7"/>
    <mergeCell ref="CF6:CG7"/>
    <mergeCell ref="CH6:CI7"/>
    <mergeCell ref="CJ6:CK7"/>
    <mergeCell ref="BS6:BT7"/>
    <mergeCell ref="BU6:BV7"/>
    <mergeCell ref="BX5:BY7"/>
    <mergeCell ref="BK7:BL7"/>
    <mergeCell ref="BM7:BN7"/>
    <mergeCell ref="BO7:BP7"/>
    <mergeCell ref="BK6:BP6"/>
    <mergeCell ref="BQ6:BR7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2023-01-17T12:49:11Z</dcterms:modified>
  <cp:keywords>https://mul2-tavush.gov.am/tasks/346892/oneclick/Ekamut-2022.xlsx?token=c36c44b1bce8bf5cd5c9154974646dc4</cp:keywords>
</cp:coreProperties>
</file>