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7560"/>
  </bookViews>
  <sheets>
    <sheet name="2022" sheetId="15" r:id="rId1"/>
  </sheets>
  <definedNames>
    <definedName name="_xlnm.Print_Titles" localSheetId="0">'2022'!$4:$5</definedName>
  </definedNames>
  <calcPr calcId="144525"/>
</workbook>
</file>

<file path=xl/calcChain.xml><?xml version="1.0" encoding="utf-8"?>
<calcChain xmlns="http://schemas.openxmlformats.org/spreadsheetml/2006/main">
  <c r="G7" i="15" l="1"/>
  <c r="H7" i="15"/>
  <c r="I7" i="15"/>
  <c r="F7" i="15"/>
  <c r="J22" i="15" l="1"/>
  <c r="J23" i="15"/>
  <c r="J24" i="15"/>
  <c r="H42" i="15"/>
  <c r="I42" i="15"/>
  <c r="G30" i="15"/>
  <c r="H30" i="15"/>
  <c r="I30" i="15"/>
  <c r="J44" i="15" l="1"/>
  <c r="J43" i="15"/>
  <c r="H28" i="15"/>
  <c r="G42" i="15"/>
  <c r="G28" i="15" s="1"/>
  <c r="J41" i="15"/>
  <c r="J40" i="15"/>
  <c r="J39" i="15"/>
  <c r="J38" i="15"/>
  <c r="J37" i="15"/>
  <c r="J36" i="15"/>
  <c r="J35" i="15"/>
  <c r="J33" i="15"/>
  <c r="J32" i="15"/>
  <c r="J31" i="15"/>
  <c r="J29" i="15"/>
  <c r="J27" i="15"/>
  <c r="G27" i="15"/>
  <c r="J26" i="15"/>
  <c r="J25" i="15"/>
  <c r="I21" i="15"/>
  <c r="H21" i="15"/>
  <c r="H19" i="15" s="1"/>
  <c r="G21" i="15"/>
  <c r="J20" i="15"/>
  <c r="F19" i="15"/>
  <c r="J18" i="15"/>
  <c r="G18" i="15"/>
  <c r="J17" i="15"/>
  <c r="G17" i="15"/>
  <c r="J16" i="15"/>
  <c r="G16" i="15"/>
  <c r="J15" i="15"/>
  <c r="G15" i="15"/>
  <c r="J14" i="15"/>
  <c r="G14" i="15"/>
  <c r="J13" i="15"/>
  <c r="G13" i="15"/>
  <c r="I12" i="15"/>
  <c r="H12" i="15"/>
  <c r="F12" i="15"/>
  <c r="J11" i="15"/>
  <c r="G11" i="15"/>
  <c r="J10" i="15"/>
  <c r="G10" i="15"/>
  <c r="J8" i="15"/>
  <c r="F6" i="15"/>
  <c r="J42" i="15" l="1"/>
  <c r="J21" i="15"/>
  <c r="H6" i="15"/>
  <c r="J12" i="15"/>
  <c r="J7" i="15"/>
  <c r="G12" i="15"/>
  <c r="J30" i="15"/>
  <c r="G19" i="15"/>
  <c r="I19" i="15"/>
  <c r="J19" i="15" s="1"/>
  <c r="I28" i="15"/>
  <c r="J28" i="15" s="1"/>
  <c r="G6" i="15" l="1"/>
  <c r="I6" i="15"/>
  <c r="J6" i="15" s="1"/>
</calcChain>
</file>

<file path=xl/sharedStrings.xml><?xml version="1.0" encoding="utf-8"?>
<sst xmlns="http://schemas.openxmlformats.org/spreadsheetml/2006/main" count="97" uniqueCount="83">
  <si>
    <t>X</t>
  </si>
  <si>
    <t>4111</t>
  </si>
  <si>
    <t>Ը Ն Դ Ա Մ Ե Ն Ը</t>
  </si>
  <si>
    <t>01-01-01-03</t>
  </si>
  <si>
    <t>Աշխատողների աշխատավարձեր և հավելավճարներ</t>
  </si>
  <si>
    <t>Հոդվածի համարը</t>
  </si>
  <si>
    <t>Դրամարկղային ծախս</t>
  </si>
  <si>
    <t>Հ Ա Շ Վ Ե Տ Վ ՈՒ Թ Յ ՈՒ Ն</t>
  </si>
  <si>
    <t xml:space="preserve"> 2021թ. ՀՀ պետական բյուջեով և կառավարության որոշումներով ՀՀ Տավուշի մարզպետարանին ու մարզպետարանի ենթակայության կազմակերպություններին նախատեսված ֆինանսական միջոցների ֆինանսավորման մասին </t>
  </si>
  <si>
    <t>Ծախսման ուղղությունները</t>
  </si>
  <si>
    <t>2022թ. պետական բյուջեով նախատեսված</t>
  </si>
  <si>
    <t>Կատ.    % -ը</t>
  </si>
  <si>
    <t>Ծրագրային դասիչը</t>
  </si>
  <si>
    <t>Ծրագիր</t>
  </si>
  <si>
    <t>Միջոցառում</t>
  </si>
  <si>
    <t>11001</t>
  </si>
  <si>
    <t>ՀՀ Տավուշի մարզպետարանի կողմից տարածքային պետական կառավարման ապահովում</t>
  </si>
  <si>
    <t>11002</t>
  </si>
  <si>
    <t>Մարզային նշանակության ավտոճանապարհների պահպանման և անվտանգ երթևեկության ծառայություններ</t>
  </si>
  <si>
    <t>12001</t>
  </si>
  <si>
    <t>Այլընտանքային աշխատանքային ծառայողներին դրամական բավարարման և դրամական փոխհատուցման տրամադրում</t>
  </si>
  <si>
    <t>Հանրակրթական ծրագիր - Ընդամենը</t>
  </si>
  <si>
    <t xml:space="preserve"> Տարրական ընդհանուր հանրակրթություն</t>
  </si>
  <si>
    <t>Հիմնական ընդհանուր հանրակրթություն</t>
  </si>
  <si>
    <t xml:space="preserve"> Միջնակարգ ընդհանուր հանրակրթություն</t>
  </si>
  <si>
    <t>11003</t>
  </si>
  <si>
    <t>Նախադպրոցական կրթություն</t>
  </si>
  <si>
    <t>12002</t>
  </si>
  <si>
    <t>12004</t>
  </si>
  <si>
    <t>Հանրակրթական դպրոցների մանկավարժներին և դպրոցահասակ երեխաներին տրանսպորտային ծախսերի փոխհատուցում</t>
  </si>
  <si>
    <t>Կրթության որակի ապահովում - Ընդամենը</t>
  </si>
  <si>
    <t>Ատեստավորման միջոցով որակավորում ստացած ուսուցիչներին հավելավճարների տրամադրում</t>
  </si>
  <si>
    <t>11010</t>
  </si>
  <si>
    <t>Ատեստավորման նոր համակարգի ներդրում՝ ուղղված ուսուցիչների որակի բարձրացմանը</t>
  </si>
  <si>
    <t>11022</t>
  </si>
  <si>
    <t>Մշակութային միջոցառումների իրականացում ՀՀ մարզերում</t>
  </si>
  <si>
    <t>11005</t>
  </si>
  <si>
    <t>Ազգային, փողային և լարային նվագարանների գծով ուսուցում</t>
  </si>
  <si>
    <t xml:space="preserve">Պետական հիմնարկների և կազմակերպությունների  աշխատողների սոցիալական փաթեթով ապահովում         </t>
  </si>
  <si>
    <t>12003</t>
  </si>
  <si>
    <t>ՀՀ կառավարության որոշումներով հատկացված գումարներ</t>
  </si>
  <si>
    <t>ՀՀ սահմանամերձ համայնքների ընտանիք. բնական գազի,էլ.էներգիայի,ոռոգման ջրի սակագնի մասնակի փոխհ.և գույքահարկի հողի հարկի փոխհատուցումց /23.02.2022թ թիվ 204-Ն/</t>
  </si>
  <si>
    <t>12007</t>
  </si>
  <si>
    <t>Կապիտալ սուբվենցիաների տրամադրում- ընդամենը</t>
  </si>
  <si>
    <t>Սևքարի հանայնքի գյուղամիջյան ճանապարհի և մայթերի սալարկում /03.02.2022թ. թիվ 127-Ն/</t>
  </si>
  <si>
    <t>Բերդ համայնքի Բերդ, Վարագավան, Վ.Ծաղկավան, Չինչին, Տավուշ, Նավուր, Արծվաբերդ, Չինարի, Չորաթան, Նորաշեն, Վ.Կ.Աղբյուր բնակավայրերի գիշերային լուսավորության համակարգի կառուցում / 07.04..2022թ թիվ 463-Ն որոշում/</t>
  </si>
  <si>
    <t>04-05-01-04</t>
  </si>
  <si>
    <t>02-05-01-01</t>
  </si>
  <si>
    <t>09-01-02-01</t>
  </si>
  <si>
    <t>09-02-01-01</t>
  </si>
  <si>
    <t>09-02-02-02</t>
  </si>
  <si>
    <t>09-01-01-01</t>
  </si>
  <si>
    <t>09-06-01-10</t>
  </si>
  <si>
    <t>09-06-01-19</t>
  </si>
  <si>
    <t>09-06-01-29</t>
  </si>
  <si>
    <t>09-06-01-86</t>
  </si>
  <si>
    <t>09-05-01-04</t>
  </si>
  <si>
    <t>10-09-02-02</t>
  </si>
  <si>
    <t>01-08-01-02</t>
  </si>
  <si>
    <t>01-08-01-03</t>
  </si>
  <si>
    <t>Գանձաքար համայնքի ջրամատակարարման համակարգի անհատական միացումներում ջրաչափական հանգույցների կառուցում / 19.05..2022թ թիվ 722-Ն որոշում/</t>
  </si>
  <si>
    <t>Ազատամուտ համայնքում թվով 5 ԲԲՇ-ների տանիքների հիմնանորոգում/ 30.06.2022թ թիվ 984-Ն որոշում/</t>
  </si>
  <si>
    <t>09.05.01.01.</t>
  </si>
  <si>
    <t>Դպրոցականների ամառային հանգստիկազմակերպումև տրանսպորտային ծախսերի փոխհատուցում</t>
  </si>
  <si>
    <t>Բերդ համայնքի Բերդ և Արծվաբերդ բնակավայրերում ներհամայնքային ճանապարհների հմնովին վերանորոգում և սալիկապատում 18.08.2022թ. թիվ 1309-Նորոշում/</t>
  </si>
  <si>
    <t>Մարզի առաջնային լուծում պահանջող հիմնախմդիրների լուծում/ըթացիկ նորոգում և պահպանում/ 13.10.2022թ թիվ1606-Ն որոշում/</t>
  </si>
  <si>
    <t>2022թ տարեկան  նախատեսված</t>
  </si>
  <si>
    <t>Հանրակրթական հիմնական ծրագրեր իրականացնող ուսումն. հաստատությունների հերթական ատեստավորման ենթակա ուսուցչի վերապատրաստում</t>
  </si>
  <si>
    <t>08-02-05-04</t>
  </si>
  <si>
    <t>30.12.2022 թ դրությամբ</t>
  </si>
  <si>
    <t>Բերդ համայնքի Արծվաբերդ , Վ. Ծաղկավան,Տավուշ,Վարագավան և Նորոշեն բնակավայրերի խմելու ջրի ներքին ցանցի  հմնովին վերանորոգում: 10.11..2022թ. թիվ 1738-Նորոշում/</t>
  </si>
  <si>
    <t>Դիլիջան համայնքի 11ԲԲՇ-ների վերանորոգումև էներգաարդյունավետ արդիականացում,Իջևան համայնքի Իջևան,Աչաջուր,Այգեհովիտ և Խաշթառակ բնակավայրերի  ճանապարհների և բակերի հիմնանորոգում, ասֆալտապատում /01.12.2022թ թիվ 1853-Ն որոշում/</t>
  </si>
  <si>
    <t>32001</t>
  </si>
  <si>
    <t>Կրթական օբյեկտների հիմնանորոգում /24.11.2022թ թիվ 1812-Ն/</t>
  </si>
  <si>
    <t>09.06.01.02</t>
  </si>
  <si>
    <t>01.08.01.08</t>
  </si>
  <si>
    <t>Իջևանի ԱԱՊԿ-ի ադմինիստրիտատիվ մասի սանհանգույցի վերանորոգում</t>
  </si>
  <si>
    <t>Բժշկական սարքավորումների ձեռքբերում</t>
  </si>
  <si>
    <t>Բերքաբեր համայնքի 120հա հողերի որոգման համակարգի կառուցում, Իջևան,Աչաջուր, Այգեհովիտ համայնքների ճանապարհներիջ բակերի հիմնանորոգում, ասֆալտա պատում, Իջևան ևՍևքար բնակավայրերի ճանապարհների վերանորոգում: 03.11.2022թ. թիվ 1694-Նորոշում/</t>
  </si>
  <si>
    <t>Իջևան համայնքի Ասլանյան փողոցի տուֆապատում, Դիտավան համայնքի ոռոգման համակարգի կառուցում Նոյեմբերյան համայնքի բնակավայրերի  ճանապարհների տուֆապատում և ասֆալտապատում /22.12.2022թ թիվ 2014-Ն որոշում/</t>
  </si>
  <si>
    <t>ՀՀ մարզերում առաջնահերթ  լուծում պահանջող անհետաձգելի ծրագրերի իրականացում /ՀՀ կառ 22.12.2022թ թիվ2058-Ն որոշում/</t>
  </si>
  <si>
    <t>2022թ. պետական բյուջեով և կառ. որոշումներով փոփոխված (+/-)</t>
  </si>
  <si>
    <t>Ապրանքների, ծառայությունների ձեռք բերում և այլ ծախսեր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</si>
</sst>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b/>
      <sz val="10"/>
      <name val="Times Armenian"/>
      <family val="1"/>
    </font>
    <font>
      <sz val="10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sz val="9"/>
      <name val="Arial Armenian"/>
      <family val="2"/>
    </font>
    <font>
      <b/>
      <sz val="9"/>
      <name val="GHEA Grapalat"/>
      <family val="3"/>
    </font>
    <font>
      <b/>
      <i/>
      <sz val="10"/>
      <name val="GHEA Grapalat"/>
      <family val="3"/>
    </font>
    <font>
      <sz val="7"/>
      <name val="GHEA Grapalat"/>
      <family val="3"/>
    </font>
    <font>
      <sz val="7"/>
      <name val="Arial Armenian"/>
      <family val="2"/>
    </font>
    <font>
      <sz val="10"/>
      <color theme="1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64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3" fillId="0" borderId="0" xfId="0" applyFont="1" applyFill="1" applyAlignment="1">
      <alignment vertical="top"/>
    </xf>
    <xf numFmtId="164" fontId="1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37" workbookViewId="0">
      <selection activeCell="J39" sqref="J39"/>
    </sheetView>
  </sheetViews>
  <sheetFormatPr defaultRowHeight="13.5" x14ac:dyDescent="0.25"/>
  <cols>
    <col min="1" max="1" width="4.7109375" style="28" customWidth="1"/>
    <col min="2" max="2" width="5.5703125" style="28" customWidth="1"/>
    <col min="3" max="3" width="51.28515625" style="8" customWidth="1"/>
    <col min="4" max="4" width="10.140625" style="26" customWidth="1"/>
    <col min="5" max="5" width="6.85546875" style="18" customWidth="1"/>
    <col min="6" max="6" width="12.7109375" style="8" customWidth="1"/>
    <col min="7" max="7" width="15" style="8" customWidth="1"/>
    <col min="8" max="8" width="13.140625" style="8" customWidth="1"/>
    <col min="9" max="9" width="11.7109375" style="8" customWidth="1"/>
    <col min="10" max="10" width="6.5703125" style="8" customWidth="1"/>
    <col min="11" max="13" width="9.140625" style="8"/>
    <col min="14" max="14" width="8.140625" style="8" customWidth="1"/>
    <col min="15" max="16384" width="9.140625" style="8"/>
  </cols>
  <sheetData>
    <row r="1" spans="1:10" s="1" customFormat="1" ht="16.5" x14ac:dyDescent="0.3">
      <c r="A1" s="38"/>
      <c r="B1" s="56" t="s">
        <v>7</v>
      </c>
      <c r="C1" s="56"/>
      <c r="D1" s="56"/>
      <c r="E1" s="56"/>
      <c r="F1" s="56"/>
      <c r="G1" s="56"/>
      <c r="H1" s="56"/>
      <c r="I1" s="56"/>
      <c r="J1" s="56"/>
    </row>
    <row r="2" spans="1:10" s="1" customFormat="1" ht="32.25" customHeight="1" x14ac:dyDescent="0.25">
      <c r="A2" s="38"/>
      <c r="B2" s="57" t="s">
        <v>8</v>
      </c>
      <c r="C2" s="57"/>
      <c r="D2" s="57"/>
      <c r="E2" s="57"/>
      <c r="F2" s="57"/>
      <c r="G2" s="57"/>
      <c r="H2" s="57"/>
      <c r="I2" s="57"/>
      <c r="J2" s="57"/>
    </row>
    <row r="3" spans="1:10" s="1" customFormat="1" ht="18.75" customHeight="1" x14ac:dyDescent="0.25">
      <c r="A3" s="38"/>
      <c r="B3" s="58" t="s">
        <v>69</v>
      </c>
      <c r="C3" s="58"/>
      <c r="D3" s="58"/>
      <c r="E3" s="58"/>
      <c r="F3" s="58"/>
      <c r="G3" s="58"/>
      <c r="H3" s="58"/>
      <c r="I3" s="58"/>
      <c r="J3" s="58"/>
    </row>
    <row r="4" spans="1:10" s="39" customFormat="1" ht="36.75" customHeight="1" x14ac:dyDescent="0.2">
      <c r="A4" s="59" t="s">
        <v>12</v>
      </c>
      <c r="B4" s="59"/>
      <c r="C4" s="59" t="s">
        <v>9</v>
      </c>
      <c r="D4" s="32"/>
      <c r="E4" s="60" t="s">
        <v>5</v>
      </c>
      <c r="F4" s="59" t="s">
        <v>10</v>
      </c>
      <c r="G4" s="59" t="s">
        <v>81</v>
      </c>
      <c r="H4" s="59" t="s">
        <v>66</v>
      </c>
      <c r="I4" s="59" t="s">
        <v>6</v>
      </c>
      <c r="J4" s="59" t="s">
        <v>11</v>
      </c>
    </row>
    <row r="5" spans="1:10" s="39" customFormat="1" ht="48" customHeight="1" x14ac:dyDescent="0.2">
      <c r="A5" s="33" t="s">
        <v>13</v>
      </c>
      <c r="B5" s="33" t="s">
        <v>14</v>
      </c>
      <c r="C5" s="59"/>
      <c r="D5" s="32"/>
      <c r="E5" s="60"/>
      <c r="F5" s="59"/>
      <c r="G5" s="59"/>
      <c r="H5" s="59"/>
      <c r="I5" s="59"/>
      <c r="J5" s="59"/>
    </row>
    <row r="6" spans="1:10" s="40" customFormat="1" ht="23.25" customHeight="1" x14ac:dyDescent="0.2">
      <c r="A6" s="66" t="s">
        <v>2</v>
      </c>
      <c r="B6" s="66"/>
      <c r="C6" s="66"/>
      <c r="D6" s="34"/>
      <c r="E6" s="14" t="s">
        <v>0</v>
      </c>
      <c r="F6" s="7">
        <f>F7+F10+F11+F12+F19+F28</f>
        <v>5688037.3999999994</v>
      </c>
      <c r="G6" s="7">
        <f>G7+G10+G11+G12+G19+G28</f>
        <v>8308354.1999999983</v>
      </c>
      <c r="H6" s="7">
        <f>H7+H10+H11+H12+H19+H28</f>
        <v>8179425.0999999996</v>
      </c>
      <c r="I6" s="7">
        <f>I7+I10+I11+I12+I19+I28</f>
        <v>8063480.8360000001</v>
      </c>
      <c r="J6" s="7">
        <f>I6/H6*100</f>
        <v>98.582488835309462</v>
      </c>
    </row>
    <row r="7" spans="1:10" s="1" customFormat="1" ht="28.5" customHeight="1" x14ac:dyDescent="0.25">
      <c r="A7" s="62">
        <v>1055</v>
      </c>
      <c r="B7" s="65" t="s">
        <v>15</v>
      </c>
      <c r="C7" s="67" t="s">
        <v>16</v>
      </c>
      <c r="D7" s="67"/>
      <c r="E7" s="67"/>
      <c r="F7" s="7">
        <f>SUM(F8:F9)</f>
        <v>516162.2</v>
      </c>
      <c r="G7" s="7">
        <f t="shared" ref="G7:I7" si="0">SUM(G8:G9)</f>
        <v>512433.6</v>
      </c>
      <c r="H7" s="7">
        <f t="shared" si="0"/>
        <v>512433.6</v>
      </c>
      <c r="I7" s="7">
        <f t="shared" si="0"/>
        <v>505994.42000000004</v>
      </c>
      <c r="J7" s="7">
        <f>I7/H7*100</f>
        <v>98.743411829357029</v>
      </c>
    </row>
    <row r="8" spans="1:10" s="1" customFormat="1" ht="24" customHeight="1" x14ac:dyDescent="0.25">
      <c r="A8" s="62"/>
      <c r="B8" s="65"/>
      <c r="C8" s="2" t="s">
        <v>4</v>
      </c>
      <c r="D8" s="2" t="s">
        <v>3</v>
      </c>
      <c r="E8" s="15" t="s">
        <v>1</v>
      </c>
      <c r="F8" s="5">
        <v>396416.9</v>
      </c>
      <c r="G8" s="5">
        <v>392688.3</v>
      </c>
      <c r="H8" s="5">
        <v>392688.3</v>
      </c>
      <c r="I8" s="5">
        <v>392687.12000000005</v>
      </c>
      <c r="J8" s="7">
        <f>I8/H8*100</f>
        <v>99.999699507217315</v>
      </c>
    </row>
    <row r="9" spans="1:10" s="1" customFormat="1" ht="14.25" x14ac:dyDescent="0.25">
      <c r="A9" s="50"/>
      <c r="B9" s="37"/>
      <c r="C9" s="3" t="s">
        <v>82</v>
      </c>
      <c r="D9" s="3"/>
      <c r="E9" s="15"/>
      <c r="F9" s="5">
        <v>119745.3</v>
      </c>
      <c r="G9" s="5">
        <v>119745.3</v>
      </c>
      <c r="H9" s="5">
        <v>119745.3</v>
      </c>
      <c r="I9" s="5">
        <v>113307.3</v>
      </c>
      <c r="J9" s="7"/>
    </row>
    <row r="10" spans="1:10" s="1" customFormat="1" ht="25.5" x14ac:dyDescent="0.25">
      <c r="A10" s="41">
        <v>1049</v>
      </c>
      <c r="B10" s="36" t="s">
        <v>17</v>
      </c>
      <c r="C10" s="12" t="s">
        <v>18</v>
      </c>
      <c r="D10" s="12" t="s">
        <v>46</v>
      </c>
      <c r="E10" s="16">
        <v>4251</v>
      </c>
      <c r="F10" s="5">
        <v>97000</v>
      </c>
      <c r="G10" s="5">
        <f>F10</f>
        <v>97000</v>
      </c>
      <c r="H10" s="5">
        <v>97000</v>
      </c>
      <c r="I10" s="6">
        <v>94932.95</v>
      </c>
      <c r="J10" s="7">
        <f>I10/H10*100</f>
        <v>97.869020618556704</v>
      </c>
    </row>
    <row r="11" spans="1:10" s="1" customFormat="1" ht="25.5" x14ac:dyDescent="0.25">
      <c r="A11" s="41">
        <v>1110</v>
      </c>
      <c r="B11" s="36" t="s">
        <v>19</v>
      </c>
      <c r="C11" s="51" t="s">
        <v>20</v>
      </c>
      <c r="D11" s="42" t="s">
        <v>47</v>
      </c>
      <c r="E11" s="17">
        <v>4639</v>
      </c>
      <c r="F11" s="5">
        <v>1440</v>
      </c>
      <c r="G11" s="5">
        <f>F11</f>
        <v>1440</v>
      </c>
      <c r="H11" s="5">
        <v>1440</v>
      </c>
      <c r="I11" s="25">
        <v>1440</v>
      </c>
      <c r="J11" s="5">
        <f>I11/H11*100</f>
        <v>100</v>
      </c>
    </row>
    <row r="12" spans="1:10" s="39" customFormat="1" ht="23.25" customHeight="1" x14ac:dyDescent="0.2">
      <c r="A12" s="62">
        <v>1146</v>
      </c>
      <c r="B12" s="68" t="s">
        <v>21</v>
      </c>
      <c r="C12" s="68"/>
      <c r="D12" s="35"/>
      <c r="E12" s="13" t="s">
        <v>0</v>
      </c>
      <c r="F12" s="7">
        <f>F13+F14+F15+F16+F17+F18</f>
        <v>4850018.7999999989</v>
      </c>
      <c r="G12" s="7">
        <f>G13+G14+G15+G16+G17+G18</f>
        <v>4850018.7999999989</v>
      </c>
      <c r="H12" s="7">
        <f>H13+H14+H15+H16+H17+H18</f>
        <v>4721088.9000000004</v>
      </c>
      <c r="I12" s="7">
        <f>I13+I14+I15+I16+I17+I18</f>
        <v>4664543.92</v>
      </c>
      <c r="J12" s="7">
        <f t="shared" ref="J12:J15" si="1">I12/H12*100</f>
        <v>98.802289446402909</v>
      </c>
    </row>
    <row r="13" spans="1:10" s="39" customFormat="1" x14ac:dyDescent="0.2">
      <c r="A13" s="62"/>
      <c r="B13" s="31" t="s">
        <v>15</v>
      </c>
      <c r="C13" s="2" t="s">
        <v>22</v>
      </c>
      <c r="D13" s="2" t="s">
        <v>48</v>
      </c>
      <c r="E13" s="33">
        <v>4511</v>
      </c>
      <c r="F13" s="5">
        <v>1838833.9</v>
      </c>
      <c r="G13" s="5">
        <f t="shared" ref="G13:G18" si="2">F13</f>
        <v>1838833.9</v>
      </c>
      <c r="H13" s="5">
        <v>1838833.9</v>
      </c>
      <c r="I13" s="25">
        <v>1822683.9</v>
      </c>
      <c r="J13" s="5">
        <f t="shared" si="1"/>
        <v>99.121726002549764</v>
      </c>
    </row>
    <row r="14" spans="1:10" s="39" customFormat="1" x14ac:dyDescent="0.2">
      <c r="A14" s="62"/>
      <c r="B14" s="31" t="s">
        <v>17</v>
      </c>
      <c r="C14" s="2" t="s">
        <v>23</v>
      </c>
      <c r="D14" s="2" t="s">
        <v>49</v>
      </c>
      <c r="E14" s="33">
        <v>4511</v>
      </c>
      <c r="F14" s="5">
        <v>2234676.4</v>
      </c>
      <c r="G14" s="5">
        <f t="shared" si="2"/>
        <v>2234676.4</v>
      </c>
      <c r="H14" s="5">
        <v>2102197.2000000002</v>
      </c>
      <c r="I14" s="25">
        <v>2069713.9</v>
      </c>
      <c r="J14" s="5">
        <f t="shared" si="1"/>
        <v>98.454792918571087</v>
      </c>
    </row>
    <row r="15" spans="1:10" s="39" customFormat="1" ht="25.5" x14ac:dyDescent="0.2">
      <c r="A15" s="62"/>
      <c r="B15" s="31" t="s">
        <v>25</v>
      </c>
      <c r="C15" s="2" t="s">
        <v>24</v>
      </c>
      <c r="D15" s="2" t="s">
        <v>50</v>
      </c>
      <c r="E15" s="33">
        <v>4511</v>
      </c>
      <c r="F15" s="5">
        <v>710321.8</v>
      </c>
      <c r="G15" s="5">
        <f>F15</f>
        <v>710321.8</v>
      </c>
      <c r="H15" s="5">
        <v>710321.8</v>
      </c>
      <c r="I15" s="5">
        <v>708221.8</v>
      </c>
      <c r="J15" s="5">
        <f t="shared" si="1"/>
        <v>99.704359348115176</v>
      </c>
    </row>
    <row r="16" spans="1:10" s="39" customFormat="1" x14ac:dyDescent="0.2">
      <c r="A16" s="62"/>
      <c r="B16" s="13">
        <v>11013</v>
      </c>
      <c r="C16" s="2" t="s">
        <v>26</v>
      </c>
      <c r="D16" s="43" t="s">
        <v>51</v>
      </c>
      <c r="E16" s="33">
        <v>4511</v>
      </c>
      <c r="F16" s="5">
        <v>20886.099999999999</v>
      </c>
      <c r="G16" s="5">
        <f t="shared" si="2"/>
        <v>20886.099999999999</v>
      </c>
      <c r="H16" s="5">
        <v>24435.4</v>
      </c>
      <c r="I16" s="5">
        <v>24005.4</v>
      </c>
      <c r="J16" s="5">
        <f>I16/H16*100</f>
        <v>98.240257986364043</v>
      </c>
    </row>
    <row r="17" spans="1:10" s="1" customFormat="1" ht="31.5" customHeight="1" x14ac:dyDescent="0.25">
      <c r="A17" s="62"/>
      <c r="B17" s="36" t="s">
        <v>27</v>
      </c>
      <c r="C17" s="2" t="s">
        <v>29</v>
      </c>
      <c r="D17" s="4" t="s">
        <v>52</v>
      </c>
      <c r="E17" s="17">
        <v>4637</v>
      </c>
      <c r="F17" s="5">
        <v>35991</v>
      </c>
      <c r="G17" s="5">
        <f t="shared" si="2"/>
        <v>35991</v>
      </c>
      <c r="H17" s="5">
        <v>35991</v>
      </c>
      <c r="I17" s="6">
        <v>31897.22</v>
      </c>
      <c r="J17" s="7">
        <f>I17/H17*100</f>
        <v>88.625545275207699</v>
      </c>
    </row>
    <row r="18" spans="1:10" s="1" customFormat="1" ht="30.75" customHeight="1" x14ac:dyDescent="0.25">
      <c r="A18" s="62"/>
      <c r="B18" s="36" t="s">
        <v>28</v>
      </c>
      <c r="C18" s="12" t="s">
        <v>31</v>
      </c>
      <c r="D18" s="4" t="s">
        <v>53</v>
      </c>
      <c r="E18" s="17">
        <v>4729</v>
      </c>
      <c r="F18" s="5">
        <v>9309.6</v>
      </c>
      <c r="G18" s="5">
        <f t="shared" si="2"/>
        <v>9309.6</v>
      </c>
      <c r="H18" s="5">
        <v>9309.6</v>
      </c>
      <c r="I18" s="6">
        <v>8021.7</v>
      </c>
      <c r="J18" s="7">
        <f>I18/H18*100</f>
        <v>86.165893271461712</v>
      </c>
    </row>
    <row r="19" spans="1:10" s="44" customFormat="1" ht="24" customHeight="1" x14ac:dyDescent="0.25">
      <c r="A19" s="62">
        <v>1192</v>
      </c>
      <c r="B19" s="68" t="s">
        <v>30</v>
      </c>
      <c r="C19" s="68"/>
      <c r="D19" s="35"/>
      <c r="E19" s="13" t="s">
        <v>0</v>
      </c>
      <c r="F19" s="7">
        <f>F20+F21+F24+F26+F27</f>
        <v>223416.4</v>
      </c>
      <c r="G19" s="7">
        <f>G20+G21+G24+G25+G26+G27</f>
        <v>249863</v>
      </c>
      <c r="H19" s="7">
        <f>H20+H21+H24+H25+H26+H27</f>
        <v>249863.8</v>
      </c>
      <c r="I19" s="7">
        <f>I20+I21+I24+I25+I26+I27</f>
        <v>216896.38</v>
      </c>
      <c r="J19" s="7">
        <f>I19/H19*100</f>
        <v>86.805843823715165</v>
      </c>
    </row>
    <row r="20" spans="1:10" s="45" customFormat="1" ht="29.25" customHeight="1" x14ac:dyDescent="0.2">
      <c r="A20" s="62"/>
      <c r="B20" s="36" t="s">
        <v>32</v>
      </c>
      <c r="C20" s="12" t="s">
        <v>33</v>
      </c>
      <c r="D20" s="12" t="s">
        <v>54</v>
      </c>
      <c r="E20" s="24">
        <v>4729</v>
      </c>
      <c r="F20" s="20">
        <v>9900</v>
      </c>
      <c r="G20" s="20">
        <v>33479.5</v>
      </c>
      <c r="H20" s="21">
        <v>33479.5</v>
      </c>
      <c r="I20" s="21">
        <v>9454.2000000000007</v>
      </c>
      <c r="J20" s="22">
        <f>I20/H20*100</f>
        <v>28.238772980480594</v>
      </c>
    </row>
    <row r="21" spans="1:10" s="1" customFormat="1" x14ac:dyDescent="0.25">
      <c r="A21" s="62"/>
      <c r="B21" s="65" t="s">
        <v>34</v>
      </c>
      <c r="C21" s="69" t="s">
        <v>67</v>
      </c>
      <c r="D21" s="72" t="s">
        <v>55</v>
      </c>
      <c r="E21" s="17" t="s">
        <v>0</v>
      </c>
      <c r="F21" s="5">
        <v>18000</v>
      </c>
      <c r="G21" s="5">
        <f>G22+G23</f>
        <v>20217.099999999999</v>
      </c>
      <c r="H21" s="5">
        <f t="shared" ref="H21:I21" si="3">H22+H23</f>
        <v>20217.099999999999</v>
      </c>
      <c r="I21" s="5">
        <f t="shared" si="3"/>
        <v>19366.98</v>
      </c>
      <c r="J21" s="5">
        <f t="shared" ref="J21:J24" si="4">I21/H21*100</f>
        <v>95.795044788817393</v>
      </c>
    </row>
    <row r="22" spans="1:10" s="1" customFormat="1" x14ac:dyDescent="0.25">
      <c r="A22" s="62"/>
      <c r="B22" s="65"/>
      <c r="C22" s="70"/>
      <c r="D22" s="72"/>
      <c r="E22" s="17">
        <v>4729</v>
      </c>
      <c r="F22" s="5"/>
      <c r="G22" s="5">
        <v>18000</v>
      </c>
      <c r="H22" s="5">
        <v>18000</v>
      </c>
      <c r="I22" s="46">
        <v>17736</v>
      </c>
      <c r="J22" s="5">
        <f t="shared" si="4"/>
        <v>98.533333333333331</v>
      </c>
    </row>
    <row r="23" spans="1:10" s="1" customFormat="1" x14ac:dyDescent="0.25">
      <c r="A23" s="62"/>
      <c r="B23" s="65"/>
      <c r="C23" s="71"/>
      <c r="D23" s="72"/>
      <c r="E23" s="17">
        <v>4632</v>
      </c>
      <c r="F23" s="5"/>
      <c r="G23" s="5">
        <v>2217.1</v>
      </c>
      <c r="H23" s="5">
        <v>2217.1</v>
      </c>
      <c r="I23" s="5">
        <v>1630.98</v>
      </c>
      <c r="J23" s="5">
        <f t="shared" si="4"/>
        <v>73.563664246087228</v>
      </c>
    </row>
    <row r="24" spans="1:10" s="1" customFormat="1" ht="25.5" x14ac:dyDescent="0.25">
      <c r="A24" s="41">
        <v>1196</v>
      </c>
      <c r="B24" s="36" t="s">
        <v>15</v>
      </c>
      <c r="C24" s="2" t="s">
        <v>35</v>
      </c>
      <c r="D24" s="2" t="s">
        <v>68</v>
      </c>
      <c r="E24" s="17">
        <v>4639</v>
      </c>
      <c r="F24" s="5">
        <v>2572.6999999999998</v>
      </c>
      <c r="G24" s="5">
        <v>2572.6999999999998</v>
      </c>
      <c r="H24" s="5">
        <v>2572.6999999999998</v>
      </c>
      <c r="I24" s="5">
        <v>633.29999999999995</v>
      </c>
      <c r="J24" s="5">
        <f t="shared" si="4"/>
        <v>24.616162008784546</v>
      </c>
    </row>
    <row r="25" spans="1:10" s="1" customFormat="1" ht="25.5" x14ac:dyDescent="0.25">
      <c r="A25" s="41">
        <v>1148</v>
      </c>
      <c r="B25" s="36" t="s">
        <v>36</v>
      </c>
      <c r="C25" s="2" t="s">
        <v>63</v>
      </c>
      <c r="D25" s="2" t="s">
        <v>62</v>
      </c>
      <c r="E25" s="17">
        <v>4239</v>
      </c>
      <c r="F25" s="5"/>
      <c r="G25" s="5">
        <v>650</v>
      </c>
      <c r="H25" s="5">
        <v>650</v>
      </c>
      <c r="I25" s="5">
        <v>650</v>
      </c>
      <c r="J25" s="5">
        <f t="shared" ref="J25:J33" si="5">I25/H25*100</f>
        <v>100</v>
      </c>
    </row>
    <row r="26" spans="1:10" s="1" customFormat="1" x14ac:dyDescent="0.25">
      <c r="A26" s="41">
        <v>1198</v>
      </c>
      <c r="B26" s="36" t="s">
        <v>36</v>
      </c>
      <c r="C26" s="2" t="s">
        <v>37</v>
      </c>
      <c r="D26" s="2" t="s">
        <v>56</v>
      </c>
      <c r="E26" s="17">
        <v>4632</v>
      </c>
      <c r="F26" s="5">
        <v>23095.7</v>
      </c>
      <c r="G26" s="5">
        <v>23095.7</v>
      </c>
      <c r="H26" s="5">
        <v>23095.7</v>
      </c>
      <c r="I26" s="6">
        <v>23095.7</v>
      </c>
      <c r="J26" s="5">
        <f t="shared" si="5"/>
        <v>100</v>
      </c>
    </row>
    <row r="27" spans="1:10" s="45" customFormat="1" ht="25.5" x14ac:dyDescent="0.2">
      <c r="A27" s="41">
        <v>1015</v>
      </c>
      <c r="B27" s="36" t="s">
        <v>19</v>
      </c>
      <c r="C27" s="12" t="s">
        <v>38</v>
      </c>
      <c r="D27" s="12" t="s">
        <v>57</v>
      </c>
      <c r="E27" s="24">
        <v>4729</v>
      </c>
      <c r="F27" s="20">
        <v>169848</v>
      </c>
      <c r="G27" s="20">
        <f>F27</f>
        <v>169848</v>
      </c>
      <c r="H27" s="20">
        <v>169848.8</v>
      </c>
      <c r="I27" s="21">
        <v>163696.20000000001</v>
      </c>
      <c r="J27" s="23">
        <f t="shared" si="5"/>
        <v>96.377601725770219</v>
      </c>
    </row>
    <row r="28" spans="1:10" s="45" customFormat="1" ht="21" customHeight="1" x14ac:dyDescent="0.2">
      <c r="A28" s="61" t="s">
        <v>40</v>
      </c>
      <c r="B28" s="61"/>
      <c r="C28" s="61"/>
      <c r="D28" s="14"/>
      <c r="E28" s="14" t="s">
        <v>0</v>
      </c>
      <c r="F28" s="7"/>
      <c r="G28" s="7">
        <f t="shared" ref="G28:H28" si="6">G29+G30+G40+G41+G42</f>
        <v>2597598.7999999998</v>
      </c>
      <c r="H28" s="7">
        <f t="shared" si="6"/>
        <v>2597598.7999999998</v>
      </c>
      <c r="I28" s="7">
        <f>I29+I30+I40+I41+I42</f>
        <v>2579673.1660000002</v>
      </c>
      <c r="J28" s="23">
        <f t="shared" si="5"/>
        <v>99.309915218624241</v>
      </c>
    </row>
    <row r="29" spans="1:10" s="1" customFormat="1" ht="51" x14ac:dyDescent="0.25">
      <c r="A29" s="62">
        <v>1212</v>
      </c>
      <c r="B29" s="36" t="s">
        <v>39</v>
      </c>
      <c r="C29" s="2" t="s">
        <v>41</v>
      </c>
      <c r="D29" s="2" t="s">
        <v>58</v>
      </c>
      <c r="E29" s="17">
        <v>4729</v>
      </c>
      <c r="F29" s="5"/>
      <c r="G29" s="5">
        <v>536371</v>
      </c>
      <c r="H29" s="5">
        <v>536371</v>
      </c>
      <c r="I29" s="6">
        <v>535252.07999999996</v>
      </c>
      <c r="J29" s="5">
        <f t="shared" si="5"/>
        <v>99.791390660568894</v>
      </c>
    </row>
    <row r="30" spans="1:10" s="1" customFormat="1" ht="19.5" customHeight="1" x14ac:dyDescent="0.25">
      <c r="A30" s="62"/>
      <c r="B30" s="63" t="s">
        <v>42</v>
      </c>
      <c r="C30" s="47" t="s">
        <v>43</v>
      </c>
      <c r="D30" s="12" t="s">
        <v>59</v>
      </c>
      <c r="E30" s="14" t="s">
        <v>0</v>
      </c>
      <c r="F30" s="7"/>
      <c r="G30" s="7">
        <f t="shared" ref="G30:H30" si="7">G31+G32+G33+G34+G35+G36+G37+G38+G39</f>
        <v>1734559.2999999998</v>
      </c>
      <c r="H30" s="7">
        <f t="shared" si="7"/>
        <v>1734559.2999999998</v>
      </c>
      <c r="I30" s="7">
        <f>I31+I32+I33+I34+I35+I36+I37+I38+I39</f>
        <v>1727108.5020000001</v>
      </c>
      <c r="J30" s="5">
        <f t="shared" si="5"/>
        <v>99.570450084929377</v>
      </c>
    </row>
    <row r="31" spans="1:10" s="1" customFormat="1" ht="25.5" x14ac:dyDescent="0.25">
      <c r="A31" s="62"/>
      <c r="B31" s="63"/>
      <c r="C31" s="12" t="s">
        <v>44</v>
      </c>
      <c r="D31" s="12"/>
      <c r="E31" s="17">
        <v>4652</v>
      </c>
      <c r="F31" s="5"/>
      <c r="G31" s="5">
        <v>52430.400000000001</v>
      </c>
      <c r="H31" s="5">
        <v>52430.400000000001</v>
      </c>
      <c r="I31" s="9">
        <v>52430.400000000001</v>
      </c>
      <c r="J31" s="5">
        <f t="shared" si="5"/>
        <v>100</v>
      </c>
    </row>
    <row r="32" spans="1:10" s="1" customFormat="1" ht="55.5" customHeight="1" x14ac:dyDescent="0.25">
      <c r="A32" s="62"/>
      <c r="B32" s="63"/>
      <c r="C32" s="12" t="s">
        <v>45</v>
      </c>
      <c r="D32" s="12"/>
      <c r="E32" s="17">
        <v>4652</v>
      </c>
      <c r="F32" s="5"/>
      <c r="G32" s="5">
        <v>172550.3</v>
      </c>
      <c r="H32" s="5">
        <v>172550.3</v>
      </c>
      <c r="I32" s="5">
        <v>172550.3</v>
      </c>
      <c r="J32" s="5">
        <f t="shared" si="5"/>
        <v>100</v>
      </c>
    </row>
    <row r="33" spans="1:14" s="1" customFormat="1" ht="38.25" x14ac:dyDescent="0.25">
      <c r="A33" s="62"/>
      <c r="B33" s="63"/>
      <c r="C33" s="12" t="s">
        <v>60</v>
      </c>
      <c r="D33" s="12"/>
      <c r="E33" s="17">
        <v>4652</v>
      </c>
      <c r="F33" s="5"/>
      <c r="G33" s="5">
        <v>25752.3</v>
      </c>
      <c r="H33" s="5">
        <v>25752.3</v>
      </c>
      <c r="I33" s="9">
        <v>25752.3</v>
      </c>
      <c r="J33" s="5">
        <f t="shared" si="5"/>
        <v>100</v>
      </c>
    </row>
    <row r="34" spans="1:14" s="1" customFormat="1" ht="25.5" x14ac:dyDescent="0.25">
      <c r="A34" s="62"/>
      <c r="B34" s="63"/>
      <c r="C34" s="12" t="s">
        <v>61</v>
      </c>
      <c r="D34" s="12"/>
      <c r="E34" s="17">
        <v>4652</v>
      </c>
      <c r="F34" s="5"/>
      <c r="G34" s="5">
        <v>24577.3</v>
      </c>
      <c r="H34" s="5">
        <v>24577.3</v>
      </c>
      <c r="I34" s="5">
        <v>24577.3</v>
      </c>
      <c r="J34" s="5">
        <v>0</v>
      </c>
    </row>
    <row r="35" spans="1:14" s="1" customFormat="1" ht="42.75" customHeight="1" x14ac:dyDescent="0.25">
      <c r="A35" s="62"/>
      <c r="B35" s="63"/>
      <c r="C35" s="12" t="s">
        <v>64</v>
      </c>
      <c r="D35" s="29"/>
      <c r="E35" s="17">
        <v>4652</v>
      </c>
      <c r="F35" s="30"/>
      <c r="G35" s="30">
        <v>276050.3</v>
      </c>
      <c r="H35" s="30">
        <v>276050.3</v>
      </c>
      <c r="I35" s="30">
        <v>271454.59000000003</v>
      </c>
      <c r="J35" s="5">
        <f t="shared" ref="J35:J41" si="8">I35/H35*100</f>
        <v>98.335191086552001</v>
      </c>
    </row>
    <row r="36" spans="1:14" s="1" customFormat="1" ht="55.5" customHeight="1" x14ac:dyDescent="0.25">
      <c r="A36" s="62"/>
      <c r="B36" s="63"/>
      <c r="C36" s="12" t="s">
        <v>78</v>
      </c>
      <c r="D36" s="29"/>
      <c r="E36" s="17">
        <v>4652</v>
      </c>
      <c r="F36" s="30"/>
      <c r="G36" s="30">
        <v>354527.4</v>
      </c>
      <c r="H36" s="30">
        <v>354527.4</v>
      </c>
      <c r="I36" s="30">
        <v>354527.4</v>
      </c>
      <c r="J36" s="5">
        <f t="shared" si="8"/>
        <v>100</v>
      </c>
    </row>
    <row r="37" spans="1:14" s="1" customFormat="1" ht="42" customHeight="1" x14ac:dyDescent="0.25">
      <c r="A37" s="62"/>
      <c r="B37" s="63"/>
      <c r="C37" s="12" t="s">
        <v>70</v>
      </c>
      <c r="D37" s="29"/>
      <c r="E37" s="17">
        <v>4652</v>
      </c>
      <c r="F37" s="30"/>
      <c r="G37" s="30">
        <v>430013.9</v>
      </c>
      <c r="H37" s="30">
        <v>430013.9</v>
      </c>
      <c r="I37" s="30">
        <v>427995.37</v>
      </c>
      <c r="J37" s="5">
        <f t="shared" si="8"/>
        <v>99.530589592568973</v>
      </c>
    </row>
    <row r="38" spans="1:14" s="1" customFormat="1" ht="63.75" x14ac:dyDescent="0.25">
      <c r="A38" s="62"/>
      <c r="B38" s="52"/>
      <c r="C38" s="12" t="s">
        <v>71</v>
      </c>
      <c r="D38" s="29"/>
      <c r="E38" s="17">
        <v>4652</v>
      </c>
      <c r="F38" s="30"/>
      <c r="G38" s="30">
        <v>152608.70000000001</v>
      </c>
      <c r="H38" s="30">
        <v>152608.70000000001</v>
      </c>
      <c r="I38" s="30">
        <v>152504.842</v>
      </c>
      <c r="J38" s="5">
        <f t="shared" si="8"/>
        <v>99.93194490222379</v>
      </c>
    </row>
    <row r="39" spans="1:14" s="1" customFormat="1" ht="59.25" customHeight="1" x14ac:dyDescent="0.25">
      <c r="A39" s="62"/>
      <c r="B39" s="52"/>
      <c r="C39" s="2" t="s">
        <v>79</v>
      </c>
      <c r="D39" s="29"/>
      <c r="E39" s="17">
        <v>4652</v>
      </c>
      <c r="F39" s="30"/>
      <c r="G39" s="30">
        <v>246048.7</v>
      </c>
      <c r="H39" s="30">
        <v>246048.7</v>
      </c>
      <c r="I39" s="30">
        <v>245316</v>
      </c>
      <c r="J39" s="5">
        <f t="shared" si="8"/>
        <v>99.702213423602728</v>
      </c>
    </row>
    <row r="40" spans="1:14" s="1" customFormat="1" ht="38.25" x14ac:dyDescent="0.25">
      <c r="A40" s="62"/>
      <c r="B40" s="41">
        <v>12025</v>
      </c>
      <c r="C40" s="12" t="s">
        <v>65</v>
      </c>
      <c r="D40" s="29"/>
      <c r="E40" s="48">
        <v>4251</v>
      </c>
      <c r="F40" s="29"/>
      <c r="G40" s="30">
        <v>24965.599999999999</v>
      </c>
      <c r="H40" s="30">
        <v>24965.599999999999</v>
      </c>
      <c r="I40" s="30">
        <v>22692.47</v>
      </c>
      <c r="J40" s="5">
        <f t="shared" si="8"/>
        <v>90.89495145319961</v>
      </c>
    </row>
    <row r="41" spans="1:14" s="1" customFormat="1" ht="27" x14ac:dyDescent="0.25">
      <c r="A41" s="41">
        <v>1183</v>
      </c>
      <c r="B41" s="36" t="s">
        <v>72</v>
      </c>
      <c r="C41" s="2" t="s">
        <v>73</v>
      </c>
      <c r="D41" s="2" t="s">
        <v>74</v>
      </c>
      <c r="E41" s="17">
        <v>5113</v>
      </c>
      <c r="F41" s="5"/>
      <c r="G41" s="5">
        <v>281286.40000000002</v>
      </c>
      <c r="H41" s="5">
        <v>281286.40000000002</v>
      </c>
      <c r="I41" s="6">
        <v>274204.16399999999</v>
      </c>
      <c r="J41" s="5">
        <f t="shared" si="8"/>
        <v>97.482197504038581</v>
      </c>
    </row>
    <row r="42" spans="1:14" s="1" customFormat="1" ht="38.25" x14ac:dyDescent="0.25">
      <c r="A42" s="64">
        <v>1212</v>
      </c>
      <c r="B42" s="65" t="s">
        <v>72</v>
      </c>
      <c r="C42" s="53" t="s">
        <v>80</v>
      </c>
      <c r="D42" s="53" t="s">
        <v>75</v>
      </c>
      <c r="E42" s="54" t="s">
        <v>0</v>
      </c>
      <c r="F42" s="55"/>
      <c r="G42" s="55">
        <f>G43+G44</f>
        <v>20416.5</v>
      </c>
      <c r="H42" s="55">
        <f t="shared" ref="H42:J42" si="9">H43+H44</f>
        <v>20416.5</v>
      </c>
      <c r="I42" s="55">
        <f t="shared" si="9"/>
        <v>20415.95</v>
      </c>
      <c r="J42" s="55">
        <f t="shared" si="9"/>
        <v>199.99061433447099</v>
      </c>
    </row>
    <row r="43" spans="1:14" s="1" customFormat="1" ht="28.5" customHeight="1" x14ac:dyDescent="0.25">
      <c r="A43" s="64"/>
      <c r="B43" s="65"/>
      <c r="C43" s="2" t="s">
        <v>76</v>
      </c>
      <c r="D43" s="2" t="s">
        <v>75</v>
      </c>
      <c r="E43" s="17">
        <v>5112</v>
      </c>
      <c r="F43" s="5"/>
      <c r="G43" s="5">
        <v>5860</v>
      </c>
      <c r="H43" s="5">
        <v>5860</v>
      </c>
      <c r="I43" s="6">
        <v>5859.45</v>
      </c>
      <c r="J43" s="5">
        <f t="shared" ref="J43:J44" si="10">I43/H43*100</f>
        <v>99.99061433447099</v>
      </c>
    </row>
    <row r="44" spans="1:14" s="1" customFormat="1" x14ac:dyDescent="0.25">
      <c r="A44" s="64"/>
      <c r="B44" s="65"/>
      <c r="C44" s="2" t="s">
        <v>77</v>
      </c>
      <c r="D44" s="2" t="s">
        <v>74</v>
      </c>
      <c r="E44" s="17">
        <v>5113</v>
      </c>
      <c r="F44" s="5"/>
      <c r="G44" s="5">
        <v>14556.5</v>
      </c>
      <c r="H44" s="5">
        <v>14556.5</v>
      </c>
      <c r="I44" s="6">
        <v>14556.5</v>
      </c>
      <c r="J44" s="5">
        <f t="shared" si="10"/>
        <v>100</v>
      </c>
      <c r="N44" s="49"/>
    </row>
    <row r="45" spans="1:14" s="10" customFormat="1" ht="12.75" x14ac:dyDescent="0.2">
      <c r="A45" s="11"/>
      <c r="B45" s="11"/>
      <c r="D45" s="27"/>
      <c r="E45" s="19"/>
    </row>
    <row r="46" spans="1:14" s="10" customFormat="1" ht="12.75" x14ac:dyDescent="0.2">
      <c r="A46" s="11"/>
      <c r="B46" s="11"/>
      <c r="D46" s="27"/>
      <c r="E46" s="19"/>
    </row>
    <row r="47" spans="1:14" s="10" customFormat="1" ht="12.75" x14ac:dyDescent="0.2">
      <c r="A47" s="11"/>
      <c r="B47" s="11"/>
      <c r="D47" s="27"/>
      <c r="E47" s="19"/>
    </row>
    <row r="48" spans="1:14" s="10" customFormat="1" ht="12.75" x14ac:dyDescent="0.2">
      <c r="A48" s="11"/>
      <c r="B48" s="11"/>
      <c r="D48" s="27"/>
      <c r="E48" s="19"/>
    </row>
    <row r="49" spans="1:5" s="10" customFormat="1" ht="12.75" x14ac:dyDescent="0.2">
      <c r="A49" s="11"/>
      <c r="B49" s="11"/>
      <c r="D49" s="27"/>
      <c r="E49" s="19"/>
    </row>
    <row r="50" spans="1:5" s="10" customFormat="1" ht="12.75" x14ac:dyDescent="0.2">
      <c r="A50" s="11"/>
      <c r="B50" s="11"/>
      <c r="D50" s="27"/>
      <c r="E50" s="19"/>
    </row>
  </sheetData>
  <mergeCells count="27">
    <mergeCell ref="A19:A23"/>
    <mergeCell ref="B19:C19"/>
    <mergeCell ref="B21:B23"/>
    <mergeCell ref="C21:C23"/>
    <mergeCell ref="D21:D23"/>
    <mergeCell ref="A6:C6"/>
    <mergeCell ref="A7:A8"/>
    <mergeCell ref="B7:B8"/>
    <mergeCell ref="C7:E7"/>
    <mergeCell ref="A12:A18"/>
    <mergeCell ref="B12:C12"/>
    <mergeCell ref="A28:C28"/>
    <mergeCell ref="A29:A40"/>
    <mergeCell ref="B30:B37"/>
    <mergeCell ref="A42:A44"/>
    <mergeCell ref="B42:B44"/>
    <mergeCell ref="B1:J1"/>
    <mergeCell ref="B2:J2"/>
    <mergeCell ref="B3:J3"/>
    <mergeCell ref="A4:B4"/>
    <mergeCell ref="C4:C5"/>
    <mergeCell ref="E4:E5"/>
    <mergeCell ref="F4:F5"/>
    <mergeCell ref="G4:G5"/>
    <mergeCell ref="H4:H5"/>
    <mergeCell ref="I4:I5"/>
    <mergeCell ref="J4:J5"/>
  </mergeCells>
  <pageMargins left="0" right="0" top="0" bottom="0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dd</cp:lastModifiedBy>
  <cp:lastPrinted>2023-01-17T12:41:47Z</cp:lastPrinted>
  <dcterms:created xsi:type="dcterms:W3CDTF">1996-10-14T23:33:28Z</dcterms:created>
  <dcterms:modified xsi:type="dcterms:W3CDTF">2023-01-18T05:36:20Z</dcterms:modified>
</cp:coreProperties>
</file>