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gorc, 09" sheetId="1" r:id="rId1"/>
    <sheet name="tntes, 09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H20" i="2"/>
  <c r="AG20"/>
  <c r="AH19"/>
  <c r="AG19"/>
  <c r="AH18"/>
  <c r="AG18"/>
  <c r="AH17"/>
  <c r="AG17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P16"/>
  <c r="AO16"/>
  <c r="AN16"/>
  <c r="AM16"/>
  <c r="AL16"/>
  <c r="AK16"/>
  <c r="AJ16"/>
  <c r="AI16"/>
  <c r="AH16"/>
  <c r="AH21" s="1"/>
  <c r="AG16"/>
  <c r="AG21" s="1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AR15"/>
  <c r="AQ15"/>
  <c r="H15"/>
  <c r="G15"/>
  <c r="F15"/>
  <c r="E15"/>
  <c r="D15"/>
  <c r="C15"/>
  <c r="AR14"/>
  <c r="AQ14"/>
  <c r="H14"/>
  <c r="G14"/>
  <c r="F14"/>
  <c r="E14"/>
  <c r="D14"/>
  <c r="C14"/>
  <c r="AR13"/>
  <c r="AQ13"/>
  <c r="H13"/>
  <c r="G13"/>
  <c r="F13"/>
  <c r="E13"/>
  <c r="D13"/>
  <c r="C13"/>
  <c r="AR12"/>
  <c r="AR16" s="1"/>
  <c r="AQ12"/>
  <c r="AQ16" s="1"/>
  <c r="H12"/>
  <c r="H16" s="1"/>
  <c r="G12"/>
  <c r="G16" s="1"/>
  <c r="F12"/>
  <c r="F16" s="1"/>
  <c r="E12"/>
  <c r="E16" s="1"/>
  <c r="D12"/>
  <c r="D16" s="1"/>
  <c r="C12"/>
  <c r="C16" s="1"/>
  <c r="DT15" i="1"/>
  <c r="DS15"/>
  <c r="DR15"/>
  <c r="DQ15"/>
  <c r="DP15"/>
  <c r="DO15"/>
  <c r="DL15"/>
  <c r="DK15"/>
  <c r="DJ15"/>
  <c r="DI15"/>
  <c r="DH15"/>
  <c r="DG15"/>
  <c r="DF15"/>
  <c r="DE15"/>
  <c r="DD15"/>
  <c r="DC15"/>
  <c r="DB15"/>
  <c r="DB16" s="1"/>
  <c r="DA15"/>
  <c r="CZ15"/>
  <c r="CY15"/>
  <c r="CX15"/>
  <c r="CW15"/>
  <c r="CV15"/>
  <c r="CU15"/>
  <c r="CT15"/>
  <c r="CS15"/>
  <c r="CR15"/>
  <c r="CQ15"/>
  <c r="CP15"/>
  <c r="CP16" s="1"/>
  <c r="CO15"/>
  <c r="CN15"/>
  <c r="CM15"/>
  <c r="CL15"/>
  <c r="CK15"/>
  <c r="CJ15"/>
  <c r="CI15"/>
  <c r="CH15"/>
  <c r="CG15"/>
  <c r="CF15"/>
  <c r="CE15"/>
  <c r="CD15"/>
  <c r="CF16" s="1"/>
  <c r="CC15"/>
  <c r="CB15"/>
  <c r="CA15"/>
  <c r="BZ15"/>
  <c r="CB16" s="1"/>
  <c r="BY15"/>
  <c r="BX15"/>
  <c r="BW15"/>
  <c r="BV15"/>
  <c r="BU15"/>
  <c r="BT15"/>
  <c r="BS15"/>
  <c r="BR15"/>
  <c r="BT16" s="1"/>
  <c r="BQ15"/>
  <c r="BP15"/>
  <c r="BO15"/>
  <c r="BN15"/>
  <c r="BM15"/>
  <c r="BL15"/>
  <c r="BK15"/>
  <c r="BJ15"/>
  <c r="BI15"/>
  <c r="BH15"/>
  <c r="BG15"/>
  <c r="BF15"/>
  <c r="BE15"/>
  <c r="BD15"/>
  <c r="BC15"/>
  <c r="BB15"/>
  <c r="BB16" s="1"/>
  <c r="BA15"/>
  <c r="AZ15"/>
  <c r="AY15"/>
  <c r="AX15"/>
  <c r="AW15"/>
  <c r="AV15"/>
  <c r="AU15"/>
  <c r="AT15"/>
  <c r="AV16" s="1"/>
  <c r="AS15"/>
  <c r="AR15"/>
  <c r="AQ15"/>
  <c r="AP15"/>
  <c r="AO15"/>
  <c r="AN15"/>
  <c r="AM15"/>
  <c r="AL15"/>
  <c r="AN16" s="1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DN14"/>
  <c r="DM14"/>
  <c r="H14"/>
  <c r="G14"/>
  <c r="F14"/>
  <c r="E14"/>
  <c r="D14"/>
  <c r="C14"/>
  <c r="DN13"/>
  <c r="DM13"/>
  <c r="H13"/>
  <c r="G13"/>
  <c r="F13"/>
  <c r="E13"/>
  <c r="D13"/>
  <c r="C13"/>
  <c r="DN12"/>
  <c r="DM12"/>
  <c r="H12"/>
  <c r="G12"/>
  <c r="F12"/>
  <c r="E12"/>
  <c r="D12"/>
  <c r="C12"/>
  <c r="DN11"/>
  <c r="DN15" s="1"/>
  <c r="DM11"/>
  <c r="DM15" s="1"/>
  <c r="H11"/>
  <c r="H15" s="1"/>
  <c r="G11"/>
  <c r="G15" s="1"/>
  <c r="F11"/>
  <c r="F15" s="1"/>
  <c r="E11"/>
  <c r="E15" s="1"/>
  <c r="D11"/>
  <c r="D15" s="1"/>
  <c r="C11"/>
  <c r="C15" s="1"/>
  <c r="C10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BC10" s="1"/>
  <c r="BD10" s="1"/>
  <c r="BE10" s="1"/>
  <c r="BF10" s="1"/>
  <c r="BG10" s="1"/>
  <c r="BH10" s="1"/>
  <c r="BI10" s="1"/>
  <c r="BJ10" s="1"/>
  <c r="BK10" s="1"/>
  <c r="BL10" s="1"/>
  <c r="BM10" s="1"/>
  <c r="BN10" s="1"/>
  <c r="BO10" s="1"/>
  <c r="BP10" s="1"/>
  <c r="BQ10" s="1"/>
  <c r="BR10" s="1"/>
  <c r="BS10" s="1"/>
  <c r="BT10" s="1"/>
  <c r="BU10" s="1"/>
  <c r="BV10" s="1"/>
  <c r="BW10" s="1"/>
  <c r="BX10" s="1"/>
  <c r="BY10" s="1"/>
  <c r="BZ10" s="1"/>
  <c r="CA10" s="1"/>
  <c r="CB10" s="1"/>
  <c r="CC10" s="1"/>
  <c r="CD10" s="1"/>
  <c r="CE10" s="1"/>
  <c r="CF10" s="1"/>
  <c r="CG10" s="1"/>
  <c r="CH10" s="1"/>
  <c r="CI10" s="1"/>
  <c r="CJ10" s="1"/>
  <c r="CK10" s="1"/>
  <c r="CL10" s="1"/>
  <c r="CM10" s="1"/>
  <c r="CN10" s="1"/>
  <c r="CO10" s="1"/>
  <c r="CP10" s="1"/>
  <c r="CQ10" s="1"/>
  <c r="CR10" s="1"/>
  <c r="CS10" s="1"/>
  <c r="CT10" s="1"/>
  <c r="CU10" s="1"/>
  <c r="CV10" s="1"/>
  <c r="CW10" s="1"/>
  <c r="CX10" s="1"/>
  <c r="CY10" s="1"/>
  <c r="CZ10" s="1"/>
  <c r="DA10" s="1"/>
  <c r="DB10" s="1"/>
  <c r="DC10" s="1"/>
  <c r="DD10" s="1"/>
  <c r="DE10" s="1"/>
  <c r="DF10" s="1"/>
  <c r="DG10" s="1"/>
  <c r="DH10" s="1"/>
  <c r="DI10" s="1"/>
  <c r="DJ10" s="1"/>
  <c r="DK10" s="1"/>
  <c r="DL10" s="1"/>
  <c r="DM10" s="1"/>
  <c r="DN10" s="1"/>
  <c r="DO10" s="1"/>
  <c r="DP10" s="1"/>
  <c r="DQ10" s="1"/>
  <c r="DR10" s="1"/>
  <c r="DS10" s="1"/>
  <c r="DT10" s="1"/>
</calcChain>
</file>

<file path=xl/sharedStrings.xml><?xml version="1.0" encoding="utf-8"?>
<sst xmlns="http://schemas.openxmlformats.org/spreadsheetml/2006/main" count="348" uniqueCount="89">
  <si>
    <t>ՀՀ ՏԱՎՈՒՇԻ ՄԱՐԶԻ ՀԱՄԱՅՆՔՆԵՐԻ ԲՅՈՒՋԵՆԵՐԻ 2022Թ. ԾԱԽՍԵՐԸ` ԸՍՏ ԲՅՈՒՋԵՏԱՅԻՆ ԾԱԽՍԵՐԻ  ԳՈՐԾԱՌԱԿԱՆ ԴԱՍԱԿԱՐԳՄԱՆ</t>
  </si>
  <si>
    <t>01.09.2022թ. դրությամբ</t>
  </si>
  <si>
    <t>հազար դրամ</t>
  </si>
  <si>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</si>
  <si>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</si>
  <si>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</si>
  <si>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</si>
  <si>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</si>
  <si>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</si>
  <si>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</si>
  <si>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</si>
  <si>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</si>
  <si>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</si>
  <si>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</si>
  <si>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</si>
  <si>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</si>
  <si>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7"/>
        <rFont val="GHEA Grapalat"/>
        <family val="3"/>
      </rPr>
      <t>բյուջ. տող 2700</t>
    </r>
    <r>
      <rPr>
        <sz val="7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</si>
  <si>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</si>
  <si>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</si>
  <si>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</si>
  <si>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</si>
  <si>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</si>
  <si>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</si>
  <si>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</si>
  <si>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>տող 2410
Ընդհանուր բնույթի տնտեսական առևտրային և աշխատանքի գծով հարաբերություններ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</si>
  <si>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</si>
  <si>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</si>
  <si>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9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</si>
  <si>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</si>
  <si>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</si>
  <si>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</si>
  <si>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</si>
  <si>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</si>
  <si>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</si>
  <si>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</si>
  <si>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</si>
  <si>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</si>
  <si>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</si>
  <si>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</si>
  <si>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>ԸՆԴԱՄԵՆԸ ԾԱԽՍԵՐ</t>
    </r>
    <r>
      <rPr>
        <b/>
        <sz val="8"/>
        <rFont val="GHEA Grapalat"/>
        <family val="3"/>
      </rPr>
      <t/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</si>
  <si>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</si>
  <si>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</si>
  <si>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</si>
  <si>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</si>
  <si>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</si>
  <si>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Իջևան</t>
  </si>
  <si>
    <t>Դիլիջան</t>
  </si>
  <si>
    <t>Բերդ</t>
  </si>
  <si>
    <t>Նոյեմբերյան</t>
  </si>
  <si>
    <t>Ընդամենը</t>
  </si>
  <si>
    <t>ՀՀ ՏԱՎՈՒՇԻ ՄԱՐԶԻ ՀԱՄԱՅՆՔՆԵՐԻ ԲՅՈՒՋԵՆԵՐԻ 2022Թ. ԾԱԽՍԵՐԸ`  ԸՍՏ  ԲՅՈՒՋԵՏԱՅԻՆ ԾԱԽՍԵՐԻ ՏՆՏԵՍԱԳԻՏԱԿԱՆ ԴԱՍԱԿԱՐԳՄԱՆ</t>
  </si>
  <si>
    <r>
      <rPr>
        <b/>
        <sz val="9"/>
        <rFont val="GHEA Grapalat"/>
        <family val="3"/>
      </rPr>
      <t>բյուջ տող 4000</t>
    </r>
    <r>
      <rPr>
        <sz val="9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</si>
  <si>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</si>
  <si>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</si>
  <si>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</si>
  <si>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</si>
  <si>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7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</si>
  <si>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(բյուջ. տող 6100)
1.1ՀԻՄՆԱԿԱՆ ՄԻՋՈՑՆԵՐԻ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ԱԿՏԻՎ-ՆԵՐԻ ԻՐԱՑՈՒՄԻՑ ՄՈՒՏՔԵՐ </t>
    </r>
    <r>
      <rPr>
        <b/>
        <sz val="8"/>
        <rFont val="GHEA Grapalat"/>
        <family val="3"/>
      </rPr>
      <t xml:space="preserve">
  (տող 6300)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</si>
  <si>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</si>
  <si>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</si>
  <si>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9"/>
        <rFont val="GHEA Grapalat"/>
        <family val="3"/>
      </rPr>
      <t>բյուջ տող 4200</t>
    </r>
    <r>
      <rPr>
        <sz val="9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</si>
  <si>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</si>
  <si>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9"/>
        <rFont val="GHEA Grapalat"/>
        <family val="3"/>
      </rPr>
      <t xml:space="preserve">բյուջ տող. 4300 </t>
    </r>
    <r>
      <rPr>
        <sz val="9"/>
        <rFont val="GHEA Grapalat"/>
        <family val="3"/>
      </rPr>
      <t xml:space="preserve">
1.3. ՏՈԿՈՍԱՎՃԱՐՆԵՐ (տող4310+տող4320+տող4330)</t>
    </r>
  </si>
  <si>
    <r>
      <rPr>
        <b/>
        <sz val="9"/>
        <rFont val="GHEA Grapalat"/>
        <family val="3"/>
      </rPr>
      <t xml:space="preserve">բյուջետ. տող 4400
</t>
    </r>
    <r>
      <rPr>
        <sz val="9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</si>
  <si>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</si>
  <si>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9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</si>
  <si>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9"/>
        <rFont val="GHEA Grapalat"/>
        <family val="3"/>
      </rPr>
      <t>բյուջետ. տող 4700</t>
    </r>
    <r>
      <rPr>
        <sz val="9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</si>
  <si>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</si>
  <si>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</si>
  <si>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</si>
  <si>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</si>
  <si>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</si>
  <si>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8"/>
        <rFont val="GHEA Grapalat"/>
        <family val="3"/>
      </rPr>
      <t>տող 4130</t>
    </r>
    <r>
      <rPr>
        <sz val="8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</si>
  <si>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</si>
  <si>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</si>
  <si>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t>տող4214
Կապի ծառայություններ</t>
  </si>
  <si>
    <r>
      <t xml:space="preserve">տող 4220
 ԳՈՐԾՈՒՂՈՒՄՆԵՐԻ ԵՎ ՇՐՋԱԳԱՅՈՒԹՅՈՒՆՆԵՐԻ ԾԱԽՍԵՐ </t>
    </r>
    <r>
      <rPr>
        <sz val="7"/>
        <rFont val="GHEA Grapalat"/>
        <family val="3"/>
      </rPr>
      <t>(տող4221+տող4222+տող4223)</t>
    </r>
  </si>
  <si>
    <r>
      <t>տող 4230
ՊԱՅՄԱՆԱԳՐԱՅԻՆ ԱՅԼ ԾԱՌԱՅՈՒԹՅՈՒՆՆԵՐԻ ՁԵՌՔ ԲԵՐՈՒՄ</t>
    </r>
    <r>
      <rPr>
        <sz val="7"/>
        <rFont val="GHEA Grapalat"/>
        <family val="3"/>
      </rPr>
      <t xml:space="preserve"> (տող4231+տող4232+տող4233+տող4234+տող4235+տող4236+տող4237+տող4238)</t>
    </r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</si>
  <si>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</si>
  <si>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</si>
  <si>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</si>
  <si>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</si>
  <si>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</si>
  <si>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</si>
  <si>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</si>
  <si>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</si>
  <si>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</si>
  <si>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</si>
  <si>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 xml:space="preserve">01.10.2022թ․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</si>
</sst>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u/>
      <sz val="7"/>
      <name val="GHEA Grapalat"/>
      <family val="3"/>
    </font>
    <font>
      <b/>
      <u/>
      <sz val="10"/>
      <name val="Arial Armenian"/>
      <family val="2"/>
    </font>
    <font>
      <b/>
      <sz val="9"/>
      <name val="GHEA Grapalat"/>
      <family val="3"/>
    </font>
    <font>
      <b/>
      <u/>
      <sz val="9"/>
      <name val="GHEA Grapalat"/>
      <family val="3"/>
    </font>
    <font>
      <sz val="10"/>
      <name val="Times Armenian"/>
      <family val="1"/>
    </font>
    <font>
      <sz val="11"/>
      <name val="GHEA Grapalat"/>
      <family val="3"/>
    </font>
    <font>
      <u/>
      <sz val="8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Protection="1"/>
    <xf numFmtId="0" fontId="9" fillId="6" borderId="4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vertical="center" wrapText="1"/>
    </xf>
    <xf numFmtId="0" fontId="9" fillId="5" borderId="9" xfId="0" applyFont="1" applyFill="1" applyBorder="1" applyAlignment="1" applyProtection="1">
      <alignment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4" fontId="2" fillId="7" borderId="2" xfId="0" applyNumberFormat="1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4" fontId="3" fillId="7" borderId="2" xfId="0" applyNumberFormat="1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left" vertical="center"/>
    </xf>
    <xf numFmtId="165" fontId="8" fillId="0" borderId="2" xfId="1" applyNumberFormat="1" applyFont="1" applyFill="1" applyBorder="1" applyAlignment="1" applyProtection="1">
      <alignment horizontal="center" vertical="center"/>
    </xf>
    <xf numFmtId="3" fontId="8" fillId="0" borderId="2" xfId="1" applyNumberFormat="1" applyFont="1" applyFill="1" applyBorder="1" applyAlignment="1" applyProtection="1">
      <alignment horizontal="center" vertical="center"/>
    </xf>
    <xf numFmtId="3" fontId="2" fillId="0" borderId="2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  <protection locked="0"/>
    </xf>
    <xf numFmtId="1" fontId="8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>
      <alignment horizontal="left" vertical="center"/>
    </xf>
    <xf numFmtId="164" fontId="14" fillId="0" borderId="0" xfId="0" applyNumberFormat="1" applyFont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horizontal="right" vertical="center"/>
      <protection locked="0"/>
    </xf>
    <xf numFmtId="4" fontId="8" fillId="0" borderId="0" xfId="0" applyNumberFormat="1" applyFont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/>
    <xf numFmtId="0" fontId="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7" fillId="0" borderId="0" xfId="0" applyFont="1" applyFill="1"/>
    <xf numFmtId="164" fontId="17" fillId="0" borderId="0" xfId="0" applyNumberFormat="1" applyFont="1" applyFill="1"/>
    <xf numFmtId="0" fontId="17" fillId="0" borderId="1" xfId="0" applyFont="1" applyBorder="1" applyAlignment="1">
      <alignment vertical="center"/>
    </xf>
    <xf numFmtId="0" fontId="9" fillId="0" borderId="0" xfId="0" applyFont="1"/>
    <xf numFmtId="0" fontId="17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Protection="1"/>
    <xf numFmtId="0" fontId="3" fillId="9" borderId="2" xfId="0" applyFont="1" applyFill="1" applyBorder="1" applyAlignment="1" applyProtection="1">
      <alignment horizontal="center" vertical="center" wrapText="1"/>
    </xf>
    <xf numFmtId="0" fontId="2" fillId="9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vertical="center" wrapText="1"/>
    </xf>
    <xf numFmtId="3" fontId="8" fillId="0" borderId="2" xfId="0" applyNumberFormat="1" applyFont="1" applyBorder="1" applyAlignment="1" applyProtection="1">
      <alignment vertical="center" wrapText="1"/>
    </xf>
    <xf numFmtId="165" fontId="2" fillId="0" borderId="2" xfId="0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vertical="center" wrapText="1"/>
    </xf>
    <xf numFmtId="165" fontId="8" fillId="0" borderId="8" xfId="0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right" vertical="center"/>
      <protection locked="0"/>
    </xf>
    <xf numFmtId="165" fontId="3" fillId="0" borderId="0" xfId="0" applyNumberFormat="1" applyFont="1" applyProtection="1"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9" fillId="3" borderId="5" xfId="0" applyNumberFormat="1" applyFont="1" applyFill="1" applyBorder="1" applyAlignment="1" applyProtection="1">
      <alignment horizontal="center" vertical="center" wrapText="1"/>
    </xf>
    <xf numFmtId="0" fontId="9" fillId="3" borderId="1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left" vertical="center" wrapText="1"/>
    </xf>
    <xf numFmtId="0" fontId="9" fillId="5" borderId="10" xfId="0" applyFont="1" applyFill="1" applyBorder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3" borderId="6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left" vertical="center" wrapText="1"/>
    </xf>
    <xf numFmtId="0" fontId="9" fillId="4" borderId="4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11" xfId="0" applyNumberFormat="1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4" fontId="8" fillId="2" borderId="8" xfId="0" applyNumberFormat="1" applyFont="1" applyFill="1" applyBorder="1" applyAlignment="1" applyProtection="1">
      <alignment horizontal="center" vertical="center" wrapText="1"/>
    </xf>
    <xf numFmtId="4" fontId="8" fillId="2" borderId="9" xfId="0" applyNumberFormat="1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4" fontId="8" fillId="10" borderId="8" xfId="0" applyNumberFormat="1" applyFont="1" applyFill="1" applyBorder="1" applyAlignment="1" applyProtection="1">
      <alignment horizontal="center" vertical="center" wrapText="1"/>
    </xf>
    <xf numFmtId="4" fontId="8" fillId="10" borderId="9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" fontId="8" fillId="0" borderId="8" xfId="0" applyNumberFormat="1" applyFont="1" applyBorder="1" applyAlignment="1" applyProtection="1">
      <alignment horizontal="center" vertical="center" wrapText="1"/>
    </xf>
    <xf numFmtId="4" fontId="8" fillId="0" borderId="9" xfId="0" applyNumberFormat="1" applyFont="1" applyBorder="1" applyAlignment="1" applyProtection="1">
      <alignment horizontal="center" vertical="center" wrapText="1"/>
    </xf>
    <xf numFmtId="4" fontId="8" fillId="0" borderId="10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3" fillId="9" borderId="2" xfId="0" applyFont="1" applyFill="1" applyBorder="1" applyAlignment="1" applyProtection="1">
      <alignment horizontal="center" vertical="center" wrapText="1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5" xfId="0" applyNumberFormat="1" applyFont="1" applyFill="1" applyBorder="1" applyAlignment="1" applyProtection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T148"/>
  <sheetViews>
    <sheetView workbookViewId="0">
      <selection activeCell="D9" sqref="D9"/>
    </sheetView>
  </sheetViews>
  <sheetFormatPr defaultColWidth="11.140625" defaultRowHeight="17.25"/>
  <cols>
    <col min="1" max="1" width="2.7109375" style="1" customWidth="1"/>
    <col min="2" max="3" width="10.42578125" style="1" customWidth="1"/>
    <col min="4" max="4" width="10.5703125" style="1" customWidth="1"/>
    <col min="5" max="6" width="10.140625" style="1" customWidth="1"/>
    <col min="7" max="7" width="9.85546875" style="1" customWidth="1"/>
    <col min="8" max="8" width="9.140625" style="1" customWidth="1"/>
    <col min="9" max="9" width="9.7109375" style="1" customWidth="1"/>
    <col min="10" max="10" width="9.85546875" style="1" customWidth="1"/>
    <col min="11" max="11" width="8.42578125" style="1" customWidth="1"/>
    <col min="12" max="12" width="7.85546875" style="1" customWidth="1"/>
    <col min="13" max="13" width="9.7109375" style="1" customWidth="1"/>
    <col min="14" max="14" width="8.85546875" style="1" customWidth="1"/>
    <col min="15" max="15" width="8.5703125" style="1" customWidth="1"/>
    <col min="16" max="16" width="7.7109375" style="1" customWidth="1"/>
    <col min="17" max="17" width="8.28515625" style="1" customWidth="1"/>
    <col min="18" max="18" width="7.7109375" style="1" customWidth="1"/>
    <col min="19" max="19" width="8" style="1" customWidth="1"/>
    <col min="20" max="20" width="7.140625" style="1" customWidth="1"/>
    <col min="21" max="21" width="7.42578125" style="1" customWidth="1"/>
    <col min="22" max="22" width="5.42578125" style="1" customWidth="1"/>
    <col min="23" max="23" width="4.28515625" style="1" customWidth="1"/>
    <col min="24" max="24" width="3.85546875" style="1" customWidth="1"/>
    <col min="25" max="26" width="7.140625" style="1" hidden="1" customWidth="1"/>
    <col min="27" max="28" width="0.85546875" style="1" hidden="1" customWidth="1"/>
    <col min="29" max="29" width="8.140625" style="1" customWidth="1"/>
    <col min="30" max="30" width="7.85546875" style="1" customWidth="1"/>
    <col min="31" max="31" width="8.85546875" style="1" customWidth="1"/>
    <col min="32" max="32" width="9.140625" style="1" customWidth="1"/>
    <col min="33" max="36" width="3.5703125" style="1" customWidth="1"/>
    <col min="37" max="37" width="7.42578125" style="1" customWidth="1"/>
    <col min="38" max="38" width="6.7109375" style="1" customWidth="1"/>
    <col min="39" max="39" width="8" style="1" customWidth="1"/>
    <col min="40" max="40" width="7.85546875" style="1" customWidth="1"/>
    <col min="41" max="41" width="5.85546875" style="1" hidden="1" customWidth="1"/>
    <col min="42" max="42" width="6.140625" style="1" hidden="1" customWidth="1"/>
    <col min="43" max="43" width="6.28515625" style="1" hidden="1" customWidth="1"/>
    <col min="44" max="44" width="4.5703125" style="1" hidden="1" customWidth="1"/>
    <col min="45" max="45" width="8.42578125" style="1" customWidth="1"/>
    <col min="46" max="46" width="8.7109375" style="1" customWidth="1"/>
    <col min="47" max="47" width="9.7109375" style="1" customWidth="1"/>
    <col min="48" max="48" width="8.5703125" style="1" customWidth="1"/>
    <col min="49" max="49" width="4.28515625" style="1" customWidth="1"/>
    <col min="50" max="50" width="3.28515625" style="1" customWidth="1"/>
    <col min="51" max="51" width="9.5703125" style="1" customWidth="1"/>
    <col min="52" max="52" width="9.85546875" style="1" customWidth="1"/>
    <col min="53" max="53" width="9.7109375" style="1" customWidth="1"/>
    <col min="54" max="54" width="9" style="1" customWidth="1"/>
    <col min="55" max="55" width="8.85546875" style="1" customWidth="1"/>
    <col min="56" max="56" width="6.28515625" style="1" customWidth="1"/>
    <col min="57" max="57" width="9.140625" style="1" customWidth="1"/>
    <col min="58" max="58" width="8.85546875" style="1" customWidth="1"/>
    <col min="59" max="59" width="9.140625" style="1" customWidth="1"/>
    <col min="60" max="60" width="6.7109375" style="1" customWidth="1"/>
    <col min="61" max="61" width="8" style="1" customWidth="1"/>
    <col min="62" max="62" width="6.5703125" style="1" customWidth="1"/>
    <col min="63" max="63" width="5.85546875" style="1" customWidth="1"/>
    <col min="64" max="64" width="4.7109375" style="1" customWidth="1"/>
    <col min="65" max="68" width="9.85546875" style="1" customWidth="1"/>
    <col min="69" max="69" width="4.85546875" style="1" customWidth="1"/>
    <col min="70" max="70" width="4.28515625" style="1" customWidth="1"/>
    <col min="71" max="71" width="9.5703125" style="1" customWidth="1"/>
    <col min="72" max="72" width="9.28515625" style="1" customWidth="1"/>
    <col min="73" max="73" width="6.85546875" style="1" hidden="1" customWidth="1"/>
    <col min="74" max="74" width="6" style="1" hidden="1" customWidth="1"/>
    <col min="75" max="75" width="6.42578125" style="1" hidden="1" customWidth="1"/>
    <col min="76" max="76" width="1" style="1" hidden="1" customWidth="1"/>
    <col min="77" max="77" width="9" style="1" customWidth="1"/>
    <col min="78" max="78" width="8.28515625" style="1" customWidth="1"/>
    <col min="79" max="79" width="9.85546875" style="1" customWidth="1"/>
    <col min="80" max="80" width="9.5703125" style="1" customWidth="1"/>
    <col min="81" max="81" width="10" style="1" customWidth="1"/>
    <col min="82" max="83" width="10.28515625" style="1" customWidth="1"/>
    <col min="84" max="84" width="9.140625" style="1" customWidth="1"/>
    <col min="85" max="85" width="10.28515625" style="1" customWidth="1"/>
    <col min="86" max="86" width="8" style="1" customWidth="1"/>
    <col min="87" max="87" width="8.7109375" style="1" customWidth="1"/>
    <col min="88" max="88" width="8.140625" style="1" customWidth="1"/>
    <col min="89" max="89" width="4.42578125" style="2" customWidth="1"/>
    <col min="90" max="90" width="4.140625" style="2" customWidth="1"/>
    <col min="91" max="92" width="3.85546875" style="2" customWidth="1"/>
    <col min="93" max="95" width="9.7109375" style="1" customWidth="1"/>
    <col min="96" max="96" width="8.7109375" style="1" customWidth="1"/>
    <col min="97" max="97" width="8.140625" style="1" customWidth="1"/>
    <col min="98" max="98" width="8.85546875" style="1" customWidth="1"/>
    <col min="99" max="99" width="8.7109375" style="1" customWidth="1"/>
    <col min="100" max="100" width="7.42578125" style="1" customWidth="1"/>
    <col min="101" max="101" width="7.5703125" style="3" customWidth="1"/>
    <col min="102" max="102" width="8.140625" style="3" customWidth="1"/>
    <col min="103" max="103" width="7.85546875" style="3" customWidth="1"/>
    <col min="104" max="104" width="6.5703125" style="3" customWidth="1"/>
    <col min="105" max="105" width="9.42578125" style="1" customWidth="1"/>
    <col min="106" max="107" width="9.28515625" style="1" customWidth="1"/>
    <col min="108" max="108" width="6.7109375" style="1" customWidth="1"/>
    <col min="109" max="109" width="9" style="1" customWidth="1"/>
    <col min="110" max="110" width="8.5703125" style="1" customWidth="1"/>
    <col min="111" max="111" width="7.85546875" style="1" customWidth="1"/>
    <col min="112" max="112" width="5.85546875" style="1" customWidth="1"/>
    <col min="113" max="113" width="8.7109375" style="1" customWidth="1"/>
    <col min="114" max="114" width="9.42578125" style="1" customWidth="1"/>
    <col min="115" max="116" width="5.7109375" style="1" customWidth="1"/>
    <col min="117" max="117" width="11.140625" style="1"/>
    <col min="118" max="118" width="9.5703125" style="1" customWidth="1"/>
    <col min="119" max="119" width="11.140625" style="1"/>
    <col min="120" max="120" width="9.140625" style="1" customWidth="1"/>
    <col min="121" max="122" width="6.85546875" style="1" customWidth="1"/>
    <col min="123" max="123" width="9.42578125" style="1" customWidth="1"/>
    <col min="124" max="124" width="11.7109375" style="1" customWidth="1"/>
    <col min="125" max="125" width="1.28515625" style="1" customWidth="1"/>
    <col min="126" max="16384" width="11.140625" style="1"/>
  </cols>
  <sheetData>
    <row r="2" spans="1:124" s="10" customFormat="1" ht="16.5">
      <c r="A2" s="4"/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5"/>
      <c r="Q2" s="5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6"/>
      <c r="CL2" s="6"/>
      <c r="CM2" s="6"/>
      <c r="CN2" s="6"/>
      <c r="CO2" s="4"/>
      <c r="CP2" s="4"/>
      <c r="CQ2" s="4"/>
      <c r="CR2" s="4"/>
      <c r="CS2" s="4"/>
      <c r="CT2" s="4"/>
      <c r="CU2" s="4"/>
      <c r="CV2" s="4"/>
      <c r="CW2" s="7"/>
      <c r="CX2" s="7"/>
      <c r="CY2" s="7"/>
      <c r="CZ2" s="7"/>
      <c r="DA2" s="4"/>
      <c r="DB2" s="4"/>
      <c r="DC2" s="4"/>
      <c r="DD2" s="4"/>
      <c r="DE2" s="4"/>
      <c r="DF2" s="4"/>
      <c r="DG2" s="4"/>
      <c r="DH2" s="8"/>
      <c r="DI2" s="8"/>
      <c r="DJ2" s="8"/>
      <c r="DK2" s="8"/>
      <c r="DL2" s="8"/>
      <c r="DM2" s="8"/>
      <c r="DN2" s="8"/>
      <c r="DO2" s="8"/>
      <c r="DP2" s="8"/>
      <c r="DQ2" s="9"/>
    </row>
    <row r="3" spans="1:124" s="10" customFormat="1" ht="16.5">
      <c r="A3" s="4"/>
      <c r="B3" s="11"/>
      <c r="C3" s="11"/>
      <c r="D3" s="11"/>
      <c r="E3" s="120" t="s">
        <v>1</v>
      </c>
      <c r="F3" s="120"/>
      <c r="G3" s="120"/>
      <c r="H3" s="120"/>
      <c r="I3" s="120"/>
      <c r="J3" s="120"/>
      <c r="K3" s="120"/>
      <c r="L3" s="120"/>
      <c r="M3" s="11"/>
      <c r="N3" s="11"/>
      <c r="O3" s="4"/>
      <c r="P3" s="5"/>
      <c r="Q3" s="5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6"/>
      <c r="CL3" s="6"/>
      <c r="CM3" s="6"/>
      <c r="CN3" s="6"/>
      <c r="CO3" s="4"/>
      <c r="CP3" s="4"/>
      <c r="CQ3" s="4"/>
      <c r="CR3" s="4"/>
      <c r="CS3" s="4"/>
      <c r="CT3" s="4"/>
      <c r="CU3" s="4"/>
      <c r="CV3" s="4"/>
      <c r="CW3" s="7"/>
      <c r="CX3" s="7"/>
      <c r="CY3" s="7"/>
      <c r="CZ3" s="7"/>
      <c r="DA3" s="4"/>
      <c r="DB3" s="4"/>
      <c r="DC3" s="4"/>
      <c r="DD3" s="4"/>
      <c r="DE3" s="4"/>
      <c r="DF3" s="4"/>
      <c r="DG3" s="4"/>
      <c r="DH3" s="8"/>
      <c r="DI3" s="8"/>
      <c r="DJ3" s="8"/>
      <c r="DK3" s="8"/>
      <c r="DL3" s="8"/>
      <c r="DM3" s="8"/>
      <c r="DN3" s="8"/>
      <c r="DO3" s="8"/>
      <c r="DP3" s="8"/>
      <c r="DQ3" s="9"/>
    </row>
    <row r="4" spans="1:124"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O4" s="14" t="s">
        <v>2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1"/>
      <c r="AB4" s="121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5"/>
      <c r="CL4" s="15"/>
      <c r="CM4" s="15"/>
      <c r="CN4" s="15"/>
      <c r="CO4" s="13"/>
      <c r="CP4" s="13"/>
      <c r="CQ4" s="13"/>
      <c r="CR4" s="13"/>
      <c r="CS4" s="13"/>
      <c r="CT4" s="13"/>
      <c r="CU4" s="13"/>
      <c r="CV4" s="13"/>
      <c r="CW4" s="16"/>
      <c r="CX4" s="16"/>
      <c r="CY4" s="16"/>
      <c r="CZ4" s="16"/>
      <c r="DA4" s="13"/>
      <c r="DB4" s="13"/>
      <c r="DC4" s="13"/>
      <c r="DD4" s="13"/>
      <c r="DE4" s="17"/>
      <c r="DF4" s="17"/>
      <c r="DG4" s="17"/>
      <c r="DH4" s="17"/>
    </row>
    <row r="5" spans="1:124" s="18" customFormat="1" ht="13.5">
      <c r="A5" s="122" t="s">
        <v>3</v>
      </c>
      <c r="B5" s="113" t="s">
        <v>4</v>
      </c>
      <c r="C5" s="107" t="s">
        <v>5</v>
      </c>
      <c r="D5" s="108"/>
      <c r="E5" s="108"/>
      <c r="F5" s="108"/>
      <c r="G5" s="108"/>
      <c r="H5" s="109"/>
      <c r="I5" s="126" t="s">
        <v>6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8"/>
    </row>
    <row r="6" spans="1:124" s="18" customFormat="1" ht="27">
      <c r="A6" s="122"/>
      <c r="B6" s="113"/>
      <c r="C6" s="123"/>
      <c r="D6" s="124"/>
      <c r="E6" s="124"/>
      <c r="F6" s="124"/>
      <c r="G6" s="124"/>
      <c r="H6" s="125"/>
      <c r="I6" s="107" t="s">
        <v>7</v>
      </c>
      <c r="J6" s="108"/>
      <c r="K6" s="108"/>
      <c r="L6" s="108"/>
      <c r="M6" s="129" t="s">
        <v>8</v>
      </c>
      <c r="N6" s="130"/>
      <c r="O6" s="130"/>
      <c r="P6" s="130"/>
      <c r="Q6" s="130"/>
      <c r="R6" s="130"/>
      <c r="S6" s="130"/>
      <c r="T6" s="131"/>
      <c r="U6" s="107" t="s">
        <v>9</v>
      </c>
      <c r="V6" s="108"/>
      <c r="W6" s="108"/>
      <c r="X6" s="109"/>
      <c r="Y6" s="107" t="s">
        <v>10</v>
      </c>
      <c r="Z6" s="108"/>
      <c r="AA6" s="108"/>
      <c r="AB6" s="109"/>
      <c r="AC6" s="107" t="s">
        <v>11</v>
      </c>
      <c r="AD6" s="108"/>
      <c r="AE6" s="108"/>
      <c r="AF6" s="109"/>
      <c r="AG6" s="115" t="s">
        <v>6</v>
      </c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7"/>
      <c r="BA6" s="107" t="s">
        <v>12</v>
      </c>
      <c r="BB6" s="108"/>
      <c r="BC6" s="108"/>
      <c r="BD6" s="109"/>
      <c r="BE6" s="19" t="s">
        <v>13</v>
      </c>
      <c r="BF6" s="19"/>
      <c r="BG6" s="19"/>
      <c r="BH6" s="19"/>
      <c r="BI6" s="19"/>
      <c r="BJ6" s="19"/>
      <c r="BK6" s="19"/>
      <c r="BL6" s="19"/>
      <c r="BM6" s="107" t="s">
        <v>14</v>
      </c>
      <c r="BN6" s="108"/>
      <c r="BO6" s="108"/>
      <c r="BP6" s="109"/>
      <c r="BQ6" s="20" t="s">
        <v>15</v>
      </c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118"/>
      <c r="CF6" s="118"/>
      <c r="CG6" s="118"/>
      <c r="CH6" s="118"/>
      <c r="CI6" s="118"/>
      <c r="CJ6" s="119"/>
      <c r="CK6" s="101" t="s">
        <v>16</v>
      </c>
      <c r="CL6" s="102"/>
      <c r="CM6" s="102"/>
      <c r="CN6" s="103"/>
      <c r="CO6" s="107" t="s">
        <v>17</v>
      </c>
      <c r="CP6" s="108"/>
      <c r="CQ6" s="108"/>
      <c r="CR6" s="109"/>
      <c r="CS6" s="22" t="s">
        <v>15</v>
      </c>
      <c r="CT6" s="22"/>
      <c r="CU6" s="22"/>
      <c r="CV6" s="22"/>
      <c r="CW6" s="23"/>
      <c r="CX6" s="23"/>
      <c r="CY6" s="23"/>
      <c r="CZ6" s="23"/>
      <c r="DA6" s="107" t="s">
        <v>18</v>
      </c>
      <c r="DB6" s="108"/>
      <c r="DC6" s="108"/>
      <c r="DD6" s="109"/>
      <c r="DE6" s="24" t="s">
        <v>15</v>
      </c>
      <c r="DF6" s="24"/>
      <c r="DG6" s="24"/>
      <c r="DH6" s="24"/>
      <c r="DI6" s="107" t="s">
        <v>19</v>
      </c>
      <c r="DJ6" s="108"/>
      <c r="DK6" s="108"/>
      <c r="DL6" s="109"/>
      <c r="DM6" s="107" t="s">
        <v>20</v>
      </c>
      <c r="DN6" s="108"/>
      <c r="DO6" s="108"/>
      <c r="DP6" s="108"/>
      <c r="DQ6" s="108"/>
      <c r="DR6" s="109"/>
      <c r="DS6" s="113" t="s">
        <v>21</v>
      </c>
      <c r="DT6" s="113"/>
    </row>
    <row r="7" spans="1:124" s="25" customFormat="1" ht="13.5">
      <c r="A7" s="122"/>
      <c r="B7" s="113"/>
      <c r="C7" s="110"/>
      <c r="D7" s="111"/>
      <c r="E7" s="111"/>
      <c r="F7" s="111"/>
      <c r="G7" s="111"/>
      <c r="H7" s="112"/>
      <c r="I7" s="123"/>
      <c r="J7" s="124"/>
      <c r="K7" s="124"/>
      <c r="L7" s="124"/>
      <c r="M7" s="94" t="s">
        <v>22</v>
      </c>
      <c r="N7" s="95"/>
      <c r="O7" s="95"/>
      <c r="P7" s="95"/>
      <c r="Q7" s="94" t="s">
        <v>23</v>
      </c>
      <c r="R7" s="95"/>
      <c r="S7" s="95"/>
      <c r="T7" s="95"/>
      <c r="U7" s="110"/>
      <c r="V7" s="111"/>
      <c r="W7" s="111"/>
      <c r="X7" s="112"/>
      <c r="Y7" s="110"/>
      <c r="Z7" s="111"/>
      <c r="AA7" s="111"/>
      <c r="AB7" s="112"/>
      <c r="AC7" s="110"/>
      <c r="AD7" s="111"/>
      <c r="AE7" s="111"/>
      <c r="AF7" s="112"/>
      <c r="AG7" s="98" t="s">
        <v>24</v>
      </c>
      <c r="AH7" s="99"/>
      <c r="AI7" s="99"/>
      <c r="AJ7" s="100"/>
      <c r="AK7" s="94" t="s">
        <v>25</v>
      </c>
      <c r="AL7" s="95"/>
      <c r="AM7" s="95"/>
      <c r="AN7" s="95"/>
      <c r="AO7" s="94" t="s">
        <v>26</v>
      </c>
      <c r="AP7" s="95"/>
      <c r="AQ7" s="95"/>
      <c r="AR7" s="95"/>
      <c r="AS7" s="94" t="s">
        <v>27</v>
      </c>
      <c r="AT7" s="95"/>
      <c r="AU7" s="95"/>
      <c r="AV7" s="95"/>
      <c r="AW7" s="94" t="s">
        <v>28</v>
      </c>
      <c r="AX7" s="95"/>
      <c r="AY7" s="95"/>
      <c r="AZ7" s="95"/>
      <c r="BA7" s="110"/>
      <c r="BB7" s="111"/>
      <c r="BC7" s="111"/>
      <c r="BD7" s="112"/>
      <c r="BE7" s="96" t="s">
        <v>29</v>
      </c>
      <c r="BF7" s="96"/>
      <c r="BG7" s="96"/>
      <c r="BH7" s="96"/>
      <c r="BI7" s="98" t="s">
        <v>30</v>
      </c>
      <c r="BJ7" s="99"/>
      <c r="BK7" s="99"/>
      <c r="BL7" s="100"/>
      <c r="BM7" s="110"/>
      <c r="BN7" s="111"/>
      <c r="BO7" s="111"/>
      <c r="BP7" s="112"/>
      <c r="BQ7" s="94" t="s">
        <v>31</v>
      </c>
      <c r="BR7" s="95"/>
      <c r="BS7" s="95"/>
      <c r="BT7" s="95"/>
      <c r="BU7" s="94" t="s">
        <v>32</v>
      </c>
      <c r="BV7" s="95"/>
      <c r="BW7" s="95"/>
      <c r="BX7" s="95"/>
      <c r="BY7" s="96" t="s">
        <v>33</v>
      </c>
      <c r="BZ7" s="96"/>
      <c r="CA7" s="96"/>
      <c r="CB7" s="96"/>
      <c r="CC7" s="94" t="s">
        <v>34</v>
      </c>
      <c r="CD7" s="95"/>
      <c r="CE7" s="95"/>
      <c r="CF7" s="95"/>
      <c r="CG7" s="94" t="s">
        <v>35</v>
      </c>
      <c r="CH7" s="95"/>
      <c r="CI7" s="95"/>
      <c r="CJ7" s="95"/>
      <c r="CK7" s="104"/>
      <c r="CL7" s="105"/>
      <c r="CM7" s="105"/>
      <c r="CN7" s="106"/>
      <c r="CO7" s="110"/>
      <c r="CP7" s="111"/>
      <c r="CQ7" s="111"/>
      <c r="CR7" s="112"/>
      <c r="CS7" s="96" t="s">
        <v>36</v>
      </c>
      <c r="CT7" s="96"/>
      <c r="CU7" s="96"/>
      <c r="CV7" s="96"/>
      <c r="CW7" s="97" t="s">
        <v>37</v>
      </c>
      <c r="CX7" s="97"/>
      <c r="CY7" s="97"/>
      <c r="CZ7" s="97"/>
      <c r="DA7" s="110"/>
      <c r="DB7" s="111"/>
      <c r="DC7" s="111"/>
      <c r="DD7" s="112"/>
      <c r="DE7" s="94" t="s">
        <v>38</v>
      </c>
      <c r="DF7" s="95"/>
      <c r="DG7" s="95"/>
      <c r="DH7" s="114"/>
      <c r="DI7" s="110"/>
      <c r="DJ7" s="111"/>
      <c r="DK7" s="111"/>
      <c r="DL7" s="112"/>
      <c r="DM7" s="110"/>
      <c r="DN7" s="111"/>
      <c r="DO7" s="111"/>
      <c r="DP7" s="111"/>
      <c r="DQ7" s="111"/>
      <c r="DR7" s="112"/>
      <c r="DS7" s="113"/>
      <c r="DT7" s="113"/>
    </row>
    <row r="8" spans="1:124" s="25" customFormat="1" ht="13.5">
      <c r="A8" s="122"/>
      <c r="B8" s="113"/>
      <c r="C8" s="92" t="s">
        <v>39</v>
      </c>
      <c r="D8" s="93"/>
      <c r="E8" s="84" t="s">
        <v>40</v>
      </c>
      <c r="F8" s="84"/>
      <c r="G8" s="84" t="s">
        <v>41</v>
      </c>
      <c r="H8" s="84"/>
      <c r="I8" s="84" t="s">
        <v>40</v>
      </c>
      <c r="J8" s="84"/>
      <c r="K8" s="84" t="s">
        <v>41</v>
      </c>
      <c r="L8" s="84"/>
      <c r="M8" s="84" t="s">
        <v>40</v>
      </c>
      <c r="N8" s="84"/>
      <c r="O8" s="84" t="s">
        <v>41</v>
      </c>
      <c r="P8" s="84"/>
      <c r="Q8" s="84" t="s">
        <v>40</v>
      </c>
      <c r="R8" s="84"/>
      <c r="S8" s="84" t="s">
        <v>41</v>
      </c>
      <c r="T8" s="84"/>
      <c r="U8" s="84" t="s">
        <v>40</v>
      </c>
      <c r="V8" s="84"/>
      <c r="W8" s="84" t="s">
        <v>41</v>
      </c>
      <c r="X8" s="84"/>
      <c r="Y8" s="84" t="s">
        <v>40</v>
      </c>
      <c r="Z8" s="84"/>
      <c r="AA8" s="84" t="s">
        <v>41</v>
      </c>
      <c r="AB8" s="84"/>
      <c r="AC8" s="84" t="s">
        <v>40</v>
      </c>
      <c r="AD8" s="84"/>
      <c r="AE8" s="84" t="s">
        <v>41</v>
      </c>
      <c r="AF8" s="84"/>
      <c r="AG8" s="90" t="s">
        <v>40</v>
      </c>
      <c r="AH8" s="91"/>
      <c r="AI8" s="90" t="s">
        <v>41</v>
      </c>
      <c r="AJ8" s="91"/>
      <c r="AK8" s="84" t="s">
        <v>40</v>
      </c>
      <c r="AL8" s="84"/>
      <c r="AM8" s="84" t="s">
        <v>41</v>
      </c>
      <c r="AN8" s="84"/>
      <c r="AO8" s="84" t="s">
        <v>40</v>
      </c>
      <c r="AP8" s="84"/>
      <c r="AQ8" s="84" t="s">
        <v>41</v>
      </c>
      <c r="AR8" s="84"/>
      <c r="AS8" s="84" t="s">
        <v>40</v>
      </c>
      <c r="AT8" s="84"/>
      <c r="AU8" s="84" t="s">
        <v>41</v>
      </c>
      <c r="AV8" s="84"/>
      <c r="AW8" s="84" t="s">
        <v>40</v>
      </c>
      <c r="AX8" s="84"/>
      <c r="AY8" s="84" t="s">
        <v>41</v>
      </c>
      <c r="AZ8" s="84"/>
      <c r="BA8" s="84" t="s">
        <v>40</v>
      </c>
      <c r="BB8" s="84"/>
      <c r="BC8" s="84" t="s">
        <v>41</v>
      </c>
      <c r="BD8" s="84"/>
      <c r="BE8" s="84" t="s">
        <v>40</v>
      </c>
      <c r="BF8" s="84"/>
      <c r="BG8" s="84" t="s">
        <v>41</v>
      </c>
      <c r="BH8" s="84"/>
      <c r="BI8" s="84" t="s">
        <v>40</v>
      </c>
      <c r="BJ8" s="84"/>
      <c r="BK8" s="84" t="s">
        <v>41</v>
      </c>
      <c r="BL8" s="84"/>
      <c r="BM8" s="84" t="s">
        <v>40</v>
      </c>
      <c r="BN8" s="84"/>
      <c r="BO8" s="84" t="s">
        <v>41</v>
      </c>
      <c r="BP8" s="84"/>
      <c r="BQ8" s="84" t="s">
        <v>40</v>
      </c>
      <c r="BR8" s="84"/>
      <c r="BS8" s="84" t="s">
        <v>41</v>
      </c>
      <c r="BT8" s="84"/>
      <c r="BU8" s="84" t="s">
        <v>40</v>
      </c>
      <c r="BV8" s="84"/>
      <c r="BW8" s="84" t="s">
        <v>41</v>
      </c>
      <c r="BX8" s="84"/>
      <c r="BY8" s="84" t="s">
        <v>40</v>
      </c>
      <c r="BZ8" s="84"/>
      <c r="CA8" s="84" t="s">
        <v>41</v>
      </c>
      <c r="CB8" s="84"/>
      <c r="CC8" s="84" t="s">
        <v>40</v>
      </c>
      <c r="CD8" s="84"/>
      <c r="CE8" s="84" t="s">
        <v>41</v>
      </c>
      <c r="CF8" s="84"/>
      <c r="CG8" s="84" t="s">
        <v>40</v>
      </c>
      <c r="CH8" s="84"/>
      <c r="CI8" s="84" t="s">
        <v>41</v>
      </c>
      <c r="CJ8" s="84"/>
      <c r="CK8" s="89" t="s">
        <v>40</v>
      </c>
      <c r="CL8" s="89"/>
      <c r="CM8" s="89" t="s">
        <v>41</v>
      </c>
      <c r="CN8" s="89"/>
      <c r="CO8" s="84" t="s">
        <v>40</v>
      </c>
      <c r="CP8" s="84"/>
      <c r="CQ8" s="84" t="s">
        <v>41</v>
      </c>
      <c r="CR8" s="84"/>
      <c r="CS8" s="84" t="s">
        <v>40</v>
      </c>
      <c r="CT8" s="84"/>
      <c r="CU8" s="84" t="s">
        <v>41</v>
      </c>
      <c r="CV8" s="84"/>
      <c r="CW8" s="88" t="s">
        <v>40</v>
      </c>
      <c r="CX8" s="88"/>
      <c r="CY8" s="88" t="s">
        <v>41</v>
      </c>
      <c r="CZ8" s="88"/>
      <c r="DA8" s="84" t="s">
        <v>40</v>
      </c>
      <c r="DB8" s="84"/>
      <c r="DC8" s="84" t="s">
        <v>41</v>
      </c>
      <c r="DD8" s="84"/>
      <c r="DE8" s="84" t="s">
        <v>40</v>
      </c>
      <c r="DF8" s="84"/>
      <c r="DG8" s="84" t="s">
        <v>41</v>
      </c>
      <c r="DH8" s="84"/>
      <c r="DI8" s="84" t="s">
        <v>40</v>
      </c>
      <c r="DJ8" s="84"/>
      <c r="DK8" s="84" t="s">
        <v>41</v>
      </c>
      <c r="DL8" s="84"/>
      <c r="DM8" s="86" t="s">
        <v>42</v>
      </c>
      <c r="DN8" s="87"/>
      <c r="DO8" s="84" t="s">
        <v>40</v>
      </c>
      <c r="DP8" s="84"/>
      <c r="DQ8" s="84" t="s">
        <v>41</v>
      </c>
      <c r="DR8" s="84"/>
      <c r="DS8" s="84" t="s">
        <v>41</v>
      </c>
      <c r="DT8" s="84"/>
    </row>
    <row r="9" spans="1:124" s="30" customFormat="1" ht="171">
      <c r="A9" s="122"/>
      <c r="B9" s="113"/>
      <c r="C9" s="26" t="s">
        <v>43</v>
      </c>
      <c r="D9" s="27" t="s">
        <v>44</v>
      </c>
      <c r="E9" s="26" t="s">
        <v>43</v>
      </c>
      <c r="F9" s="27" t="s">
        <v>44</v>
      </c>
      <c r="G9" s="26" t="s">
        <v>43</v>
      </c>
      <c r="H9" s="27" t="s">
        <v>44</v>
      </c>
      <c r="I9" s="26" t="s">
        <v>43</v>
      </c>
      <c r="J9" s="27" t="s">
        <v>44</v>
      </c>
      <c r="K9" s="26" t="s">
        <v>43</v>
      </c>
      <c r="L9" s="27" t="s">
        <v>44</v>
      </c>
      <c r="M9" s="26" t="s">
        <v>43</v>
      </c>
      <c r="N9" s="27" t="s">
        <v>44</v>
      </c>
      <c r="O9" s="26" t="s">
        <v>43</v>
      </c>
      <c r="P9" s="27" t="s">
        <v>44</v>
      </c>
      <c r="Q9" s="26" t="s">
        <v>43</v>
      </c>
      <c r="R9" s="27" t="s">
        <v>44</v>
      </c>
      <c r="S9" s="26" t="s">
        <v>43</v>
      </c>
      <c r="T9" s="27" t="s">
        <v>44</v>
      </c>
      <c r="U9" s="26" t="s">
        <v>43</v>
      </c>
      <c r="V9" s="27" t="s">
        <v>44</v>
      </c>
      <c r="W9" s="26" t="s">
        <v>43</v>
      </c>
      <c r="X9" s="27" t="s">
        <v>44</v>
      </c>
      <c r="Y9" s="26" t="s">
        <v>43</v>
      </c>
      <c r="Z9" s="27" t="s">
        <v>44</v>
      </c>
      <c r="AA9" s="26" t="s">
        <v>43</v>
      </c>
      <c r="AB9" s="27" t="s">
        <v>44</v>
      </c>
      <c r="AC9" s="26" t="s">
        <v>43</v>
      </c>
      <c r="AD9" s="27" t="s">
        <v>44</v>
      </c>
      <c r="AE9" s="26" t="s">
        <v>43</v>
      </c>
      <c r="AF9" s="27" t="s">
        <v>44</v>
      </c>
      <c r="AG9" s="28" t="s">
        <v>43</v>
      </c>
      <c r="AH9" s="29" t="s">
        <v>44</v>
      </c>
      <c r="AI9" s="28" t="s">
        <v>43</v>
      </c>
      <c r="AJ9" s="29" t="s">
        <v>44</v>
      </c>
      <c r="AK9" s="26" t="s">
        <v>43</v>
      </c>
      <c r="AL9" s="27" t="s">
        <v>44</v>
      </c>
      <c r="AM9" s="26" t="s">
        <v>43</v>
      </c>
      <c r="AN9" s="27" t="s">
        <v>44</v>
      </c>
      <c r="AO9" s="26" t="s">
        <v>43</v>
      </c>
      <c r="AP9" s="27" t="s">
        <v>44</v>
      </c>
      <c r="AQ9" s="26" t="s">
        <v>43</v>
      </c>
      <c r="AR9" s="27" t="s">
        <v>44</v>
      </c>
      <c r="AS9" s="26" t="s">
        <v>43</v>
      </c>
      <c r="AT9" s="27" t="s">
        <v>44</v>
      </c>
      <c r="AU9" s="26" t="s">
        <v>43</v>
      </c>
      <c r="AV9" s="27" t="s">
        <v>44</v>
      </c>
      <c r="AW9" s="26" t="s">
        <v>43</v>
      </c>
      <c r="AX9" s="27" t="s">
        <v>44</v>
      </c>
      <c r="AY9" s="26" t="s">
        <v>43</v>
      </c>
      <c r="AZ9" s="27" t="s">
        <v>44</v>
      </c>
      <c r="BA9" s="26" t="s">
        <v>43</v>
      </c>
      <c r="BB9" s="27" t="s">
        <v>44</v>
      </c>
      <c r="BC9" s="26" t="s">
        <v>43</v>
      </c>
      <c r="BD9" s="27" t="s">
        <v>44</v>
      </c>
      <c r="BE9" s="26" t="s">
        <v>43</v>
      </c>
      <c r="BF9" s="27" t="s">
        <v>44</v>
      </c>
      <c r="BG9" s="26" t="s">
        <v>43</v>
      </c>
      <c r="BH9" s="27" t="s">
        <v>44</v>
      </c>
      <c r="BI9" s="26" t="s">
        <v>43</v>
      </c>
      <c r="BJ9" s="27" t="s">
        <v>44</v>
      </c>
      <c r="BK9" s="26" t="s">
        <v>43</v>
      </c>
      <c r="BL9" s="27" t="s">
        <v>44</v>
      </c>
      <c r="BM9" s="26" t="s">
        <v>43</v>
      </c>
      <c r="BN9" s="27" t="s">
        <v>44</v>
      </c>
      <c r="BO9" s="26" t="s">
        <v>43</v>
      </c>
      <c r="BP9" s="27" t="s">
        <v>44</v>
      </c>
      <c r="BQ9" s="26" t="s">
        <v>43</v>
      </c>
      <c r="BR9" s="27" t="s">
        <v>44</v>
      </c>
      <c r="BS9" s="26" t="s">
        <v>43</v>
      </c>
      <c r="BT9" s="27" t="s">
        <v>44</v>
      </c>
      <c r="BU9" s="26" t="s">
        <v>43</v>
      </c>
      <c r="BV9" s="27" t="s">
        <v>44</v>
      </c>
      <c r="BW9" s="26" t="s">
        <v>43</v>
      </c>
      <c r="BX9" s="27" t="s">
        <v>44</v>
      </c>
      <c r="BY9" s="26" t="s">
        <v>43</v>
      </c>
      <c r="BZ9" s="27" t="s">
        <v>44</v>
      </c>
      <c r="CA9" s="26" t="s">
        <v>43</v>
      </c>
      <c r="CB9" s="27" t="s">
        <v>44</v>
      </c>
      <c r="CC9" s="26" t="s">
        <v>43</v>
      </c>
      <c r="CD9" s="27" t="s">
        <v>44</v>
      </c>
      <c r="CE9" s="26" t="s">
        <v>43</v>
      </c>
      <c r="CF9" s="27" t="s">
        <v>44</v>
      </c>
      <c r="CG9" s="26" t="s">
        <v>43</v>
      </c>
      <c r="CH9" s="27" t="s">
        <v>44</v>
      </c>
      <c r="CI9" s="26" t="s">
        <v>43</v>
      </c>
      <c r="CJ9" s="27" t="s">
        <v>44</v>
      </c>
      <c r="CK9" s="26" t="s">
        <v>43</v>
      </c>
      <c r="CL9" s="27" t="s">
        <v>44</v>
      </c>
      <c r="CM9" s="26" t="s">
        <v>43</v>
      </c>
      <c r="CN9" s="27" t="s">
        <v>44</v>
      </c>
      <c r="CO9" s="26" t="s">
        <v>43</v>
      </c>
      <c r="CP9" s="27" t="s">
        <v>44</v>
      </c>
      <c r="CQ9" s="26" t="s">
        <v>43</v>
      </c>
      <c r="CR9" s="27" t="s">
        <v>44</v>
      </c>
      <c r="CS9" s="26" t="s">
        <v>43</v>
      </c>
      <c r="CT9" s="27" t="s">
        <v>44</v>
      </c>
      <c r="CU9" s="26" t="s">
        <v>43</v>
      </c>
      <c r="CV9" s="27" t="s">
        <v>44</v>
      </c>
      <c r="CW9" s="26" t="s">
        <v>43</v>
      </c>
      <c r="CX9" s="27" t="s">
        <v>44</v>
      </c>
      <c r="CY9" s="26" t="s">
        <v>43</v>
      </c>
      <c r="CZ9" s="27" t="s">
        <v>44</v>
      </c>
      <c r="DA9" s="26" t="s">
        <v>43</v>
      </c>
      <c r="DB9" s="27" t="s">
        <v>44</v>
      </c>
      <c r="DC9" s="26" t="s">
        <v>43</v>
      </c>
      <c r="DD9" s="27" t="s">
        <v>44</v>
      </c>
      <c r="DE9" s="26" t="s">
        <v>43</v>
      </c>
      <c r="DF9" s="27" t="s">
        <v>44</v>
      </c>
      <c r="DG9" s="26" t="s">
        <v>43</v>
      </c>
      <c r="DH9" s="27" t="s">
        <v>44</v>
      </c>
      <c r="DI9" s="26" t="s">
        <v>43</v>
      </c>
      <c r="DJ9" s="27" t="s">
        <v>44</v>
      </c>
      <c r="DK9" s="26" t="s">
        <v>43</v>
      </c>
      <c r="DL9" s="27" t="s">
        <v>44</v>
      </c>
      <c r="DM9" s="26" t="s">
        <v>43</v>
      </c>
      <c r="DN9" s="27" t="s">
        <v>44</v>
      </c>
      <c r="DO9" s="26" t="s">
        <v>43</v>
      </c>
      <c r="DP9" s="27" t="s">
        <v>44</v>
      </c>
      <c r="DQ9" s="26" t="s">
        <v>43</v>
      </c>
      <c r="DR9" s="27" t="s">
        <v>44</v>
      </c>
      <c r="DS9" s="26" t="s">
        <v>43</v>
      </c>
      <c r="DT9" s="27" t="s">
        <v>44</v>
      </c>
    </row>
    <row r="10" spans="1:124" s="18" customFormat="1" ht="13.5">
      <c r="A10" s="31"/>
      <c r="B10" s="32">
        <v>1</v>
      </c>
      <c r="C10" s="32">
        <f>B10+1</f>
        <v>2</v>
      </c>
      <c r="D10" s="32">
        <f t="shared" ref="D10:BO10" si="0">C10+1</f>
        <v>3</v>
      </c>
      <c r="E10" s="32">
        <f t="shared" si="0"/>
        <v>4</v>
      </c>
      <c r="F10" s="32">
        <f t="shared" si="0"/>
        <v>5</v>
      </c>
      <c r="G10" s="32">
        <f t="shared" si="0"/>
        <v>6</v>
      </c>
      <c r="H10" s="32">
        <f t="shared" si="0"/>
        <v>7</v>
      </c>
      <c r="I10" s="32">
        <f t="shared" si="0"/>
        <v>8</v>
      </c>
      <c r="J10" s="32">
        <f t="shared" si="0"/>
        <v>9</v>
      </c>
      <c r="K10" s="32">
        <f t="shared" si="0"/>
        <v>10</v>
      </c>
      <c r="L10" s="32">
        <f t="shared" si="0"/>
        <v>11</v>
      </c>
      <c r="M10" s="32">
        <f t="shared" si="0"/>
        <v>12</v>
      </c>
      <c r="N10" s="32">
        <f t="shared" si="0"/>
        <v>13</v>
      </c>
      <c r="O10" s="32">
        <f t="shared" si="0"/>
        <v>14</v>
      </c>
      <c r="P10" s="32">
        <f t="shared" si="0"/>
        <v>15</v>
      </c>
      <c r="Q10" s="32">
        <f t="shared" si="0"/>
        <v>16</v>
      </c>
      <c r="R10" s="32">
        <f t="shared" si="0"/>
        <v>17</v>
      </c>
      <c r="S10" s="32">
        <f t="shared" si="0"/>
        <v>18</v>
      </c>
      <c r="T10" s="32">
        <f t="shared" si="0"/>
        <v>19</v>
      </c>
      <c r="U10" s="32">
        <f t="shared" si="0"/>
        <v>20</v>
      </c>
      <c r="V10" s="32">
        <f t="shared" si="0"/>
        <v>21</v>
      </c>
      <c r="W10" s="32">
        <f t="shared" si="0"/>
        <v>22</v>
      </c>
      <c r="X10" s="32">
        <f t="shared" si="0"/>
        <v>23</v>
      </c>
      <c r="Y10" s="32">
        <f t="shared" si="0"/>
        <v>24</v>
      </c>
      <c r="Z10" s="32">
        <f t="shared" si="0"/>
        <v>25</v>
      </c>
      <c r="AA10" s="32">
        <f t="shared" si="0"/>
        <v>26</v>
      </c>
      <c r="AB10" s="32">
        <f t="shared" si="0"/>
        <v>27</v>
      </c>
      <c r="AC10" s="32">
        <f t="shared" si="0"/>
        <v>28</v>
      </c>
      <c r="AD10" s="32">
        <f t="shared" si="0"/>
        <v>29</v>
      </c>
      <c r="AE10" s="32">
        <f t="shared" si="0"/>
        <v>30</v>
      </c>
      <c r="AF10" s="32">
        <f t="shared" si="0"/>
        <v>31</v>
      </c>
      <c r="AG10" s="33">
        <f t="shared" si="0"/>
        <v>32</v>
      </c>
      <c r="AH10" s="33">
        <f t="shared" si="0"/>
        <v>33</v>
      </c>
      <c r="AI10" s="33">
        <f t="shared" si="0"/>
        <v>34</v>
      </c>
      <c r="AJ10" s="33">
        <f t="shared" si="0"/>
        <v>35</v>
      </c>
      <c r="AK10" s="33">
        <f t="shared" si="0"/>
        <v>36</v>
      </c>
      <c r="AL10" s="33">
        <f t="shared" si="0"/>
        <v>37</v>
      </c>
      <c r="AM10" s="33">
        <f t="shared" si="0"/>
        <v>38</v>
      </c>
      <c r="AN10" s="33">
        <f t="shared" si="0"/>
        <v>39</v>
      </c>
      <c r="AO10" s="33">
        <f t="shared" si="0"/>
        <v>40</v>
      </c>
      <c r="AP10" s="33">
        <f t="shared" si="0"/>
        <v>41</v>
      </c>
      <c r="AQ10" s="33">
        <f t="shared" si="0"/>
        <v>42</v>
      </c>
      <c r="AR10" s="33">
        <f t="shared" si="0"/>
        <v>43</v>
      </c>
      <c r="AS10" s="33">
        <f t="shared" si="0"/>
        <v>44</v>
      </c>
      <c r="AT10" s="33">
        <f t="shared" si="0"/>
        <v>45</v>
      </c>
      <c r="AU10" s="33">
        <f t="shared" si="0"/>
        <v>46</v>
      </c>
      <c r="AV10" s="33">
        <f t="shared" si="0"/>
        <v>47</v>
      </c>
      <c r="AW10" s="33">
        <f t="shared" si="0"/>
        <v>48</v>
      </c>
      <c r="AX10" s="33">
        <f t="shared" si="0"/>
        <v>49</v>
      </c>
      <c r="AY10" s="33">
        <f t="shared" si="0"/>
        <v>50</v>
      </c>
      <c r="AZ10" s="33">
        <f t="shared" si="0"/>
        <v>51</v>
      </c>
      <c r="BA10" s="33">
        <f t="shared" si="0"/>
        <v>52</v>
      </c>
      <c r="BB10" s="33">
        <f t="shared" si="0"/>
        <v>53</v>
      </c>
      <c r="BC10" s="33">
        <f t="shared" si="0"/>
        <v>54</v>
      </c>
      <c r="BD10" s="33">
        <f t="shared" si="0"/>
        <v>55</v>
      </c>
      <c r="BE10" s="33">
        <f t="shared" si="0"/>
        <v>56</v>
      </c>
      <c r="BF10" s="33">
        <f t="shared" si="0"/>
        <v>57</v>
      </c>
      <c r="BG10" s="33">
        <f t="shared" si="0"/>
        <v>58</v>
      </c>
      <c r="BH10" s="33">
        <f t="shared" si="0"/>
        <v>59</v>
      </c>
      <c r="BI10" s="33">
        <f t="shared" si="0"/>
        <v>60</v>
      </c>
      <c r="BJ10" s="33">
        <f t="shared" si="0"/>
        <v>61</v>
      </c>
      <c r="BK10" s="33">
        <f t="shared" si="0"/>
        <v>62</v>
      </c>
      <c r="BL10" s="33">
        <f t="shared" si="0"/>
        <v>63</v>
      </c>
      <c r="BM10" s="33">
        <f t="shared" si="0"/>
        <v>64</v>
      </c>
      <c r="BN10" s="33">
        <f t="shared" si="0"/>
        <v>65</v>
      </c>
      <c r="BO10" s="33">
        <f t="shared" si="0"/>
        <v>66</v>
      </c>
      <c r="BP10" s="33">
        <f t="shared" ref="BP10:DT10" si="1">BO10+1</f>
        <v>67</v>
      </c>
      <c r="BQ10" s="33">
        <f t="shared" si="1"/>
        <v>68</v>
      </c>
      <c r="BR10" s="33">
        <f t="shared" si="1"/>
        <v>69</v>
      </c>
      <c r="BS10" s="33">
        <f t="shared" si="1"/>
        <v>70</v>
      </c>
      <c r="BT10" s="33">
        <f t="shared" si="1"/>
        <v>71</v>
      </c>
      <c r="BU10" s="33">
        <f t="shared" si="1"/>
        <v>72</v>
      </c>
      <c r="BV10" s="33">
        <f t="shared" si="1"/>
        <v>73</v>
      </c>
      <c r="BW10" s="33">
        <f t="shared" si="1"/>
        <v>74</v>
      </c>
      <c r="BX10" s="33">
        <f t="shared" si="1"/>
        <v>75</v>
      </c>
      <c r="BY10" s="33">
        <f t="shared" si="1"/>
        <v>76</v>
      </c>
      <c r="BZ10" s="33">
        <f t="shared" si="1"/>
        <v>77</v>
      </c>
      <c r="CA10" s="33">
        <f t="shared" si="1"/>
        <v>78</v>
      </c>
      <c r="CB10" s="33">
        <f t="shared" si="1"/>
        <v>79</v>
      </c>
      <c r="CC10" s="33">
        <f t="shared" si="1"/>
        <v>80</v>
      </c>
      <c r="CD10" s="33">
        <f t="shared" si="1"/>
        <v>81</v>
      </c>
      <c r="CE10" s="33">
        <f t="shared" si="1"/>
        <v>82</v>
      </c>
      <c r="CF10" s="33">
        <f t="shared" si="1"/>
        <v>83</v>
      </c>
      <c r="CG10" s="33">
        <f t="shared" si="1"/>
        <v>84</v>
      </c>
      <c r="CH10" s="33">
        <f t="shared" si="1"/>
        <v>85</v>
      </c>
      <c r="CI10" s="33">
        <f t="shared" si="1"/>
        <v>86</v>
      </c>
      <c r="CJ10" s="33">
        <f t="shared" si="1"/>
        <v>87</v>
      </c>
      <c r="CK10" s="34">
        <f t="shared" si="1"/>
        <v>88</v>
      </c>
      <c r="CL10" s="34">
        <f t="shared" si="1"/>
        <v>89</v>
      </c>
      <c r="CM10" s="34">
        <f t="shared" si="1"/>
        <v>90</v>
      </c>
      <c r="CN10" s="34">
        <f t="shared" si="1"/>
        <v>91</v>
      </c>
      <c r="CO10" s="33">
        <f t="shared" si="1"/>
        <v>92</v>
      </c>
      <c r="CP10" s="33">
        <f t="shared" si="1"/>
        <v>93</v>
      </c>
      <c r="CQ10" s="33">
        <f t="shared" si="1"/>
        <v>94</v>
      </c>
      <c r="CR10" s="33">
        <f t="shared" si="1"/>
        <v>95</v>
      </c>
      <c r="CS10" s="35">
        <f t="shared" si="1"/>
        <v>96</v>
      </c>
      <c r="CT10" s="35">
        <f t="shared" si="1"/>
        <v>97</v>
      </c>
      <c r="CU10" s="35">
        <f t="shared" si="1"/>
        <v>98</v>
      </c>
      <c r="CV10" s="35">
        <f t="shared" si="1"/>
        <v>99</v>
      </c>
      <c r="CW10" s="35">
        <f t="shared" si="1"/>
        <v>100</v>
      </c>
      <c r="CX10" s="35">
        <f t="shared" si="1"/>
        <v>101</v>
      </c>
      <c r="CY10" s="35">
        <f t="shared" si="1"/>
        <v>102</v>
      </c>
      <c r="CZ10" s="35">
        <f t="shared" si="1"/>
        <v>103</v>
      </c>
      <c r="DA10" s="35">
        <f t="shared" si="1"/>
        <v>104</v>
      </c>
      <c r="DB10" s="35">
        <f t="shared" si="1"/>
        <v>105</v>
      </c>
      <c r="DC10" s="35">
        <f t="shared" si="1"/>
        <v>106</v>
      </c>
      <c r="DD10" s="35">
        <f t="shared" si="1"/>
        <v>107</v>
      </c>
      <c r="DE10" s="35">
        <f t="shared" si="1"/>
        <v>108</v>
      </c>
      <c r="DF10" s="35">
        <f t="shared" si="1"/>
        <v>109</v>
      </c>
      <c r="DG10" s="35">
        <f t="shared" si="1"/>
        <v>110</v>
      </c>
      <c r="DH10" s="35">
        <f t="shared" si="1"/>
        <v>111</v>
      </c>
      <c r="DI10" s="35">
        <f t="shared" si="1"/>
        <v>112</v>
      </c>
      <c r="DJ10" s="35">
        <f t="shared" si="1"/>
        <v>113</v>
      </c>
      <c r="DK10" s="33">
        <f t="shared" si="1"/>
        <v>114</v>
      </c>
      <c r="DL10" s="33">
        <f t="shared" si="1"/>
        <v>115</v>
      </c>
      <c r="DM10" s="33">
        <f t="shared" si="1"/>
        <v>116</v>
      </c>
      <c r="DN10" s="33">
        <f t="shared" si="1"/>
        <v>117</v>
      </c>
      <c r="DO10" s="33">
        <f t="shared" si="1"/>
        <v>118</v>
      </c>
      <c r="DP10" s="33">
        <f t="shared" si="1"/>
        <v>119</v>
      </c>
      <c r="DQ10" s="33">
        <f t="shared" si="1"/>
        <v>120</v>
      </c>
      <c r="DR10" s="33">
        <f t="shared" si="1"/>
        <v>121</v>
      </c>
      <c r="DS10" s="33">
        <f t="shared" si="1"/>
        <v>122</v>
      </c>
      <c r="DT10" s="33">
        <f t="shared" si="1"/>
        <v>123</v>
      </c>
    </row>
    <row r="11" spans="1:124" s="43" customFormat="1" ht="13.5">
      <c r="A11" s="36">
        <v>1</v>
      </c>
      <c r="B11" s="37" t="s">
        <v>45</v>
      </c>
      <c r="C11" s="38">
        <f>E11+G11-DS11</f>
        <v>1931601.3000000003</v>
      </c>
      <c r="D11" s="38">
        <f>F11+H11-DT11</f>
        <v>1371240.7000000002</v>
      </c>
      <c r="E11" s="38">
        <f>I11+U11+Y11+AC11+BA11+BM11+CK11+CO11+DA11+DI11+DO11</f>
        <v>1711808.2000000002</v>
      </c>
      <c r="F11" s="38">
        <f>J11+V11+Z11+AD11+BB11+BN11+CL11+CP11+DB11+DJ11+DP11</f>
        <v>1177336.4000000001</v>
      </c>
      <c r="G11" s="38">
        <f>K11+W11+AA11+AE11+BC11+BO11+CM11+CQ11+DC11+DK11+DQ11</f>
        <v>219793.1</v>
      </c>
      <c r="H11" s="38">
        <f>L11+X11+AB11+AF11+BD11+BP11+CN11+CR11+DD11+DL11+DR11</f>
        <v>193904.3</v>
      </c>
      <c r="I11" s="38">
        <v>558207.30000000005</v>
      </c>
      <c r="J11" s="38">
        <v>382140.4</v>
      </c>
      <c r="K11" s="38">
        <v>61239.5</v>
      </c>
      <c r="L11" s="38">
        <v>33844.199999999997</v>
      </c>
      <c r="M11" s="38">
        <v>558207.30000000005</v>
      </c>
      <c r="N11" s="38">
        <v>382140.4</v>
      </c>
      <c r="O11" s="38">
        <v>61239.5</v>
      </c>
      <c r="P11" s="38">
        <v>33844.199999999997</v>
      </c>
      <c r="Q11" s="38"/>
      <c r="R11" s="38"/>
      <c r="S11" s="38"/>
      <c r="T11" s="38"/>
      <c r="U11" s="38"/>
      <c r="V11" s="38"/>
      <c r="W11" s="39"/>
      <c r="X11" s="39"/>
      <c r="Y11" s="39"/>
      <c r="Z11" s="39"/>
      <c r="AA11" s="39"/>
      <c r="AB11" s="39"/>
      <c r="AC11" s="38">
        <v>18992.2</v>
      </c>
      <c r="AD11" s="38">
        <v>10719.2</v>
      </c>
      <c r="AE11" s="38">
        <v>128256.7</v>
      </c>
      <c r="AF11" s="38">
        <v>129763.2</v>
      </c>
      <c r="AG11" s="39"/>
      <c r="AH11" s="39"/>
      <c r="AI11" s="39"/>
      <c r="AJ11" s="39"/>
      <c r="AK11" s="38"/>
      <c r="AL11" s="38"/>
      <c r="AM11" s="38">
        <v>48831.1</v>
      </c>
      <c r="AN11" s="38">
        <v>48831.1</v>
      </c>
      <c r="AO11" s="38"/>
      <c r="AP11" s="38"/>
      <c r="AQ11" s="39"/>
      <c r="AR11" s="39"/>
      <c r="AS11" s="38">
        <v>18992.2</v>
      </c>
      <c r="AT11" s="38">
        <v>10719.2</v>
      </c>
      <c r="AU11" s="38">
        <v>233425.6</v>
      </c>
      <c r="AV11" s="38">
        <v>193332.7</v>
      </c>
      <c r="AW11" s="39"/>
      <c r="AX11" s="39"/>
      <c r="AY11" s="38">
        <v>-154000</v>
      </c>
      <c r="AZ11" s="38">
        <v>-112400.6</v>
      </c>
      <c r="BA11" s="38">
        <v>304314.3</v>
      </c>
      <c r="BB11" s="38">
        <v>185948.5</v>
      </c>
      <c r="BC11" s="38">
        <v>250</v>
      </c>
      <c r="BD11" s="38">
        <v>250</v>
      </c>
      <c r="BE11" s="38">
        <v>304314.3</v>
      </c>
      <c r="BF11" s="38">
        <v>185948.5</v>
      </c>
      <c r="BG11" s="38">
        <v>250</v>
      </c>
      <c r="BH11" s="38">
        <v>250</v>
      </c>
      <c r="BI11" s="38"/>
      <c r="BJ11" s="38"/>
      <c r="BK11" s="39"/>
      <c r="BL11" s="39"/>
      <c r="BM11" s="38">
        <v>79220</v>
      </c>
      <c r="BN11" s="38">
        <v>57903.9</v>
      </c>
      <c r="BO11" s="38">
        <v>30046.9</v>
      </c>
      <c r="BP11" s="38">
        <v>30046.9</v>
      </c>
      <c r="BQ11" s="39"/>
      <c r="BR11" s="39"/>
      <c r="BS11" s="38"/>
      <c r="BT11" s="38"/>
      <c r="BU11" s="38"/>
      <c r="BV11" s="38"/>
      <c r="BW11" s="38"/>
      <c r="BX11" s="38"/>
      <c r="BY11" s="38">
        <v>13604</v>
      </c>
      <c r="BZ11" s="38">
        <v>11757.3</v>
      </c>
      <c r="CA11" s="38"/>
      <c r="CB11" s="38"/>
      <c r="CC11" s="38">
        <v>62700</v>
      </c>
      <c r="CD11" s="38">
        <v>43230.6</v>
      </c>
      <c r="CE11" s="38"/>
      <c r="CF11" s="38"/>
      <c r="CG11" s="38">
        <v>2916</v>
      </c>
      <c r="CH11" s="38">
        <v>2916</v>
      </c>
      <c r="CI11" s="38">
        <v>30046.9</v>
      </c>
      <c r="CJ11" s="38">
        <v>30046.9</v>
      </c>
      <c r="CK11" s="40"/>
      <c r="CL11" s="40"/>
      <c r="CM11" s="40"/>
      <c r="CN11" s="40"/>
      <c r="CO11" s="38">
        <v>108554.3</v>
      </c>
      <c r="CP11" s="38">
        <v>80753.3</v>
      </c>
      <c r="CQ11" s="38"/>
      <c r="CR11" s="38"/>
      <c r="CS11" s="41">
        <v>108554.3</v>
      </c>
      <c r="CT11" s="41">
        <v>80753.3</v>
      </c>
      <c r="CU11" s="41"/>
      <c r="CV11" s="41"/>
      <c r="CW11" s="42">
        <v>70489.100000000006</v>
      </c>
      <c r="CX11" s="42">
        <v>51368.2</v>
      </c>
      <c r="CY11" s="42"/>
      <c r="CZ11" s="42"/>
      <c r="DA11" s="41">
        <v>590932.1</v>
      </c>
      <c r="DB11" s="41">
        <v>447496.1</v>
      </c>
      <c r="DC11" s="41"/>
      <c r="DD11" s="41"/>
      <c r="DE11" s="41">
        <v>371450.5</v>
      </c>
      <c r="DF11" s="41">
        <v>275325.09999999998</v>
      </c>
      <c r="DG11" s="42"/>
      <c r="DH11" s="42"/>
      <c r="DI11" s="38">
        <v>19300</v>
      </c>
      <c r="DJ11" s="38">
        <v>12375</v>
      </c>
      <c r="DK11" s="38"/>
      <c r="DL11" s="38"/>
      <c r="DM11" s="38">
        <f t="shared" ref="DM11:DN14" si="2">DO11+DQ11-DS11</f>
        <v>32288</v>
      </c>
      <c r="DN11" s="38">
        <f t="shared" si="2"/>
        <v>0</v>
      </c>
      <c r="DO11" s="38">
        <v>32288</v>
      </c>
      <c r="DP11" s="38">
        <v>0</v>
      </c>
      <c r="DQ11" s="38">
        <v>0</v>
      </c>
      <c r="DR11" s="38">
        <v>0</v>
      </c>
      <c r="DS11" s="38"/>
      <c r="DT11" s="38"/>
    </row>
    <row r="12" spans="1:124" s="43" customFormat="1" ht="13.5">
      <c r="A12" s="36">
        <v>2</v>
      </c>
      <c r="B12" s="37" t="s">
        <v>46</v>
      </c>
      <c r="C12" s="38">
        <f t="shared" ref="C12:D14" si="3">E12+G12-DS12</f>
        <v>1576116.6</v>
      </c>
      <c r="D12" s="38">
        <f t="shared" si="3"/>
        <v>264487.90000000014</v>
      </c>
      <c r="E12" s="38">
        <f t="shared" ref="E12:H14" si="4">I12+U12+Y12+AC12+BA12+BM12+CK12+CO12+DA12+DI12+DO12</f>
        <v>1069887</v>
      </c>
      <c r="F12" s="38">
        <f t="shared" si="4"/>
        <v>700590.90000000014</v>
      </c>
      <c r="G12" s="38">
        <f t="shared" si="4"/>
        <v>506229.60000000003</v>
      </c>
      <c r="H12" s="38">
        <f t="shared" si="4"/>
        <v>-436103</v>
      </c>
      <c r="I12" s="38">
        <v>297246.7</v>
      </c>
      <c r="J12" s="38">
        <v>182477.2</v>
      </c>
      <c r="K12" s="38">
        <v>13831.4</v>
      </c>
      <c r="L12" s="38">
        <v>3955</v>
      </c>
      <c r="M12" s="38">
        <v>267095.5</v>
      </c>
      <c r="N12" s="38">
        <v>157034</v>
      </c>
      <c r="O12" s="38">
        <v>13831.4</v>
      </c>
      <c r="P12" s="38">
        <v>3955</v>
      </c>
      <c r="Q12" s="38">
        <v>19733.5</v>
      </c>
      <c r="R12" s="38">
        <v>18443.3</v>
      </c>
      <c r="S12" s="38"/>
      <c r="T12" s="38"/>
      <c r="U12" s="38">
        <v>300</v>
      </c>
      <c r="V12" s="38">
        <v>198</v>
      </c>
      <c r="W12" s="39">
        <v>0</v>
      </c>
      <c r="X12" s="39">
        <v>0</v>
      </c>
      <c r="Y12" s="39"/>
      <c r="Z12" s="39"/>
      <c r="AA12" s="39"/>
      <c r="AB12" s="39"/>
      <c r="AC12" s="38">
        <v>66572.5</v>
      </c>
      <c r="AD12" s="38">
        <v>47166.5</v>
      </c>
      <c r="AE12" s="38">
        <v>-289401.8</v>
      </c>
      <c r="AF12" s="38">
        <v>-620298.4</v>
      </c>
      <c r="AG12" s="39"/>
      <c r="AH12" s="39"/>
      <c r="AI12" s="39"/>
      <c r="AJ12" s="39"/>
      <c r="AK12" s="38"/>
      <c r="AL12" s="38"/>
      <c r="AM12" s="38">
        <v>4142.5</v>
      </c>
      <c r="AN12" s="38">
        <v>400</v>
      </c>
      <c r="AO12" s="38"/>
      <c r="AP12" s="38"/>
      <c r="AQ12" s="39"/>
      <c r="AR12" s="39"/>
      <c r="AS12" s="38">
        <v>64850</v>
      </c>
      <c r="AT12" s="38">
        <v>46741.5</v>
      </c>
      <c r="AU12" s="38">
        <v>292455.7</v>
      </c>
      <c r="AV12" s="38">
        <v>62600.3</v>
      </c>
      <c r="AW12" s="39"/>
      <c r="AX12" s="39"/>
      <c r="AY12" s="38">
        <v>-586000</v>
      </c>
      <c r="AZ12" s="38">
        <v>-683298.7</v>
      </c>
      <c r="BA12" s="38">
        <v>126568</v>
      </c>
      <c r="BB12" s="38">
        <v>85810.1</v>
      </c>
      <c r="BC12" s="38">
        <v>100000</v>
      </c>
      <c r="BD12" s="38">
        <v>0</v>
      </c>
      <c r="BE12" s="38">
        <v>120668</v>
      </c>
      <c r="BF12" s="38">
        <v>84187.1</v>
      </c>
      <c r="BG12" s="38">
        <v>100000</v>
      </c>
      <c r="BH12" s="38">
        <v>0</v>
      </c>
      <c r="BI12" s="38">
        <v>5900</v>
      </c>
      <c r="BJ12" s="38">
        <v>1623</v>
      </c>
      <c r="BK12" s="39"/>
      <c r="BL12" s="39"/>
      <c r="BM12" s="38">
        <v>70272</v>
      </c>
      <c r="BN12" s="38">
        <v>51252</v>
      </c>
      <c r="BO12" s="38">
        <v>264000</v>
      </c>
      <c r="BP12" s="38">
        <v>174950.39999999999</v>
      </c>
      <c r="BQ12" s="39"/>
      <c r="BR12" s="39"/>
      <c r="BS12" s="38">
        <v>234000</v>
      </c>
      <c r="BT12" s="38">
        <v>174950.39999999999</v>
      </c>
      <c r="BU12" s="38"/>
      <c r="BV12" s="38"/>
      <c r="BW12" s="38"/>
      <c r="BX12" s="38"/>
      <c r="BY12" s="38">
        <v>3000</v>
      </c>
      <c r="BZ12" s="38">
        <v>1556.1</v>
      </c>
      <c r="CA12" s="38">
        <v>30000</v>
      </c>
      <c r="CB12" s="38">
        <v>0</v>
      </c>
      <c r="CC12" s="38">
        <v>50300</v>
      </c>
      <c r="CD12" s="38">
        <v>38091.800000000003</v>
      </c>
      <c r="CE12" s="38"/>
      <c r="CF12" s="38"/>
      <c r="CG12" s="38">
        <v>16972</v>
      </c>
      <c r="CH12" s="38">
        <v>11604.1</v>
      </c>
      <c r="CI12" s="38"/>
      <c r="CJ12" s="38"/>
      <c r="CK12" s="40"/>
      <c r="CL12" s="40"/>
      <c r="CM12" s="40"/>
      <c r="CN12" s="40"/>
      <c r="CO12" s="38">
        <v>82004</v>
      </c>
      <c r="CP12" s="38">
        <v>54425.2</v>
      </c>
      <c r="CQ12" s="38">
        <v>167000</v>
      </c>
      <c r="CR12" s="38">
        <v>200</v>
      </c>
      <c r="CS12" s="41">
        <v>81662</v>
      </c>
      <c r="CT12" s="41">
        <v>54275.199999999997</v>
      </c>
      <c r="CU12" s="41">
        <v>167000</v>
      </c>
      <c r="CV12" s="41">
        <v>200</v>
      </c>
      <c r="CW12" s="42">
        <v>18970</v>
      </c>
      <c r="CX12" s="42">
        <v>12613.8</v>
      </c>
      <c r="CY12" s="42">
        <v>166000</v>
      </c>
      <c r="CZ12" s="42">
        <v>100</v>
      </c>
      <c r="DA12" s="41">
        <v>408751.9</v>
      </c>
      <c r="DB12" s="41">
        <v>268861.90000000002</v>
      </c>
      <c r="DC12" s="41">
        <v>250800</v>
      </c>
      <c r="DD12" s="41">
        <v>5090</v>
      </c>
      <c r="DE12" s="41">
        <v>296455</v>
      </c>
      <c r="DF12" s="41">
        <v>193479.4</v>
      </c>
      <c r="DG12" s="42">
        <v>3300</v>
      </c>
      <c r="DH12" s="42">
        <v>740</v>
      </c>
      <c r="DI12" s="38">
        <v>14500</v>
      </c>
      <c r="DJ12" s="38">
        <v>10400</v>
      </c>
      <c r="DK12" s="38"/>
      <c r="DL12" s="38"/>
      <c r="DM12" s="38">
        <f t="shared" si="2"/>
        <v>3671.9</v>
      </c>
      <c r="DN12" s="38">
        <f t="shared" si="2"/>
        <v>0</v>
      </c>
      <c r="DO12" s="38">
        <v>3671.9</v>
      </c>
      <c r="DP12" s="38">
        <v>0</v>
      </c>
      <c r="DQ12" s="38"/>
      <c r="DR12" s="38"/>
      <c r="DS12" s="38"/>
      <c r="DT12" s="38"/>
    </row>
    <row r="13" spans="1:124" s="43" customFormat="1" ht="13.5">
      <c r="A13" s="36">
        <v>3</v>
      </c>
      <c r="B13" s="37" t="s">
        <v>47</v>
      </c>
      <c r="C13" s="38">
        <f t="shared" si="3"/>
        <v>2078907</v>
      </c>
      <c r="D13" s="38">
        <f t="shared" si="3"/>
        <v>1465023.6999999997</v>
      </c>
      <c r="E13" s="38">
        <f t="shared" si="4"/>
        <v>1277650</v>
      </c>
      <c r="F13" s="38">
        <f t="shared" si="4"/>
        <v>858977.79999999993</v>
      </c>
      <c r="G13" s="38">
        <f t="shared" si="4"/>
        <v>862757</v>
      </c>
      <c r="H13" s="38">
        <f t="shared" si="4"/>
        <v>667545.89999999991</v>
      </c>
      <c r="I13" s="38">
        <v>340120.8</v>
      </c>
      <c r="J13" s="38">
        <v>213450.2</v>
      </c>
      <c r="K13" s="38">
        <v>13703.8</v>
      </c>
      <c r="L13" s="38">
        <v>12565.3</v>
      </c>
      <c r="M13" s="38">
        <v>289284.59999999998</v>
      </c>
      <c r="N13" s="38">
        <v>189496.3</v>
      </c>
      <c r="O13" s="38">
        <v>999</v>
      </c>
      <c r="P13" s="38">
        <v>994.5</v>
      </c>
      <c r="Q13" s="38">
        <v>48837.2</v>
      </c>
      <c r="R13" s="38">
        <v>23953.8</v>
      </c>
      <c r="S13" s="38">
        <v>12704.8</v>
      </c>
      <c r="T13" s="38">
        <v>11570.8</v>
      </c>
      <c r="U13" s="38"/>
      <c r="V13" s="38"/>
      <c r="W13" s="39"/>
      <c r="X13" s="39"/>
      <c r="Y13" s="39"/>
      <c r="Z13" s="39"/>
      <c r="AA13" s="39"/>
      <c r="AB13" s="39"/>
      <c r="AC13" s="38">
        <v>7440</v>
      </c>
      <c r="AD13" s="38">
        <v>2740</v>
      </c>
      <c r="AE13" s="38">
        <v>440453.5</v>
      </c>
      <c r="AF13" s="38">
        <v>265101.8</v>
      </c>
      <c r="AG13" s="39"/>
      <c r="AH13" s="39"/>
      <c r="AI13" s="39"/>
      <c r="AJ13" s="39"/>
      <c r="AK13" s="38">
        <v>1450</v>
      </c>
      <c r="AL13" s="38">
        <v>0</v>
      </c>
      <c r="AM13" s="38"/>
      <c r="AN13" s="38"/>
      <c r="AO13" s="38"/>
      <c r="AP13" s="38"/>
      <c r="AQ13" s="39"/>
      <c r="AR13" s="39"/>
      <c r="AS13" s="38">
        <v>5000</v>
      </c>
      <c r="AT13" s="38">
        <v>1750</v>
      </c>
      <c r="AU13" s="38">
        <v>445453.5</v>
      </c>
      <c r="AV13" s="38">
        <v>284742.5</v>
      </c>
      <c r="AW13" s="39"/>
      <c r="AX13" s="39"/>
      <c r="AY13" s="38">
        <v>-5000</v>
      </c>
      <c r="AZ13" s="38">
        <v>-19641.7</v>
      </c>
      <c r="BA13" s="38">
        <v>294485.8</v>
      </c>
      <c r="BB13" s="38">
        <v>282044.90000000002</v>
      </c>
      <c r="BC13" s="38">
        <v>9139.1</v>
      </c>
      <c r="BD13" s="38">
        <v>0</v>
      </c>
      <c r="BE13" s="38">
        <v>294485.8</v>
      </c>
      <c r="BF13" s="38">
        <v>282044.90000000002</v>
      </c>
      <c r="BG13" s="38">
        <v>9139.1</v>
      </c>
      <c r="BH13" s="38">
        <v>0</v>
      </c>
      <c r="BI13" s="38"/>
      <c r="BJ13" s="38"/>
      <c r="BK13" s="39"/>
      <c r="BL13" s="39"/>
      <c r="BM13" s="38">
        <v>33660</v>
      </c>
      <c r="BN13" s="38">
        <v>12519.6</v>
      </c>
      <c r="BO13" s="38">
        <v>390959.6</v>
      </c>
      <c r="BP13" s="38">
        <v>389878.8</v>
      </c>
      <c r="BQ13" s="39"/>
      <c r="BR13" s="39"/>
      <c r="BS13" s="38"/>
      <c r="BT13" s="38"/>
      <c r="BU13" s="38"/>
      <c r="BV13" s="38"/>
      <c r="BW13" s="38"/>
      <c r="BX13" s="38"/>
      <c r="BY13" s="38">
        <v>29960</v>
      </c>
      <c r="BZ13" s="38">
        <v>9009</v>
      </c>
      <c r="CA13" s="38">
        <v>188599.4</v>
      </c>
      <c r="CB13" s="38">
        <v>188599.3</v>
      </c>
      <c r="CC13" s="38">
        <v>3700</v>
      </c>
      <c r="CD13" s="38">
        <v>3510.6</v>
      </c>
      <c r="CE13" s="38">
        <v>202360.3</v>
      </c>
      <c r="CF13" s="38">
        <v>201279.5</v>
      </c>
      <c r="CG13" s="38"/>
      <c r="CH13" s="38"/>
      <c r="CI13" s="38"/>
      <c r="CJ13" s="38"/>
      <c r="CK13" s="40"/>
      <c r="CL13" s="40"/>
      <c r="CM13" s="40"/>
      <c r="CN13" s="40"/>
      <c r="CO13" s="38">
        <v>56989.9</v>
      </c>
      <c r="CP13" s="38">
        <v>34720.5</v>
      </c>
      <c r="CQ13" s="38">
        <v>4500</v>
      </c>
      <c r="CR13" s="38">
        <v>0</v>
      </c>
      <c r="CS13" s="41">
        <v>56370.7</v>
      </c>
      <c r="CT13" s="41">
        <v>34101.300000000003</v>
      </c>
      <c r="CU13" s="41"/>
      <c r="CV13" s="41"/>
      <c r="CW13" s="42">
        <v>33570</v>
      </c>
      <c r="CX13" s="42">
        <v>22516.6</v>
      </c>
      <c r="CY13" s="42"/>
      <c r="CZ13" s="42"/>
      <c r="DA13" s="41">
        <v>341306</v>
      </c>
      <c r="DB13" s="41">
        <v>249967.6</v>
      </c>
      <c r="DC13" s="41">
        <v>4001</v>
      </c>
      <c r="DD13" s="41">
        <v>0</v>
      </c>
      <c r="DE13" s="41">
        <v>288786</v>
      </c>
      <c r="DF13" s="41">
        <v>219931.2</v>
      </c>
      <c r="DG13" s="42"/>
      <c r="DH13" s="42"/>
      <c r="DI13" s="38">
        <v>12000</v>
      </c>
      <c r="DJ13" s="38">
        <v>2035</v>
      </c>
      <c r="DK13" s="38"/>
      <c r="DL13" s="38"/>
      <c r="DM13" s="38">
        <f t="shared" si="2"/>
        <v>130147.5</v>
      </c>
      <c r="DN13" s="38">
        <f t="shared" si="2"/>
        <v>0</v>
      </c>
      <c r="DO13" s="38">
        <v>191647.5</v>
      </c>
      <c r="DP13" s="38">
        <v>61500</v>
      </c>
      <c r="DQ13" s="38">
        <v>0</v>
      </c>
      <c r="DR13" s="38">
        <v>0</v>
      </c>
      <c r="DS13" s="38">
        <v>61500</v>
      </c>
      <c r="DT13" s="38">
        <v>61500</v>
      </c>
    </row>
    <row r="14" spans="1:124" s="46" customFormat="1" ht="13.5">
      <c r="A14" s="44">
        <v>4</v>
      </c>
      <c r="B14" s="45" t="s">
        <v>48</v>
      </c>
      <c r="C14" s="38">
        <f t="shared" si="3"/>
        <v>1571196.2</v>
      </c>
      <c r="D14" s="38">
        <f t="shared" si="3"/>
        <v>801071.79999999993</v>
      </c>
      <c r="E14" s="38">
        <f t="shared" si="4"/>
        <v>1267261</v>
      </c>
      <c r="F14" s="38">
        <f t="shared" si="4"/>
        <v>742372.39999999991</v>
      </c>
      <c r="G14" s="38">
        <f t="shared" si="4"/>
        <v>303935.2</v>
      </c>
      <c r="H14" s="38">
        <f t="shared" si="4"/>
        <v>58699.399999999994</v>
      </c>
      <c r="I14" s="38">
        <v>384155.1</v>
      </c>
      <c r="J14" s="38">
        <v>257890.4</v>
      </c>
      <c r="K14" s="38">
        <v>22150</v>
      </c>
      <c r="L14" s="38">
        <v>9453</v>
      </c>
      <c r="M14" s="38">
        <v>294774.09999999998</v>
      </c>
      <c r="N14" s="38">
        <v>226069.3</v>
      </c>
      <c r="O14" s="38">
        <v>19550</v>
      </c>
      <c r="P14" s="38">
        <v>7528.4</v>
      </c>
      <c r="Q14" s="38">
        <v>83680</v>
      </c>
      <c r="R14" s="38">
        <v>27729.599999999999</v>
      </c>
      <c r="S14" s="38">
        <v>2600</v>
      </c>
      <c r="T14" s="38">
        <v>1924.6</v>
      </c>
      <c r="U14" s="38">
        <v>2000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9600</v>
      </c>
      <c r="AD14" s="38">
        <v>6075.9</v>
      </c>
      <c r="AE14" s="38">
        <v>135253.20000000001</v>
      </c>
      <c r="AF14" s="38">
        <v>33834.699999999997</v>
      </c>
      <c r="AG14" s="38"/>
      <c r="AH14" s="38"/>
      <c r="AI14" s="38"/>
      <c r="AJ14" s="38"/>
      <c r="AK14" s="38">
        <v>9600</v>
      </c>
      <c r="AL14" s="38">
        <v>6075.9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135253.20000000001</v>
      </c>
      <c r="AV14" s="38">
        <v>52874</v>
      </c>
      <c r="AW14" s="38"/>
      <c r="AX14" s="38"/>
      <c r="AY14" s="38">
        <v>0</v>
      </c>
      <c r="AZ14" s="38">
        <v>-19039.2</v>
      </c>
      <c r="BA14" s="38">
        <v>63195.8</v>
      </c>
      <c r="BB14" s="38">
        <v>58845.599999999999</v>
      </c>
      <c r="BC14" s="38">
        <v>150</v>
      </c>
      <c r="BD14" s="38">
        <v>148</v>
      </c>
      <c r="BE14" s="38">
        <v>61695.8</v>
      </c>
      <c r="BF14" s="38">
        <v>58845.599999999999</v>
      </c>
      <c r="BG14" s="38">
        <v>150</v>
      </c>
      <c r="BH14" s="38">
        <v>148</v>
      </c>
      <c r="BI14" s="38"/>
      <c r="BJ14" s="38"/>
      <c r="BK14" s="38"/>
      <c r="BL14" s="38"/>
      <c r="BM14" s="38">
        <v>211721.9</v>
      </c>
      <c r="BN14" s="38">
        <v>89816.8</v>
      </c>
      <c r="BO14" s="38">
        <v>71811</v>
      </c>
      <c r="BP14" s="38">
        <v>3938</v>
      </c>
      <c r="BQ14" s="38"/>
      <c r="BR14" s="38"/>
      <c r="BS14" s="38"/>
      <c r="BT14" s="38"/>
      <c r="BU14" s="38">
        <v>0</v>
      </c>
      <c r="BV14" s="38">
        <v>0</v>
      </c>
      <c r="BW14" s="38">
        <v>0</v>
      </c>
      <c r="BX14" s="38">
        <v>0</v>
      </c>
      <c r="BY14" s="38">
        <v>13900</v>
      </c>
      <c r="BZ14" s="38">
        <v>6667.8</v>
      </c>
      <c r="CA14" s="38">
        <v>3520</v>
      </c>
      <c r="CB14" s="38">
        <v>940</v>
      </c>
      <c r="CC14" s="38">
        <v>17799.2</v>
      </c>
      <c r="CD14" s="38">
        <v>11353.4</v>
      </c>
      <c r="CE14" s="38">
        <v>53000</v>
      </c>
      <c r="CF14" s="38">
        <v>2998</v>
      </c>
      <c r="CG14" s="38">
        <v>180022</v>
      </c>
      <c r="CH14" s="38">
        <v>71795.600000000006</v>
      </c>
      <c r="CI14" s="38">
        <v>10161</v>
      </c>
      <c r="CJ14" s="38">
        <v>0</v>
      </c>
      <c r="CK14" s="42">
        <v>0</v>
      </c>
      <c r="CL14" s="42">
        <v>0</v>
      </c>
      <c r="CM14" s="42">
        <v>0</v>
      </c>
      <c r="CN14" s="42">
        <v>0</v>
      </c>
      <c r="CO14" s="38">
        <v>87007.8</v>
      </c>
      <c r="CP14" s="38">
        <v>57535.5</v>
      </c>
      <c r="CQ14" s="38">
        <v>28719</v>
      </c>
      <c r="CR14" s="38">
        <v>10935.7</v>
      </c>
      <c r="CS14" s="38">
        <v>87007.8</v>
      </c>
      <c r="CT14" s="38">
        <v>57535.5</v>
      </c>
      <c r="CU14" s="38">
        <v>28719</v>
      </c>
      <c r="CV14" s="38">
        <v>10935.7</v>
      </c>
      <c r="CW14" s="42">
        <v>80407.5</v>
      </c>
      <c r="CX14" s="42">
        <v>57535.5</v>
      </c>
      <c r="CY14" s="42">
        <v>28719</v>
      </c>
      <c r="CZ14" s="42">
        <v>10935.7</v>
      </c>
      <c r="DA14" s="41">
        <v>450030.3</v>
      </c>
      <c r="DB14" s="41">
        <v>258432.6</v>
      </c>
      <c r="DC14" s="41">
        <v>45852</v>
      </c>
      <c r="DD14" s="41">
        <v>390</v>
      </c>
      <c r="DE14" s="41">
        <v>308565</v>
      </c>
      <c r="DF14" s="41">
        <v>185685.9</v>
      </c>
      <c r="DG14" s="42">
        <v>40729</v>
      </c>
      <c r="DH14" s="42">
        <v>390</v>
      </c>
      <c r="DI14" s="38">
        <v>22435</v>
      </c>
      <c r="DJ14" s="38">
        <v>13775.6</v>
      </c>
      <c r="DK14" s="38"/>
      <c r="DL14" s="38"/>
      <c r="DM14" s="38">
        <f t="shared" si="2"/>
        <v>37115.1</v>
      </c>
      <c r="DN14" s="38">
        <f>DP14+DR14-DT14</f>
        <v>0</v>
      </c>
      <c r="DO14" s="38">
        <v>37115.1</v>
      </c>
      <c r="DP14" s="38">
        <v>0</v>
      </c>
      <c r="DQ14" s="38">
        <v>0</v>
      </c>
      <c r="DR14" s="38">
        <v>0</v>
      </c>
      <c r="DS14" s="38">
        <v>0</v>
      </c>
      <c r="DT14" s="38">
        <v>0</v>
      </c>
    </row>
    <row r="15" spans="1:124" s="52" customFormat="1" ht="13.5">
      <c r="A15" s="85" t="s">
        <v>49</v>
      </c>
      <c r="B15" s="85"/>
      <c r="C15" s="47">
        <f t="shared" ref="C15:AJ15" si="5">SUM(C11:C14)</f>
        <v>7157821.1000000006</v>
      </c>
      <c r="D15" s="47">
        <f t="shared" si="5"/>
        <v>3901824.0999999996</v>
      </c>
      <c r="E15" s="47">
        <f t="shared" si="5"/>
        <v>5326606.2</v>
      </c>
      <c r="F15" s="47">
        <f t="shared" si="5"/>
        <v>3479277.5</v>
      </c>
      <c r="G15" s="47">
        <f t="shared" si="5"/>
        <v>1892714.9000000001</v>
      </c>
      <c r="H15" s="47">
        <f t="shared" si="5"/>
        <v>484046.59999999986</v>
      </c>
      <c r="I15" s="47">
        <f t="shared" si="5"/>
        <v>1579729.9</v>
      </c>
      <c r="J15" s="47">
        <f t="shared" si="5"/>
        <v>1035958.2000000001</v>
      </c>
      <c r="K15" s="47">
        <f t="shared" si="5"/>
        <v>110924.7</v>
      </c>
      <c r="L15" s="47">
        <f t="shared" si="5"/>
        <v>59817.5</v>
      </c>
      <c r="M15" s="47">
        <f t="shared" si="5"/>
        <v>1409361.5</v>
      </c>
      <c r="N15" s="47">
        <f t="shared" si="5"/>
        <v>954740</v>
      </c>
      <c r="O15" s="47">
        <f t="shared" si="5"/>
        <v>95619.9</v>
      </c>
      <c r="P15" s="47">
        <f t="shared" si="5"/>
        <v>46322.1</v>
      </c>
      <c r="Q15" s="47">
        <f t="shared" si="5"/>
        <v>152250.70000000001</v>
      </c>
      <c r="R15" s="47">
        <f t="shared" si="5"/>
        <v>70126.7</v>
      </c>
      <c r="S15" s="47">
        <f t="shared" si="5"/>
        <v>15304.8</v>
      </c>
      <c r="T15" s="47">
        <f t="shared" si="5"/>
        <v>13495.4</v>
      </c>
      <c r="U15" s="47">
        <f t="shared" si="5"/>
        <v>2300</v>
      </c>
      <c r="V15" s="47">
        <f t="shared" si="5"/>
        <v>198</v>
      </c>
      <c r="W15" s="48">
        <f t="shared" si="5"/>
        <v>0</v>
      </c>
      <c r="X15" s="48">
        <f t="shared" si="5"/>
        <v>0</v>
      </c>
      <c r="Y15" s="47">
        <f t="shared" si="5"/>
        <v>0</v>
      </c>
      <c r="Z15" s="47">
        <f t="shared" si="5"/>
        <v>0</v>
      </c>
      <c r="AA15" s="47">
        <f t="shared" si="5"/>
        <v>0</v>
      </c>
      <c r="AB15" s="47">
        <f t="shared" si="5"/>
        <v>0</v>
      </c>
      <c r="AC15" s="47">
        <f t="shared" si="5"/>
        <v>102604.7</v>
      </c>
      <c r="AD15" s="47">
        <f t="shared" si="5"/>
        <v>66701.599999999991</v>
      </c>
      <c r="AE15" s="47">
        <f t="shared" si="5"/>
        <v>414561.60000000003</v>
      </c>
      <c r="AF15" s="47">
        <f t="shared" si="5"/>
        <v>-191598.7</v>
      </c>
      <c r="AG15" s="48">
        <f t="shared" si="5"/>
        <v>0</v>
      </c>
      <c r="AH15" s="48">
        <f t="shared" si="5"/>
        <v>0</v>
      </c>
      <c r="AI15" s="48">
        <f t="shared" si="5"/>
        <v>0</v>
      </c>
      <c r="AJ15" s="48">
        <f t="shared" si="5"/>
        <v>0</v>
      </c>
      <c r="AK15" s="47">
        <f t="shared" ref="AK15:CV15" si="6">SUM(AK11:AK14)</f>
        <v>11050</v>
      </c>
      <c r="AL15" s="47">
        <f t="shared" si="6"/>
        <v>6075.9</v>
      </c>
      <c r="AM15" s="47">
        <f t="shared" si="6"/>
        <v>52973.599999999999</v>
      </c>
      <c r="AN15" s="47">
        <f t="shared" si="6"/>
        <v>49231.1</v>
      </c>
      <c r="AO15" s="47">
        <f t="shared" si="6"/>
        <v>0</v>
      </c>
      <c r="AP15" s="47">
        <f t="shared" si="6"/>
        <v>0</v>
      </c>
      <c r="AQ15" s="47">
        <f t="shared" si="6"/>
        <v>0</v>
      </c>
      <c r="AR15" s="47">
        <f t="shared" si="6"/>
        <v>0</v>
      </c>
      <c r="AS15" s="47">
        <f t="shared" si="6"/>
        <v>88842.2</v>
      </c>
      <c r="AT15" s="47">
        <f t="shared" si="6"/>
        <v>59210.7</v>
      </c>
      <c r="AU15" s="47">
        <f t="shared" si="6"/>
        <v>1106588</v>
      </c>
      <c r="AV15" s="47">
        <f t="shared" si="6"/>
        <v>593549.5</v>
      </c>
      <c r="AW15" s="48">
        <f t="shared" si="6"/>
        <v>0</v>
      </c>
      <c r="AX15" s="48">
        <f t="shared" si="6"/>
        <v>0</v>
      </c>
      <c r="AY15" s="47">
        <f t="shared" si="6"/>
        <v>-745000</v>
      </c>
      <c r="AZ15" s="47">
        <f t="shared" si="6"/>
        <v>-834380.19999999984</v>
      </c>
      <c r="BA15" s="47">
        <f t="shared" si="6"/>
        <v>788563.9</v>
      </c>
      <c r="BB15" s="47">
        <f t="shared" si="6"/>
        <v>612649.1</v>
      </c>
      <c r="BC15" s="47">
        <f t="shared" si="6"/>
        <v>109539.1</v>
      </c>
      <c r="BD15" s="47">
        <f t="shared" si="6"/>
        <v>398</v>
      </c>
      <c r="BE15" s="47">
        <f t="shared" si="6"/>
        <v>781163.9</v>
      </c>
      <c r="BF15" s="47">
        <f t="shared" si="6"/>
        <v>611026.1</v>
      </c>
      <c r="BG15" s="47">
        <f t="shared" si="6"/>
        <v>109539.1</v>
      </c>
      <c r="BH15" s="47">
        <f t="shared" si="6"/>
        <v>398</v>
      </c>
      <c r="BI15" s="47">
        <f t="shared" si="6"/>
        <v>5900</v>
      </c>
      <c r="BJ15" s="47">
        <f t="shared" si="6"/>
        <v>1623</v>
      </c>
      <c r="BK15" s="47">
        <f t="shared" si="6"/>
        <v>0</v>
      </c>
      <c r="BL15" s="47">
        <f t="shared" si="6"/>
        <v>0</v>
      </c>
      <c r="BM15" s="47">
        <f t="shared" si="6"/>
        <v>394873.9</v>
      </c>
      <c r="BN15" s="47">
        <f t="shared" si="6"/>
        <v>211492.3</v>
      </c>
      <c r="BO15" s="47">
        <f t="shared" si="6"/>
        <v>756817.5</v>
      </c>
      <c r="BP15" s="47">
        <f t="shared" si="6"/>
        <v>598814.1</v>
      </c>
      <c r="BQ15" s="47">
        <f t="shared" si="6"/>
        <v>0</v>
      </c>
      <c r="BR15" s="47">
        <f t="shared" si="6"/>
        <v>0</v>
      </c>
      <c r="BS15" s="47">
        <f t="shared" si="6"/>
        <v>234000</v>
      </c>
      <c r="BT15" s="47">
        <f t="shared" si="6"/>
        <v>174950.39999999999</v>
      </c>
      <c r="BU15" s="47">
        <f t="shared" si="6"/>
        <v>0</v>
      </c>
      <c r="BV15" s="47">
        <f t="shared" si="6"/>
        <v>0</v>
      </c>
      <c r="BW15" s="47">
        <f t="shared" si="6"/>
        <v>0</v>
      </c>
      <c r="BX15" s="47">
        <f t="shared" si="6"/>
        <v>0</v>
      </c>
      <c r="BY15" s="47">
        <f t="shared" si="6"/>
        <v>60464</v>
      </c>
      <c r="BZ15" s="47">
        <f t="shared" si="6"/>
        <v>28990.2</v>
      </c>
      <c r="CA15" s="47">
        <f t="shared" si="6"/>
        <v>222119.4</v>
      </c>
      <c r="CB15" s="47">
        <f t="shared" si="6"/>
        <v>189539.3</v>
      </c>
      <c r="CC15" s="47">
        <f t="shared" si="6"/>
        <v>134499.20000000001</v>
      </c>
      <c r="CD15" s="47">
        <f t="shared" si="6"/>
        <v>96186.4</v>
      </c>
      <c r="CE15" s="47">
        <f t="shared" si="6"/>
        <v>255360.3</v>
      </c>
      <c r="CF15" s="47">
        <f t="shared" si="6"/>
        <v>204277.5</v>
      </c>
      <c r="CG15" s="47">
        <f t="shared" si="6"/>
        <v>199910</v>
      </c>
      <c r="CH15" s="47">
        <f t="shared" si="6"/>
        <v>86315.700000000012</v>
      </c>
      <c r="CI15" s="47">
        <f t="shared" si="6"/>
        <v>40207.9</v>
      </c>
      <c r="CJ15" s="47">
        <f t="shared" si="6"/>
        <v>30046.9</v>
      </c>
      <c r="CK15" s="49">
        <f t="shared" si="6"/>
        <v>0</v>
      </c>
      <c r="CL15" s="49">
        <f t="shared" si="6"/>
        <v>0</v>
      </c>
      <c r="CM15" s="49">
        <f t="shared" si="6"/>
        <v>0</v>
      </c>
      <c r="CN15" s="49">
        <f t="shared" si="6"/>
        <v>0</v>
      </c>
      <c r="CO15" s="47">
        <f t="shared" si="6"/>
        <v>334556</v>
      </c>
      <c r="CP15" s="47">
        <f t="shared" si="6"/>
        <v>227434.5</v>
      </c>
      <c r="CQ15" s="47">
        <f t="shared" si="6"/>
        <v>200219</v>
      </c>
      <c r="CR15" s="47">
        <f t="shared" si="6"/>
        <v>11135.7</v>
      </c>
      <c r="CS15" s="50">
        <f t="shared" si="6"/>
        <v>333594.8</v>
      </c>
      <c r="CT15" s="50">
        <f t="shared" si="6"/>
        <v>226665.3</v>
      </c>
      <c r="CU15" s="50">
        <f t="shared" si="6"/>
        <v>195719</v>
      </c>
      <c r="CV15" s="50">
        <f t="shared" si="6"/>
        <v>11135.7</v>
      </c>
      <c r="CW15" s="51">
        <f t="shared" ref="CW15:DT15" si="7">SUM(CW11:CW14)</f>
        <v>203436.6</v>
      </c>
      <c r="CX15" s="51">
        <f t="shared" si="7"/>
        <v>144034.1</v>
      </c>
      <c r="CY15" s="51">
        <f t="shared" si="7"/>
        <v>194719</v>
      </c>
      <c r="CZ15" s="51">
        <f t="shared" si="7"/>
        <v>11035.7</v>
      </c>
      <c r="DA15" s="50">
        <f t="shared" si="7"/>
        <v>1791020.3</v>
      </c>
      <c r="DB15" s="50">
        <f t="shared" si="7"/>
        <v>1224758.2</v>
      </c>
      <c r="DC15" s="50">
        <f t="shared" si="7"/>
        <v>300653</v>
      </c>
      <c r="DD15" s="50">
        <f t="shared" si="7"/>
        <v>5480</v>
      </c>
      <c r="DE15" s="50">
        <f t="shared" si="7"/>
        <v>1265256.5</v>
      </c>
      <c r="DF15" s="50">
        <f t="shared" si="7"/>
        <v>874421.6</v>
      </c>
      <c r="DG15" s="51">
        <f t="shared" si="7"/>
        <v>44029</v>
      </c>
      <c r="DH15" s="51">
        <f t="shared" si="7"/>
        <v>1130</v>
      </c>
      <c r="DI15" s="47">
        <f t="shared" si="7"/>
        <v>68235</v>
      </c>
      <c r="DJ15" s="47">
        <f t="shared" si="7"/>
        <v>38585.599999999999</v>
      </c>
      <c r="DK15" s="47">
        <f t="shared" si="7"/>
        <v>0</v>
      </c>
      <c r="DL15" s="47">
        <f t="shared" si="7"/>
        <v>0</v>
      </c>
      <c r="DM15" s="47">
        <f t="shared" si="7"/>
        <v>203222.5</v>
      </c>
      <c r="DN15" s="47">
        <f t="shared" si="7"/>
        <v>0</v>
      </c>
      <c r="DO15" s="47">
        <f t="shared" si="7"/>
        <v>264722.5</v>
      </c>
      <c r="DP15" s="47">
        <f t="shared" si="7"/>
        <v>61500</v>
      </c>
      <c r="DQ15" s="47">
        <f t="shared" si="7"/>
        <v>0</v>
      </c>
      <c r="DR15" s="47">
        <f t="shared" si="7"/>
        <v>0</v>
      </c>
      <c r="DS15" s="47">
        <f t="shared" si="7"/>
        <v>61500</v>
      </c>
      <c r="DT15" s="47">
        <f t="shared" si="7"/>
        <v>61500</v>
      </c>
    </row>
    <row r="16" spans="1:124" s="3" customFormat="1" ht="12.75">
      <c r="C16" s="53"/>
      <c r="D16" s="53"/>
      <c r="E16" s="53"/>
      <c r="F16" s="53"/>
      <c r="G16" s="53"/>
      <c r="H16" s="53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>
        <f>AL15+AN15</f>
        <v>55307</v>
      </c>
      <c r="AO16" s="54"/>
      <c r="AP16" s="54"/>
      <c r="AQ16" s="54"/>
      <c r="AR16" s="54"/>
      <c r="AS16" s="54"/>
      <c r="AT16" s="54"/>
      <c r="AU16" s="54"/>
      <c r="AV16" s="54">
        <f>AT15+AV15</f>
        <v>652760.19999999995</v>
      </c>
      <c r="AW16" s="54"/>
      <c r="AX16" s="54"/>
      <c r="AY16" s="54"/>
      <c r="AZ16" s="54"/>
      <c r="BA16" s="54"/>
      <c r="BB16" s="54">
        <f>BB15+BD15</f>
        <v>613047.1</v>
      </c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>
        <f>BR15+BT15+CH15+CJ15</f>
        <v>291313</v>
      </c>
      <c r="BU16" s="54"/>
      <c r="BV16" s="54"/>
      <c r="BW16" s="54"/>
      <c r="BX16" s="54"/>
      <c r="BY16" s="54"/>
      <c r="BZ16" s="54"/>
      <c r="CA16" s="54"/>
      <c r="CB16" s="54">
        <f>BZ15+CB15</f>
        <v>218529.5</v>
      </c>
      <c r="CC16" s="54"/>
      <c r="CD16" s="54"/>
      <c r="CE16" s="54"/>
      <c r="CF16" s="54">
        <f>CD15+CF15</f>
        <v>300463.90000000002</v>
      </c>
      <c r="CG16" s="54"/>
      <c r="CH16" s="54"/>
      <c r="CI16" s="54"/>
      <c r="CJ16" s="54"/>
      <c r="CK16" s="54"/>
      <c r="CL16" s="54"/>
      <c r="CM16" s="54"/>
      <c r="CN16" s="54"/>
      <c r="CO16" s="54"/>
      <c r="CP16" s="54">
        <f>CP15+CR15</f>
        <v>238570.2</v>
      </c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>
        <f>DB15+DD15</f>
        <v>1230238.2</v>
      </c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</row>
    <row r="17" spans="3:124" s="57" customFormat="1" ht="13.5"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3"/>
      <c r="CB17" s="55"/>
      <c r="CC17" s="55"/>
      <c r="CD17" s="55"/>
      <c r="CE17" s="55"/>
      <c r="CF17" s="55"/>
      <c r="CG17" s="55"/>
      <c r="CH17" s="55"/>
      <c r="CI17" s="55"/>
      <c r="CJ17" s="55"/>
      <c r="CK17" s="56"/>
      <c r="CL17" s="56"/>
      <c r="CM17" s="56"/>
      <c r="CN17" s="56"/>
      <c r="CO17" s="55"/>
      <c r="CP17" s="55"/>
      <c r="CQ17" s="55"/>
      <c r="CR17" s="55"/>
      <c r="CS17" s="55"/>
      <c r="CT17" s="55"/>
      <c r="CU17" s="55"/>
      <c r="CV17" s="55"/>
      <c r="CW17" s="53"/>
      <c r="CX17" s="53"/>
      <c r="CY17" s="53"/>
      <c r="CZ17" s="53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</row>
    <row r="18" spans="3:124" s="57" customFormat="1" ht="13.5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6"/>
      <c r="CL18" s="56"/>
      <c r="CM18" s="56"/>
      <c r="CN18" s="56"/>
      <c r="CO18" s="55"/>
      <c r="CP18" s="55"/>
      <c r="CQ18" s="55"/>
      <c r="CR18" s="55"/>
      <c r="CS18" s="55"/>
      <c r="CT18" s="55"/>
      <c r="CU18" s="55"/>
      <c r="CV18" s="55"/>
      <c r="CW18" s="53"/>
      <c r="CX18" s="53"/>
      <c r="CY18" s="53"/>
      <c r="CZ18" s="53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</row>
    <row r="19" spans="3:124" s="57" customFormat="1" ht="13.5"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6"/>
      <c r="CL19" s="56"/>
      <c r="CM19" s="56"/>
      <c r="CN19" s="56"/>
      <c r="CO19" s="55"/>
      <c r="CP19" s="55"/>
      <c r="CQ19" s="55"/>
      <c r="CR19" s="55"/>
      <c r="CS19" s="55"/>
      <c r="CT19" s="55"/>
      <c r="CU19" s="55"/>
      <c r="CV19" s="55"/>
      <c r="CW19" s="53"/>
      <c r="CX19" s="53"/>
      <c r="CY19" s="53"/>
      <c r="CZ19" s="53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</row>
    <row r="20" spans="3:124" s="57" customFormat="1" ht="13.5"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6"/>
      <c r="CL20" s="56"/>
      <c r="CM20" s="56"/>
      <c r="CN20" s="56"/>
      <c r="CO20" s="55"/>
      <c r="CP20" s="55"/>
      <c r="CQ20" s="55"/>
      <c r="CR20" s="55"/>
      <c r="CS20" s="55"/>
      <c r="CT20" s="55"/>
      <c r="CU20" s="55"/>
      <c r="CV20" s="55"/>
      <c r="CW20" s="53"/>
      <c r="CX20" s="53"/>
      <c r="CY20" s="53"/>
      <c r="CZ20" s="53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</row>
    <row r="21" spans="3:124" s="57" customFormat="1" ht="13.5"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6"/>
      <c r="CL21" s="56"/>
      <c r="CM21" s="56"/>
      <c r="CN21" s="56"/>
      <c r="CO21" s="55"/>
      <c r="CP21" s="55"/>
      <c r="CQ21" s="55"/>
      <c r="CR21" s="55"/>
      <c r="CS21" s="55"/>
      <c r="CT21" s="55"/>
      <c r="CU21" s="55"/>
      <c r="CV21" s="55"/>
      <c r="CW21" s="53"/>
      <c r="CX21" s="53"/>
      <c r="CY21" s="53"/>
      <c r="CZ21" s="53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</row>
    <row r="22" spans="3:124" s="57" customFormat="1" ht="13.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6"/>
      <c r="CL22" s="56"/>
      <c r="CM22" s="56"/>
      <c r="CN22" s="56"/>
      <c r="CO22" s="55"/>
      <c r="CP22" s="55"/>
      <c r="CQ22" s="55"/>
      <c r="CR22" s="55"/>
      <c r="CS22" s="55"/>
      <c r="CT22" s="55"/>
      <c r="CU22" s="55"/>
      <c r="CV22" s="55"/>
      <c r="CW22" s="53"/>
      <c r="CX22" s="53"/>
      <c r="CY22" s="53"/>
      <c r="CZ22" s="53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</row>
    <row r="23" spans="3:124" s="57" customFormat="1" ht="13.5"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6"/>
      <c r="CL23" s="56"/>
      <c r="CM23" s="56"/>
      <c r="CN23" s="56"/>
      <c r="CO23" s="55"/>
      <c r="CP23" s="55"/>
      <c r="CQ23" s="55"/>
      <c r="CR23" s="55"/>
      <c r="CS23" s="55"/>
      <c r="CT23" s="55"/>
      <c r="CU23" s="55"/>
      <c r="CV23" s="55"/>
      <c r="CW23" s="53"/>
      <c r="CX23" s="53"/>
      <c r="CY23" s="53"/>
      <c r="CZ23" s="53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</row>
    <row r="24" spans="3:124" s="57" customFormat="1" ht="13.5"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6"/>
      <c r="CL24" s="56"/>
      <c r="CM24" s="56"/>
      <c r="CN24" s="56"/>
      <c r="CO24" s="55"/>
      <c r="CP24" s="55"/>
      <c r="CQ24" s="55"/>
      <c r="CR24" s="55"/>
      <c r="CS24" s="55"/>
      <c r="CT24" s="55"/>
      <c r="CU24" s="55"/>
      <c r="CV24" s="55"/>
      <c r="CW24" s="53"/>
      <c r="CX24" s="53"/>
      <c r="CY24" s="53"/>
      <c r="CZ24" s="53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</row>
    <row r="25" spans="3:124" s="57" customFormat="1" ht="13.5"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6"/>
      <c r="CL25" s="56"/>
      <c r="CM25" s="56"/>
      <c r="CN25" s="56"/>
      <c r="CO25" s="55"/>
      <c r="CP25" s="55"/>
      <c r="CQ25" s="55"/>
      <c r="CR25" s="55"/>
      <c r="CS25" s="55"/>
      <c r="CT25" s="55"/>
      <c r="CU25" s="55"/>
      <c r="CV25" s="55"/>
      <c r="CW25" s="53"/>
      <c r="CX25" s="53"/>
      <c r="CY25" s="53"/>
      <c r="CZ25" s="53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</row>
    <row r="26" spans="3:124" s="57" customFormat="1" ht="13.5"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6"/>
      <c r="CL26" s="56"/>
      <c r="CM26" s="56"/>
      <c r="CN26" s="56"/>
      <c r="CO26" s="55"/>
      <c r="CP26" s="55"/>
      <c r="CQ26" s="55"/>
      <c r="CR26" s="55"/>
      <c r="CS26" s="55"/>
      <c r="CT26" s="55"/>
      <c r="CU26" s="55"/>
      <c r="CV26" s="55"/>
      <c r="CW26" s="53"/>
      <c r="CX26" s="53"/>
      <c r="CY26" s="53"/>
      <c r="CZ26" s="53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</row>
    <row r="27" spans="3:124" s="57" customFormat="1" ht="13.5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6"/>
      <c r="CL27" s="56"/>
      <c r="CM27" s="56"/>
      <c r="CN27" s="56"/>
      <c r="CO27" s="55"/>
      <c r="CP27" s="55"/>
      <c r="CQ27" s="55"/>
      <c r="CR27" s="55"/>
      <c r="CS27" s="55"/>
      <c r="CT27" s="55"/>
      <c r="CU27" s="55"/>
      <c r="CV27" s="55"/>
      <c r="CW27" s="53"/>
      <c r="CX27" s="53"/>
      <c r="CY27" s="53"/>
      <c r="CZ27" s="53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</row>
    <row r="28" spans="3:124" s="57" customFormat="1" ht="13.5"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6"/>
      <c r="CL28" s="56"/>
      <c r="CM28" s="56"/>
      <c r="CN28" s="56"/>
      <c r="CO28" s="55"/>
      <c r="CP28" s="55"/>
      <c r="CQ28" s="55"/>
      <c r="CR28" s="55"/>
      <c r="CS28" s="55"/>
      <c r="CT28" s="55"/>
      <c r="CU28" s="55"/>
      <c r="CV28" s="55"/>
      <c r="CW28" s="53"/>
      <c r="CX28" s="53"/>
      <c r="CY28" s="53"/>
      <c r="CZ28" s="53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</row>
    <row r="29" spans="3:124" s="57" customFormat="1" ht="13.5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6"/>
      <c r="CL29" s="56"/>
      <c r="CM29" s="56"/>
      <c r="CN29" s="56"/>
      <c r="CO29" s="55"/>
      <c r="CP29" s="55"/>
      <c r="CQ29" s="55"/>
      <c r="CR29" s="55"/>
      <c r="CS29" s="55"/>
      <c r="CT29" s="55"/>
      <c r="CU29" s="55"/>
      <c r="CV29" s="55"/>
      <c r="CW29" s="53"/>
      <c r="CX29" s="53"/>
      <c r="CY29" s="53"/>
      <c r="CZ29" s="53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</row>
    <row r="30" spans="3:124" s="57" customFormat="1" ht="13.5"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6"/>
      <c r="CL30" s="56"/>
      <c r="CM30" s="56"/>
      <c r="CN30" s="56"/>
      <c r="CO30" s="55"/>
      <c r="CP30" s="55"/>
      <c r="CQ30" s="55"/>
      <c r="CR30" s="55"/>
      <c r="CS30" s="55"/>
      <c r="CT30" s="55"/>
      <c r="CU30" s="55"/>
      <c r="CV30" s="55"/>
      <c r="CW30" s="53"/>
      <c r="CX30" s="53"/>
      <c r="CY30" s="53"/>
      <c r="CZ30" s="53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</row>
    <row r="31" spans="3:124" s="57" customFormat="1" ht="13.5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6"/>
      <c r="CL31" s="56"/>
      <c r="CM31" s="56"/>
      <c r="CN31" s="56"/>
      <c r="CO31" s="55"/>
      <c r="CP31" s="55"/>
      <c r="CQ31" s="55"/>
      <c r="CR31" s="55"/>
      <c r="CS31" s="55"/>
      <c r="CT31" s="55"/>
      <c r="CU31" s="55"/>
      <c r="CV31" s="55"/>
      <c r="CW31" s="53"/>
      <c r="CX31" s="53"/>
      <c r="CY31" s="53"/>
      <c r="CZ31" s="53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</row>
    <row r="32" spans="3:124" s="57" customFormat="1" ht="13.5"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6"/>
      <c r="CL32" s="56"/>
      <c r="CM32" s="56"/>
      <c r="CN32" s="56"/>
      <c r="CO32" s="55"/>
      <c r="CP32" s="55"/>
      <c r="CQ32" s="55"/>
      <c r="CR32" s="55"/>
      <c r="CS32" s="55"/>
      <c r="CT32" s="55"/>
      <c r="CU32" s="55"/>
      <c r="CV32" s="55"/>
      <c r="CW32" s="53"/>
      <c r="CX32" s="53"/>
      <c r="CY32" s="53"/>
      <c r="CZ32" s="53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</row>
    <row r="33" spans="3:124" s="57" customFormat="1" ht="13.5"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6"/>
      <c r="CL33" s="56"/>
      <c r="CM33" s="56"/>
      <c r="CN33" s="56"/>
      <c r="CO33" s="55"/>
      <c r="CP33" s="55"/>
      <c r="CQ33" s="55"/>
      <c r="CR33" s="55"/>
      <c r="CS33" s="55"/>
      <c r="CT33" s="55"/>
      <c r="CU33" s="55"/>
      <c r="CV33" s="55"/>
      <c r="CW33" s="53"/>
      <c r="CX33" s="53"/>
      <c r="CY33" s="53"/>
      <c r="CZ33" s="53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</row>
    <row r="34" spans="3:124" s="57" customFormat="1" ht="13.5"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6"/>
      <c r="CL34" s="56"/>
      <c r="CM34" s="56"/>
      <c r="CN34" s="56"/>
      <c r="CO34" s="55"/>
      <c r="CP34" s="55"/>
      <c r="CQ34" s="55"/>
      <c r="CR34" s="55"/>
      <c r="CS34" s="55"/>
      <c r="CT34" s="55"/>
      <c r="CU34" s="55"/>
      <c r="CV34" s="55"/>
      <c r="CW34" s="53"/>
      <c r="CX34" s="53"/>
      <c r="CY34" s="53"/>
      <c r="CZ34" s="53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</row>
    <row r="35" spans="3:124" s="57" customFormat="1" ht="13.5"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6"/>
      <c r="CL35" s="56"/>
      <c r="CM35" s="56"/>
      <c r="CN35" s="56"/>
      <c r="CO35" s="55"/>
      <c r="CP35" s="55"/>
      <c r="CQ35" s="55"/>
      <c r="CR35" s="55"/>
      <c r="CS35" s="55"/>
      <c r="CT35" s="55"/>
      <c r="CU35" s="55"/>
      <c r="CV35" s="55"/>
      <c r="CW35" s="53"/>
      <c r="CX35" s="53"/>
      <c r="CY35" s="53"/>
      <c r="CZ35" s="53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</row>
    <row r="36" spans="3:124" s="57" customFormat="1" ht="13.5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6"/>
      <c r="CL36" s="56"/>
      <c r="CM36" s="56"/>
      <c r="CN36" s="56"/>
      <c r="CO36" s="55"/>
      <c r="CP36" s="55"/>
      <c r="CQ36" s="55"/>
      <c r="CR36" s="55"/>
      <c r="CS36" s="55"/>
      <c r="CT36" s="55"/>
      <c r="CU36" s="55"/>
      <c r="CV36" s="55"/>
      <c r="CW36" s="53"/>
      <c r="CX36" s="53"/>
      <c r="CY36" s="53"/>
      <c r="CZ36" s="53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</row>
    <row r="37" spans="3:124" s="57" customFormat="1" ht="13.5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6"/>
      <c r="CL37" s="56"/>
      <c r="CM37" s="56"/>
      <c r="CN37" s="56"/>
      <c r="CO37" s="55"/>
      <c r="CP37" s="55"/>
      <c r="CQ37" s="55"/>
      <c r="CR37" s="55"/>
      <c r="CS37" s="55"/>
      <c r="CT37" s="55"/>
      <c r="CU37" s="55"/>
      <c r="CV37" s="55"/>
      <c r="CW37" s="53"/>
      <c r="CX37" s="53"/>
      <c r="CY37" s="53"/>
      <c r="CZ37" s="53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</row>
    <row r="38" spans="3:124" s="57" customFormat="1" ht="13.5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6"/>
      <c r="CL38" s="56"/>
      <c r="CM38" s="56"/>
      <c r="CN38" s="56"/>
      <c r="CO38" s="55"/>
      <c r="CP38" s="55"/>
      <c r="CQ38" s="55"/>
      <c r="CR38" s="55"/>
      <c r="CS38" s="55"/>
      <c r="CT38" s="55"/>
      <c r="CU38" s="55"/>
      <c r="CV38" s="55"/>
      <c r="CW38" s="53"/>
      <c r="CX38" s="53"/>
      <c r="CY38" s="53"/>
      <c r="CZ38" s="53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</row>
    <row r="39" spans="3:124" s="57" customFormat="1" ht="13.5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6"/>
      <c r="CL39" s="56"/>
      <c r="CM39" s="56"/>
      <c r="CN39" s="56"/>
      <c r="CO39" s="55"/>
      <c r="CP39" s="55"/>
      <c r="CQ39" s="55"/>
      <c r="CR39" s="55"/>
      <c r="CS39" s="55"/>
      <c r="CT39" s="55"/>
      <c r="CU39" s="55"/>
      <c r="CV39" s="55"/>
      <c r="CW39" s="53"/>
      <c r="CX39" s="53"/>
      <c r="CY39" s="53"/>
      <c r="CZ39" s="53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</row>
    <row r="40" spans="3:124" s="57" customFormat="1" ht="13.5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6"/>
      <c r="CL40" s="56"/>
      <c r="CM40" s="56"/>
      <c r="CN40" s="56"/>
      <c r="CO40" s="55"/>
      <c r="CP40" s="55"/>
      <c r="CQ40" s="55"/>
      <c r="CR40" s="55"/>
      <c r="CS40" s="55"/>
      <c r="CT40" s="55"/>
      <c r="CU40" s="55"/>
      <c r="CV40" s="55"/>
      <c r="CW40" s="53"/>
      <c r="CX40" s="53"/>
      <c r="CY40" s="53"/>
      <c r="CZ40" s="53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</row>
    <row r="41" spans="3:124" s="57" customFormat="1" ht="13.5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6"/>
      <c r="CL41" s="56"/>
      <c r="CM41" s="56"/>
      <c r="CN41" s="56"/>
      <c r="CO41" s="55"/>
      <c r="CP41" s="55"/>
      <c r="CQ41" s="55"/>
      <c r="CR41" s="55"/>
      <c r="CS41" s="55"/>
      <c r="CT41" s="55"/>
      <c r="CU41" s="55"/>
      <c r="CV41" s="55"/>
      <c r="CW41" s="53"/>
      <c r="CX41" s="53"/>
      <c r="CY41" s="53"/>
      <c r="CZ41" s="53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</row>
    <row r="42" spans="3:124" s="57" customFormat="1" ht="13.5"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6"/>
      <c r="CL42" s="56"/>
      <c r="CM42" s="56"/>
      <c r="CN42" s="56"/>
      <c r="CO42" s="55"/>
      <c r="CP42" s="55"/>
      <c r="CQ42" s="55"/>
      <c r="CR42" s="55"/>
      <c r="CS42" s="55"/>
      <c r="CT42" s="55"/>
      <c r="CU42" s="55"/>
      <c r="CV42" s="55"/>
      <c r="CW42" s="53"/>
      <c r="CX42" s="53"/>
      <c r="CY42" s="53"/>
      <c r="CZ42" s="53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</row>
    <row r="43" spans="3:124" s="57" customFormat="1" ht="13.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6"/>
      <c r="CL43" s="56"/>
      <c r="CM43" s="56"/>
      <c r="CN43" s="56"/>
      <c r="CO43" s="55"/>
      <c r="CP43" s="55"/>
      <c r="CQ43" s="55"/>
      <c r="CR43" s="55"/>
      <c r="CS43" s="55"/>
      <c r="CT43" s="55"/>
      <c r="CU43" s="55"/>
      <c r="CV43" s="55"/>
      <c r="CW43" s="53"/>
      <c r="CX43" s="53"/>
      <c r="CY43" s="53"/>
      <c r="CZ43" s="53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</row>
    <row r="44" spans="3:124" s="57" customFormat="1" ht="13.5"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6"/>
      <c r="CL44" s="56"/>
      <c r="CM44" s="56"/>
      <c r="CN44" s="56"/>
      <c r="CO44" s="55"/>
      <c r="CP44" s="55"/>
      <c r="CQ44" s="55"/>
      <c r="CR44" s="55"/>
      <c r="CS44" s="55"/>
      <c r="CT44" s="55"/>
      <c r="CU44" s="55"/>
      <c r="CV44" s="55"/>
      <c r="CW44" s="53"/>
      <c r="CX44" s="53"/>
      <c r="CY44" s="53"/>
      <c r="CZ44" s="53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</row>
    <row r="45" spans="3:124" s="59" customFormat="1" ht="13.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6"/>
      <c r="CL45" s="56"/>
      <c r="CM45" s="56"/>
      <c r="CN45" s="56"/>
      <c r="CO45" s="58"/>
      <c r="CP45" s="58"/>
      <c r="CQ45" s="58"/>
      <c r="CR45" s="58"/>
      <c r="CS45" s="58"/>
      <c r="CT45" s="58"/>
      <c r="CU45" s="58"/>
      <c r="CV45" s="58"/>
      <c r="CW45" s="53"/>
      <c r="CX45" s="53"/>
      <c r="CY45" s="53"/>
      <c r="CZ45" s="53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</row>
    <row r="46" spans="3:124" s="59" customFormat="1" ht="13.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6"/>
      <c r="CL46" s="56"/>
      <c r="CM46" s="56"/>
      <c r="CN46" s="56"/>
      <c r="CO46" s="58"/>
      <c r="CP46" s="58"/>
      <c r="CQ46" s="58"/>
      <c r="CR46" s="58"/>
      <c r="CS46" s="58"/>
      <c r="CT46" s="58"/>
      <c r="CU46" s="58"/>
      <c r="CV46" s="58"/>
      <c r="CW46" s="53"/>
      <c r="CX46" s="53"/>
      <c r="CY46" s="53"/>
      <c r="CZ46" s="53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</row>
    <row r="47" spans="3:124" s="59" customFormat="1" ht="13.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6"/>
      <c r="CL47" s="56"/>
      <c r="CM47" s="56"/>
      <c r="CN47" s="56"/>
      <c r="CO47" s="58"/>
      <c r="CP47" s="58"/>
      <c r="CQ47" s="58"/>
      <c r="CR47" s="58"/>
      <c r="CS47" s="58"/>
      <c r="CT47" s="58"/>
      <c r="CU47" s="58"/>
      <c r="CV47" s="58"/>
      <c r="CW47" s="53"/>
      <c r="CX47" s="53"/>
      <c r="CY47" s="53"/>
      <c r="CZ47" s="53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</row>
    <row r="48" spans="3:124" s="59" customFormat="1" ht="13.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6"/>
      <c r="CL48" s="56"/>
      <c r="CM48" s="56"/>
      <c r="CN48" s="56"/>
      <c r="CO48" s="58"/>
      <c r="CP48" s="58"/>
      <c r="CQ48" s="58"/>
      <c r="CR48" s="58"/>
      <c r="CS48" s="58"/>
      <c r="CT48" s="58"/>
      <c r="CU48" s="58"/>
      <c r="CV48" s="58"/>
      <c r="CW48" s="53"/>
      <c r="CX48" s="53"/>
      <c r="CY48" s="53"/>
      <c r="CZ48" s="53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</row>
    <row r="49" spans="3:124" s="59" customFormat="1" ht="13.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6"/>
      <c r="CL49" s="56"/>
      <c r="CM49" s="56"/>
      <c r="CN49" s="56"/>
      <c r="CO49" s="58"/>
      <c r="CP49" s="58"/>
      <c r="CQ49" s="58"/>
      <c r="CR49" s="58"/>
      <c r="CS49" s="58"/>
      <c r="CT49" s="58"/>
      <c r="CU49" s="58"/>
      <c r="CV49" s="58"/>
      <c r="CW49" s="53"/>
      <c r="CX49" s="53"/>
      <c r="CY49" s="53"/>
      <c r="CZ49" s="53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</row>
    <row r="50" spans="3:124" s="59" customFormat="1" ht="13.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6"/>
      <c r="CL50" s="56"/>
      <c r="CM50" s="56"/>
      <c r="CN50" s="56"/>
      <c r="CO50" s="58"/>
      <c r="CP50" s="58"/>
      <c r="CQ50" s="58"/>
      <c r="CR50" s="58"/>
      <c r="CS50" s="58"/>
      <c r="CT50" s="58"/>
      <c r="CU50" s="58"/>
      <c r="CV50" s="58"/>
      <c r="CW50" s="53"/>
      <c r="CX50" s="53"/>
      <c r="CY50" s="53"/>
      <c r="CZ50" s="53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</row>
    <row r="51" spans="3:124" s="59" customFormat="1" ht="13.5"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6"/>
      <c r="CL51" s="56"/>
      <c r="CM51" s="56"/>
      <c r="CN51" s="56"/>
      <c r="CO51" s="58"/>
      <c r="CP51" s="58"/>
      <c r="CQ51" s="58"/>
      <c r="CR51" s="58"/>
      <c r="CS51" s="58"/>
      <c r="CT51" s="58"/>
      <c r="CU51" s="58"/>
      <c r="CV51" s="58"/>
      <c r="CW51" s="53"/>
      <c r="CX51" s="53"/>
      <c r="CY51" s="53"/>
      <c r="CZ51" s="53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</row>
    <row r="52" spans="3:124" s="59" customFormat="1" ht="13.5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6"/>
      <c r="CL52" s="56"/>
      <c r="CM52" s="56"/>
      <c r="CN52" s="56"/>
      <c r="CO52" s="58"/>
      <c r="CP52" s="58"/>
      <c r="CQ52" s="58"/>
      <c r="CR52" s="58"/>
      <c r="CS52" s="58"/>
      <c r="CT52" s="58"/>
      <c r="CU52" s="58"/>
      <c r="CV52" s="58"/>
      <c r="CW52" s="53"/>
      <c r="CX52" s="53"/>
      <c r="CY52" s="53"/>
      <c r="CZ52" s="53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</row>
    <row r="53" spans="3:124" s="59" customFormat="1" ht="13.5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6"/>
      <c r="CL53" s="56"/>
      <c r="CM53" s="56"/>
      <c r="CN53" s="56"/>
      <c r="CO53" s="58"/>
      <c r="CP53" s="58"/>
      <c r="CQ53" s="58"/>
      <c r="CR53" s="58"/>
      <c r="CS53" s="58"/>
      <c r="CT53" s="58"/>
      <c r="CU53" s="58"/>
      <c r="CV53" s="58"/>
      <c r="CW53" s="53"/>
      <c r="CX53" s="53"/>
      <c r="CY53" s="53"/>
      <c r="CZ53" s="53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</row>
    <row r="54" spans="3:124" s="59" customFormat="1" ht="13.5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6"/>
      <c r="CL54" s="56"/>
      <c r="CM54" s="56"/>
      <c r="CN54" s="56"/>
      <c r="CO54" s="58"/>
      <c r="CP54" s="58"/>
      <c r="CQ54" s="58"/>
      <c r="CR54" s="58"/>
      <c r="CS54" s="58"/>
      <c r="CT54" s="58"/>
      <c r="CU54" s="58"/>
      <c r="CV54" s="58"/>
      <c r="CW54" s="53"/>
      <c r="CX54" s="53"/>
      <c r="CY54" s="53"/>
      <c r="CZ54" s="53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</row>
    <row r="55" spans="3:124" s="59" customFormat="1" ht="13.5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6"/>
      <c r="CL55" s="56"/>
      <c r="CM55" s="56"/>
      <c r="CN55" s="56"/>
      <c r="CO55" s="58"/>
      <c r="CP55" s="58"/>
      <c r="CQ55" s="58"/>
      <c r="CR55" s="58"/>
      <c r="CS55" s="58"/>
      <c r="CT55" s="58"/>
      <c r="CU55" s="58"/>
      <c r="CV55" s="58"/>
      <c r="CW55" s="53"/>
      <c r="CX55" s="53"/>
      <c r="CY55" s="53"/>
      <c r="CZ55" s="53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</row>
    <row r="56" spans="3:124" s="59" customFormat="1" ht="13.5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6"/>
      <c r="CL56" s="56"/>
      <c r="CM56" s="56"/>
      <c r="CN56" s="56"/>
      <c r="CO56" s="58"/>
      <c r="CP56" s="58"/>
      <c r="CQ56" s="58"/>
      <c r="CR56" s="58"/>
      <c r="CS56" s="58"/>
      <c r="CT56" s="58"/>
      <c r="CU56" s="58"/>
      <c r="CV56" s="58"/>
      <c r="CW56" s="53"/>
      <c r="CX56" s="53"/>
      <c r="CY56" s="53"/>
      <c r="CZ56" s="53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</row>
    <row r="57" spans="3:124" s="59" customFormat="1" ht="13.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6"/>
      <c r="CL57" s="56"/>
      <c r="CM57" s="56"/>
      <c r="CN57" s="56"/>
      <c r="CO57" s="58"/>
      <c r="CP57" s="58"/>
      <c r="CQ57" s="58"/>
      <c r="CR57" s="58"/>
      <c r="CS57" s="58"/>
      <c r="CT57" s="58"/>
      <c r="CU57" s="58"/>
      <c r="CV57" s="58"/>
      <c r="CW57" s="53"/>
      <c r="CX57" s="53"/>
      <c r="CY57" s="53"/>
      <c r="CZ57" s="53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</row>
    <row r="58" spans="3:124" s="59" customFormat="1" ht="13.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6"/>
      <c r="CL58" s="56"/>
      <c r="CM58" s="56"/>
      <c r="CN58" s="56"/>
      <c r="CO58" s="58"/>
      <c r="CP58" s="58"/>
      <c r="CQ58" s="58"/>
      <c r="CR58" s="58"/>
      <c r="CS58" s="58"/>
      <c r="CT58" s="58"/>
      <c r="CU58" s="58"/>
      <c r="CV58" s="58"/>
      <c r="CW58" s="53"/>
      <c r="CX58" s="53"/>
      <c r="CY58" s="53"/>
      <c r="CZ58" s="53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</row>
    <row r="59" spans="3:124" s="59" customFormat="1" ht="13.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6"/>
      <c r="CL59" s="56"/>
      <c r="CM59" s="56"/>
      <c r="CN59" s="56"/>
      <c r="CO59" s="58"/>
      <c r="CP59" s="58"/>
      <c r="CQ59" s="58"/>
      <c r="CR59" s="58"/>
      <c r="CS59" s="58"/>
      <c r="CT59" s="58"/>
      <c r="CU59" s="58"/>
      <c r="CV59" s="58"/>
      <c r="CW59" s="53"/>
      <c r="CX59" s="53"/>
      <c r="CY59" s="53"/>
      <c r="CZ59" s="53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</row>
    <row r="60" spans="3:124" s="59" customFormat="1" ht="13.5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6"/>
      <c r="CL60" s="56"/>
      <c r="CM60" s="56"/>
      <c r="CN60" s="56"/>
      <c r="CO60" s="58"/>
      <c r="CP60" s="58"/>
      <c r="CQ60" s="58"/>
      <c r="CR60" s="58"/>
      <c r="CS60" s="58"/>
      <c r="CT60" s="58"/>
      <c r="CU60" s="58"/>
      <c r="CV60" s="58"/>
      <c r="CW60" s="53"/>
      <c r="CX60" s="53"/>
      <c r="CY60" s="53"/>
      <c r="CZ60" s="53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</row>
    <row r="61" spans="3:124" s="59" customFormat="1" ht="13.5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6"/>
      <c r="CL61" s="56"/>
      <c r="CM61" s="56"/>
      <c r="CN61" s="56"/>
      <c r="CO61" s="58"/>
      <c r="CP61" s="58"/>
      <c r="CQ61" s="58"/>
      <c r="CR61" s="58"/>
      <c r="CS61" s="58"/>
      <c r="CT61" s="58"/>
      <c r="CU61" s="58"/>
      <c r="CV61" s="58"/>
      <c r="CW61" s="53"/>
      <c r="CX61" s="53"/>
      <c r="CY61" s="53"/>
      <c r="CZ61" s="53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</row>
    <row r="62" spans="3:124" s="59" customFormat="1" ht="13.5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6"/>
      <c r="CL62" s="56"/>
      <c r="CM62" s="56"/>
      <c r="CN62" s="56"/>
      <c r="CO62" s="58"/>
      <c r="CP62" s="58"/>
      <c r="CQ62" s="58"/>
      <c r="CR62" s="58"/>
      <c r="CS62" s="58"/>
      <c r="CT62" s="58"/>
      <c r="CU62" s="58"/>
      <c r="CV62" s="58"/>
      <c r="CW62" s="53"/>
      <c r="CX62" s="53"/>
      <c r="CY62" s="53"/>
      <c r="CZ62" s="53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</row>
    <row r="63" spans="3:124" s="59" customFormat="1" ht="13.5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6"/>
      <c r="CL63" s="56"/>
      <c r="CM63" s="56"/>
      <c r="CN63" s="56"/>
      <c r="CO63" s="58"/>
      <c r="CP63" s="58"/>
      <c r="CQ63" s="58"/>
      <c r="CR63" s="58"/>
      <c r="CS63" s="58"/>
      <c r="CT63" s="58"/>
      <c r="CU63" s="58"/>
      <c r="CV63" s="58"/>
      <c r="CW63" s="53"/>
      <c r="CX63" s="53"/>
      <c r="CY63" s="53"/>
      <c r="CZ63" s="53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</row>
    <row r="64" spans="3:124" s="59" customFormat="1" ht="13.5"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6"/>
      <c r="CL64" s="56"/>
      <c r="CM64" s="56"/>
      <c r="CN64" s="56"/>
      <c r="CO64" s="58"/>
      <c r="CP64" s="58"/>
      <c r="CQ64" s="58"/>
      <c r="CR64" s="58"/>
      <c r="CS64" s="58"/>
      <c r="CT64" s="58"/>
      <c r="CU64" s="58"/>
      <c r="CV64" s="58"/>
      <c r="CW64" s="53"/>
      <c r="CX64" s="53"/>
      <c r="CY64" s="53"/>
      <c r="CZ64" s="53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</row>
    <row r="65" spans="3:124" s="59" customFormat="1" ht="13.5"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6"/>
      <c r="CL65" s="56"/>
      <c r="CM65" s="56"/>
      <c r="CN65" s="56"/>
      <c r="CO65" s="58"/>
      <c r="CP65" s="58"/>
      <c r="CQ65" s="58"/>
      <c r="CR65" s="58"/>
      <c r="CS65" s="58"/>
      <c r="CT65" s="58"/>
      <c r="CU65" s="58"/>
      <c r="CV65" s="58"/>
      <c r="CW65" s="53"/>
      <c r="CX65" s="53"/>
      <c r="CY65" s="53"/>
      <c r="CZ65" s="53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</row>
    <row r="66" spans="3:124" s="59" customFormat="1" ht="13.5"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6"/>
      <c r="CL66" s="56"/>
      <c r="CM66" s="56"/>
      <c r="CN66" s="56"/>
      <c r="CO66" s="58"/>
      <c r="CP66" s="58"/>
      <c r="CQ66" s="58"/>
      <c r="CR66" s="58"/>
      <c r="CS66" s="58"/>
      <c r="CT66" s="58"/>
      <c r="CU66" s="58"/>
      <c r="CV66" s="58"/>
      <c r="CW66" s="53"/>
      <c r="CX66" s="53"/>
      <c r="CY66" s="53"/>
      <c r="CZ66" s="53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</row>
    <row r="67" spans="3:124" s="59" customFormat="1" ht="13.5"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6"/>
      <c r="CL67" s="56"/>
      <c r="CM67" s="56"/>
      <c r="CN67" s="56"/>
      <c r="CO67" s="58"/>
      <c r="CP67" s="58"/>
      <c r="CQ67" s="58"/>
      <c r="CR67" s="58"/>
      <c r="CS67" s="58"/>
      <c r="CT67" s="58"/>
      <c r="CU67" s="58"/>
      <c r="CV67" s="58"/>
      <c r="CW67" s="53"/>
      <c r="CX67" s="53"/>
      <c r="CY67" s="53"/>
      <c r="CZ67" s="53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</row>
    <row r="68" spans="3:124" s="59" customFormat="1" ht="13.5"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6"/>
      <c r="CL68" s="56"/>
      <c r="CM68" s="56"/>
      <c r="CN68" s="56"/>
      <c r="CO68" s="58"/>
      <c r="CP68" s="58"/>
      <c r="CQ68" s="58"/>
      <c r="CR68" s="58"/>
      <c r="CS68" s="58"/>
      <c r="CT68" s="58"/>
      <c r="CU68" s="58"/>
      <c r="CV68" s="58"/>
      <c r="CW68" s="53"/>
      <c r="CX68" s="53"/>
      <c r="CY68" s="53"/>
      <c r="CZ68" s="53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</row>
    <row r="69" spans="3:124" s="59" customFormat="1" ht="13.5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6"/>
      <c r="CL69" s="56"/>
      <c r="CM69" s="56"/>
      <c r="CN69" s="56"/>
      <c r="CO69" s="58"/>
      <c r="CP69" s="58"/>
      <c r="CQ69" s="58"/>
      <c r="CR69" s="58"/>
      <c r="CS69" s="58"/>
      <c r="CT69" s="58"/>
      <c r="CU69" s="58"/>
      <c r="CV69" s="58"/>
      <c r="CW69" s="53"/>
      <c r="CX69" s="53"/>
      <c r="CY69" s="53"/>
      <c r="CZ69" s="53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</row>
    <row r="70" spans="3:124" s="59" customFormat="1" ht="13.5"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6"/>
      <c r="CL70" s="56"/>
      <c r="CM70" s="56"/>
      <c r="CN70" s="56"/>
      <c r="CO70" s="58"/>
      <c r="CP70" s="58"/>
      <c r="CQ70" s="58"/>
      <c r="CR70" s="58"/>
      <c r="CS70" s="58"/>
      <c r="CT70" s="58"/>
      <c r="CU70" s="58"/>
      <c r="CV70" s="58"/>
      <c r="CW70" s="53"/>
      <c r="CX70" s="53"/>
      <c r="CY70" s="53"/>
      <c r="CZ70" s="53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</row>
    <row r="71" spans="3:124" s="59" customFormat="1" ht="13.5"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6"/>
      <c r="CL71" s="56"/>
      <c r="CM71" s="56"/>
      <c r="CN71" s="56"/>
      <c r="CO71" s="58"/>
      <c r="CP71" s="58"/>
      <c r="CQ71" s="58"/>
      <c r="CR71" s="58"/>
      <c r="CS71" s="58"/>
      <c r="CT71" s="58"/>
      <c r="CU71" s="58"/>
      <c r="CV71" s="58"/>
      <c r="CW71" s="53"/>
      <c r="CX71" s="53"/>
      <c r="CY71" s="53"/>
      <c r="CZ71" s="53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</row>
    <row r="72" spans="3:124"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56"/>
      <c r="CL72" s="56"/>
      <c r="CM72" s="56"/>
      <c r="CN72" s="56"/>
      <c r="CO72" s="60"/>
      <c r="CP72" s="60"/>
      <c r="CQ72" s="60"/>
      <c r="CR72" s="60"/>
      <c r="CS72" s="60"/>
      <c r="CT72" s="60"/>
      <c r="CU72" s="60"/>
      <c r="CV72" s="60"/>
      <c r="CW72" s="53"/>
      <c r="CX72" s="53"/>
      <c r="CY72" s="53"/>
      <c r="CZ72" s="53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</row>
    <row r="73" spans="3:124"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56"/>
      <c r="CL73" s="56"/>
      <c r="CM73" s="56"/>
      <c r="CN73" s="56"/>
      <c r="CO73" s="60"/>
      <c r="CP73" s="60"/>
      <c r="CQ73" s="60"/>
      <c r="CR73" s="60"/>
      <c r="CS73" s="60"/>
      <c r="CT73" s="60"/>
      <c r="CU73" s="60"/>
      <c r="CV73" s="60"/>
      <c r="CW73" s="53"/>
      <c r="CX73" s="53"/>
      <c r="CY73" s="53"/>
      <c r="CZ73" s="53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</row>
    <row r="74" spans="3:124"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56"/>
      <c r="CL74" s="56"/>
      <c r="CM74" s="56"/>
      <c r="CN74" s="56"/>
      <c r="CO74" s="60"/>
      <c r="CP74" s="60"/>
      <c r="CQ74" s="60"/>
      <c r="CR74" s="60"/>
      <c r="CS74" s="60"/>
      <c r="CT74" s="60"/>
      <c r="CU74" s="60"/>
      <c r="CV74" s="60"/>
      <c r="CW74" s="53"/>
      <c r="CX74" s="53"/>
      <c r="CY74" s="53"/>
      <c r="CZ74" s="53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</row>
    <row r="75" spans="3:124"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56"/>
      <c r="CL75" s="56"/>
      <c r="CM75" s="56"/>
      <c r="CN75" s="56"/>
      <c r="CO75" s="60"/>
      <c r="CP75" s="60"/>
      <c r="CQ75" s="60"/>
      <c r="CR75" s="60"/>
      <c r="CS75" s="60"/>
      <c r="CT75" s="60"/>
      <c r="CU75" s="60"/>
      <c r="CV75" s="60"/>
      <c r="CW75" s="53"/>
      <c r="CX75" s="53"/>
      <c r="CY75" s="53"/>
      <c r="CZ75" s="53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</row>
    <row r="76" spans="3:124"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56"/>
      <c r="CL76" s="56"/>
      <c r="CM76" s="56"/>
      <c r="CN76" s="56"/>
      <c r="CO76" s="60"/>
      <c r="CP76" s="60"/>
      <c r="CQ76" s="60"/>
      <c r="CR76" s="60"/>
      <c r="CS76" s="60"/>
      <c r="CT76" s="60"/>
      <c r="CU76" s="60"/>
      <c r="CV76" s="60"/>
      <c r="CW76" s="53"/>
      <c r="CX76" s="53"/>
      <c r="CY76" s="53"/>
      <c r="CZ76" s="53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</row>
    <row r="77" spans="3:124"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56"/>
      <c r="CL77" s="56"/>
      <c r="CM77" s="56"/>
      <c r="CN77" s="56"/>
      <c r="CO77" s="60"/>
      <c r="CP77" s="60"/>
      <c r="CQ77" s="60"/>
      <c r="CR77" s="60"/>
      <c r="CS77" s="60"/>
      <c r="CT77" s="60"/>
      <c r="CU77" s="60"/>
      <c r="CV77" s="60"/>
      <c r="CW77" s="53"/>
      <c r="CX77" s="53"/>
      <c r="CY77" s="53"/>
      <c r="CZ77" s="53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</row>
    <row r="78" spans="3:124"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56"/>
      <c r="CL78" s="56"/>
      <c r="CM78" s="56"/>
      <c r="CN78" s="56"/>
      <c r="CO78" s="60"/>
      <c r="CP78" s="60"/>
      <c r="CQ78" s="60"/>
      <c r="CR78" s="60"/>
      <c r="CS78" s="60"/>
      <c r="CT78" s="60"/>
      <c r="CU78" s="60"/>
      <c r="CV78" s="60"/>
      <c r="CW78" s="53"/>
      <c r="CX78" s="53"/>
      <c r="CY78" s="53"/>
      <c r="CZ78" s="53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</row>
    <row r="79" spans="3:124"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56"/>
      <c r="CL79" s="56"/>
      <c r="CM79" s="56"/>
      <c r="CN79" s="56"/>
      <c r="CO79" s="60"/>
      <c r="CP79" s="60"/>
      <c r="CQ79" s="60"/>
      <c r="CR79" s="60"/>
      <c r="CS79" s="60"/>
      <c r="CT79" s="60"/>
      <c r="CU79" s="60"/>
      <c r="CV79" s="60"/>
      <c r="CW79" s="53"/>
      <c r="CX79" s="53"/>
      <c r="CY79" s="53"/>
      <c r="CZ79" s="53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</row>
    <row r="80" spans="3:124"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56"/>
      <c r="CL80" s="56"/>
      <c r="CM80" s="56"/>
      <c r="CN80" s="56"/>
      <c r="CO80" s="60"/>
      <c r="CP80" s="60"/>
      <c r="CQ80" s="60"/>
      <c r="CR80" s="60"/>
      <c r="CS80" s="60"/>
      <c r="CT80" s="60"/>
      <c r="CU80" s="60"/>
      <c r="CV80" s="60"/>
      <c r="CW80" s="53"/>
      <c r="CX80" s="53"/>
      <c r="CY80" s="53"/>
      <c r="CZ80" s="53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</row>
    <row r="81" spans="3:124"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56"/>
      <c r="CL81" s="56"/>
      <c r="CM81" s="56"/>
      <c r="CN81" s="56"/>
      <c r="CO81" s="60"/>
      <c r="CP81" s="60"/>
      <c r="CQ81" s="60"/>
      <c r="CR81" s="60"/>
      <c r="CS81" s="60"/>
      <c r="CT81" s="60"/>
      <c r="CU81" s="60"/>
      <c r="CV81" s="60"/>
      <c r="CW81" s="53"/>
      <c r="CX81" s="53"/>
      <c r="CY81" s="53"/>
      <c r="CZ81" s="53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</row>
    <row r="82" spans="3:124"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56"/>
      <c r="CL82" s="56"/>
      <c r="CM82" s="56"/>
      <c r="CN82" s="56"/>
      <c r="CO82" s="60"/>
      <c r="CP82" s="60"/>
      <c r="CQ82" s="60"/>
      <c r="CR82" s="60"/>
      <c r="CS82" s="60"/>
      <c r="CT82" s="60"/>
      <c r="CU82" s="60"/>
      <c r="CV82" s="60"/>
      <c r="CW82" s="53"/>
      <c r="CX82" s="53"/>
      <c r="CY82" s="53"/>
      <c r="CZ82" s="53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</row>
    <row r="83" spans="3:124"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56"/>
      <c r="CL83" s="56"/>
      <c r="CM83" s="56"/>
      <c r="CN83" s="56"/>
      <c r="CO83" s="60"/>
      <c r="CP83" s="60"/>
      <c r="CQ83" s="60"/>
      <c r="CR83" s="60"/>
      <c r="CS83" s="60"/>
      <c r="CT83" s="60"/>
      <c r="CU83" s="60"/>
      <c r="CV83" s="60"/>
      <c r="CW83" s="53"/>
      <c r="CX83" s="53"/>
      <c r="CY83" s="53"/>
      <c r="CZ83" s="53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</row>
    <row r="84" spans="3:124"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56"/>
      <c r="CL84" s="56"/>
      <c r="CM84" s="56"/>
      <c r="CN84" s="56"/>
      <c r="CO84" s="60"/>
      <c r="CP84" s="60"/>
      <c r="CQ84" s="60"/>
      <c r="CR84" s="60"/>
      <c r="CS84" s="60"/>
      <c r="CT84" s="60"/>
      <c r="CU84" s="60"/>
      <c r="CV84" s="60"/>
      <c r="CW84" s="53"/>
      <c r="CX84" s="53"/>
      <c r="CY84" s="53"/>
      <c r="CZ84" s="53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</row>
    <row r="85" spans="3:124"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56"/>
      <c r="CL85" s="56"/>
      <c r="CM85" s="56"/>
      <c r="CN85" s="56"/>
      <c r="CO85" s="60"/>
      <c r="CP85" s="60"/>
      <c r="CQ85" s="60"/>
      <c r="CR85" s="60"/>
      <c r="CS85" s="60"/>
      <c r="CT85" s="60"/>
      <c r="CU85" s="60"/>
      <c r="CV85" s="60"/>
      <c r="CW85" s="53"/>
      <c r="CX85" s="53"/>
      <c r="CY85" s="53"/>
      <c r="CZ85" s="53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</row>
    <row r="86" spans="3:124"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56"/>
      <c r="CL86" s="56"/>
      <c r="CM86" s="56"/>
      <c r="CN86" s="56"/>
      <c r="CO86" s="60"/>
      <c r="CP86" s="60"/>
      <c r="CQ86" s="60"/>
      <c r="CR86" s="60"/>
      <c r="CS86" s="60"/>
      <c r="CT86" s="60"/>
      <c r="CU86" s="60"/>
      <c r="CV86" s="60"/>
      <c r="CW86" s="53"/>
      <c r="CX86" s="53"/>
      <c r="CY86" s="53"/>
      <c r="CZ86" s="53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</row>
    <row r="87" spans="3:124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56"/>
      <c r="CL87" s="56"/>
      <c r="CM87" s="56"/>
      <c r="CN87" s="56"/>
      <c r="CO87" s="60"/>
      <c r="CP87" s="60"/>
      <c r="CQ87" s="60"/>
      <c r="CR87" s="60"/>
      <c r="CS87" s="60"/>
      <c r="CT87" s="60"/>
      <c r="CU87" s="60"/>
      <c r="CV87" s="60"/>
      <c r="CW87" s="53"/>
      <c r="CX87" s="53"/>
      <c r="CY87" s="53"/>
      <c r="CZ87" s="53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</row>
    <row r="88" spans="3:124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56"/>
      <c r="CL88" s="56"/>
      <c r="CM88" s="56"/>
      <c r="CN88" s="56"/>
      <c r="CO88" s="60"/>
      <c r="CP88" s="60"/>
      <c r="CQ88" s="60"/>
      <c r="CR88" s="60"/>
      <c r="CS88" s="60"/>
      <c r="CT88" s="60"/>
      <c r="CU88" s="60"/>
      <c r="CV88" s="60"/>
      <c r="CW88" s="53"/>
      <c r="CX88" s="53"/>
      <c r="CY88" s="53"/>
      <c r="CZ88" s="53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</row>
    <row r="89" spans="3:124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56"/>
      <c r="CL89" s="56"/>
      <c r="CM89" s="56"/>
      <c r="CN89" s="56"/>
      <c r="CO89" s="60"/>
      <c r="CP89" s="60"/>
      <c r="CQ89" s="60"/>
      <c r="CR89" s="60"/>
      <c r="CS89" s="60"/>
      <c r="CT89" s="60"/>
      <c r="CU89" s="60"/>
      <c r="CV89" s="60"/>
      <c r="CW89" s="53"/>
      <c r="CX89" s="53"/>
      <c r="CY89" s="53"/>
      <c r="CZ89" s="53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</row>
    <row r="90" spans="3:124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56"/>
      <c r="CL90" s="56"/>
      <c r="CM90" s="56"/>
      <c r="CN90" s="56"/>
      <c r="CO90" s="60"/>
      <c r="CP90" s="60"/>
      <c r="CQ90" s="60"/>
      <c r="CR90" s="60"/>
      <c r="CS90" s="60"/>
      <c r="CT90" s="60"/>
      <c r="CU90" s="60"/>
      <c r="CV90" s="60"/>
      <c r="CW90" s="53"/>
      <c r="CX90" s="53"/>
      <c r="CY90" s="53"/>
      <c r="CZ90" s="53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</row>
    <row r="91" spans="3:12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56"/>
      <c r="CL91" s="56"/>
      <c r="CM91" s="56"/>
      <c r="CN91" s="56"/>
      <c r="CO91" s="60"/>
      <c r="CP91" s="60"/>
      <c r="CQ91" s="60"/>
      <c r="CR91" s="60"/>
      <c r="CS91" s="60"/>
      <c r="CT91" s="60"/>
      <c r="CU91" s="60"/>
      <c r="CV91" s="60"/>
      <c r="CW91" s="53"/>
      <c r="CX91" s="53"/>
      <c r="CY91" s="53"/>
      <c r="CZ91" s="53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</row>
    <row r="92" spans="3:124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56"/>
      <c r="CL92" s="56"/>
      <c r="CM92" s="56"/>
      <c r="CN92" s="56"/>
      <c r="CO92" s="60"/>
      <c r="CP92" s="60"/>
      <c r="CQ92" s="60"/>
      <c r="CR92" s="60"/>
      <c r="CS92" s="60"/>
      <c r="CT92" s="60"/>
      <c r="CU92" s="60"/>
      <c r="CV92" s="60"/>
      <c r="CW92" s="53"/>
      <c r="CX92" s="53"/>
      <c r="CY92" s="53"/>
      <c r="CZ92" s="53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</row>
    <row r="93" spans="3:124"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56"/>
      <c r="CL93" s="56"/>
      <c r="CM93" s="56"/>
      <c r="CN93" s="56"/>
      <c r="CO93" s="60"/>
      <c r="CP93" s="60"/>
      <c r="CQ93" s="60"/>
      <c r="CR93" s="60"/>
      <c r="CS93" s="60"/>
      <c r="CT93" s="60"/>
      <c r="CU93" s="60"/>
      <c r="CV93" s="60"/>
      <c r="CW93" s="53"/>
      <c r="CX93" s="53"/>
      <c r="CY93" s="53"/>
      <c r="CZ93" s="53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</row>
    <row r="94" spans="3:124"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56"/>
      <c r="CL94" s="56"/>
      <c r="CM94" s="56"/>
      <c r="CN94" s="56"/>
      <c r="CO94" s="60"/>
      <c r="CP94" s="60"/>
      <c r="CQ94" s="60"/>
      <c r="CR94" s="60"/>
      <c r="CS94" s="60"/>
      <c r="CT94" s="60"/>
      <c r="CU94" s="60"/>
      <c r="CV94" s="60"/>
      <c r="CW94" s="53"/>
      <c r="CX94" s="53"/>
      <c r="CY94" s="53"/>
      <c r="CZ94" s="53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</row>
    <row r="95" spans="3:124"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56"/>
      <c r="CL95" s="56"/>
      <c r="CM95" s="56"/>
      <c r="CN95" s="56"/>
      <c r="CO95" s="60"/>
      <c r="CP95" s="60"/>
      <c r="CQ95" s="60"/>
      <c r="CR95" s="60"/>
      <c r="CS95" s="60"/>
      <c r="CT95" s="60"/>
      <c r="CU95" s="60"/>
      <c r="CV95" s="60"/>
      <c r="CW95" s="53"/>
      <c r="CX95" s="53"/>
      <c r="CY95" s="53"/>
      <c r="CZ95" s="53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</row>
    <row r="96" spans="3:124"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56"/>
      <c r="CL96" s="56"/>
      <c r="CM96" s="56"/>
      <c r="CN96" s="56"/>
      <c r="CO96" s="60"/>
      <c r="CP96" s="60"/>
      <c r="CQ96" s="60"/>
      <c r="CR96" s="60"/>
      <c r="CS96" s="60"/>
      <c r="CT96" s="60"/>
      <c r="CU96" s="60"/>
      <c r="CV96" s="60"/>
      <c r="CW96" s="53"/>
      <c r="CX96" s="53"/>
      <c r="CY96" s="53"/>
      <c r="CZ96" s="53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</row>
    <row r="97" spans="3:124"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56"/>
      <c r="CL97" s="56"/>
      <c r="CM97" s="56"/>
      <c r="CN97" s="56"/>
      <c r="CO97" s="60"/>
      <c r="CP97" s="60"/>
      <c r="CQ97" s="60"/>
      <c r="CR97" s="60"/>
      <c r="CS97" s="60"/>
      <c r="CT97" s="60"/>
      <c r="CU97" s="60"/>
      <c r="CV97" s="60"/>
      <c r="CW97" s="53"/>
      <c r="CX97" s="53"/>
      <c r="CY97" s="53"/>
      <c r="CZ97" s="53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</row>
    <row r="98" spans="3:124"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56"/>
      <c r="CL98" s="56"/>
      <c r="CM98" s="56"/>
      <c r="CN98" s="56"/>
      <c r="CO98" s="60"/>
      <c r="CP98" s="60"/>
      <c r="CQ98" s="60"/>
      <c r="CR98" s="60"/>
      <c r="CS98" s="60"/>
      <c r="CT98" s="60"/>
      <c r="CU98" s="60"/>
      <c r="CV98" s="60"/>
      <c r="CW98" s="53"/>
      <c r="CX98" s="53"/>
      <c r="CY98" s="53"/>
      <c r="CZ98" s="53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</row>
    <row r="99" spans="3:124"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56"/>
      <c r="CL99" s="56"/>
      <c r="CM99" s="56"/>
      <c r="CN99" s="56"/>
      <c r="CO99" s="60"/>
      <c r="CP99" s="60"/>
      <c r="CQ99" s="60"/>
      <c r="CR99" s="60"/>
      <c r="CS99" s="60"/>
      <c r="CT99" s="60"/>
      <c r="CU99" s="60"/>
      <c r="CV99" s="60"/>
      <c r="CW99" s="53"/>
      <c r="CX99" s="53"/>
      <c r="CY99" s="53"/>
      <c r="CZ99" s="53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</row>
    <row r="100" spans="3:124"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56"/>
      <c r="CL100" s="56"/>
      <c r="CM100" s="56"/>
      <c r="CN100" s="56"/>
      <c r="CO100" s="60"/>
      <c r="CP100" s="60"/>
      <c r="CQ100" s="60"/>
      <c r="CR100" s="60"/>
      <c r="CS100" s="60"/>
      <c r="CT100" s="60"/>
      <c r="CU100" s="60"/>
      <c r="CV100" s="60"/>
      <c r="CW100" s="53"/>
      <c r="CX100" s="53"/>
      <c r="CY100" s="53"/>
      <c r="CZ100" s="53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</row>
    <row r="101" spans="3:124"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56"/>
      <c r="CL101" s="56"/>
      <c r="CM101" s="56"/>
      <c r="CN101" s="56"/>
      <c r="CO101" s="60"/>
      <c r="CP101" s="60"/>
      <c r="CQ101" s="60"/>
      <c r="CR101" s="60"/>
      <c r="CS101" s="60"/>
      <c r="CT101" s="60"/>
      <c r="CU101" s="60"/>
      <c r="CV101" s="60"/>
      <c r="CW101" s="53"/>
      <c r="CX101" s="53"/>
      <c r="CY101" s="53"/>
      <c r="CZ101" s="53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</row>
    <row r="102" spans="3:124"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56"/>
      <c r="CL102" s="56"/>
      <c r="CM102" s="56"/>
      <c r="CN102" s="56"/>
      <c r="CO102" s="60"/>
      <c r="CP102" s="60"/>
      <c r="CQ102" s="60"/>
      <c r="CR102" s="60"/>
      <c r="CS102" s="60"/>
      <c r="CT102" s="60"/>
      <c r="CU102" s="60"/>
      <c r="CV102" s="60"/>
      <c r="CW102" s="53"/>
      <c r="CX102" s="53"/>
      <c r="CY102" s="53"/>
      <c r="CZ102" s="53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</row>
    <row r="103" spans="3:124"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56"/>
      <c r="CL103" s="56"/>
      <c r="CM103" s="56"/>
      <c r="CN103" s="56"/>
      <c r="CO103" s="60"/>
      <c r="CP103" s="60"/>
      <c r="CQ103" s="60"/>
      <c r="CR103" s="60"/>
      <c r="CS103" s="60"/>
      <c r="CT103" s="60"/>
      <c r="CU103" s="60"/>
      <c r="CV103" s="60"/>
      <c r="CW103" s="53"/>
      <c r="CX103" s="53"/>
      <c r="CY103" s="53"/>
      <c r="CZ103" s="53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</row>
    <row r="104" spans="3:124"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56"/>
      <c r="CL104" s="56"/>
      <c r="CM104" s="56"/>
      <c r="CN104" s="56"/>
      <c r="CO104" s="60"/>
      <c r="CP104" s="60"/>
      <c r="CQ104" s="60"/>
      <c r="CR104" s="60"/>
      <c r="CS104" s="60"/>
      <c r="CT104" s="60"/>
      <c r="CU104" s="60"/>
      <c r="CV104" s="60"/>
      <c r="CW104" s="53"/>
      <c r="CX104" s="53"/>
      <c r="CY104" s="53"/>
      <c r="CZ104" s="53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</row>
    <row r="105" spans="3:124"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56"/>
      <c r="CL105" s="56"/>
      <c r="CM105" s="56"/>
      <c r="CN105" s="56"/>
      <c r="CO105" s="60"/>
      <c r="CP105" s="60"/>
      <c r="CQ105" s="60"/>
      <c r="CR105" s="60"/>
      <c r="CS105" s="60"/>
      <c r="CT105" s="60"/>
      <c r="CU105" s="60"/>
      <c r="CV105" s="60"/>
      <c r="CW105" s="53"/>
      <c r="CX105" s="53"/>
      <c r="CY105" s="53"/>
      <c r="CZ105" s="53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</row>
    <row r="106" spans="3:124"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56"/>
      <c r="CL106" s="56"/>
      <c r="CM106" s="56"/>
      <c r="CN106" s="56"/>
      <c r="CO106" s="60"/>
      <c r="CP106" s="60"/>
      <c r="CQ106" s="60"/>
      <c r="CR106" s="60"/>
      <c r="CS106" s="60"/>
      <c r="CT106" s="60"/>
      <c r="CU106" s="60"/>
      <c r="CV106" s="60"/>
      <c r="CW106" s="53"/>
      <c r="CX106" s="53"/>
      <c r="CY106" s="53"/>
      <c r="CZ106" s="53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</row>
    <row r="107" spans="3:124"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56"/>
      <c r="CL107" s="56"/>
      <c r="CM107" s="56"/>
      <c r="CN107" s="56"/>
      <c r="CO107" s="60"/>
      <c r="CP107" s="60"/>
      <c r="CQ107" s="60"/>
      <c r="CR107" s="60"/>
      <c r="CS107" s="60"/>
      <c r="CT107" s="60"/>
      <c r="CU107" s="60"/>
      <c r="CV107" s="60"/>
      <c r="CW107" s="53"/>
      <c r="CX107" s="53"/>
      <c r="CY107" s="53"/>
      <c r="CZ107" s="53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</row>
    <row r="108" spans="3:124"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56"/>
      <c r="CL108" s="56"/>
      <c r="CM108" s="56"/>
      <c r="CN108" s="56"/>
      <c r="CO108" s="60"/>
      <c r="CP108" s="60"/>
      <c r="CQ108" s="60"/>
      <c r="CR108" s="60"/>
      <c r="CS108" s="60"/>
      <c r="CT108" s="60"/>
      <c r="CU108" s="60"/>
      <c r="CV108" s="60"/>
      <c r="CW108" s="53"/>
      <c r="CX108" s="53"/>
      <c r="CY108" s="53"/>
      <c r="CZ108" s="53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</row>
    <row r="109" spans="3:124"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56"/>
      <c r="CL109" s="56"/>
      <c r="CM109" s="56"/>
      <c r="CN109" s="56"/>
      <c r="CO109" s="60"/>
      <c r="CP109" s="60"/>
      <c r="CQ109" s="60"/>
      <c r="CR109" s="60"/>
      <c r="CS109" s="60"/>
      <c r="CT109" s="60"/>
      <c r="CU109" s="60"/>
      <c r="CV109" s="60"/>
      <c r="CW109" s="53"/>
      <c r="CX109" s="53"/>
      <c r="CY109" s="53"/>
      <c r="CZ109" s="53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</row>
    <row r="110" spans="3:124"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56"/>
      <c r="CL110" s="56"/>
      <c r="CM110" s="56"/>
      <c r="CN110" s="56"/>
      <c r="CO110" s="60"/>
      <c r="CP110" s="60"/>
      <c r="CQ110" s="60"/>
      <c r="CR110" s="60"/>
      <c r="CS110" s="60"/>
      <c r="CT110" s="60"/>
      <c r="CU110" s="60"/>
      <c r="CV110" s="60"/>
      <c r="CW110" s="53"/>
      <c r="CX110" s="53"/>
      <c r="CY110" s="53"/>
      <c r="CZ110" s="53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</row>
    <row r="111" spans="3:124"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56"/>
      <c r="CL111" s="56"/>
      <c r="CM111" s="56"/>
      <c r="CN111" s="56"/>
      <c r="CO111" s="60"/>
      <c r="CP111" s="60"/>
      <c r="CQ111" s="60"/>
      <c r="CR111" s="60"/>
      <c r="CS111" s="60"/>
      <c r="CT111" s="60"/>
      <c r="CU111" s="60"/>
      <c r="CV111" s="60"/>
      <c r="CW111" s="53"/>
      <c r="CX111" s="53"/>
      <c r="CY111" s="53"/>
      <c r="CZ111" s="53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</row>
    <row r="112" spans="3:124"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56"/>
      <c r="CL112" s="56"/>
      <c r="CM112" s="56"/>
      <c r="CN112" s="56"/>
      <c r="CO112" s="60"/>
      <c r="CP112" s="60"/>
      <c r="CQ112" s="60"/>
      <c r="CR112" s="60"/>
      <c r="CS112" s="60"/>
      <c r="CT112" s="60"/>
      <c r="CU112" s="60"/>
      <c r="CV112" s="60"/>
      <c r="CW112" s="53"/>
      <c r="CX112" s="53"/>
      <c r="CY112" s="53"/>
      <c r="CZ112" s="53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</row>
    <row r="113" spans="3:124"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56"/>
      <c r="CL113" s="56"/>
      <c r="CM113" s="56"/>
      <c r="CN113" s="56"/>
      <c r="CO113" s="60"/>
      <c r="CP113" s="60"/>
      <c r="CQ113" s="60"/>
      <c r="CR113" s="60"/>
      <c r="CS113" s="60"/>
      <c r="CT113" s="60"/>
      <c r="CU113" s="60"/>
      <c r="CV113" s="60"/>
      <c r="CW113" s="53"/>
      <c r="CX113" s="53"/>
      <c r="CY113" s="53"/>
      <c r="CZ113" s="53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</row>
    <row r="114" spans="3:124"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56"/>
      <c r="CL114" s="56"/>
      <c r="CM114" s="56"/>
      <c r="CN114" s="56"/>
      <c r="CO114" s="60"/>
      <c r="CP114" s="60"/>
      <c r="CQ114" s="60"/>
      <c r="CR114" s="60"/>
      <c r="CS114" s="60"/>
      <c r="CT114" s="60"/>
      <c r="CU114" s="60"/>
      <c r="CV114" s="60"/>
      <c r="CW114" s="53"/>
      <c r="CX114" s="53"/>
      <c r="CY114" s="53"/>
      <c r="CZ114" s="53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</row>
    <row r="115" spans="3:124"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56"/>
      <c r="CL115" s="56"/>
      <c r="CM115" s="56"/>
      <c r="CN115" s="56"/>
      <c r="CO115" s="60"/>
      <c r="CP115" s="60"/>
      <c r="CQ115" s="60"/>
      <c r="CR115" s="60"/>
      <c r="CS115" s="60"/>
      <c r="CT115" s="60"/>
      <c r="CU115" s="60"/>
      <c r="CV115" s="60"/>
      <c r="CW115" s="53"/>
      <c r="CX115" s="53"/>
      <c r="CY115" s="53"/>
      <c r="CZ115" s="53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</row>
    <row r="116" spans="3:124"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56"/>
      <c r="CL116" s="56"/>
      <c r="CM116" s="56"/>
      <c r="CN116" s="56"/>
      <c r="CO116" s="60"/>
      <c r="CP116" s="60"/>
      <c r="CQ116" s="60"/>
      <c r="CR116" s="60"/>
      <c r="CS116" s="60"/>
      <c r="CT116" s="60"/>
      <c r="CU116" s="60"/>
      <c r="CV116" s="60"/>
      <c r="CW116" s="53"/>
      <c r="CX116" s="53"/>
      <c r="CY116" s="53"/>
      <c r="CZ116" s="53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</row>
    <row r="117" spans="3:124"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56"/>
      <c r="CL117" s="56"/>
      <c r="CM117" s="56"/>
      <c r="CN117" s="56"/>
      <c r="CO117" s="60"/>
      <c r="CP117" s="60"/>
      <c r="CQ117" s="60"/>
      <c r="CR117" s="60"/>
      <c r="CS117" s="60"/>
      <c r="CT117" s="60"/>
      <c r="CU117" s="60"/>
      <c r="CV117" s="60"/>
      <c r="CW117" s="53"/>
      <c r="CX117" s="53"/>
      <c r="CY117" s="53"/>
      <c r="CZ117" s="53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</row>
    <row r="118" spans="3:124"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56"/>
      <c r="CL118" s="56"/>
      <c r="CM118" s="56"/>
      <c r="CN118" s="56"/>
      <c r="CO118" s="60"/>
      <c r="CP118" s="60"/>
      <c r="CQ118" s="60"/>
      <c r="CR118" s="60"/>
      <c r="CS118" s="60"/>
      <c r="CT118" s="60"/>
      <c r="CU118" s="60"/>
      <c r="CV118" s="60"/>
      <c r="CW118" s="53"/>
      <c r="CX118" s="53"/>
      <c r="CY118" s="53"/>
      <c r="CZ118" s="53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</row>
    <row r="119" spans="3:124"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56"/>
      <c r="CL119" s="56"/>
      <c r="CM119" s="56"/>
      <c r="CN119" s="56"/>
      <c r="CO119" s="60"/>
      <c r="CP119" s="60"/>
      <c r="CQ119" s="60"/>
      <c r="CR119" s="60"/>
      <c r="CS119" s="60"/>
      <c r="CT119" s="60"/>
      <c r="CU119" s="60"/>
      <c r="CV119" s="60"/>
      <c r="CW119" s="53"/>
      <c r="CX119" s="53"/>
      <c r="CY119" s="53"/>
      <c r="CZ119" s="53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</row>
    <row r="120" spans="3:124"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56"/>
      <c r="CL120" s="56"/>
      <c r="CM120" s="56"/>
      <c r="CN120" s="56"/>
      <c r="CO120" s="60"/>
      <c r="CP120" s="60"/>
      <c r="CQ120" s="60"/>
      <c r="CR120" s="60"/>
      <c r="CS120" s="60"/>
      <c r="CT120" s="60"/>
      <c r="CU120" s="60"/>
      <c r="CV120" s="60"/>
      <c r="CW120" s="53"/>
      <c r="CX120" s="53"/>
      <c r="CY120" s="53"/>
      <c r="CZ120" s="53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</row>
    <row r="121" spans="3:124"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56"/>
      <c r="CL121" s="56"/>
      <c r="CM121" s="56"/>
      <c r="CN121" s="56"/>
      <c r="CO121" s="60"/>
      <c r="CP121" s="60"/>
      <c r="CQ121" s="60"/>
      <c r="CR121" s="60"/>
      <c r="CS121" s="60"/>
      <c r="CT121" s="60"/>
      <c r="CU121" s="60"/>
      <c r="CV121" s="60"/>
      <c r="CW121" s="53"/>
      <c r="CX121" s="53"/>
      <c r="CY121" s="53"/>
      <c r="CZ121" s="53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</row>
    <row r="122" spans="3:124"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56"/>
      <c r="CL122" s="56"/>
      <c r="CM122" s="56"/>
      <c r="CN122" s="56"/>
      <c r="CO122" s="60"/>
      <c r="CP122" s="60"/>
      <c r="CQ122" s="60"/>
      <c r="CR122" s="60"/>
      <c r="CS122" s="60"/>
      <c r="CT122" s="60"/>
      <c r="CU122" s="60"/>
      <c r="CV122" s="60"/>
      <c r="CW122" s="53"/>
      <c r="CX122" s="53"/>
      <c r="CY122" s="53"/>
      <c r="CZ122" s="53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</row>
    <row r="123" spans="3:124"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56"/>
      <c r="CL123" s="56"/>
      <c r="CM123" s="56"/>
      <c r="CN123" s="56"/>
      <c r="CO123" s="60"/>
      <c r="CP123" s="60"/>
      <c r="CQ123" s="60"/>
      <c r="CR123" s="60"/>
      <c r="CS123" s="60"/>
      <c r="CT123" s="60"/>
      <c r="CU123" s="60"/>
      <c r="CV123" s="60"/>
      <c r="CW123" s="53"/>
      <c r="CX123" s="53"/>
      <c r="CY123" s="53"/>
      <c r="CZ123" s="53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</row>
    <row r="124" spans="3:124"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56"/>
      <c r="CL124" s="56"/>
      <c r="CM124" s="56"/>
      <c r="CN124" s="56"/>
      <c r="CO124" s="60"/>
      <c r="CP124" s="60"/>
      <c r="CQ124" s="60"/>
      <c r="CR124" s="60"/>
      <c r="CS124" s="60"/>
      <c r="CT124" s="60"/>
      <c r="CU124" s="60"/>
      <c r="CV124" s="60"/>
      <c r="CW124" s="53"/>
      <c r="CX124" s="53"/>
      <c r="CY124" s="53"/>
      <c r="CZ124" s="53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</row>
    <row r="125" spans="3:124"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56"/>
      <c r="CL125" s="56"/>
      <c r="CM125" s="56"/>
      <c r="CN125" s="56"/>
      <c r="CO125" s="60"/>
      <c r="CP125" s="60"/>
      <c r="CQ125" s="60"/>
      <c r="CR125" s="60"/>
      <c r="CS125" s="60"/>
      <c r="CT125" s="60"/>
      <c r="CU125" s="60"/>
      <c r="CV125" s="60"/>
      <c r="CW125" s="53"/>
      <c r="CX125" s="53"/>
      <c r="CY125" s="53"/>
      <c r="CZ125" s="53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</row>
    <row r="126" spans="3:124"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56"/>
      <c r="CL126" s="56"/>
      <c r="CM126" s="56"/>
      <c r="CN126" s="56"/>
      <c r="CO126" s="60"/>
      <c r="CP126" s="60"/>
      <c r="CQ126" s="60"/>
      <c r="CR126" s="60"/>
      <c r="CS126" s="60"/>
      <c r="CT126" s="60"/>
      <c r="CU126" s="60"/>
      <c r="CV126" s="60"/>
      <c r="CW126" s="53"/>
      <c r="CX126" s="53"/>
      <c r="CY126" s="53"/>
      <c r="CZ126" s="53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</row>
    <row r="127" spans="3:124"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56"/>
      <c r="CL127" s="56"/>
      <c r="CM127" s="56"/>
      <c r="CN127" s="56"/>
      <c r="CO127" s="60"/>
      <c r="CP127" s="60"/>
      <c r="CQ127" s="60"/>
      <c r="CR127" s="60"/>
      <c r="CS127" s="60"/>
      <c r="CT127" s="60"/>
      <c r="CU127" s="60"/>
      <c r="CV127" s="60"/>
      <c r="CW127" s="53"/>
      <c r="CX127" s="53"/>
      <c r="CY127" s="53"/>
      <c r="CZ127" s="53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</row>
    <row r="128" spans="3:124"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56"/>
      <c r="CL128" s="56"/>
      <c r="CM128" s="56"/>
      <c r="CN128" s="56"/>
      <c r="CO128" s="60"/>
      <c r="CP128" s="60"/>
      <c r="CQ128" s="60"/>
      <c r="CR128" s="60"/>
      <c r="CS128" s="60"/>
      <c r="CT128" s="60"/>
      <c r="CU128" s="60"/>
      <c r="CV128" s="60"/>
      <c r="CW128" s="53"/>
      <c r="CX128" s="53"/>
      <c r="CY128" s="53"/>
      <c r="CZ128" s="53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</row>
    <row r="129" spans="3:124"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56"/>
      <c r="CL129" s="56"/>
      <c r="CM129" s="56"/>
      <c r="CN129" s="56"/>
      <c r="CO129" s="60"/>
      <c r="CP129" s="60"/>
      <c r="CQ129" s="60"/>
      <c r="CR129" s="60"/>
      <c r="CS129" s="60"/>
      <c r="CT129" s="60"/>
      <c r="CU129" s="60"/>
      <c r="CV129" s="60"/>
      <c r="CW129" s="53"/>
      <c r="CX129" s="53"/>
      <c r="CY129" s="53"/>
      <c r="CZ129" s="53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</row>
    <row r="130" spans="3:124"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56"/>
      <c r="CL130" s="56"/>
      <c r="CM130" s="56"/>
      <c r="CN130" s="56"/>
      <c r="CO130" s="60"/>
      <c r="CP130" s="60"/>
      <c r="CQ130" s="60"/>
      <c r="CR130" s="60"/>
      <c r="CS130" s="60"/>
      <c r="CT130" s="60"/>
      <c r="CU130" s="60"/>
      <c r="CV130" s="60"/>
      <c r="CW130" s="53"/>
      <c r="CX130" s="53"/>
      <c r="CY130" s="53"/>
      <c r="CZ130" s="53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</row>
    <row r="131" spans="3:124"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56"/>
      <c r="CL131" s="56"/>
      <c r="CM131" s="56"/>
      <c r="CN131" s="56"/>
      <c r="CO131" s="60"/>
      <c r="CP131" s="60"/>
      <c r="CQ131" s="60"/>
      <c r="CR131" s="60"/>
      <c r="CS131" s="60"/>
      <c r="CT131" s="60"/>
      <c r="CU131" s="60"/>
      <c r="CV131" s="60"/>
      <c r="CW131" s="53"/>
      <c r="CX131" s="53"/>
      <c r="CY131" s="53"/>
      <c r="CZ131" s="53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</row>
    <row r="132" spans="3:124"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56"/>
      <c r="CL132" s="56"/>
      <c r="CM132" s="56"/>
      <c r="CN132" s="56"/>
      <c r="CO132" s="60"/>
      <c r="CP132" s="60"/>
      <c r="CQ132" s="60"/>
      <c r="CR132" s="60"/>
      <c r="CS132" s="60"/>
      <c r="CT132" s="60"/>
      <c r="CU132" s="60"/>
      <c r="CV132" s="60"/>
      <c r="CW132" s="53"/>
      <c r="CX132" s="53"/>
      <c r="CY132" s="53"/>
      <c r="CZ132" s="53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</row>
    <row r="133" spans="3:124"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56"/>
      <c r="CL133" s="56"/>
      <c r="CM133" s="56"/>
      <c r="CN133" s="56"/>
      <c r="CO133" s="60"/>
      <c r="CP133" s="60"/>
      <c r="CQ133" s="60"/>
      <c r="CR133" s="60"/>
      <c r="CS133" s="60"/>
      <c r="CT133" s="60"/>
      <c r="CU133" s="60"/>
      <c r="CV133" s="60"/>
      <c r="CW133" s="53"/>
      <c r="CX133" s="53"/>
      <c r="CY133" s="53"/>
      <c r="CZ133" s="53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</row>
    <row r="134" spans="3:124"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56"/>
      <c r="CL134" s="56"/>
      <c r="CM134" s="56"/>
      <c r="CN134" s="56"/>
      <c r="CO134" s="60"/>
      <c r="CP134" s="60"/>
      <c r="CQ134" s="60"/>
      <c r="CR134" s="60"/>
      <c r="CS134" s="60"/>
      <c r="CT134" s="60"/>
      <c r="CU134" s="60"/>
      <c r="CV134" s="60"/>
      <c r="CW134" s="53"/>
      <c r="CX134" s="53"/>
      <c r="CY134" s="53"/>
      <c r="CZ134" s="53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</row>
    <row r="135" spans="3:124"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56"/>
      <c r="CL135" s="56"/>
      <c r="CM135" s="56"/>
      <c r="CN135" s="56"/>
      <c r="CO135" s="60"/>
      <c r="CP135" s="60"/>
      <c r="CQ135" s="60"/>
      <c r="CR135" s="60"/>
      <c r="CS135" s="60"/>
      <c r="CT135" s="60"/>
      <c r="CU135" s="60"/>
      <c r="CV135" s="60"/>
      <c r="CW135" s="53"/>
      <c r="CX135" s="53"/>
      <c r="CY135" s="53"/>
      <c r="CZ135" s="53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</row>
    <row r="136" spans="3:124"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56"/>
      <c r="CL136" s="56"/>
      <c r="CM136" s="56"/>
      <c r="CN136" s="56"/>
      <c r="CO136" s="60"/>
      <c r="CP136" s="60"/>
      <c r="CQ136" s="60"/>
      <c r="CR136" s="60"/>
      <c r="CS136" s="60"/>
      <c r="CT136" s="60"/>
      <c r="CU136" s="60"/>
      <c r="CV136" s="60"/>
      <c r="CW136" s="53"/>
      <c r="CX136" s="53"/>
      <c r="CY136" s="53"/>
      <c r="CZ136" s="53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</row>
    <row r="137" spans="3:124"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56"/>
      <c r="CL137" s="56"/>
      <c r="CM137" s="56"/>
      <c r="CN137" s="56"/>
      <c r="CO137" s="60"/>
      <c r="CP137" s="60"/>
      <c r="CQ137" s="60"/>
      <c r="CR137" s="60"/>
      <c r="CS137" s="60"/>
      <c r="CT137" s="60"/>
      <c r="CU137" s="60"/>
      <c r="CV137" s="60"/>
      <c r="CW137" s="53"/>
      <c r="CX137" s="53"/>
      <c r="CY137" s="53"/>
      <c r="CZ137" s="53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</row>
    <row r="138" spans="3:124"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56"/>
      <c r="CL138" s="56"/>
      <c r="CM138" s="56"/>
      <c r="CN138" s="56"/>
      <c r="CO138" s="60"/>
      <c r="CP138" s="60"/>
      <c r="CQ138" s="60"/>
      <c r="CR138" s="60"/>
      <c r="CS138" s="60"/>
      <c r="CT138" s="60"/>
      <c r="CU138" s="60"/>
      <c r="CV138" s="60"/>
      <c r="CW138" s="53"/>
      <c r="CX138" s="53"/>
      <c r="CY138" s="53"/>
      <c r="CZ138" s="53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</row>
    <row r="139" spans="3:124"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56"/>
      <c r="CL139" s="56"/>
      <c r="CM139" s="56"/>
      <c r="CN139" s="56"/>
      <c r="CO139" s="60"/>
      <c r="CP139" s="60"/>
      <c r="CQ139" s="60"/>
      <c r="CR139" s="60"/>
      <c r="CS139" s="60"/>
      <c r="CT139" s="60"/>
      <c r="CU139" s="60"/>
      <c r="CV139" s="60"/>
      <c r="CW139" s="53"/>
      <c r="CX139" s="53"/>
      <c r="CY139" s="53"/>
      <c r="CZ139" s="53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</row>
    <row r="140" spans="3:124"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56"/>
      <c r="CL140" s="56"/>
      <c r="CM140" s="56"/>
      <c r="CN140" s="56"/>
      <c r="CO140" s="60"/>
      <c r="CP140" s="60"/>
      <c r="CQ140" s="60"/>
      <c r="CR140" s="60"/>
      <c r="CS140" s="60"/>
      <c r="CT140" s="60"/>
      <c r="CU140" s="60"/>
      <c r="CV140" s="60"/>
      <c r="CW140" s="53"/>
      <c r="CX140" s="53"/>
      <c r="CY140" s="53"/>
      <c r="CZ140" s="53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</row>
    <row r="141" spans="3:124"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56"/>
      <c r="CL141" s="56"/>
      <c r="CM141" s="56"/>
      <c r="CN141" s="56"/>
      <c r="CO141" s="60"/>
      <c r="CP141" s="60"/>
      <c r="CQ141" s="60"/>
      <c r="CR141" s="60"/>
      <c r="CS141" s="60"/>
      <c r="CT141" s="60"/>
      <c r="CU141" s="60"/>
      <c r="CV141" s="60"/>
      <c r="CW141" s="53"/>
      <c r="CX141" s="53"/>
      <c r="CY141" s="53"/>
      <c r="CZ141" s="53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</row>
    <row r="142" spans="3:124"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56"/>
      <c r="CL142" s="56"/>
      <c r="CM142" s="56"/>
      <c r="CN142" s="56"/>
      <c r="CO142" s="60"/>
      <c r="CP142" s="60"/>
      <c r="CQ142" s="60"/>
      <c r="CR142" s="60"/>
      <c r="CS142" s="60"/>
      <c r="CT142" s="60"/>
      <c r="CU142" s="60"/>
      <c r="CV142" s="60"/>
      <c r="CW142" s="53"/>
      <c r="CX142" s="53"/>
      <c r="CY142" s="53"/>
      <c r="CZ142" s="53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</row>
    <row r="143" spans="3:124"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56"/>
      <c r="CL143" s="56"/>
      <c r="CM143" s="56"/>
      <c r="CN143" s="56"/>
      <c r="CO143" s="60"/>
      <c r="CP143" s="60"/>
      <c r="CQ143" s="60"/>
      <c r="CR143" s="60"/>
      <c r="CS143" s="60"/>
      <c r="CT143" s="60"/>
      <c r="CU143" s="60"/>
      <c r="CV143" s="60"/>
      <c r="CW143" s="53"/>
      <c r="CX143" s="53"/>
      <c r="CY143" s="53"/>
      <c r="CZ143" s="53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</row>
    <row r="144" spans="3:124"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56"/>
      <c r="CL144" s="56"/>
      <c r="CM144" s="56"/>
      <c r="CN144" s="56"/>
      <c r="CO144" s="60"/>
      <c r="CP144" s="60"/>
      <c r="CQ144" s="60"/>
      <c r="CR144" s="60"/>
      <c r="CS144" s="60"/>
      <c r="CT144" s="60"/>
      <c r="CU144" s="60"/>
      <c r="CV144" s="60"/>
      <c r="CW144" s="53"/>
      <c r="CX144" s="53"/>
      <c r="CY144" s="53"/>
      <c r="CZ144" s="53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</row>
    <row r="145" spans="3:124"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56"/>
      <c r="CL145" s="56"/>
      <c r="CM145" s="56"/>
      <c r="CN145" s="56"/>
      <c r="CO145" s="60"/>
      <c r="CP145" s="60"/>
      <c r="CQ145" s="60"/>
      <c r="CR145" s="60"/>
      <c r="CS145" s="60"/>
      <c r="CT145" s="60"/>
      <c r="CU145" s="60"/>
      <c r="CV145" s="60"/>
      <c r="CW145" s="53"/>
      <c r="CX145" s="53"/>
      <c r="CY145" s="53"/>
      <c r="CZ145" s="53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</row>
    <row r="146" spans="3:124"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56"/>
      <c r="CL146" s="56"/>
      <c r="CM146" s="56"/>
      <c r="CN146" s="56"/>
      <c r="CO146" s="60"/>
      <c r="CP146" s="60"/>
      <c r="CQ146" s="60"/>
      <c r="CR146" s="60"/>
      <c r="CS146" s="60"/>
      <c r="CT146" s="60"/>
      <c r="CU146" s="60"/>
      <c r="CV146" s="60"/>
      <c r="CW146" s="53"/>
      <c r="CX146" s="53"/>
      <c r="CY146" s="53"/>
      <c r="CZ146" s="53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</row>
    <row r="147" spans="3:124"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56"/>
      <c r="CL147" s="56"/>
      <c r="CM147" s="56"/>
      <c r="CN147" s="56"/>
      <c r="CO147" s="60"/>
      <c r="CP147" s="60"/>
      <c r="CQ147" s="60"/>
      <c r="CR147" s="60"/>
      <c r="CS147" s="60"/>
      <c r="CT147" s="60"/>
      <c r="CU147" s="60"/>
      <c r="CV147" s="60"/>
      <c r="CW147" s="53"/>
      <c r="CX147" s="53"/>
      <c r="CY147" s="53"/>
      <c r="CZ147" s="53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</row>
    <row r="148" spans="3:124"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56"/>
      <c r="CL148" s="56"/>
      <c r="CM148" s="56"/>
      <c r="CN148" s="56"/>
      <c r="CO148" s="60"/>
      <c r="CP148" s="60"/>
      <c r="CQ148" s="60"/>
      <c r="CR148" s="60"/>
      <c r="CS148" s="60"/>
      <c r="CT148" s="60"/>
      <c r="CU148" s="60"/>
      <c r="CV148" s="60"/>
      <c r="CW148" s="53"/>
      <c r="CX148" s="53"/>
      <c r="CY148" s="53"/>
      <c r="CZ148" s="53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</row>
  </sheetData>
  <protectedRanges>
    <protectedRange sqref="B11:B14" name="Range3"/>
    <protectedRange sqref="I11:AF12 AK11:DL12 I13:DL14" name="Range1"/>
    <protectedRange sqref="DO11:DT14" name="Range2"/>
    <protectedRange sqref="AG11:AJ12" name="Range1_2"/>
  </protectedRanges>
  <mergeCells count="101">
    <mergeCell ref="B2:O2"/>
    <mergeCell ref="E3:L3"/>
    <mergeCell ref="AA4:AB4"/>
    <mergeCell ref="A5:A9"/>
    <mergeCell ref="B5:B9"/>
    <mergeCell ref="C5:H7"/>
    <mergeCell ref="I5:DT5"/>
    <mergeCell ref="I6:L7"/>
    <mergeCell ref="M6:T6"/>
    <mergeCell ref="U6:X7"/>
    <mergeCell ref="DA6:DD7"/>
    <mergeCell ref="DI6:DL7"/>
    <mergeCell ref="DM6:DR7"/>
    <mergeCell ref="DS6:DT7"/>
    <mergeCell ref="DE7:DH7"/>
    <mergeCell ref="Y6:AB7"/>
    <mergeCell ref="AC6:AF7"/>
    <mergeCell ref="AG6:AZ6"/>
    <mergeCell ref="BA6:BD7"/>
    <mergeCell ref="BM6:BP7"/>
    <mergeCell ref="CE6:CJ6"/>
    <mergeCell ref="AW7:AZ7"/>
    <mergeCell ref="BE7:BH7"/>
    <mergeCell ref="BI7:BL7"/>
    <mergeCell ref="BQ7:BT7"/>
    <mergeCell ref="BU7:BX7"/>
    <mergeCell ref="BY7:CB7"/>
    <mergeCell ref="CC7:CF7"/>
    <mergeCell ref="CG7:CJ7"/>
    <mergeCell ref="CS7:CV7"/>
    <mergeCell ref="CW7:CZ7"/>
    <mergeCell ref="M7:P7"/>
    <mergeCell ref="Q7:T7"/>
    <mergeCell ref="AG7:AJ7"/>
    <mergeCell ref="AK7:AN7"/>
    <mergeCell ref="AO7:AR7"/>
    <mergeCell ref="AS7:AV7"/>
    <mergeCell ref="CK6:CN7"/>
    <mergeCell ref="CO6:CR7"/>
    <mergeCell ref="O8:P8"/>
    <mergeCell ref="Q8:R8"/>
    <mergeCell ref="S8:T8"/>
    <mergeCell ref="U8:V8"/>
    <mergeCell ref="W8:X8"/>
    <mergeCell ref="Y8:Z8"/>
    <mergeCell ref="C8:D8"/>
    <mergeCell ref="E8:F8"/>
    <mergeCell ref="G8:H8"/>
    <mergeCell ref="I8:J8"/>
    <mergeCell ref="K8:L8"/>
    <mergeCell ref="M8:N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G8:BH8"/>
    <mergeCell ref="BI8:BJ8"/>
    <mergeCell ref="DS8:DT8"/>
    <mergeCell ref="A15:B15"/>
    <mergeCell ref="DG8:DH8"/>
    <mergeCell ref="DI8:DJ8"/>
    <mergeCell ref="DK8:DL8"/>
    <mergeCell ref="DM8:DN8"/>
    <mergeCell ref="DO8:DP8"/>
    <mergeCell ref="DQ8:DR8"/>
    <mergeCell ref="CU8:CV8"/>
    <mergeCell ref="CW8:CX8"/>
    <mergeCell ref="CY8:CZ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CM21"/>
  <sheetViews>
    <sheetView tabSelected="1" workbookViewId="0">
      <selection activeCell="R3" sqref="R3"/>
    </sheetView>
  </sheetViews>
  <sheetFormatPr defaultColWidth="10.7109375" defaultRowHeight="17.25"/>
  <cols>
    <col min="1" max="1" width="2.85546875" style="1" customWidth="1"/>
    <col min="2" max="2" width="11.42578125" style="1" customWidth="1"/>
    <col min="3" max="3" width="10.140625" style="1" customWidth="1"/>
    <col min="4" max="4" width="10.5703125" style="1" customWidth="1"/>
    <col min="5" max="5" width="10.42578125" style="1" customWidth="1"/>
    <col min="6" max="6" width="9.85546875" style="1" customWidth="1"/>
    <col min="7" max="7" width="10.140625" style="1" customWidth="1"/>
    <col min="8" max="9" width="9.140625" style="1" customWidth="1"/>
    <col min="10" max="10" width="9.5703125" style="1" customWidth="1"/>
    <col min="11" max="11" width="9.28515625" style="1" hidden="1" customWidth="1"/>
    <col min="12" max="12" width="7.85546875" style="1" hidden="1" customWidth="1"/>
    <col min="13" max="13" width="9.42578125" style="1" customWidth="1"/>
    <col min="14" max="14" width="8.7109375" style="1" customWidth="1"/>
    <col min="15" max="15" width="9" style="1" customWidth="1"/>
    <col min="16" max="16" width="8.7109375" style="1" customWidth="1"/>
    <col min="17" max="17" width="7.7109375" style="1" customWidth="1"/>
    <col min="18" max="18" width="6.7109375" style="1" customWidth="1"/>
    <col min="19" max="19" width="8.140625" style="1" customWidth="1"/>
    <col min="20" max="20" width="7" style="1" customWidth="1"/>
    <col min="21" max="21" width="7.85546875" style="1" customWidth="1"/>
    <col min="22" max="22" width="7" style="1" customWidth="1"/>
    <col min="23" max="23" width="8.42578125" style="1" customWidth="1"/>
    <col min="24" max="24" width="8" style="1" customWidth="1"/>
    <col min="25" max="25" width="7.7109375" style="1" customWidth="1"/>
    <col min="26" max="26" width="7.5703125" style="1" customWidth="1"/>
    <col min="27" max="27" width="8.5703125" style="1" customWidth="1"/>
    <col min="28" max="28" width="7.85546875" style="1" customWidth="1"/>
    <col min="29" max="29" width="8.7109375" style="1" customWidth="1"/>
    <col min="30" max="30" width="8.28515625" style="1" customWidth="1"/>
    <col min="31" max="31" width="3.7109375" style="1" customWidth="1"/>
    <col min="32" max="32" width="3.42578125" style="1" customWidth="1"/>
    <col min="33" max="34" width="10.140625" style="1" customWidth="1"/>
    <col min="35" max="35" width="10.5703125" style="1" customWidth="1"/>
    <col min="36" max="36" width="10" style="1" customWidth="1"/>
    <col min="37" max="37" width="8.5703125" style="1" customWidth="1"/>
    <col min="38" max="38" width="7.7109375" style="1" customWidth="1"/>
    <col min="39" max="39" width="7.140625" style="1" customWidth="1"/>
    <col min="40" max="40" width="7.42578125" style="1" customWidth="1"/>
    <col min="41" max="41" width="7.5703125" style="1" customWidth="1"/>
    <col min="42" max="42" width="8.28515625" style="1" customWidth="1"/>
    <col min="43" max="43" width="9" style="1" customWidth="1"/>
    <col min="44" max="44" width="8.42578125" style="1" customWidth="1"/>
    <col min="45" max="45" width="9" style="1" customWidth="1"/>
    <col min="46" max="46" width="8.140625" style="1" customWidth="1"/>
    <col min="47" max="47" width="5.5703125" style="1" customWidth="1"/>
    <col min="48" max="48" width="4.5703125" style="1" customWidth="1"/>
    <col min="49" max="49" width="9" style="1" customWidth="1"/>
    <col min="50" max="50" width="7.85546875" style="1" customWidth="1"/>
    <col min="51" max="51" width="6" style="1" customWidth="1"/>
    <col min="52" max="52" width="5.42578125" style="1" customWidth="1"/>
    <col min="53" max="54" width="8.42578125" style="1" customWidth="1"/>
    <col min="55" max="55" width="10.5703125" style="1" customWidth="1"/>
    <col min="56" max="56" width="10.140625" style="1" customWidth="1"/>
    <col min="57" max="57" width="9" style="1" customWidth="1"/>
    <col min="58" max="58" width="8.85546875" style="1" customWidth="1"/>
    <col min="59" max="59" width="4.28515625" style="2" customWidth="1"/>
    <col min="60" max="60" width="3.7109375" style="2" customWidth="1"/>
    <col min="61" max="61" width="9" style="1" customWidth="1"/>
    <col min="62" max="62" width="8.7109375" style="1" customWidth="1"/>
    <col min="63" max="63" width="9.7109375" style="1" customWidth="1"/>
    <col min="64" max="64" width="9.28515625" style="1" customWidth="1"/>
    <col min="65" max="65" width="8.28515625" style="1" customWidth="1"/>
    <col min="66" max="66" width="8.5703125" style="1" customWidth="1"/>
    <col min="67" max="67" width="1.42578125" style="1" customWidth="1"/>
    <col min="68" max="16384" width="10.7109375" style="1"/>
  </cols>
  <sheetData>
    <row r="2" spans="1:91" s="61" customFormat="1" ht="16.5">
      <c r="B2" s="62"/>
      <c r="C2" s="166" t="s">
        <v>50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62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4"/>
      <c r="BD2" s="64"/>
      <c r="BE2" s="64"/>
      <c r="BF2" s="64"/>
      <c r="BG2" s="65"/>
      <c r="BH2" s="65"/>
      <c r="BI2" s="64"/>
      <c r="BJ2" s="64"/>
      <c r="BK2" s="64"/>
      <c r="BL2" s="64"/>
      <c r="BM2" s="64"/>
      <c r="BN2" s="64"/>
    </row>
    <row r="3" spans="1:91" s="10" customFormat="1" ht="16.5">
      <c r="A3" s="4"/>
      <c r="B3" s="11"/>
      <c r="C3" s="11"/>
      <c r="D3" s="11"/>
      <c r="E3" s="120" t="s">
        <v>88</v>
      </c>
      <c r="F3" s="120"/>
      <c r="G3" s="120"/>
      <c r="H3" s="120"/>
      <c r="I3" s="120"/>
      <c r="J3" s="120"/>
      <c r="K3" s="120"/>
      <c r="L3" s="120"/>
      <c r="M3" s="120"/>
      <c r="N3" s="120"/>
      <c r="O3" s="4"/>
      <c r="P3" s="5"/>
      <c r="Q3" s="5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6"/>
      <c r="BH3" s="6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8"/>
      <c r="CE3" s="8"/>
      <c r="CF3" s="8"/>
      <c r="CG3" s="8"/>
      <c r="CH3" s="8"/>
      <c r="CI3" s="8"/>
      <c r="CJ3" s="8"/>
      <c r="CK3" s="8"/>
      <c r="CL3" s="8"/>
      <c r="CM3" s="9"/>
    </row>
    <row r="4" spans="1:91" s="61" customFormat="1" ht="16.5">
      <c r="A4" s="66"/>
      <c r="B4" s="67"/>
      <c r="E4" s="68"/>
      <c r="F4" s="68"/>
      <c r="G4" s="68"/>
      <c r="H4" s="68"/>
      <c r="I4" s="68"/>
      <c r="Q4" s="69" t="s">
        <v>2</v>
      </c>
      <c r="W4" s="167"/>
      <c r="X4" s="167"/>
      <c r="AG4" s="168"/>
      <c r="AH4" s="168"/>
      <c r="AI4" s="70"/>
      <c r="AJ4" s="70"/>
      <c r="BG4" s="71"/>
      <c r="BH4" s="71"/>
    </row>
    <row r="5" spans="1:91" s="25" customFormat="1" ht="13.5">
      <c r="A5" s="169" t="s">
        <v>3</v>
      </c>
      <c r="B5" s="113" t="s">
        <v>4</v>
      </c>
      <c r="C5" s="170" t="s">
        <v>51</v>
      </c>
      <c r="D5" s="171"/>
      <c r="E5" s="171"/>
      <c r="F5" s="171"/>
      <c r="G5" s="171"/>
      <c r="H5" s="172"/>
      <c r="I5" s="154" t="s">
        <v>52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6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</row>
    <row r="6" spans="1:91" s="25" customFormat="1" ht="13.5">
      <c r="A6" s="169"/>
      <c r="B6" s="113"/>
      <c r="C6" s="173"/>
      <c r="D6" s="174"/>
      <c r="E6" s="174"/>
      <c r="F6" s="174"/>
      <c r="G6" s="174"/>
      <c r="H6" s="175"/>
      <c r="I6" s="154" t="s">
        <v>53</v>
      </c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6"/>
      <c r="BC6" s="157" t="s">
        <v>54</v>
      </c>
      <c r="BD6" s="158"/>
      <c r="BE6" s="158"/>
      <c r="BF6" s="158"/>
      <c r="BG6" s="158"/>
      <c r="BH6" s="158"/>
      <c r="BI6" s="159" t="s">
        <v>55</v>
      </c>
      <c r="BJ6" s="159"/>
      <c r="BK6" s="159"/>
      <c r="BL6" s="159"/>
      <c r="BM6" s="159"/>
      <c r="BN6" s="159"/>
    </row>
    <row r="7" spans="1:91" s="25" customFormat="1" ht="13.5">
      <c r="A7" s="169"/>
      <c r="B7" s="113"/>
      <c r="C7" s="173"/>
      <c r="D7" s="174"/>
      <c r="E7" s="174"/>
      <c r="F7" s="174"/>
      <c r="G7" s="174"/>
      <c r="H7" s="175"/>
      <c r="I7" s="160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2"/>
      <c r="BC7" s="163"/>
      <c r="BD7" s="164"/>
      <c r="BE7" s="164"/>
      <c r="BF7" s="164"/>
      <c r="BG7" s="165" t="s">
        <v>56</v>
      </c>
      <c r="BH7" s="165"/>
      <c r="BI7" s="136" t="s">
        <v>57</v>
      </c>
      <c r="BJ7" s="136"/>
      <c r="BK7" s="136" t="s">
        <v>58</v>
      </c>
      <c r="BL7" s="136"/>
      <c r="BM7" s="136"/>
      <c r="BN7" s="136"/>
    </row>
    <row r="8" spans="1:91" s="25" customFormat="1" ht="13.5">
      <c r="A8" s="169"/>
      <c r="B8" s="113"/>
      <c r="C8" s="173"/>
      <c r="D8" s="174"/>
      <c r="E8" s="174"/>
      <c r="F8" s="174"/>
      <c r="G8" s="174"/>
      <c r="H8" s="175"/>
      <c r="I8" s="160" t="s">
        <v>59</v>
      </c>
      <c r="J8" s="161"/>
      <c r="K8" s="161"/>
      <c r="L8" s="162"/>
      <c r="M8" s="148" t="s">
        <v>60</v>
      </c>
      <c r="N8" s="149"/>
      <c r="O8" s="176" t="s">
        <v>61</v>
      </c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8"/>
      <c r="AE8" s="148" t="s">
        <v>62</v>
      </c>
      <c r="AF8" s="149"/>
      <c r="AG8" s="148" t="s">
        <v>63</v>
      </c>
      <c r="AH8" s="149"/>
      <c r="AI8" s="86" t="s">
        <v>13</v>
      </c>
      <c r="AJ8" s="87"/>
      <c r="AK8" s="152" t="s">
        <v>64</v>
      </c>
      <c r="AL8" s="84"/>
      <c r="AM8" s="86" t="s">
        <v>13</v>
      </c>
      <c r="AN8" s="87"/>
      <c r="AO8" s="84" t="s">
        <v>65</v>
      </c>
      <c r="AP8" s="84"/>
      <c r="AQ8" s="86" t="s">
        <v>66</v>
      </c>
      <c r="AR8" s="141"/>
      <c r="AS8" s="141"/>
      <c r="AT8" s="141"/>
      <c r="AU8" s="141"/>
      <c r="AV8" s="87"/>
      <c r="AW8" s="86" t="s">
        <v>67</v>
      </c>
      <c r="AX8" s="141"/>
      <c r="AY8" s="141"/>
      <c r="AZ8" s="141"/>
      <c r="BA8" s="141"/>
      <c r="BB8" s="87"/>
      <c r="BC8" s="142" t="s">
        <v>68</v>
      </c>
      <c r="BD8" s="143"/>
      <c r="BE8" s="142" t="s">
        <v>69</v>
      </c>
      <c r="BF8" s="143"/>
      <c r="BG8" s="165"/>
      <c r="BH8" s="165"/>
      <c r="BI8" s="136"/>
      <c r="BJ8" s="136"/>
      <c r="BK8" s="136"/>
      <c r="BL8" s="136"/>
      <c r="BM8" s="136"/>
      <c r="BN8" s="136"/>
    </row>
    <row r="9" spans="1:91" s="72" customFormat="1" ht="12.75">
      <c r="A9" s="169"/>
      <c r="B9" s="113"/>
      <c r="C9" s="132" t="s">
        <v>70</v>
      </c>
      <c r="D9" s="132"/>
      <c r="E9" s="146" t="s">
        <v>40</v>
      </c>
      <c r="F9" s="146"/>
      <c r="G9" s="147" t="s">
        <v>41</v>
      </c>
      <c r="H9" s="147"/>
      <c r="I9" s="88" t="s">
        <v>71</v>
      </c>
      <c r="J9" s="88"/>
      <c r="K9" s="137" t="s">
        <v>72</v>
      </c>
      <c r="L9" s="138"/>
      <c r="M9" s="150"/>
      <c r="N9" s="151"/>
      <c r="O9" s="137" t="s">
        <v>73</v>
      </c>
      <c r="P9" s="138"/>
      <c r="Q9" s="137" t="s">
        <v>74</v>
      </c>
      <c r="R9" s="138"/>
      <c r="S9" s="137" t="s">
        <v>75</v>
      </c>
      <c r="T9" s="138"/>
      <c r="U9" s="137" t="s">
        <v>76</v>
      </c>
      <c r="V9" s="138"/>
      <c r="W9" s="137" t="s">
        <v>77</v>
      </c>
      <c r="X9" s="138"/>
      <c r="Y9" s="139" t="s">
        <v>78</v>
      </c>
      <c r="Z9" s="140"/>
      <c r="AA9" s="137" t="s">
        <v>79</v>
      </c>
      <c r="AB9" s="138"/>
      <c r="AC9" s="137" t="s">
        <v>80</v>
      </c>
      <c r="AD9" s="138"/>
      <c r="AE9" s="150"/>
      <c r="AF9" s="151"/>
      <c r="AG9" s="150"/>
      <c r="AH9" s="151"/>
      <c r="AI9" s="137" t="s">
        <v>81</v>
      </c>
      <c r="AJ9" s="138"/>
      <c r="AK9" s="84"/>
      <c r="AL9" s="84"/>
      <c r="AM9" s="137" t="s">
        <v>82</v>
      </c>
      <c r="AN9" s="138"/>
      <c r="AO9" s="84"/>
      <c r="AP9" s="84"/>
      <c r="AQ9" s="132" t="s">
        <v>70</v>
      </c>
      <c r="AR9" s="132"/>
      <c r="AS9" s="132" t="s">
        <v>40</v>
      </c>
      <c r="AT9" s="132"/>
      <c r="AU9" s="132" t="s">
        <v>41</v>
      </c>
      <c r="AV9" s="132"/>
      <c r="AW9" s="132" t="s">
        <v>83</v>
      </c>
      <c r="AX9" s="132"/>
      <c r="AY9" s="133" t="s">
        <v>84</v>
      </c>
      <c r="AZ9" s="134"/>
      <c r="BA9" s="135" t="s">
        <v>85</v>
      </c>
      <c r="BB9" s="135"/>
      <c r="BC9" s="144"/>
      <c r="BD9" s="145"/>
      <c r="BE9" s="144"/>
      <c r="BF9" s="145"/>
      <c r="BG9" s="165"/>
      <c r="BH9" s="165"/>
      <c r="BI9" s="136"/>
      <c r="BJ9" s="136"/>
      <c r="BK9" s="136" t="s">
        <v>86</v>
      </c>
      <c r="BL9" s="136"/>
      <c r="BM9" s="136" t="s">
        <v>87</v>
      </c>
      <c r="BN9" s="136"/>
    </row>
    <row r="10" spans="1:91" s="30" customFormat="1" ht="72">
      <c r="A10" s="169"/>
      <c r="B10" s="113"/>
      <c r="C10" s="26" t="s">
        <v>43</v>
      </c>
      <c r="D10" s="27" t="s">
        <v>44</v>
      </c>
      <c r="E10" s="26" t="s">
        <v>43</v>
      </c>
      <c r="F10" s="27" t="s">
        <v>44</v>
      </c>
      <c r="G10" s="26" t="s">
        <v>43</v>
      </c>
      <c r="H10" s="27" t="s">
        <v>44</v>
      </c>
      <c r="I10" s="26" t="s">
        <v>43</v>
      </c>
      <c r="J10" s="27" t="s">
        <v>44</v>
      </c>
      <c r="K10" s="26" t="s">
        <v>43</v>
      </c>
      <c r="L10" s="27" t="s">
        <v>44</v>
      </c>
      <c r="M10" s="26" t="s">
        <v>43</v>
      </c>
      <c r="N10" s="27" t="s">
        <v>44</v>
      </c>
      <c r="O10" s="26" t="s">
        <v>43</v>
      </c>
      <c r="P10" s="27" t="s">
        <v>44</v>
      </c>
      <c r="Q10" s="26" t="s">
        <v>43</v>
      </c>
      <c r="R10" s="27" t="s">
        <v>44</v>
      </c>
      <c r="S10" s="26" t="s">
        <v>43</v>
      </c>
      <c r="T10" s="27" t="s">
        <v>44</v>
      </c>
      <c r="U10" s="26" t="s">
        <v>43</v>
      </c>
      <c r="V10" s="27" t="s">
        <v>44</v>
      </c>
      <c r="W10" s="26" t="s">
        <v>43</v>
      </c>
      <c r="X10" s="27" t="s">
        <v>44</v>
      </c>
      <c r="Y10" s="26" t="s">
        <v>43</v>
      </c>
      <c r="Z10" s="27" t="s">
        <v>44</v>
      </c>
      <c r="AA10" s="26" t="s">
        <v>43</v>
      </c>
      <c r="AB10" s="27" t="s">
        <v>44</v>
      </c>
      <c r="AC10" s="26" t="s">
        <v>43</v>
      </c>
      <c r="AD10" s="27" t="s">
        <v>44</v>
      </c>
      <c r="AE10" s="26" t="s">
        <v>43</v>
      </c>
      <c r="AF10" s="27" t="s">
        <v>44</v>
      </c>
      <c r="AG10" s="26" t="s">
        <v>43</v>
      </c>
      <c r="AH10" s="27" t="s">
        <v>44</v>
      </c>
      <c r="AI10" s="26" t="s">
        <v>43</v>
      </c>
      <c r="AJ10" s="27" t="s">
        <v>44</v>
      </c>
      <c r="AK10" s="26" t="s">
        <v>43</v>
      </c>
      <c r="AL10" s="27" t="s">
        <v>44</v>
      </c>
      <c r="AM10" s="26" t="s">
        <v>43</v>
      </c>
      <c r="AN10" s="27" t="s">
        <v>44</v>
      </c>
      <c r="AO10" s="26" t="s">
        <v>43</v>
      </c>
      <c r="AP10" s="27" t="s">
        <v>44</v>
      </c>
      <c r="AQ10" s="26" t="s">
        <v>43</v>
      </c>
      <c r="AR10" s="27" t="s">
        <v>44</v>
      </c>
      <c r="AS10" s="26" t="s">
        <v>43</v>
      </c>
      <c r="AT10" s="27" t="s">
        <v>44</v>
      </c>
      <c r="AU10" s="26" t="s">
        <v>43</v>
      </c>
      <c r="AV10" s="27" t="s">
        <v>44</v>
      </c>
      <c r="AW10" s="26" t="s">
        <v>43</v>
      </c>
      <c r="AX10" s="27" t="s">
        <v>44</v>
      </c>
      <c r="AY10" s="26" t="s">
        <v>43</v>
      </c>
      <c r="AZ10" s="27" t="s">
        <v>44</v>
      </c>
      <c r="BA10" s="26" t="s">
        <v>43</v>
      </c>
      <c r="BB10" s="27" t="s">
        <v>44</v>
      </c>
      <c r="BC10" s="26" t="s">
        <v>43</v>
      </c>
      <c r="BD10" s="27" t="s">
        <v>44</v>
      </c>
      <c r="BE10" s="26" t="s">
        <v>43</v>
      </c>
      <c r="BF10" s="27" t="s">
        <v>44</v>
      </c>
      <c r="BG10" s="26" t="s">
        <v>43</v>
      </c>
      <c r="BH10" s="27" t="s">
        <v>44</v>
      </c>
      <c r="BI10" s="26" t="s">
        <v>43</v>
      </c>
      <c r="BJ10" s="27" t="s">
        <v>44</v>
      </c>
      <c r="BK10" s="26" t="s">
        <v>43</v>
      </c>
      <c r="BL10" s="27" t="s">
        <v>44</v>
      </c>
      <c r="BM10" s="26" t="s">
        <v>43</v>
      </c>
      <c r="BN10" s="27" t="s">
        <v>44</v>
      </c>
    </row>
    <row r="11" spans="1:91" s="72" customFormat="1" ht="12.75">
      <c r="A11" s="73"/>
      <c r="B11" s="73">
        <v>1</v>
      </c>
      <c r="C11" s="73">
        <v>2</v>
      </c>
      <c r="D11" s="73">
        <v>3</v>
      </c>
      <c r="E11" s="73">
        <v>4</v>
      </c>
      <c r="F11" s="73">
        <v>5</v>
      </c>
      <c r="G11" s="73">
        <v>6</v>
      </c>
      <c r="H11" s="73">
        <v>7</v>
      </c>
      <c r="I11" s="73">
        <v>8</v>
      </c>
      <c r="J11" s="73">
        <v>9</v>
      </c>
      <c r="K11" s="73">
        <v>10</v>
      </c>
      <c r="L11" s="73">
        <v>11</v>
      </c>
      <c r="M11" s="73">
        <v>10</v>
      </c>
      <c r="N11" s="73">
        <v>11</v>
      </c>
      <c r="O11" s="73">
        <v>12</v>
      </c>
      <c r="P11" s="73">
        <v>13</v>
      </c>
      <c r="Q11" s="73">
        <v>14</v>
      </c>
      <c r="R11" s="73">
        <v>15</v>
      </c>
      <c r="S11" s="73">
        <v>16</v>
      </c>
      <c r="T11" s="73">
        <v>17</v>
      </c>
      <c r="U11" s="73">
        <v>18</v>
      </c>
      <c r="V11" s="73">
        <v>19</v>
      </c>
      <c r="W11" s="73">
        <v>20</v>
      </c>
      <c r="X11" s="73">
        <v>21</v>
      </c>
      <c r="Y11" s="73">
        <v>22</v>
      </c>
      <c r="Z11" s="73">
        <v>23</v>
      </c>
      <c r="AA11" s="73">
        <v>24</v>
      </c>
      <c r="AB11" s="73">
        <v>25</v>
      </c>
      <c r="AC11" s="73">
        <v>26</v>
      </c>
      <c r="AD11" s="73">
        <v>27</v>
      </c>
      <c r="AE11" s="73">
        <v>28</v>
      </c>
      <c r="AF11" s="73">
        <v>29</v>
      </c>
      <c r="AG11" s="73">
        <v>30</v>
      </c>
      <c r="AH11" s="73">
        <v>31</v>
      </c>
      <c r="AI11" s="73">
        <v>32</v>
      </c>
      <c r="AJ11" s="73">
        <v>33</v>
      </c>
      <c r="AK11" s="73">
        <v>34</v>
      </c>
      <c r="AL11" s="73">
        <v>35</v>
      </c>
      <c r="AM11" s="73">
        <v>36</v>
      </c>
      <c r="AN11" s="73">
        <v>37</v>
      </c>
      <c r="AO11" s="73">
        <v>38</v>
      </c>
      <c r="AP11" s="73">
        <v>39</v>
      </c>
      <c r="AQ11" s="73">
        <v>40</v>
      </c>
      <c r="AR11" s="73">
        <v>41</v>
      </c>
      <c r="AS11" s="73">
        <v>42</v>
      </c>
      <c r="AT11" s="73">
        <v>43</v>
      </c>
      <c r="AU11" s="73">
        <v>44</v>
      </c>
      <c r="AV11" s="73">
        <v>45</v>
      </c>
      <c r="AW11" s="73">
        <v>46</v>
      </c>
      <c r="AX11" s="73">
        <v>47</v>
      </c>
      <c r="AY11" s="73">
        <v>48</v>
      </c>
      <c r="AZ11" s="73">
        <v>49</v>
      </c>
      <c r="BA11" s="73">
        <v>50</v>
      </c>
      <c r="BB11" s="73">
        <v>51</v>
      </c>
      <c r="BC11" s="73">
        <v>52</v>
      </c>
      <c r="BD11" s="73">
        <v>53</v>
      </c>
      <c r="BE11" s="73">
        <v>54</v>
      </c>
      <c r="BF11" s="73">
        <v>55</v>
      </c>
      <c r="BG11" s="74">
        <v>56</v>
      </c>
      <c r="BH11" s="74">
        <v>57</v>
      </c>
      <c r="BI11" s="73">
        <v>58</v>
      </c>
      <c r="BJ11" s="73">
        <v>59</v>
      </c>
      <c r="BK11" s="73">
        <v>60</v>
      </c>
      <c r="BL11" s="73">
        <v>61</v>
      </c>
      <c r="BM11" s="73">
        <v>62</v>
      </c>
      <c r="BN11" s="73">
        <v>63</v>
      </c>
    </row>
    <row r="12" spans="1:91" s="79" customFormat="1" ht="13.5">
      <c r="A12" s="75">
        <v>1</v>
      </c>
      <c r="B12" s="37" t="s">
        <v>45</v>
      </c>
      <c r="C12" s="76">
        <f t="shared" ref="C12:D15" si="0">E12+G12-BA12</f>
        <v>1931601.4999999998</v>
      </c>
      <c r="D12" s="76">
        <f t="shared" si="0"/>
        <v>1371240.9</v>
      </c>
      <c r="E12" s="76">
        <f t="shared" ref="E12:F15" si="1">I12+K12+M12+AE12+AG12+AK12+AO12+AS12</f>
        <v>1711808.2999999998</v>
      </c>
      <c r="F12" s="76">
        <f t="shared" si="1"/>
        <v>1177336.3999999999</v>
      </c>
      <c r="G12" s="76">
        <f t="shared" ref="G12:H15" si="2">AY12+BC12+BE12+BG12+BI12+BK12+BM12</f>
        <v>219793.2</v>
      </c>
      <c r="H12" s="76">
        <f t="shared" si="2"/>
        <v>193904.5</v>
      </c>
      <c r="I12" s="76">
        <v>578233.5</v>
      </c>
      <c r="J12" s="76">
        <v>425731.4</v>
      </c>
      <c r="K12" s="76">
        <v>0</v>
      </c>
      <c r="L12" s="76">
        <v>0</v>
      </c>
      <c r="M12" s="76">
        <v>325333.8</v>
      </c>
      <c r="N12" s="76">
        <v>189867.8</v>
      </c>
      <c r="O12" s="76">
        <v>72892.3</v>
      </c>
      <c r="P12" s="76">
        <v>51732.6</v>
      </c>
      <c r="Q12" s="76">
        <v>15335.2</v>
      </c>
      <c r="R12" s="76">
        <v>3181.2</v>
      </c>
      <c r="S12" s="76">
        <v>5454.9</v>
      </c>
      <c r="T12" s="76">
        <v>3288.8</v>
      </c>
      <c r="U12" s="76">
        <v>9223.5</v>
      </c>
      <c r="V12" s="76">
        <v>5695.6</v>
      </c>
      <c r="W12" s="76">
        <v>31621.8</v>
      </c>
      <c r="X12" s="76">
        <v>22008.6</v>
      </c>
      <c r="Y12" s="76">
        <v>22105.8</v>
      </c>
      <c r="Z12" s="76">
        <v>15040.6</v>
      </c>
      <c r="AA12" s="76">
        <v>50081.2</v>
      </c>
      <c r="AB12" s="76">
        <v>18617.900000000001</v>
      </c>
      <c r="AC12" s="76">
        <v>125102</v>
      </c>
      <c r="AD12" s="76">
        <v>75706</v>
      </c>
      <c r="AE12" s="77"/>
      <c r="AF12" s="77"/>
      <c r="AG12" s="76">
        <v>717642.6</v>
      </c>
      <c r="AH12" s="76">
        <v>534314.19999999995</v>
      </c>
      <c r="AI12" s="76">
        <v>711061.7</v>
      </c>
      <c r="AJ12" s="76">
        <v>528751.19999999995</v>
      </c>
      <c r="AK12" s="76">
        <v>15080</v>
      </c>
      <c r="AL12" s="76">
        <v>9294.7000000000007</v>
      </c>
      <c r="AM12" s="76"/>
      <c r="AN12" s="76"/>
      <c r="AO12" s="76">
        <v>34680</v>
      </c>
      <c r="AP12" s="76">
        <v>13275</v>
      </c>
      <c r="AQ12" s="76">
        <f t="shared" ref="AQ12:AR15" si="3">AS12+AU12-BA12</f>
        <v>40838.400000000001</v>
      </c>
      <c r="AR12" s="76">
        <f t="shared" si="3"/>
        <v>4853.3</v>
      </c>
      <c r="AS12" s="76">
        <v>40838.400000000001</v>
      </c>
      <c r="AT12" s="76">
        <v>4853.3</v>
      </c>
      <c r="AU12" s="76"/>
      <c r="AV12" s="76"/>
      <c r="AW12" s="76">
        <v>32288</v>
      </c>
      <c r="AX12" s="76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349143.7</v>
      </c>
      <c r="BD12" s="76">
        <v>281995.8</v>
      </c>
      <c r="BE12" s="76">
        <v>24649.5</v>
      </c>
      <c r="BF12" s="76">
        <v>24309.200000000001</v>
      </c>
      <c r="BG12" s="78"/>
      <c r="BH12" s="78"/>
      <c r="BI12" s="76">
        <v>-14000</v>
      </c>
      <c r="BJ12" s="76">
        <v>-36149.199999999997</v>
      </c>
      <c r="BK12" s="76">
        <v>-140000</v>
      </c>
      <c r="BL12" s="76">
        <v>-76251.3</v>
      </c>
      <c r="BM12" s="76"/>
      <c r="BN12" s="76"/>
    </row>
    <row r="13" spans="1:91" s="79" customFormat="1" ht="13.5">
      <c r="A13" s="75">
        <v>2</v>
      </c>
      <c r="B13" s="37" t="s">
        <v>46</v>
      </c>
      <c r="C13" s="76">
        <f t="shared" si="0"/>
        <v>1576116.5999999999</v>
      </c>
      <c r="D13" s="76">
        <f t="shared" si="0"/>
        <v>264488</v>
      </c>
      <c r="E13" s="76">
        <f t="shared" si="1"/>
        <v>1069887</v>
      </c>
      <c r="F13" s="76">
        <f t="shared" si="1"/>
        <v>700591</v>
      </c>
      <c r="G13" s="76">
        <f t="shared" si="2"/>
        <v>506229.59999999986</v>
      </c>
      <c r="H13" s="76">
        <f t="shared" si="2"/>
        <v>-436103</v>
      </c>
      <c r="I13" s="76">
        <v>228711.6</v>
      </c>
      <c r="J13" s="76">
        <v>136364.9</v>
      </c>
      <c r="K13" s="76">
        <v>0</v>
      </c>
      <c r="L13" s="76">
        <v>0</v>
      </c>
      <c r="M13" s="76">
        <v>138066.4</v>
      </c>
      <c r="N13" s="76">
        <v>88694.3</v>
      </c>
      <c r="O13" s="76">
        <v>55880</v>
      </c>
      <c r="P13" s="76">
        <v>42943.7</v>
      </c>
      <c r="Q13" s="76">
        <v>3700</v>
      </c>
      <c r="R13" s="76">
        <v>611.79999999999995</v>
      </c>
      <c r="S13" s="76">
        <v>3654</v>
      </c>
      <c r="T13" s="76">
        <v>2155.4</v>
      </c>
      <c r="U13" s="76">
        <v>8874</v>
      </c>
      <c r="V13" s="76">
        <v>8410</v>
      </c>
      <c r="W13" s="76">
        <v>11892.1</v>
      </c>
      <c r="X13" s="76">
        <v>5700.7</v>
      </c>
      <c r="Y13" s="76">
        <v>2000</v>
      </c>
      <c r="Z13" s="76">
        <v>560</v>
      </c>
      <c r="AA13" s="76">
        <v>9506</v>
      </c>
      <c r="AB13" s="76">
        <v>2966.4</v>
      </c>
      <c r="AC13" s="76">
        <v>40067</v>
      </c>
      <c r="AD13" s="76">
        <v>22287.1</v>
      </c>
      <c r="AE13" s="77"/>
      <c r="AF13" s="77"/>
      <c r="AG13" s="76">
        <v>676803.9</v>
      </c>
      <c r="AH13" s="76">
        <v>458196.6</v>
      </c>
      <c r="AI13" s="76">
        <v>676803.9</v>
      </c>
      <c r="AJ13" s="76">
        <v>458196.6</v>
      </c>
      <c r="AK13" s="76">
        <v>2644.7</v>
      </c>
      <c r="AL13" s="76">
        <v>2644.7</v>
      </c>
      <c r="AM13" s="76">
        <v>264.7</v>
      </c>
      <c r="AN13" s="76">
        <v>264.7</v>
      </c>
      <c r="AO13" s="76">
        <v>14500</v>
      </c>
      <c r="AP13" s="76">
        <v>10400</v>
      </c>
      <c r="AQ13" s="76">
        <f t="shared" si="3"/>
        <v>9160.4</v>
      </c>
      <c r="AR13" s="76">
        <f t="shared" si="3"/>
        <v>4290.5</v>
      </c>
      <c r="AS13" s="76">
        <v>9160.4</v>
      </c>
      <c r="AT13" s="76">
        <v>4290.5</v>
      </c>
      <c r="AU13" s="76"/>
      <c r="AV13" s="76"/>
      <c r="AW13" s="76">
        <v>3671.9</v>
      </c>
      <c r="AX13" s="76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963478.2</v>
      </c>
      <c r="BD13" s="76">
        <v>233530.7</v>
      </c>
      <c r="BE13" s="76">
        <v>128751.4</v>
      </c>
      <c r="BF13" s="76">
        <v>13665</v>
      </c>
      <c r="BG13" s="78"/>
      <c r="BH13" s="78"/>
      <c r="BI13" s="76">
        <v>-1000</v>
      </c>
      <c r="BJ13" s="76">
        <v>-818.1</v>
      </c>
      <c r="BK13" s="76">
        <v>-585000</v>
      </c>
      <c r="BL13" s="76">
        <v>-682480.6</v>
      </c>
      <c r="BM13" s="76"/>
      <c r="BN13" s="76"/>
    </row>
    <row r="14" spans="1:91" s="79" customFormat="1" ht="13.5">
      <c r="A14" s="75">
        <v>3</v>
      </c>
      <c r="B14" s="37" t="s">
        <v>47</v>
      </c>
      <c r="C14" s="76">
        <f t="shared" si="0"/>
        <v>2078907</v>
      </c>
      <c r="D14" s="76">
        <f t="shared" si="0"/>
        <v>1465023.5</v>
      </c>
      <c r="E14" s="76">
        <f t="shared" si="1"/>
        <v>1277650</v>
      </c>
      <c r="F14" s="76">
        <f t="shared" si="1"/>
        <v>858977.6</v>
      </c>
      <c r="G14" s="76">
        <f t="shared" si="2"/>
        <v>862757</v>
      </c>
      <c r="H14" s="76">
        <f t="shared" si="2"/>
        <v>667545.89999999991</v>
      </c>
      <c r="I14" s="76">
        <v>302358.3</v>
      </c>
      <c r="J14" s="76">
        <v>195782.9</v>
      </c>
      <c r="K14" s="76">
        <v>0</v>
      </c>
      <c r="L14" s="76">
        <v>0</v>
      </c>
      <c r="M14" s="76">
        <v>182140.2</v>
      </c>
      <c r="N14" s="76">
        <v>94615.6</v>
      </c>
      <c r="O14" s="76">
        <v>47196</v>
      </c>
      <c r="P14" s="76">
        <v>35610.6</v>
      </c>
      <c r="Q14" s="76">
        <v>210</v>
      </c>
      <c r="R14" s="76">
        <v>151.69999999999999</v>
      </c>
      <c r="S14" s="76">
        <v>4634</v>
      </c>
      <c r="T14" s="76">
        <v>2266.5</v>
      </c>
      <c r="U14" s="76">
        <v>2300</v>
      </c>
      <c r="V14" s="76">
        <v>682</v>
      </c>
      <c r="W14" s="76">
        <v>9127</v>
      </c>
      <c r="X14" s="76">
        <v>4317.6000000000004</v>
      </c>
      <c r="Y14" s="76">
        <v>6064.6</v>
      </c>
      <c r="Z14" s="76">
        <v>2269.6999999999998</v>
      </c>
      <c r="AA14" s="76">
        <v>311801</v>
      </c>
      <c r="AB14" s="76">
        <v>24341</v>
      </c>
      <c r="AC14" s="76">
        <v>72183.199999999997</v>
      </c>
      <c r="AD14" s="76">
        <v>19452.7</v>
      </c>
      <c r="AE14" s="77"/>
      <c r="AF14" s="77"/>
      <c r="AG14" s="76">
        <v>582610.80000000005</v>
      </c>
      <c r="AH14" s="76">
        <v>501315</v>
      </c>
      <c r="AI14" s="76">
        <v>582610.80000000005</v>
      </c>
      <c r="AJ14" s="76">
        <v>501315</v>
      </c>
      <c r="AK14" s="76">
        <v>4802.2</v>
      </c>
      <c r="AL14" s="76">
        <v>3392.2</v>
      </c>
      <c r="AM14" s="76">
        <v>2991</v>
      </c>
      <c r="AN14" s="76">
        <v>1581</v>
      </c>
      <c r="AO14" s="76">
        <v>12000</v>
      </c>
      <c r="AP14" s="76">
        <v>2035</v>
      </c>
      <c r="AQ14" s="76">
        <f t="shared" si="3"/>
        <v>132238.5</v>
      </c>
      <c r="AR14" s="76">
        <f t="shared" si="3"/>
        <v>336.90000000000146</v>
      </c>
      <c r="AS14" s="76">
        <v>193738.5</v>
      </c>
      <c r="AT14" s="76">
        <v>61836.9</v>
      </c>
      <c r="AU14" s="76"/>
      <c r="AV14" s="76"/>
      <c r="AW14" s="76">
        <v>191647.5</v>
      </c>
      <c r="AX14" s="76">
        <v>61500</v>
      </c>
      <c r="AY14" s="76">
        <v>0</v>
      </c>
      <c r="AZ14" s="76">
        <v>0</v>
      </c>
      <c r="BA14" s="76">
        <v>61500</v>
      </c>
      <c r="BB14" s="76">
        <v>61500</v>
      </c>
      <c r="BC14" s="76">
        <v>835700.2</v>
      </c>
      <c r="BD14" s="76">
        <v>671638.4</v>
      </c>
      <c r="BE14" s="76">
        <v>32056.799999999999</v>
      </c>
      <c r="BF14" s="76">
        <v>15548.2</v>
      </c>
      <c r="BG14" s="78"/>
      <c r="BH14" s="78"/>
      <c r="BI14" s="76">
        <v>0</v>
      </c>
      <c r="BJ14" s="76">
        <v>-3826.8</v>
      </c>
      <c r="BK14" s="76">
        <v>-5000</v>
      </c>
      <c r="BL14" s="76">
        <v>-15813.9</v>
      </c>
      <c r="BM14" s="76"/>
      <c r="BN14" s="76"/>
    </row>
    <row r="15" spans="1:91" s="79" customFormat="1" ht="13.5">
      <c r="A15" s="75">
        <v>4</v>
      </c>
      <c r="B15" s="37" t="s">
        <v>48</v>
      </c>
      <c r="C15" s="76">
        <f t="shared" si="0"/>
        <v>1571196.1</v>
      </c>
      <c r="D15" s="76">
        <f t="shared" si="0"/>
        <v>801072.1</v>
      </c>
      <c r="E15" s="76">
        <f t="shared" si="1"/>
        <v>1267261</v>
      </c>
      <c r="F15" s="76">
        <f t="shared" si="1"/>
        <v>742372.6</v>
      </c>
      <c r="G15" s="76">
        <f t="shared" si="2"/>
        <v>303935.09999999998</v>
      </c>
      <c r="H15" s="76">
        <f t="shared" si="2"/>
        <v>58699.5</v>
      </c>
      <c r="I15" s="76">
        <v>302466.8</v>
      </c>
      <c r="J15" s="76">
        <v>249736</v>
      </c>
      <c r="K15" s="76">
        <v>0</v>
      </c>
      <c r="L15" s="76">
        <v>0</v>
      </c>
      <c r="M15" s="76">
        <v>192578.8</v>
      </c>
      <c r="N15" s="76">
        <v>98467.6</v>
      </c>
      <c r="O15" s="76">
        <v>68428.100000000006</v>
      </c>
      <c r="P15" s="76">
        <v>42607.5</v>
      </c>
      <c r="Q15" s="76">
        <v>10933.4</v>
      </c>
      <c r="R15" s="76">
        <v>5573.9</v>
      </c>
      <c r="S15" s="76">
        <v>4743</v>
      </c>
      <c r="T15" s="76">
        <v>3207.3</v>
      </c>
      <c r="U15" s="76">
        <v>14803</v>
      </c>
      <c r="V15" s="76">
        <v>4106.5</v>
      </c>
      <c r="W15" s="76">
        <v>28116</v>
      </c>
      <c r="X15" s="76">
        <v>14475.8</v>
      </c>
      <c r="Y15" s="76">
        <v>21300</v>
      </c>
      <c r="Z15" s="76">
        <v>11624.2</v>
      </c>
      <c r="AA15" s="76">
        <v>11300</v>
      </c>
      <c r="AB15" s="76">
        <v>2385</v>
      </c>
      <c r="AC15" s="76">
        <v>62688.6</v>
      </c>
      <c r="AD15" s="76">
        <v>31925.3</v>
      </c>
      <c r="AE15" s="77">
        <v>0</v>
      </c>
      <c r="AF15" s="77">
        <v>0</v>
      </c>
      <c r="AG15" s="76">
        <v>687612.8</v>
      </c>
      <c r="AH15" s="76">
        <v>371760.7</v>
      </c>
      <c r="AI15" s="76">
        <v>687612.8</v>
      </c>
      <c r="AJ15" s="76">
        <v>371760.7</v>
      </c>
      <c r="AK15" s="76">
        <v>7329.5</v>
      </c>
      <c r="AL15" s="76">
        <v>2329.5</v>
      </c>
      <c r="AM15" s="76"/>
      <c r="AN15" s="76"/>
      <c r="AO15" s="76">
        <v>22435</v>
      </c>
      <c r="AP15" s="76">
        <v>13775.6</v>
      </c>
      <c r="AQ15" s="76">
        <f t="shared" si="3"/>
        <v>54838.1</v>
      </c>
      <c r="AR15" s="76">
        <f t="shared" si="3"/>
        <v>6303.2</v>
      </c>
      <c r="AS15" s="76">
        <v>54838.1</v>
      </c>
      <c r="AT15" s="76">
        <v>6303.2</v>
      </c>
      <c r="AU15" s="76"/>
      <c r="AV15" s="76"/>
      <c r="AW15" s="76">
        <v>37115.1</v>
      </c>
      <c r="AX15" s="76">
        <v>0</v>
      </c>
      <c r="AY15" s="76">
        <v>0</v>
      </c>
      <c r="AZ15" s="76">
        <v>0</v>
      </c>
      <c r="BA15" s="76">
        <v>0</v>
      </c>
      <c r="BB15" s="76">
        <v>0</v>
      </c>
      <c r="BC15" s="76">
        <v>221654</v>
      </c>
      <c r="BD15" s="76">
        <v>52363.9</v>
      </c>
      <c r="BE15" s="76">
        <v>82281.100000000006</v>
      </c>
      <c r="BF15" s="76">
        <v>25374.799999999999</v>
      </c>
      <c r="BG15" s="80">
        <v>0</v>
      </c>
      <c r="BH15" s="80">
        <v>0</v>
      </c>
      <c r="BI15" s="76">
        <v>0</v>
      </c>
      <c r="BJ15" s="76">
        <v>-4725.5</v>
      </c>
      <c r="BK15" s="76">
        <v>0</v>
      </c>
      <c r="BL15" s="76">
        <v>-14313.7</v>
      </c>
      <c r="BM15" s="76"/>
      <c r="BN15" s="76"/>
    </row>
    <row r="16" spans="1:91" s="82" customFormat="1" ht="13.5">
      <c r="A16" s="85" t="s">
        <v>49</v>
      </c>
      <c r="B16" s="85"/>
      <c r="C16" s="76">
        <f t="shared" ref="C16:BN16" si="4">SUM(C12:C15)</f>
        <v>7157821.1999999993</v>
      </c>
      <c r="D16" s="76">
        <f t="shared" si="4"/>
        <v>3901824.5</v>
      </c>
      <c r="E16" s="76">
        <f t="shared" si="4"/>
        <v>5326606.3</v>
      </c>
      <c r="F16" s="76">
        <f t="shared" si="4"/>
        <v>3479277.6</v>
      </c>
      <c r="G16" s="76">
        <f t="shared" si="4"/>
        <v>1892714.9</v>
      </c>
      <c r="H16" s="76">
        <f t="shared" si="4"/>
        <v>484046.89999999991</v>
      </c>
      <c r="I16" s="76">
        <f t="shared" si="4"/>
        <v>1411770.2</v>
      </c>
      <c r="J16" s="76">
        <f t="shared" si="4"/>
        <v>1007615.2000000001</v>
      </c>
      <c r="K16" s="76">
        <f t="shared" si="4"/>
        <v>0</v>
      </c>
      <c r="L16" s="76">
        <f t="shared" si="4"/>
        <v>0</v>
      </c>
      <c r="M16" s="76">
        <f t="shared" si="4"/>
        <v>838119.2</v>
      </c>
      <c r="N16" s="76">
        <f t="shared" si="4"/>
        <v>471645.29999999993</v>
      </c>
      <c r="O16" s="76">
        <f t="shared" si="4"/>
        <v>244396.4</v>
      </c>
      <c r="P16" s="76">
        <f t="shared" si="4"/>
        <v>172894.4</v>
      </c>
      <c r="Q16" s="76">
        <f t="shared" si="4"/>
        <v>30178.6</v>
      </c>
      <c r="R16" s="76">
        <f t="shared" si="4"/>
        <v>9518.5999999999985</v>
      </c>
      <c r="S16" s="76">
        <f t="shared" si="4"/>
        <v>18485.900000000001</v>
      </c>
      <c r="T16" s="76">
        <f t="shared" si="4"/>
        <v>10918</v>
      </c>
      <c r="U16" s="76">
        <f t="shared" si="4"/>
        <v>35200.5</v>
      </c>
      <c r="V16" s="76">
        <f t="shared" si="4"/>
        <v>18894.099999999999</v>
      </c>
      <c r="W16" s="76">
        <f t="shared" si="4"/>
        <v>80756.899999999994</v>
      </c>
      <c r="X16" s="76">
        <f t="shared" si="4"/>
        <v>46502.7</v>
      </c>
      <c r="Y16" s="76">
        <f t="shared" si="4"/>
        <v>51470.400000000001</v>
      </c>
      <c r="Z16" s="76">
        <f t="shared" si="4"/>
        <v>29494.5</v>
      </c>
      <c r="AA16" s="76">
        <f t="shared" si="4"/>
        <v>382688.2</v>
      </c>
      <c r="AB16" s="76">
        <f t="shared" si="4"/>
        <v>48310.3</v>
      </c>
      <c r="AC16" s="76">
        <f t="shared" si="4"/>
        <v>300040.8</v>
      </c>
      <c r="AD16" s="76">
        <f t="shared" si="4"/>
        <v>149371.1</v>
      </c>
      <c r="AE16" s="77">
        <f t="shared" si="4"/>
        <v>0</v>
      </c>
      <c r="AF16" s="77">
        <f t="shared" si="4"/>
        <v>0</v>
      </c>
      <c r="AG16" s="76">
        <f t="shared" si="4"/>
        <v>2664670.1</v>
      </c>
      <c r="AH16" s="76">
        <f t="shared" si="4"/>
        <v>1865586.4999999998</v>
      </c>
      <c r="AI16" s="76">
        <f t="shared" si="4"/>
        <v>2658089.2000000002</v>
      </c>
      <c r="AJ16" s="76">
        <f t="shared" si="4"/>
        <v>1860023.4999999998</v>
      </c>
      <c r="AK16" s="76">
        <f t="shared" si="4"/>
        <v>29856.400000000001</v>
      </c>
      <c r="AL16" s="76">
        <f t="shared" si="4"/>
        <v>17661.100000000002</v>
      </c>
      <c r="AM16" s="76">
        <f t="shared" si="4"/>
        <v>3255.7</v>
      </c>
      <c r="AN16" s="76">
        <f t="shared" si="4"/>
        <v>1845.7</v>
      </c>
      <c r="AO16" s="76">
        <f t="shared" si="4"/>
        <v>83615</v>
      </c>
      <c r="AP16" s="76">
        <f t="shared" si="4"/>
        <v>39485.599999999999</v>
      </c>
      <c r="AQ16" s="76">
        <f t="shared" si="4"/>
        <v>237075.4</v>
      </c>
      <c r="AR16" s="76">
        <f t="shared" si="4"/>
        <v>15783.900000000001</v>
      </c>
      <c r="AS16" s="76">
        <f t="shared" si="4"/>
        <v>298575.39999999997</v>
      </c>
      <c r="AT16" s="76">
        <f t="shared" si="4"/>
        <v>77283.899999999994</v>
      </c>
      <c r="AU16" s="76">
        <f t="shared" si="4"/>
        <v>0</v>
      </c>
      <c r="AV16" s="76">
        <f t="shared" si="4"/>
        <v>0</v>
      </c>
      <c r="AW16" s="76">
        <f t="shared" si="4"/>
        <v>264722.5</v>
      </c>
      <c r="AX16" s="76">
        <f t="shared" si="4"/>
        <v>61500</v>
      </c>
      <c r="AY16" s="76">
        <f t="shared" si="4"/>
        <v>0</v>
      </c>
      <c r="AZ16" s="76">
        <f t="shared" si="4"/>
        <v>0</v>
      </c>
      <c r="BA16" s="76">
        <f t="shared" si="4"/>
        <v>61500</v>
      </c>
      <c r="BB16" s="76">
        <f t="shared" si="4"/>
        <v>61500</v>
      </c>
      <c r="BC16" s="76">
        <f t="shared" si="4"/>
        <v>2369976.0999999996</v>
      </c>
      <c r="BD16" s="76">
        <f t="shared" si="4"/>
        <v>1239528.7999999998</v>
      </c>
      <c r="BE16" s="76">
        <f t="shared" si="4"/>
        <v>267738.8</v>
      </c>
      <c r="BF16" s="76">
        <f t="shared" si="4"/>
        <v>78897.2</v>
      </c>
      <c r="BG16" s="80">
        <f t="shared" si="4"/>
        <v>0</v>
      </c>
      <c r="BH16" s="80">
        <f t="shared" si="4"/>
        <v>0</v>
      </c>
      <c r="BI16" s="76">
        <f t="shared" si="4"/>
        <v>-15000</v>
      </c>
      <c r="BJ16" s="76">
        <f t="shared" si="4"/>
        <v>-45519.6</v>
      </c>
      <c r="BK16" s="76">
        <f t="shared" si="4"/>
        <v>-730000</v>
      </c>
      <c r="BL16" s="76">
        <f t="shared" si="4"/>
        <v>-788859.5</v>
      </c>
      <c r="BM16" s="76">
        <f t="shared" si="4"/>
        <v>0</v>
      </c>
      <c r="BN16" s="76">
        <f t="shared" si="4"/>
        <v>0</v>
      </c>
      <c r="BO16" s="81">
        <f t="shared" ref="BO16" si="5">SUM(BO12:BO15)</f>
        <v>0</v>
      </c>
    </row>
    <row r="17" spans="33:60">
      <c r="AG17" s="83">
        <f t="shared" ref="AG17:AH21" si="6">AG12+AK12</f>
        <v>732722.6</v>
      </c>
      <c r="AH17" s="83">
        <f t="shared" si="6"/>
        <v>543608.89999999991</v>
      </c>
      <c r="BG17" s="1"/>
      <c r="BH17" s="1"/>
    </row>
    <row r="18" spans="33:60" hidden="1">
      <c r="AG18" s="83">
        <f t="shared" si="6"/>
        <v>679448.6</v>
      </c>
      <c r="AH18" s="83">
        <f t="shared" si="6"/>
        <v>460841.3</v>
      </c>
      <c r="BG18" s="1"/>
      <c r="BH18" s="1"/>
    </row>
    <row r="19" spans="33:60" hidden="1">
      <c r="AG19" s="83">
        <f t="shared" si="6"/>
        <v>587413</v>
      </c>
      <c r="AH19" s="83">
        <f t="shared" si="6"/>
        <v>504707.2</v>
      </c>
      <c r="BG19" s="1"/>
      <c r="BH19" s="1"/>
    </row>
    <row r="20" spans="33:60" hidden="1">
      <c r="AG20" s="83">
        <f t="shared" si="6"/>
        <v>694942.3</v>
      </c>
      <c r="AH20" s="83">
        <f t="shared" si="6"/>
        <v>374090.2</v>
      </c>
      <c r="BG20" s="1"/>
      <c r="BH20" s="1"/>
    </row>
    <row r="21" spans="33:60" hidden="1">
      <c r="AG21" s="83">
        <f t="shared" si="6"/>
        <v>2694526.5</v>
      </c>
      <c r="AH21" s="83">
        <f t="shared" si="6"/>
        <v>1883247.5999999999</v>
      </c>
      <c r="BG21" s="1"/>
      <c r="BH21" s="1"/>
    </row>
  </sheetData>
  <protectedRanges>
    <protectedRange sqref="AU12:BN15" name="Range3"/>
    <protectedRange sqref="I12:AP15" name="Range2"/>
    <protectedRange sqref="B12:B15" name="Range3_1"/>
  </protectedRanges>
  <mergeCells count="54">
    <mergeCell ref="C2:P2"/>
    <mergeCell ref="E3:N3"/>
    <mergeCell ref="W4:X4"/>
    <mergeCell ref="AG4:AH4"/>
    <mergeCell ref="A5:A10"/>
    <mergeCell ref="B5:B10"/>
    <mergeCell ref="C5:H8"/>
    <mergeCell ref="I5:BB5"/>
    <mergeCell ref="M8:N9"/>
    <mergeCell ref="O8:AD8"/>
    <mergeCell ref="BC5:BN5"/>
    <mergeCell ref="I6:BB6"/>
    <mergeCell ref="BC6:BH6"/>
    <mergeCell ref="BI6:BN6"/>
    <mergeCell ref="I7:BB7"/>
    <mergeCell ref="BC7:BF7"/>
    <mergeCell ref="BG7:BH9"/>
    <mergeCell ref="BI7:BJ9"/>
    <mergeCell ref="BK7:BN8"/>
    <mergeCell ref="I8:L8"/>
    <mergeCell ref="AQ8:AV8"/>
    <mergeCell ref="AW8:BB8"/>
    <mergeCell ref="BC8:BD9"/>
    <mergeCell ref="BE8:BF9"/>
    <mergeCell ref="C9:D9"/>
    <mergeCell ref="E9:F9"/>
    <mergeCell ref="G9:H9"/>
    <mergeCell ref="I9:J9"/>
    <mergeCell ref="K9:L9"/>
    <mergeCell ref="O9:P9"/>
    <mergeCell ref="AE8:AF9"/>
    <mergeCell ref="AG8:AH9"/>
    <mergeCell ref="AI8:AJ8"/>
    <mergeCell ref="AK8:AL9"/>
    <mergeCell ref="AM8:AN8"/>
    <mergeCell ref="AO8:AP9"/>
    <mergeCell ref="AS9:AT9"/>
    <mergeCell ref="AU9:AV9"/>
    <mergeCell ref="Q9:R9"/>
    <mergeCell ref="S9:T9"/>
    <mergeCell ref="U9:V9"/>
    <mergeCell ref="W9:X9"/>
    <mergeCell ref="Y9:Z9"/>
    <mergeCell ref="AA9:AB9"/>
    <mergeCell ref="A16:B16"/>
    <mergeCell ref="AC9:AD9"/>
    <mergeCell ref="AI9:AJ9"/>
    <mergeCell ref="AM9:AN9"/>
    <mergeCell ref="AQ9:AR9"/>
    <mergeCell ref="AW9:AX9"/>
    <mergeCell ref="AY9:AZ9"/>
    <mergeCell ref="BA9:BB9"/>
    <mergeCell ref="BK9:BL9"/>
    <mergeCell ref="BM9:BN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gorc, 09</vt:lpstr>
      <vt:lpstr>tntes, 09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https://mul2-tavush.gov.am/tasks/339139/oneclick/caxs 01.10.xlsx?token=44b2ac1336b653f66ea7febafea7356b</cp:keywords>
  <cp:lastModifiedBy/>
  <dcterms:created xsi:type="dcterms:W3CDTF">2006-09-16T00:00:00Z</dcterms:created>
  <dcterms:modified xsi:type="dcterms:W3CDTF">2022-10-11T08:54:04Z</dcterms:modified>
</cp:coreProperties>
</file>