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694"/>
  </bookViews>
  <sheets>
    <sheet name="gorcarn" sheetId="42" r:id="rId1"/>
    <sheet name="tntesagit" sheetId="43" r:id="rId2"/>
  </sheets>
  <definedNames>
    <definedName name="_xlnm.Print_Titles" localSheetId="0">gorcarn!$A:$B</definedName>
    <definedName name="_xlnm.Print_Titles" localSheetId="1">tntesagit!$A:$B</definedName>
  </definedNames>
  <calcPr calcId="144525"/>
</workbook>
</file>

<file path=xl/calcChain.xml><?xml version="1.0" encoding="utf-8"?>
<calcChain xmlns="http://schemas.openxmlformats.org/spreadsheetml/2006/main">
  <c r="AQ22" i="43" l="1"/>
  <c r="AR22" i="43"/>
  <c r="DI21" i="42" l="1"/>
  <c r="DJ21" i="42"/>
  <c r="AQ20" i="43"/>
  <c r="AR20" i="43"/>
  <c r="DI19" i="42"/>
  <c r="DJ19" i="42"/>
  <c r="AQ19" i="43" l="1"/>
  <c r="AR19" i="43"/>
  <c r="DI18" i="42"/>
  <c r="DJ18" i="42"/>
  <c r="AQ16" i="43"/>
  <c r="AR16" i="43"/>
  <c r="DJ15" i="42"/>
  <c r="DI15" i="42"/>
  <c r="AQ15" i="43" l="1"/>
  <c r="AR15" i="43"/>
  <c r="DI14" i="42"/>
  <c r="DJ14" i="42"/>
  <c r="F9" i="42" l="1"/>
  <c r="AQ27" i="43"/>
  <c r="AR27" i="43"/>
  <c r="DI20" i="42" l="1"/>
  <c r="AQ12" i="43" l="1"/>
  <c r="AR12" i="43"/>
  <c r="AQ13" i="43"/>
  <c r="AR13" i="43"/>
  <c r="AQ14" i="43"/>
  <c r="AR14" i="43"/>
  <c r="AQ17" i="43"/>
  <c r="AR17" i="43"/>
  <c r="AQ18" i="43"/>
  <c r="AR18" i="43"/>
  <c r="AQ21" i="43"/>
  <c r="AR21" i="43"/>
  <c r="AQ23" i="43"/>
  <c r="AR23" i="43"/>
  <c r="AQ24" i="43"/>
  <c r="AR24" i="43"/>
  <c r="AQ25" i="43"/>
  <c r="AR25" i="43"/>
  <c r="AQ26" i="43"/>
  <c r="AR26" i="43"/>
  <c r="AQ28" i="43"/>
  <c r="AR28" i="43"/>
  <c r="AQ29" i="43"/>
  <c r="AR29" i="43"/>
  <c r="AQ30" i="43"/>
  <c r="AR30" i="43"/>
  <c r="AQ32" i="43"/>
  <c r="AR32" i="43"/>
  <c r="AQ33" i="43"/>
  <c r="AR33" i="43"/>
  <c r="AQ10" i="43"/>
  <c r="AR10" i="43"/>
  <c r="AQ11" i="43"/>
  <c r="AR11" i="43"/>
  <c r="DI24" i="42"/>
  <c r="DJ24" i="42"/>
  <c r="DI25" i="42"/>
  <c r="DJ25" i="42"/>
  <c r="DI26" i="42"/>
  <c r="DJ26" i="42"/>
  <c r="DI27" i="42"/>
  <c r="DJ27" i="42"/>
  <c r="DI28" i="42"/>
  <c r="DJ28" i="42"/>
  <c r="DI29" i="42"/>
  <c r="DJ29" i="42"/>
  <c r="DI31" i="42"/>
  <c r="DJ31" i="42"/>
  <c r="DJ20" i="42"/>
  <c r="DI22" i="42"/>
  <c r="DJ22" i="42"/>
  <c r="DI23" i="42"/>
  <c r="DJ23" i="42"/>
  <c r="DI16" i="42"/>
  <c r="DJ16" i="42"/>
  <c r="DI17" i="42"/>
  <c r="DJ17" i="42"/>
  <c r="DI13" i="42"/>
  <c r="DJ13" i="42"/>
  <c r="DI10" i="42"/>
  <c r="DJ10" i="42"/>
  <c r="DI11" i="42"/>
  <c r="DJ11" i="42"/>
  <c r="DI12" i="42"/>
  <c r="DJ12" i="42"/>
  <c r="DJ9" i="42"/>
  <c r="E9" i="42"/>
  <c r="E10" i="43" l="1"/>
  <c r="F10" i="43"/>
  <c r="G10" i="43"/>
  <c r="H10" i="43"/>
  <c r="G9" i="42"/>
  <c r="H9" i="42"/>
  <c r="D10" i="43" l="1"/>
  <c r="C10" i="43"/>
  <c r="D9" i="42"/>
  <c r="C9" i="42"/>
  <c r="AQ34" i="43" l="1"/>
  <c r="CM33" i="42"/>
  <c r="BK33" i="42"/>
  <c r="AY33" i="42"/>
  <c r="AE33" i="42"/>
  <c r="K33" i="42"/>
  <c r="BN34" i="43"/>
  <c r="BM34" i="43"/>
  <c r="BL34" i="43"/>
  <c r="BK34" i="43"/>
  <c r="BJ34" i="43"/>
  <c r="BI34" i="43"/>
  <c r="BH34" i="43"/>
  <c r="BG34" i="43"/>
  <c r="BF34" i="43"/>
  <c r="BE34" i="43"/>
  <c r="BD34" i="43"/>
  <c r="BC34" i="43"/>
  <c r="BB34" i="43"/>
  <c r="BA34" i="43"/>
  <c r="AZ34" i="43"/>
  <c r="AY34" i="43"/>
  <c r="AX34" i="43"/>
  <c r="AW34" i="43"/>
  <c r="AV34" i="43"/>
  <c r="AU34" i="43"/>
  <c r="AT34" i="43"/>
  <c r="AS34" i="43"/>
  <c r="AR34" i="43"/>
  <c r="AP34" i="43"/>
  <c r="AO34" i="43"/>
  <c r="AN34" i="43"/>
  <c r="AM34" i="43"/>
  <c r="AL34" i="43"/>
  <c r="AK34" i="43"/>
  <c r="AJ34" i="43"/>
  <c r="AI34" i="43"/>
  <c r="AH34" i="43"/>
  <c r="AG34" i="43"/>
  <c r="AF34" i="43"/>
  <c r="AE34" i="43"/>
  <c r="AD34" i="43"/>
  <c r="AC34" i="43"/>
  <c r="AB34" i="43"/>
  <c r="AA34" i="43"/>
  <c r="Z34" i="43"/>
  <c r="Y34" i="43"/>
  <c r="X34" i="43"/>
  <c r="W34" i="43"/>
  <c r="V34" i="43"/>
  <c r="U34" i="43"/>
  <c r="T34" i="43"/>
  <c r="S34" i="43"/>
  <c r="R34" i="43"/>
  <c r="Q34" i="43"/>
  <c r="P34" i="43"/>
  <c r="O34" i="43"/>
  <c r="N34" i="43"/>
  <c r="M34" i="43"/>
  <c r="L34" i="43"/>
  <c r="K34" i="43"/>
  <c r="J34" i="43"/>
  <c r="I34" i="43"/>
  <c r="H33" i="43"/>
  <c r="G33" i="43"/>
  <c r="F33" i="43"/>
  <c r="E33" i="43"/>
  <c r="H32" i="43"/>
  <c r="G32" i="43"/>
  <c r="F32" i="43"/>
  <c r="E32" i="43"/>
  <c r="H31" i="43"/>
  <c r="G31" i="43"/>
  <c r="F31" i="43"/>
  <c r="E31" i="43"/>
  <c r="H30" i="43"/>
  <c r="G30" i="43"/>
  <c r="F30" i="43"/>
  <c r="E30" i="43"/>
  <c r="H29" i="43"/>
  <c r="G29" i="43"/>
  <c r="F29" i="43"/>
  <c r="E29" i="43"/>
  <c r="H28" i="43"/>
  <c r="G28" i="43"/>
  <c r="F28" i="43"/>
  <c r="E28" i="43"/>
  <c r="H27" i="43"/>
  <c r="G27" i="43"/>
  <c r="F27" i="43"/>
  <c r="E27" i="43"/>
  <c r="H26" i="43"/>
  <c r="G26" i="43"/>
  <c r="F26" i="43"/>
  <c r="E26" i="43"/>
  <c r="H25" i="43"/>
  <c r="G25" i="43"/>
  <c r="F25" i="43"/>
  <c r="E25" i="43"/>
  <c r="H24" i="43"/>
  <c r="G24" i="43"/>
  <c r="F24" i="43"/>
  <c r="E24" i="43"/>
  <c r="H23" i="43"/>
  <c r="G23" i="43"/>
  <c r="F23" i="43"/>
  <c r="E23" i="43"/>
  <c r="H22" i="43"/>
  <c r="G22" i="43"/>
  <c r="F22" i="43"/>
  <c r="E22" i="43"/>
  <c r="H21" i="43"/>
  <c r="G21" i="43"/>
  <c r="F21" i="43"/>
  <c r="E21" i="43"/>
  <c r="H20" i="43"/>
  <c r="G20" i="43"/>
  <c r="F20" i="43"/>
  <c r="E20" i="43"/>
  <c r="H19" i="43"/>
  <c r="G19" i="43"/>
  <c r="F19" i="43"/>
  <c r="E19" i="43"/>
  <c r="H18" i="43"/>
  <c r="G18" i="43"/>
  <c r="F18" i="43"/>
  <c r="E18" i="43"/>
  <c r="H17" i="43"/>
  <c r="G17" i="43"/>
  <c r="F17" i="43"/>
  <c r="E17" i="43"/>
  <c r="H16" i="43"/>
  <c r="G16" i="43"/>
  <c r="F16" i="43"/>
  <c r="E16" i="43"/>
  <c r="H15" i="43"/>
  <c r="G15" i="43"/>
  <c r="F15" i="43"/>
  <c r="E15" i="43"/>
  <c r="H14" i="43"/>
  <c r="G14" i="43"/>
  <c r="F14" i="43"/>
  <c r="E14" i="43"/>
  <c r="H13" i="43"/>
  <c r="G13" i="43"/>
  <c r="F13" i="43"/>
  <c r="E13" i="43"/>
  <c r="H12" i="43"/>
  <c r="G12" i="43"/>
  <c r="F12" i="43"/>
  <c r="E12" i="43"/>
  <c r="H11" i="43"/>
  <c r="G11" i="43"/>
  <c r="F11" i="43"/>
  <c r="E11" i="43"/>
  <c r="DP33" i="42"/>
  <c r="DO33" i="42"/>
  <c r="DN33" i="42"/>
  <c r="DM33" i="42"/>
  <c r="DL33" i="42"/>
  <c r="DK33" i="42"/>
  <c r="DJ33" i="42"/>
  <c r="DI33" i="42"/>
  <c r="DH33" i="42"/>
  <c r="DG33" i="42"/>
  <c r="DF33" i="42"/>
  <c r="DE33" i="42"/>
  <c r="DD33" i="42"/>
  <c r="DC33" i="42"/>
  <c r="DB33" i="42"/>
  <c r="DA33" i="42"/>
  <c r="CZ33" i="42"/>
  <c r="CY33" i="42"/>
  <c r="CX33" i="42"/>
  <c r="CW33" i="42"/>
  <c r="CV33" i="42"/>
  <c r="CU33" i="42"/>
  <c r="CT33" i="42"/>
  <c r="CS33" i="42"/>
  <c r="CR33" i="42"/>
  <c r="CQ33" i="42"/>
  <c r="CP33" i="42"/>
  <c r="CO33" i="42"/>
  <c r="CN33" i="42"/>
  <c r="CL33" i="42"/>
  <c r="CK33" i="42"/>
  <c r="CJ33" i="42"/>
  <c r="CI33" i="42"/>
  <c r="CH33" i="42"/>
  <c r="CG33" i="42"/>
  <c r="CF33" i="42"/>
  <c r="CE33" i="42"/>
  <c r="CD33" i="42"/>
  <c r="CC33" i="42"/>
  <c r="CB33" i="42"/>
  <c r="CA33" i="42"/>
  <c r="BZ33" i="42"/>
  <c r="BY33" i="42"/>
  <c r="BX33" i="42"/>
  <c r="BW33" i="42"/>
  <c r="BV33" i="42"/>
  <c r="BU33" i="42"/>
  <c r="BT33" i="42"/>
  <c r="BS33" i="42"/>
  <c r="BR33" i="42"/>
  <c r="BQ33" i="42"/>
  <c r="BP33" i="42"/>
  <c r="BO33" i="42"/>
  <c r="BN33" i="42"/>
  <c r="BM33" i="42"/>
  <c r="BL33" i="42"/>
  <c r="BJ33" i="42"/>
  <c r="BI33" i="42"/>
  <c r="BH33" i="42"/>
  <c r="BG33" i="42"/>
  <c r="BF33" i="42"/>
  <c r="BE33" i="42"/>
  <c r="BD33" i="42"/>
  <c r="BC33" i="42"/>
  <c r="BB33" i="42"/>
  <c r="BA33" i="42"/>
  <c r="AZ33" i="42"/>
  <c r="AX33" i="42"/>
  <c r="AW33" i="42"/>
  <c r="AV33" i="42"/>
  <c r="AU33" i="42"/>
  <c r="AT33" i="42"/>
  <c r="AS33" i="42"/>
  <c r="AR33" i="42"/>
  <c r="AQ33" i="42"/>
  <c r="AP33" i="42"/>
  <c r="AO33" i="42"/>
  <c r="AN33" i="42"/>
  <c r="AM33" i="42"/>
  <c r="AL33" i="42"/>
  <c r="AK33" i="42"/>
  <c r="AJ33" i="42"/>
  <c r="AI33" i="42"/>
  <c r="AH33" i="42"/>
  <c r="AG33" i="42"/>
  <c r="AF33" i="42"/>
  <c r="AD33" i="42"/>
  <c r="AC33" i="42"/>
  <c r="AB33" i="42"/>
  <c r="AA33" i="42"/>
  <c r="Z33" i="42"/>
  <c r="Y33" i="42"/>
  <c r="X33" i="42"/>
  <c r="W33" i="42"/>
  <c r="V33" i="42"/>
  <c r="U33" i="42"/>
  <c r="T33" i="42"/>
  <c r="S33" i="42"/>
  <c r="R33" i="42"/>
  <c r="Q33" i="42"/>
  <c r="P33" i="42"/>
  <c r="O33" i="42"/>
  <c r="N33" i="42"/>
  <c r="M33" i="42"/>
  <c r="L33" i="42"/>
  <c r="J33" i="42"/>
  <c r="I33" i="42"/>
  <c r="H32" i="42"/>
  <c r="G32" i="42"/>
  <c r="F32" i="42"/>
  <c r="E32" i="42"/>
  <c r="H31" i="42"/>
  <c r="G31" i="42"/>
  <c r="F31" i="42"/>
  <c r="E31" i="42"/>
  <c r="H30" i="42"/>
  <c r="G30" i="42"/>
  <c r="F30" i="42"/>
  <c r="E30" i="42"/>
  <c r="H29" i="42"/>
  <c r="G29" i="42"/>
  <c r="F29" i="42"/>
  <c r="E29" i="42"/>
  <c r="H28" i="42"/>
  <c r="G28" i="42"/>
  <c r="F28" i="42"/>
  <c r="E28" i="42"/>
  <c r="H27" i="42"/>
  <c r="G27" i="42"/>
  <c r="F27" i="42"/>
  <c r="E27" i="42"/>
  <c r="H26" i="42"/>
  <c r="G26" i="42"/>
  <c r="F26" i="42"/>
  <c r="E26" i="42"/>
  <c r="H25" i="42"/>
  <c r="G25" i="42"/>
  <c r="F25" i="42"/>
  <c r="E25" i="42"/>
  <c r="H24" i="42"/>
  <c r="G24" i="42"/>
  <c r="F24" i="42"/>
  <c r="E24" i="42"/>
  <c r="H23" i="42"/>
  <c r="G23" i="42"/>
  <c r="F23" i="42"/>
  <c r="E23" i="42"/>
  <c r="H22" i="42"/>
  <c r="G22" i="42"/>
  <c r="F22" i="42"/>
  <c r="E22" i="42"/>
  <c r="H21" i="42"/>
  <c r="G21" i="42"/>
  <c r="F21" i="42"/>
  <c r="E21" i="42"/>
  <c r="H20" i="42"/>
  <c r="G20" i="42"/>
  <c r="F20" i="42"/>
  <c r="E20" i="42"/>
  <c r="H19" i="42"/>
  <c r="G19" i="42"/>
  <c r="F19" i="42"/>
  <c r="E19" i="42"/>
  <c r="H18" i="42"/>
  <c r="G18" i="42"/>
  <c r="F18" i="42"/>
  <c r="E18" i="42"/>
  <c r="H17" i="42"/>
  <c r="G17" i="42"/>
  <c r="F17" i="42"/>
  <c r="E17" i="42"/>
  <c r="H16" i="42"/>
  <c r="G16" i="42"/>
  <c r="F16" i="42"/>
  <c r="E16" i="42"/>
  <c r="H15" i="42"/>
  <c r="G15" i="42"/>
  <c r="F15" i="42"/>
  <c r="E15" i="42"/>
  <c r="H14" i="42"/>
  <c r="G14" i="42"/>
  <c r="F14" i="42"/>
  <c r="E14" i="42"/>
  <c r="H13" i="42"/>
  <c r="G13" i="42"/>
  <c r="F13" i="42"/>
  <c r="E13" i="42"/>
  <c r="H12" i="42"/>
  <c r="G12" i="42"/>
  <c r="F12" i="42"/>
  <c r="E12" i="42"/>
  <c r="H11" i="42"/>
  <c r="G11" i="42"/>
  <c r="F11" i="42"/>
  <c r="E11" i="42"/>
  <c r="H10" i="42"/>
  <c r="G10" i="42"/>
  <c r="F10" i="42"/>
  <c r="E10" i="42"/>
  <c r="C8" i="42"/>
  <c r="D8" i="42" s="1"/>
  <c r="E8" i="42" s="1"/>
  <c r="F8" i="42" s="1"/>
  <c r="G8" i="42" s="1"/>
  <c r="H8" i="42" s="1"/>
  <c r="I8" i="42" s="1"/>
  <c r="J8" i="42" s="1"/>
  <c r="K8" i="42" s="1"/>
  <c r="L8" i="42" s="1"/>
  <c r="M8" i="42" s="1"/>
  <c r="N8" i="42" s="1"/>
  <c r="O8" i="42" s="1"/>
  <c r="P8" i="42" s="1"/>
  <c r="Q8" i="42" s="1"/>
  <c r="R8" i="42" s="1"/>
  <c r="S8" i="42" s="1"/>
  <c r="T8" i="42" s="1"/>
  <c r="U8" i="42" s="1"/>
  <c r="V8" i="42" s="1"/>
  <c r="W8" i="42" l="1"/>
  <c r="X8" i="42" s="1"/>
  <c r="Y8" i="42" s="1"/>
  <c r="Z8" i="42" s="1"/>
  <c r="AA8" i="42" s="1"/>
  <c r="AB8" i="42" s="1"/>
  <c r="AC8" i="42" s="1"/>
  <c r="AD8" i="42" s="1"/>
  <c r="AE8" i="42" s="1"/>
  <c r="AF8" i="42" s="1"/>
  <c r="AG8" i="42" s="1"/>
  <c r="AH8" i="42" s="1"/>
  <c r="AI8" i="42" s="1"/>
  <c r="AJ8" i="42" s="1"/>
  <c r="AK8" i="42" s="1"/>
  <c r="AL8" i="42" s="1"/>
  <c r="AM8" i="42" s="1"/>
  <c r="AN8" i="42" s="1"/>
  <c r="AO8" i="42" s="1"/>
  <c r="AP8" i="42" s="1"/>
  <c r="AQ8" i="42" s="1"/>
  <c r="AR8" i="42" s="1"/>
  <c r="AS8" i="42" s="1"/>
  <c r="AT8" i="42" s="1"/>
  <c r="AU8" i="42" s="1"/>
  <c r="AV8" i="42" s="1"/>
  <c r="AW8" i="42" s="1"/>
  <c r="AX8" i="42" s="1"/>
  <c r="AY8" i="42" s="1"/>
  <c r="AZ8" i="42" s="1"/>
  <c r="BA8" i="42" s="1"/>
  <c r="BB8" i="42" s="1"/>
  <c r="BC8" i="42" s="1"/>
  <c r="BD8" i="42" s="1"/>
  <c r="BE8" i="42" s="1"/>
  <c r="BF8" i="42" s="1"/>
  <c r="BG8" i="42" s="1"/>
  <c r="BH8" i="42" s="1"/>
  <c r="BI8" i="42" s="1"/>
  <c r="BJ8" i="42" s="1"/>
  <c r="BK8" i="42" s="1"/>
  <c r="BL8" i="42" s="1"/>
  <c r="BM8" i="42" s="1"/>
  <c r="BN8" i="42" s="1"/>
  <c r="BO8" i="42" s="1"/>
  <c r="BP8" i="42" s="1"/>
  <c r="BQ8" i="42" s="1"/>
  <c r="BR8" i="42" s="1"/>
  <c r="BS8" i="42" s="1"/>
  <c r="BT8" i="42" s="1"/>
  <c r="BU8" i="42" s="1"/>
  <c r="BV8" i="42" s="1"/>
  <c r="BW8" i="42" s="1"/>
  <c r="BX8" i="42" s="1"/>
  <c r="BY8" i="42" s="1"/>
  <c r="BZ8" i="42" s="1"/>
  <c r="CA8" i="42" s="1"/>
  <c r="CB8" i="42" s="1"/>
  <c r="CC8" i="42" s="1"/>
  <c r="CD8" i="42" s="1"/>
  <c r="CE8" i="42" s="1"/>
  <c r="CF8" i="42" s="1"/>
  <c r="CG8" i="42" s="1"/>
  <c r="CH8" i="42" s="1"/>
  <c r="CI8" i="42" s="1"/>
  <c r="CJ8" i="42" s="1"/>
  <c r="CK8" i="42" s="1"/>
  <c r="CL8" i="42" s="1"/>
  <c r="CM8" i="42" s="1"/>
  <c r="CN8" i="42" s="1"/>
  <c r="CO8" i="42" s="1"/>
  <c r="CP8" i="42" s="1"/>
  <c r="CQ8" i="42" s="1"/>
  <c r="CR8" i="42" s="1"/>
  <c r="CS8" i="42" s="1"/>
  <c r="CT8" i="42" s="1"/>
  <c r="CU8" i="42" s="1"/>
  <c r="CV8" i="42" s="1"/>
  <c r="CW8" i="42" s="1"/>
  <c r="CX8" i="42" s="1"/>
  <c r="CY8" i="42" s="1"/>
  <c r="CZ8" i="42" s="1"/>
  <c r="DA8" i="42" s="1"/>
  <c r="DB8" i="42" s="1"/>
  <c r="DC8" i="42" s="1"/>
  <c r="DD8" i="42" s="1"/>
  <c r="DE8" i="42" s="1"/>
  <c r="DF8" i="42" s="1"/>
  <c r="DG8" i="42" s="1"/>
  <c r="DH8" i="42" s="1"/>
  <c r="DI8" i="42" s="1"/>
  <c r="DJ8" i="42" s="1"/>
  <c r="DK8" i="42" s="1"/>
  <c r="DL8" i="42" s="1"/>
  <c r="DM8" i="42" s="1"/>
  <c r="DN8" i="42" s="1"/>
  <c r="DO8" i="42" s="1"/>
  <c r="DP8" i="42" s="1"/>
  <c r="D29" i="43"/>
  <c r="D33" i="43"/>
  <c r="D19" i="43"/>
  <c r="D20" i="43"/>
  <c r="D25" i="43"/>
  <c r="D26" i="43"/>
  <c r="C31" i="43"/>
  <c r="C32" i="43"/>
  <c r="C27" i="43"/>
  <c r="C22" i="42"/>
  <c r="C26" i="42"/>
  <c r="C28" i="42"/>
  <c r="C29" i="42"/>
  <c r="C11" i="43"/>
  <c r="C17" i="43"/>
  <c r="C19" i="43"/>
  <c r="C23" i="43"/>
  <c r="D12" i="42"/>
  <c r="D18" i="42"/>
  <c r="D19" i="42"/>
  <c r="D20" i="42"/>
  <c r="C14" i="42"/>
  <c r="C30" i="42"/>
  <c r="D24" i="42"/>
  <c r="D32" i="42"/>
  <c r="D16" i="42"/>
  <c r="D26" i="42"/>
  <c r="D28" i="42"/>
  <c r="C32" i="42"/>
  <c r="C18" i="42"/>
  <c r="C20" i="42"/>
  <c r="C21" i="42"/>
  <c r="C13" i="43"/>
  <c r="C14" i="43"/>
  <c r="C16" i="43"/>
  <c r="D17" i="43"/>
  <c r="D21" i="43"/>
  <c r="D23" i="43"/>
  <c r="D31" i="43"/>
  <c r="D32" i="43"/>
  <c r="D11" i="43"/>
  <c r="D12" i="43"/>
  <c r="D14" i="43"/>
  <c r="D16" i="43"/>
  <c r="C18" i="43"/>
  <c r="C21" i="43"/>
  <c r="C22" i="43"/>
  <c r="C25" i="43"/>
  <c r="C26" i="43"/>
  <c r="D27" i="43"/>
  <c r="C29" i="43"/>
  <c r="H34" i="43"/>
  <c r="C28" i="43"/>
  <c r="F34" i="43"/>
  <c r="C15" i="43"/>
  <c r="D18" i="43"/>
  <c r="D22" i="43"/>
  <c r="C24" i="43"/>
  <c r="D28" i="43"/>
  <c r="C30" i="43"/>
  <c r="G34" i="43"/>
  <c r="C12" i="43"/>
  <c r="D13" i="43"/>
  <c r="D15" i="43"/>
  <c r="C20" i="43"/>
  <c r="D24" i="43"/>
  <c r="D30" i="43"/>
  <c r="C33" i="43"/>
  <c r="E34" i="43"/>
  <c r="D10" i="42"/>
  <c r="D11" i="42"/>
  <c r="C12" i="42"/>
  <c r="C13" i="42"/>
  <c r="C16" i="42"/>
  <c r="C17" i="42"/>
  <c r="D22" i="42"/>
  <c r="D23" i="42"/>
  <c r="C24" i="42"/>
  <c r="C25" i="42"/>
  <c r="D30" i="42"/>
  <c r="D31" i="42"/>
  <c r="C10" i="42"/>
  <c r="D14" i="42"/>
  <c r="D15" i="42"/>
  <c r="H33" i="42"/>
  <c r="D27" i="42"/>
  <c r="D13" i="42"/>
  <c r="D17" i="42"/>
  <c r="D21" i="42"/>
  <c r="D25" i="42"/>
  <c r="D29" i="42"/>
  <c r="C11" i="42"/>
  <c r="C15" i="42"/>
  <c r="C19" i="42"/>
  <c r="C23" i="42"/>
  <c r="C27" i="42"/>
  <c r="C31" i="42"/>
  <c r="E33" i="42"/>
  <c r="F33" i="42"/>
  <c r="D34" i="43" l="1"/>
  <c r="C34" i="43"/>
  <c r="C33" i="42"/>
  <c r="D33" i="42"/>
  <c r="G33" i="42"/>
</calcChain>
</file>

<file path=xl/sharedStrings.xml><?xml version="1.0" encoding="utf-8"?>
<sst xmlns="http://schemas.openxmlformats.org/spreadsheetml/2006/main" count="379" uniqueCount="106">
  <si>
    <t>հազար դրամ</t>
  </si>
  <si>
    <t>Հ/Հ</t>
  </si>
  <si>
    <t>Դիլիջան</t>
  </si>
  <si>
    <t>Բերդ</t>
  </si>
  <si>
    <t>Նոյեմբերյան</t>
  </si>
  <si>
    <t>Այրում</t>
  </si>
  <si>
    <t>Կողբ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</si>
  <si>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</si>
  <si>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</si>
  <si>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</si>
  <si>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</si>
  <si>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</si>
  <si>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</si>
  <si>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</si>
  <si>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</si>
  <si>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</si>
  <si>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</si>
  <si>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</si>
  <si>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</si>
  <si>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</si>
  <si>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</si>
  <si>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</si>
  <si>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</si>
  <si>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Սարիգյուղ</t>
  </si>
  <si>
    <t>Սևքար</t>
  </si>
  <si>
    <t>Վազաշեն</t>
  </si>
  <si>
    <t>Անվանումը</t>
  </si>
  <si>
    <r>
      <rPr>
        <u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</si>
  <si>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</si>
  <si>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</si>
  <si>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</si>
  <si>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</si>
  <si>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</si>
  <si>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</si>
  <si>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</si>
  <si>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t xml:space="preserve">որից` </t>
  </si>
  <si>
    <r>
      <rPr>
        <b/>
        <u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</si>
  <si>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</si>
  <si>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</si>
  <si>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</si>
  <si>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</si>
  <si>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</si>
  <si>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</si>
  <si>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</si>
  <si>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</si>
  <si>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</si>
  <si>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9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</si>
  <si>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9"/>
        <rFont val="GHEA Grapalat"/>
        <family val="3"/>
      </rPr>
      <t xml:space="preserve"> </t>
    </r>
    <r>
      <rPr>
        <b/>
        <u/>
        <sz val="9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</si>
  <si>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</si>
  <si>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</si>
  <si>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</si>
  <si>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</si>
  <si>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</si>
  <si>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</si>
  <si>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</si>
  <si>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</si>
  <si>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</si>
  <si>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</si>
  <si>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t xml:space="preserve"> վարչական մաս</t>
  </si>
  <si>
    <t>ֆոնդային մաս</t>
  </si>
  <si>
    <t>ԸՆԴԱՄԵՆԸ</t>
  </si>
  <si>
    <t>տարեկան ճշտված պլան</t>
  </si>
  <si>
    <t>փաստ</t>
  </si>
  <si>
    <t xml:space="preserve">  ÀÜ¸²ØºÜÀ</t>
  </si>
  <si>
    <r>
      <rPr>
        <b/>
        <sz val="9"/>
        <rFont val="GHEA Grapalat"/>
        <family val="3"/>
      </rPr>
      <t>բյուջ տող 4000</t>
    </r>
    <r>
      <rPr>
        <sz val="9"/>
        <rFont val="GHEA Grapalat"/>
        <family val="3"/>
      </rPr>
      <t xml:space="preserve">
  ԸՆԴԱՄԵՆԸ    ԾԱԽՍԵՐ 
   (տող4050+տող5000+տող 6000)</t>
    </r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</si>
  <si>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</si>
  <si>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</si>
  <si>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</si>
  <si>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</si>
  <si>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</si>
  <si>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</si>
  <si>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r>
      <rPr>
        <b/>
        <sz val="9"/>
        <rFont val="GHEA Grapalat"/>
        <family val="3"/>
      </rPr>
      <t>բյուջ տող 4200</t>
    </r>
    <r>
      <rPr>
        <sz val="9"/>
        <rFont val="GHEA Grapalat"/>
        <family val="3"/>
      </rPr>
      <t xml:space="preserve">
1.2 ԾԱՌԱՅՈՒԹՅՈՒՆՆԵՐԻ ԵՎ ԱՊՐԱՆՔՆԵՐԻ ՁԵՌՔ ԲԵՐՈՒՄ (տող4210+տող4220+տող4230+տող4240+տող4250+տող4260)</t>
    </r>
  </si>
  <si>
    <t xml:space="preserve">         որից` </t>
  </si>
  <si>
    <r>
      <rPr>
        <b/>
        <sz val="9"/>
        <rFont val="GHEA Grapalat"/>
        <family val="3"/>
      </rPr>
      <t xml:space="preserve">բյուջ տող. 4300 </t>
    </r>
    <r>
      <rPr>
        <sz val="9"/>
        <rFont val="GHEA Grapalat"/>
        <family val="3"/>
      </rPr>
      <t xml:space="preserve">
1.3. ՏՈԿՈՍԱՎՃԱՐՆԵՐ (տող4310+տող 4320+տող4330)</t>
    </r>
  </si>
  <si>
    <r>
      <rPr>
        <b/>
        <sz val="9"/>
        <rFont val="GHEA Grapalat"/>
        <family val="3"/>
      </rPr>
      <t xml:space="preserve">բյուջետ. տող 4400
</t>
    </r>
    <r>
      <rPr>
        <sz val="9"/>
        <rFont val="GHEA Grapalat"/>
        <family val="3"/>
      </rPr>
      <t xml:space="preserve">
1.4. ՍՈՒԲՍԻԴԻԱՆԵՐ  (տող4410+տող4420)</t>
    </r>
  </si>
  <si>
    <t>բյուջետ. տող 4500
1.5. ԴՐԱՄԱՇՆՈՐՀՆԵՐ (տող4510+տող4520+տող4530+տող4540)</t>
  </si>
  <si>
    <r>
      <rPr>
        <b/>
        <sz val="9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</si>
  <si>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9"/>
        <rFont val="GHEA Grapalat"/>
        <family val="3"/>
      </rPr>
      <t>բյուջետ. տող 4700</t>
    </r>
    <r>
      <rPr>
        <sz val="9"/>
        <rFont val="GHEA Grapalat"/>
        <family val="3"/>
      </rPr>
      <t xml:space="preserve">
1.7. ԱՅԼ ԾԱԽՍԵՐ (տող4710+տող4720+տող4730+տող4740+տող4750+տող4760+տող4770)</t>
    </r>
  </si>
  <si>
    <t>որից` 
ՊԱՀՈՒՍՏԱՅԻՆ ՄԻՋՈՑՆԵՐ (տող4771)</t>
  </si>
  <si>
    <r>
      <t xml:space="preserve"> </t>
    </r>
    <r>
      <rPr>
        <b/>
        <sz val="8"/>
        <rFont val="GHEA Grapalat"/>
        <family val="3"/>
      </rPr>
      <t>(բյուջ. տող  5110)</t>
    </r>
    <r>
      <rPr>
        <sz val="8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</si>
  <si>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8"/>
        <rFont val="GHEA Grapalat"/>
        <family val="3"/>
      </rPr>
      <t xml:space="preserve"> (բյուջ. տող  5120+5130)</t>
    </r>
    <r>
      <rPr>
        <sz val="8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</si>
  <si>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t xml:space="preserve"> ԸՆԴԱՄԵՆԸ </t>
  </si>
  <si>
    <r>
      <rPr>
        <b/>
        <sz val="8"/>
        <rFont val="GHEA Grapalat"/>
        <family val="3"/>
      </rPr>
      <t xml:space="preserve">(տող 4110+ տող4120) </t>
    </r>
    <r>
      <rPr>
        <sz val="8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8"/>
        <rFont val="GHEA Grapalat"/>
        <family val="3"/>
      </rPr>
      <t>(տող4120)</t>
    </r>
  </si>
  <si>
    <r>
      <rPr>
        <b/>
        <sz val="8"/>
        <rFont val="GHEA Grapalat"/>
        <family val="3"/>
      </rPr>
      <t>տող 4130</t>
    </r>
    <r>
      <rPr>
        <sz val="8"/>
        <rFont val="GHEA Grapalat"/>
        <family val="3"/>
      </rPr>
      <t xml:space="preserve">
ՓԱՍՏԱՑԻ ՍՈՑԻԱԼԱԿԱՆ ԱՊԱՀՈՎՈՒԹՅԱՆ ՎՃԱՐՆԵՐ (տող4131)</t>
    </r>
  </si>
  <si>
    <t>տող4212
 Էներգետիկ  ծառայություններ</t>
  </si>
  <si>
    <r>
      <rPr>
        <b/>
        <sz val="8"/>
        <rFont val="GHEA Grapalat"/>
        <family val="3"/>
      </rPr>
      <t>տող4213</t>
    </r>
    <r>
      <rPr>
        <sz val="8"/>
        <rFont val="GHEA Grapalat"/>
        <family val="3"/>
      </rPr>
      <t xml:space="preserve">
Կոմունալ ծառայություններ</t>
    </r>
  </si>
  <si>
    <t>տող4214
Կապի ծառայություններ</t>
  </si>
  <si>
    <r>
      <t xml:space="preserve">տող 4220
 ԳՈՐԾՈՒՂՈՒՄՆԵՐԻ ԵՎ ՇՐՋԱԳԱՅՈՒԹՅՈՒՆՆԵՐԻ ԾԱԽՍԵՐ </t>
    </r>
    <r>
      <rPr>
        <sz val="7"/>
        <rFont val="GHEA Grapalat"/>
        <family val="3"/>
      </rPr>
      <t>(տող4221+տող4222+տող4223)</t>
    </r>
  </si>
  <si>
    <r>
      <t>տող 4230
ՊԱՅՄԱՆԱԳՐԱՅԻՆ ԱՅԼ ԾԱՌԱՅՈՒԹՅՈՒՆՆԵՐԻ ՁԵՌՔ ԲԵՐՈՒՄ</t>
    </r>
    <r>
      <rPr>
        <sz val="7"/>
        <rFont val="GHEA Grapalat"/>
        <family val="3"/>
      </rPr>
      <t xml:space="preserve"> (տող4231+տող4232+տող4233+տող4234+տող4235+տող4236+տող4237+տող4238)</t>
    </r>
  </si>
  <si>
    <r>
      <rPr>
        <u/>
        <sz val="8"/>
        <rFont val="GHEA Grapalat"/>
        <family val="3"/>
      </rPr>
      <t xml:space="preserve">բյուջ տող. 4238 </t>
    </r>
    <r>
      <rPr>
        <sz val="8"/>
        <rFont val="GHEA Grapalat"/>
        <family val="3"/>
      </rPr>
      <t xml:space="preserve">
 Ընդհանուր բնույթի այլ ծառայություններ</t>
    </r>
  </si>
  <si>
    <r>
      <rPr>
        <b/>
        <sz val="8"/>
        <rFont val="GHEA Grapalat"/>
        <family val="3"/>
      </rPr>
      <t xml:space="preserve">բյուջ տող. 4250 </t>
    </r>
    <r>
      <rPr>
        <sz val="8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</si>
  <si>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8"/>
        <rFont val="GHEA Grapalat"/>
        <family val="3"/>
      </rPr>
      <t xml:space="preserve">բյուջ տող. 4260 </t>
    </r>
    <r>
      <rPr>
        <sz val="8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</si>
  <si>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8"/>
        <rFont val="GHEA Grapalat"/>
        <family val="3"/>
      </rPr>
      <t>բյուջետ. տող 4411</t>
    </r>
    <r>
      <rPr>
        <sz val="8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</si>
  <si>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8"/>
        <rFont val="GHEA Grapalat"/>
        <family val="3"/>
      </rPr>
      <t>բյուջետ. տող 4531</t>
    </r>
    <r>
      <rPr>
        <sz val="8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</si>
  <si>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</si>
  <si>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</si>
  <si>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</si>
  <si>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b/>
        <sz val="8"/>
        <rFont val="GHEA Grapalat"/>
        <family val="3"/>
      </rPr>
      <t xml:space="preserve">  (տող 6410)</t>
    </r>
    <r>
      <rPr>
        <sz val="8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</si>
  <si>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</si>
  <si>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ՀՀ ՏԱՎՈՒՇԻ ՄԱՐԶԻ ՀԱՄԱՅՆՔՆԵՐԻ ԲՅՈՒՋԵՆԵՐԻ 2021Թ ՏԱՐԵԿԱՆ ԾԱԽՍԵՐԸ`  ԸՍՏ  ԲՅՈՒՋԵՏԱՅԻՆ ԾԱԽՍԵՐԻ ՏՆՏԵՍԱԳԻՏԱԿԱՆ ԴԱՍԱԿԱՐԳՄԱՆ</t>
  </si>
  <si>
    <t>ՀՀ ՏԱՎՈՒՇԻ ՄԱՐԶԻ ՀԱՄԱՅՆՔՆԵՐԻ ԲՅՈՒՋԵՆԵՐԻ 2021Թ ՏԱՐԵԿԱՆ ԾԱԽՍԵՐԸ` ԸՍՏ ԲՅՈՒՋԵՏԱՅԻՆ ԾԱԽՍԵՐԻ  ԳՈՐԾԱՌԱԿԱՆ ԴԱՍԱԿԱՐԳՄԱՆ</t>
  </si>
  <si>
    <t>ԸՆԴԱՄԵՆԸ ԾԱԽՍԵՐ</t>
  </si>
  <si>
    <r>
      <t>Հատված 1 (տող 1392)
(Համայնքի բյուջ. եկամուտներ)
բյուջետ.</t>
    </r>
    <r>
      <rPr>
        <b/>
        <sz val="9"/>
        <rFont val="GHEA Grapalat"/>
        <family val="3"/>
      </rPr>
      <t xml:space="preserve"> տող. 1392 </t>
    </r>
    <r>
      <rPr>
        <sz val="9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</si>
  <si>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rPr>
        <b/>
        <u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</t>
    </r>
    <r>
      <rPr>
        <sz val="8"/>
        <rFont val="GHEA Grapalat"/>
        <family val="3"/>
      </rPr>
      <t>(տող2710+տող2720+տող2730+տող2740+տող2750+տող2760)</t>
    </r>
  </si>
  <si>
    <r>
      <t xml:space="preserve">1.2. ՊԱՇԱՐՆԵՐ
</t>
    </r>
    <r>
      <rPr>
        <b/>
        <sz val="8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</si>
  <si>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բյուջ. տող 6100)
1.1ՀԻՄՆԱԿԱՆ ՄԻՋՈՑ-ՆԵՐԻ ԻՐԱՑՈՒՄԻՑ ՄՈՒՏՔԵՐ 
</t>
    </r>
    <r>
      <rPr>
        <b/>
        <sz val="8"/>
        <rFont val="GHEA Grapalat"/>
        <family val="3"/>
      </rPr>
      <t xml:space="preserve">(բյուջ. տող 6110) </t>
    </r>
    <r>
      <rPr>
        <sz val="8"/>
        <rFont val="GHEA Grapalat"/>
        <family val="3"/>
      </rPr>
      <t xml:space="preserve">
1.2. ՊԱՇԱՐՆԵՐԻ ԻՐԱ ՑՈՒՄԻՑ ՄՈՒՏՔԵՐ 
</t>
    </r>
    <r>
      <rPr>
        <b/>
        <sz val="8"/>
        <rFont val="GHEA Grapalat"/>
        <family val="3"/>
      </rPr>
      <t xml:space="preserve">(բյուջ. տող 6200)
</t>
    </r>
    <r>
      <rPr>
        <sz val="8"/>
        <rFont val="GHEA Grapalat"/>
        <family val="3"/>
      </rPr>
      <t xml:space="preserve">1.3. ԲԱՐՁՐԱՐԺԵՔ ԱԿՏԻՎՆԵՐԻ ԻՐԱ- ՑՈՒՄԻՑ ՄՈՒՏՔԵՐ </t>
    </r>
    <r>
      <rPr>
        <b/>
        <sz val="8"/>
        <rFont val="GHEA Grapalat"/>
        <family val="3"/>
      </rPr>
      <t xml:space="preserve">
  (տող 6300)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</si>
</sst>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name val="Arial Armenian"/>
      <family val="2"/>
    </font>
    <font>
      <sz val="7"/>
      <name val="GHEA Grapalat"/>
      <family val="3"/>
    </font>
    <font>
      <sz val="9"/>
      <name val="GHEA Grapalat"/>
      <family val="3"/>
    </font>
    <font>
      <sz val="10"/>
      <name val="Times Armenian"/>
      <family val="1"/>
    </font>
    <font>
      <b/>
      <sz val="9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u/>
      <sz val="10"/>
      <name val="GHEA Grapalat"/>
      <family val="3"/>
    </font>
    <font>
      <b/>
      <u/>
      <sz val="10"/>
      <name val="GHEA Grapalat"/>
      <family val="3"/>
    </font>
    <font>
      <b/>
      <u/>
      <sz val="10"/>
      <name val="Arial Armenian"/>
      <family val="2"/>
    </font>
    <font>
      <b/>
      <u/>
      <sz val="9"/>
      <name val="GHEA Grapalat"/>
      <family val="3"/>
    </font>
    <font>
      <b/>
      <sz val="8"/>
      <name val="GHEA Grapalat"/>
      <family val="3"/>
    </font>
    <font>
      <u/>
      <sz val="8"/>
      <name val="GHEA Grapalat"/>
      <family val="3"/>
    </font>
    <font>
      <b/>
      <sz val="9"/>
      <name val="Arial Armenian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69">
    <xf numFmtId="0" fontId="0" fillId="0" borderId="0" xfId="0"/>
    <xf numFmtId="0" fontId="4" fillId="0" borderId="8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Protection="1">
      <protection locked="0"/>
    </xf>
    <xf numFmtId="0" fontId="8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/>
    <xf numFmtId="0" fontId="9" fillId="0" borderId="0" xfId="0" applyFont="1" applyProtection="1">
      <protection locked="0"/>
    </xf>
    <xf numFmtId="165" fontId="9" fillId="0" borderId="0" xfId="0" applyNumberFormat="1" applyFont="1" applyProtection="1"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10" fillId="0" borderId="0" xfId="0" applyFont="1" applyProtection="1"/>
    <xf numFmtId="0" fontId="10" fillId="5" borderId="5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vertical="center" wrapText="1"/>
    </xf>
    <xf numFmtId="0" fontId="10" fillId="6" borderId="3" xfId="0" applyFont="1" applyFill="1" applyBorder="1" applyAlignment="1" applyProtection="1">
      <alignment horizontal="center" vertical="center" wrapText="1"/>
    </xf>
    <xf numFmtId="0" fontId="10" fillId="5" borderId="9" xfId="0" applyFont="1" applyFill="1" applyBorder="1" applyAlignment="1" applyProtection="1">
      <alignment vertical="center" wrapText="1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4" fillId="0" borderId="0" xfId="0" applyFont="1" applyProtection="1"/>
    <xf numFmtId="4" fontId="3" fillId="7" borderId="8" xfId="0" applyNumberFormat="1" applyFont="1" applyFill="1" applyBorder="1" applyAlignment="1" applyProtection="1">
      <alignment horizontal="center" vertical="center" wrapText="1"/>
    </xf>
    <xf numFmtId="0" fontId="3" fillId="8" borderId="8" xfId="0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164" fontId="4" fillId="0" borderId="8" xfId="1" applyNumberFormat="1" applyFont="1" applyFill="1" applyBorder="1" applyAlignment="1" applyProtection="1">
      <alignment horizontal="right" vertical="center"/>
    </xf>
    <xf numFmtId="3" fontId="4" fillId="0" borderId="8" xfId="1" applyNumberFormat="1" applyFont="1" applyFill="1" applyBorder="1" applyAlignment="1" applyProtection="1">
      <alignment horizontal="right" vertical="center"/>
    </xf>
    <xf numFmtId="0" fontId="10" fillId="0" borderId="0" xfId="0" applyFont="1" applyProtection="1">
      <protection locked="0"/>
    </xf>
    <xf numFmtId="4" fontId="10" fillId="0" borderId="0" xfId="0" applyNumberFormat="1" applyFont="1" applyAlignment="1" applyProtection="1">
      <alignment horizontal="right" vertical="center"/>
      <protection locked="0"/>
    </xf>
    <xf numFmtId="4" fontId="7" fillId="0" borderId="0" xfId="0" applyNumberFormat="1" applyFont="1" applyAlignment="1" applyProtection="1">
      <alignment horizontal="right" vertical="center"/>
      <protection locked="0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9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/>
    <xf numFmtId="0" fontId="8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0" xfId="0" applyFont="1" applyFill="1"/>
    <xf numFmtId="165" fontId="11" fillId="0" borderId="0" xfId="0" applyNumberFormat="1" applyFont="1" applyFill="1"/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Protection="1"/>
    <xf numFmtId="0" fontId="7" fillId="9" borderId="8" xfId="0" applyFont="1" applyFill="1" applyBorder="1" applyAlignment="1" applyProtection="1">
      <alignment horizontal="center" vertical="center" wrapText="1"/>
    </xf>
    <xf numFmtId="164" fontId="4" fillId="0" borderId="8" xfId="0" applyNumberFormat="1" applyFont="1" applyBorder="1" applyAlignment="1" applyProtection="1">
      <alignment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164" fontId="4" fillId="0" borderId="8" xfId="1" applyNumberFormat="1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0" borderId="8" xfId="1" applyNumberFormat="1" applyFont="1" applyFill="1" applyBorder="1" applyAlignment="1" applyProtection="1">
      <alignment horizontal="center" vertical="center"/>
    </xf>
    <xf numFmtId="165" fontId="4" fillId="2" borderId="8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11" borderId="8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Border="1" applyAlignment="1" applyProtection="1">
      <alignment horizontal="center" vertical="center" wrapText="1"/>
    </xf>
    <xf numFmtId="164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right"/>
      <protection locked="0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 applyProtection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8" xfId="0" applyNumberFormat="1" applyFont="1" applyFill="1" applyBorder="1" applyAlignment="1" applyProtection="1">
      <alignment horizontal="center" vertical="center" wrapText="1"/>
    </xf>
    <xf numFmtId="165" fontId="4" fillId="2" borderId="8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164" fontId="4" fillId="2" borderId="8" xfId="0" applyNumberFormat="1" applyFont="1" applyFill="1" applyBorder="1" applyAlignment="1">
      <alignment horizontal="right" vertical="center" wrapText="1"/>
    </xf>
    <xf numFmtId="164" fontId="4" fillId="0" borderId="8" xfId="0" applyNumberFormat="1" applyFont="1" applyBorder="1" applyAlignment="1" applyProtection="1">
      <alignment horizontal="right" vertical="center" wrapText="1"/>
    </xf>
    <xf numFmtId="0" fontId="8" fillId="0" borderId="0" xfId="0" applyFont="1" applyBorder="1" applyAlignment="1">
      <alignment horizontal="right" wrapText="1"/>
    </xf>
    <xf numFmtId="0" fontId="9" fillId="0" borderId="0" xfId="0" applyFont="1" applyAlignment="1" applyProtection="1">
      <alignment horizontal="right"/>
      <protection locked="0"/>
    </xf>
    <xf numFmtId="4" fontId="3" fillId="7" borderId="8" xfId="0" applyNumberFormat="1" applyFont="1" applyFill="1" applyBorder="1" applyAlignment="1" applyProtection="1">
      <alignment horizontal="right" vertical="center" wrapText="1"/>
    </xf>
    <xf numFmtId="0" fontId="3" fillId="8" borderId="8" xfId="0" applyFont="1" applyFill="1" applyBorder="1" applyAlignment="1" applyProtection="1">
      <alignment horizontal="right" vertical="center" wrapText="1"/>
    </xf>
    <xf numFmtId="164" fontId="7" fillId="0" borderId="8" xfId="0" applyNumberFormat="1" applyFont="1" applyBorder="1" applyAlignment="1">
      <alignment horizontal="right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right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3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7" fillId="0" borderId="8" xfId="0" applyFont="1" applyBorder="1" applyAlignment="1" applyProtection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0" fontId="10" fillId="2" borderId="4" xfId="0" applyNumberFormat="1" applyFont="1" applyFill="1" applyBorder="1" applyAlignment="1" applyProtection="1">
      <alignment horizontal="center" vertical="center" wrapText="1"/>
    </xf>
    <xf numFmtId="0" fontId="10" fillId="2" borderId="11" xfId="0" applyNumberFormat="1" applyFont="1" applyFill="1" applyBorder="1" applyAlignment="1" applyProtection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10" fillId="2" borderId="12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right" vertical="center" wrapText="1"/>
    </xf>
    <xf numFmtId="0" fontId="7" fillId="0" borderId="10" xfId="0" applyFont="1" applyBorder="1" applyAlignment="1" applyProtection="1">
      <alignment horizontal="right" vertical="center" wrapText="1"/>
    </xf>
    <xf numFmtId="0" fontId="19" fillId="2" borderId="9" xfId="0" applyFont="1" applyFill="1" applyBorder="1" applyAlignment="1" applyProtection="1">
      <alignment horizontal="center" vertical="center"/>
      <protection locked="0"/>
    </xf>
    <xf numFmtId="0" fontId="19" fillId="2" borderId="10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10" fillId="5" borderId="9" xfId="0" applyFont="1" applyFill="1" applyBorder="1" applyAlignment="1" applyProtection="1">
      <alignment horizontal="center" vertical="center" wrapText="1"/>
    </xf>
    <xf numFmtId="0" fontId="10" fillId="5" borderId="5" xfId="0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10" fillId="5" borderId="10" xfId="0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2" borderId="6" xfId="0" applyNumberFormat="1" applyFont="1" applyFill="1" applyBorder="1" applyAlignment="1" applyProtection="1">
      <alignment horizontal="center" vertical="center" wrapText="1"/>
    </xf>
    <xf numFmtId="0" fontId="10" fillId="2" borderId="0" xfId="0" applyNumberFormat="1" applyFont="1" applyFill="1" applyBorder="1" applyAlignment="1" applyProtection="1">
      <alignment horizontal="center" vertical="center" wrapText="1"/>
    </xf>
    <xf numFmtId="0" fontId="10" fillId="2" borderId="7" xfId="0" applyNumberFormat="1" applyFont="1" applyFill="1" applyBorder="1" applyAlignment="1" applyProtection="1">
      <alignment horizontal="center" vertical="center" wrapText="1"/>
    </xf>
    <xf numFmtId="0" fontId="10" fillId="4" borderId="2" xfId="0" applyFont="1" applyFill="1" applyBorder="1" applyAlignment="1" applyProtection="1">
      <alignment horizontal="left" vertical="center" wrapText="1"/>
    </xf>
    <xf numFmtId="0" fontId="10" fillId="4" borderId="3" xfId="0" applyFont="1" applyFill="1" applyBorder="1" applyAlignment="1" applyProtection="1">
      <alignment horizontal="left" vertical="center" wrapText="1"/>
    </xf>
    <xf numFmtId="0" fontId="10" fillId="4" borderId="4" xfId="0" applyFont="1" applyFill="1" applyBorder="1" applyAlignment="1" applyProtection="1">
      <alignment horizontal="left" vertical="center" wrapText="1"/>
    </xf>
    <xf numFmtId="0" fontId="10" fillId="0" borderId="9" xfId="0" applyFont="1" applyBorder="1" applyAlignment="1" applyProtection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</xf>
    <xf numFmtId="0" fontId="10" fillId="0" borderId="10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center" vertical="center" wrapText="1"/>
    </xf>
    <xf numFmtId="164" fontId="2" fillId="0" borderId="9" xfId="0" applyNumberFormat="1" applyFont="1" applyBorder="1" applyAlignment="1" applyProtection="1">
      <alignment horizontal="center"/>
      <protection locked="0"/>
    </xf>
    <xf numFmtId="164" fontId="2" fillId="0" borderId="10" xfId="0" applyNumberFormat="1" applyFont="1" applyBorder="1" applyAlignment="1" applyProtection="1">
      <alignment horizontal="center"/>
      <protection locked="0"/>
    </xf>
    <xf numFmtId="0" fontId="7" fillId="5" borderId="8" xfId="0" applyNumberFormat="1" applyFont="1" applyFill="1" applyBorder="1" applyAlignment="1" applyProtection="1">
      <alignment horizontal="center" vertical="center" wrapText="1"/>
    </xf>
    <xf numFmtId="0" fontId="7" fillId="5" borderId="9" xfId="0" applyNumberFormat="1" applyFont="1" applyFill="1" applyBorder="1" applyAlignment="1" applyProtection="1">
      <alignment horizontal="center" vertical="center" wrapText="1"/>
    </xf>
    <xf numFmtId="0" fontId="7" fillId="5" borderId="10" xfId="0" applyNumberFormat="1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4" fontId="3" fillId="0" borderId="8" xfId="0" applyNumberFormat="1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4" fontId="7" fillId="0" borderId="8" xfId="0" applyNumberFormat="1" applyFont="1" applyBorder="1" applyAlignment="1" applyProtection="1">
      <alignment horizontal="center" vertical="center" wrapText="1"/>
    </xf>
    <xf numFmtId="4" fontId="4" fillId="5" borderId="5" xfId="0" applyNumberFormat="1" applyFont="1" applyFill="1" applyBorder="1" applyAlignment="1" applyProtection="1">
      <alignment horizontal="center" vertical="center" wrapText="1"/>
    </xf>
    <xf numFmtId="4" fontId="4" fillId="3" borderId="9" xfId="0" applyNumberFormat="1" applyFont="1" applyFill="1" applyBorder="1" applyAlignment="1" applyProtection="1">
      <alignment horizontal="center" vertical="center" wrapText="1"/>
    </xf>
    <xf numFmtId="4" fontId="4" fillId="3" borderId="5" xfId="0" applyNumberFormat="1" applyFont="1" applyFill="1" applyBorder="1" applyAlignment="1" applyProtection="1">
      <alignment horizontal="center" vertical="center" wrapText="1"/>
    </xf>
    <xf numFmtId="4" fontId="4" fillId="3" borderId="10" xfId="0" applyNumberFormat="1" applyFont="1" applyFill="1" applyBorder="1" applyAlignment="1" applyProtection="1">
      <alignment horizontal="center" vertical="center" wrapText="1"/>
    </xf>
    <xf numFmtId="4" fontId="4" fillId="10" borderId="9" xfId="0" applyNumberFormat="1" applyFont="1" applyFill="1" applyBorder="1" applyAlignment="1" applyProtection="1">
      <alignment horizontal="center" vertical="center" wrapText="1"/>
    </xf>
    <xf numFmtId="4" fontId="4" fillId="10" borderId="5" xfId="0" applyNumberFormat="1" applyFont="1" applyFill="1" applyBorder="1" applyAlignment="1" applyProtection="1">
      <alignment horizontal="center" vertical="center" wrapText="1"/>
    </xf>
    <xf numFmtId="4" fontId="4" fillId="0" borderId="8" xfId="0" applyNumberFormat="1" applyFont="1" applyBorder="1" applyAlignment="1" applyProtection="1">
      <alignment horizontal="center" vertical="center" wrapText="1"/>
    </xf>
    <xf numFmtId="4" fontId="4" fillId="0" borderId="9" xfId="0" applyNumberFormat="1" applyFont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 wrapText="1"/>
    </xf>
    <xf numFmtId="4" fontId="7" fillId="0" borderId="9" xfId="0" applyNumberFormat="1" applyFont="1" applyBorder="1" applyAlignment="1" applyProtection="1">
      <alignment horizontal="center" vertical="center" wrapText="1"/>
    </xf>
    <xf numFmtId="4" fontId="7" fillId="0" borderId="5" xfId="0" applyNumberFormat="1" applyFont="1" applyBorder="1" applyAlignment="1" applyProtection="1">
      <alignment horizontal="center" vertical="center" wrapText="1"/>
    </xf>
    <xf numFmtId="4" fontId="7" fillId="0" borderId="2" xfId="0" applyNumberFormat="1" applyFont="1" applyBorder="1" applyAlignment="1" applyProtection="1">
      <alignment horizontal="center" vertical="center" wrapText="1"/>
    </xf>
    <xf numFmtId="4" fontId="7" fillId="0" borderId="4" xfId="0" applyNumberFormat="1" applyFont="1" applyBorder="1" applyAlignment="1" applyProtection="1">
      <alignment horizontal="center" vertical="center" wrapText="1"/>
    </xf>
    <xf numFmtId="4" fontId="7" fillId="0" borderId="11" xfId="0" applyNumberFormat="1" applyFont="1" applyBorder="1" applyAlignment="1" applyProtection="1">
      <alignment horizontal="center" vertical="center" wrapText="1"/>
    </xf>
    <xf numFmtId="4" fontId="7" fillId="0" borderId="12" xfId="0" applyNumberFormat="1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7" fillId="9" borderId="8" xfId="0" applyFont="1" applyFill="1" applyBorder="1" applyAlignment="1" applyProtection="1">
      <alignment horizontal="center" vertical="center" wrapText="1"/>
    </xf>
    <xf numFmtId="0" fontId="4" fillId="5" borderId="2" xfId="0" applyNumberFormat="1" applyFont="1" applyFill="1" applyBorder="1" applyAlignment="1" applyProtection="1">
      <alignment horizontal="center" vertical="center" wrapText="1"/>
    </xf>
    <xf numFmtId="0" fontId="4" fillId="5" borderId="3" xfId="0" applyNumberFormat="1" applyFont="1" applyFill="1" applyBorder="1" applyAlignment="1" applyProtection="1">
      <alignment horizontal="center" vertical="center" wrapText="1"/>
    </xf>
    <xf numFmtId="0" fontId="4" fillId="5" borderId="4" xfId="0" applyNumberFormat="1" applyFont="1" applyFill="1" applyBorder="1" applyAlignment="1" applyProtection="1">
      <alignment horizontal="center" vertical="center" wrapText="1"/>
    </xf>
    <xf numFmtId="0" fontId="4" fillId="5" borderId="6" xfId="0" applyNumberFormat="1" applyFont="1" applyFill="1" applyBorder="1" applyAlignment="1" applyProtection="1">
      <alignment horizontal="center" vertical="center" wrapText="1"/>
    </xf>
    <xf numFmtId="0" fontId="4" fillId="5" borderId="0" xfId="0" applyNumberFormat="1" applyFont="1" applyFill="1" applyBorder="1" applyAlignment="1" applyProtection="1">
      <alignment horizontal="center" vertical="center" wrapText="1"/>
    </xf>
    <xf numFmtId="0" fontId="4" fillId="5" borderId="7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7" fillId="4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</cellXfs>
  <cellStyles count="3">
    <cellStyle name="Normal_Sheet2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172"/>
  <sheetViews>
    <sheetView tabSelected="1" zoomScale="110" zoomScaleNormal="110" workbookViewId="0">
      <pane xSplit="8" ySplit="8" topLeftCell="I9" activePane="bottomRight" state="frozen"/>
      <selection pane="topRight" activeCell="I1" sqref="I1"/>
      <selection pane="bottomLeft" activeCell="A9" sqref="A9"/>
      <selection pane="bottomRight" activeCell="C1" sqref="C1:M1"/>
    </sheetView>
  </sheetViews>
  <sheetFormatPr defaultColWidth="11.140625" defaultRowHeight="17.25" x14ac:dyDescent="0.3"/>
  <cols>
    <col min="1" max="1" width="3.7109375" style="10" customWidth="1"/>
    <col min="2" max="2" width="11.140625" style="10" customWidth="1"/>
    <col min="3" max="3" width="10.5703125" style="10" customWidth="1"/>
    <col min="4" max="4" width="10.7109375" style="10" customWidth="1"/>
    <col min="5" max="6" width="10.5703125" style="10" customWidth="1"/>
    <col min="7" max="7" width="11.140625" style="10" customWidth="1"/>
    <col min="8" max="8" width="10.42578125" style="10" customWidth="1"/>
    <col min="9" max="10" width="10.7109375" style="10" customWidth="1"/>
    <col min="11" max="11" width="10" style="10" customWidth="1"/>
    <col min="12" max="12" width="9" style="10" customWidth="1"/>
    <col min="13" max="13" width="11" style="10" customWidth="1"/>
    <col min="14" max="14" width="10.28515625" style="10" customWidth="1"/>
    <col min="15" max="15" width="8.7109375" style="10" customWidth="1"/>
    <col min="16" max="16" width="9" style="10" customWidth="1"/>
    <col min="17" max="17" width="9.7109375" style="10" customWidth="1"/>
    <col min="18" max="18" width="7.7109375" style="10" customWidth="1"/>
    <col min="19" max="20" width="8.5703125" style="10" customWidth="1"/>
    <col min="21" max="21" width="7.28515625" style="10" customWidth="1"/>
    <col min="22" max="22" width="7.7109375" style="10" customWidth="1"/>
    <col min="23" max="23" width="3.28515625" style="10" customWidth="1"/>
    <col min="24" max="24" width="3.7109375" style="10" customWidth="1"/>
    <col min="25" max="25" width="6.140625" style="10" hidden="1" customWidth="1"/>
    <col min="26" max="26" width="7" style="10" hidden="1" customWidth="1"/>
    <col min="27" max="27" width="3.28515625" style="10" hidden="1" customWidth="1"/>
    <col min="28" max="28" width="3" style="10" hidden="1" customWidth="1"/>
    <col min="29" max="29" width="8.42578125" style="10" customWidth="1"/>
    <col min="30" max="30" width="8" style="10" customWidth="1"/>
    <col min="31" max="31" width="9.140625" style="10" customWidth="1"/>
    <col min="32" max="32" width="9.42578125" style="10" customWidth="1"/>
    <col min="33" max="33" width="8.85546875" style="10" customWidth="1"/>
    <col min="34" max="34" width="9.140625" style="10" customWidth="1"/>
    <col min="35" max="35" width="9.5703125" style="10" customWidth="1"/>
    <col min="36" max="36" width="8.85546875" style="10" customWidth="1"/>
    <col min="37" max="37" width="5.28515625" style="10" hidden="1" customWidth="1"/>
    <col min="38" max="38" width="6.140625" style="10" hidden="1" customWidth="1"/>
    <col min="39" max="39" width="3.7109375" style="10" hidden="1" customWidth="1"/>
    <col min="40" max="40" width="4" style="10" hidden="1" customWidth="1"/>
    <col min="41" max="41" width="9.42578125" style="10" customWidth="1"/>
    <col min="42" max="42" width="9.28515625" style="10" customWidth="1"/>
    <col min="43" max="43" width="9.7109375" style="10" customWidth="1"/>
    <col min="44" max="44" width="9.85546875" style="10" customWidth="1"/>
    <col min="45" max="45" width="6.42578125" style="10" customWidth="1"/>
    <col min="46" max="46" width="5.85546875" style="10" customWidth="1"/>
    <col min="47" max="48" width="10.42578125" style="10" customWidth="1"/>
    <col min="49" max="49" width="10.140625" style="10" customWidth="1"/>
    <col min="50" max="50" width="9.42578125" style="10" customWidth="1"/>
    <col min="51" max="51" width="7.140625" style="10" customWidth="1"/>
    <col min="52" max="52" width="7.28515625" style="10" customWidth="1"/>
    <col min="53" max="54" width="9" style="10" customWidth="1"/>
    <col min="55" max="55" width="6.28515625" style="10" customWidth="1"/>
    <col min="56" max="56" width="6.140625" style="10" customWidth="1"/>
    <col min="57" max="57" width="8.140625" style="10" customWidth="1"/>
    <col min="58" max="58" width="7.85546875" style="10" customWidth="1"/>
    <col min="59" max="60" width="5.85546875" style="10" customWidth="1"/>
    <col min="61" max="62" width="10.42578125" style="10" customWidth="1"/>
    <col min="63" max="63" width="10.28515625" style="10" customWidth="1"/>
    <col min="64" max="64" width="9.42578125" style="10" customWidth="1"/>
    <col min="65" max="66" width="5.42578125" style="10" customWidth="1"/>
    <col min="67" max="67" width="10.140625" style="10" customWidth="1"/>
    <col min="68" max="68" width="8.85546875" style="10" customWidth="1"/>
    <col min="69" max="69" width="7.5703125" style="10" customWidth="1"/>
    <col min="70" max="70" width="8" style="10" customWidth="1"/>
    <col min="71" max="71" width="7.42578125" style="10" customWidth="1"/>
    <col min="72" max="72" width="7.85546875" style="10" customWidth="1"/>
    <col min="73" max="73" width="8.28515625" style="10" customWidth="1"/>
    <col min="74" max="74" width="8" style="10" customWidth="1"/>
    <col min="75" max="75" width="8.5703125" style="10" customWidth="1"/>
    <col min="76" max="77" width="7.5703125" style="10" customWidth="1"/>
    <col min="78" max="78" width="7.85546875" style="10" customWidth="1"/>
    <col min="79" max="79" width="8.7109375" style="10" customWidth="1"/>
    <col min="80" max="80" width="8" style="10" customWidth="1"/>
    <col min="81" max="82" width="8.140625" style="10" customWidth="1"/>
    <col min="83" max="83" width="8.5703125" style="10" customWidth="1"/>
    <col min="84" max="84" width="7.28515625" style="10" customWidth="1"/>
    <col min="85" max="85" width="6.85546875" style="10" customWidth="1"/>
    <col min="86" max="87" width="5" style="10" customWidth="1"/>
    <col min="88" max="88" width="5.140625" style="10" customWidth="1"/>
    <col min="89" max="89" width="9.42578125" style="10" customWidth="1"/>
    <col min="90" max="90" width="9.140625" style="10" customWidth="1"/>
    <col min="91" max="91" width="8.28515625" style="10" customWidth="1"/>
    <col min="92" max="92" width="8.5703125" style="10" customWidth="1"/>
    <col min="93" max="94" width="9" style="10" customWidth="1"/>
    <col min="95" max="95" width="8.5703125" style="10" customWidth="1"/>
    <col min="96" max="96" width="8.7109375" style="10" customWidth="1"/>
    <col min="97" max="97" width="8.5703125" style="10" customWidth="1"/>
    <col min="98" max="98" width="8.85546875" style="10" customWidth="1"/>
    <col min="99" max="99" width="8.42578125" style="10" customWidth="1"/>
    <col min="100" max="100" width="8.28515625" style="10" customWidth="1"/>
    <col min="101" max="101" width="10.140625" style="10" customWidth="1"/>
    <col min="102" max="102" width="11.140625" style="10" customWidth="1"/>
    <col min="103" max="103" width="9.85546875" style="10" customWidth="1"/>
    <col min="104" max="104" width="8.85546875" style="10" customWidth="1"/>
    <col min="105" max="105" width="10.7109375" style="10" customWidth="1"/>
    <col min="106" max="106" width="11.140625" style="10" customWidth="1"/>
    <col min="107" max="107" width="9" style="10" customWidth="1"/>
    <col min="108" max="108" width="8.7109375" style="10" customWidth="1"/>
    <col min="109" max="109" width="9.85546875" style="10" customWidth="1"/>
    <col min="110" max="110" width="8.7109375" style="10" customWidth="1"/>
    <col min="111" max="111" width="5.7109375" style="10" customWidth="1"/>
    <col min="112" max="112" width="5.42578125" style="10" customWidth="1"/>
    <col min="113" max="113" width="8.42578125" style="71" customWidth="1"/>
    <col min="114" max="114" width="8.28515625" style="71" customWidth="1"/>
    <col min="115" max="115" width="10.7109375" style="10" customWidth="1"/>
    <col min="116" max="116" width="10.42578125" style="10" customWidth="1"/>
    <col min="117" max="117" width="7.7109375" style="10" customWidth="1"/>
    <col min="118" max="118" width="7.42578125" style="10" customWidth="1"/>
    <col min="119" max="119" width="12.42578125" style="10" customWidth="1"/>
    <col min="120" max="120" width="13.140625" style="10" customWidth="1"/>
    <col min="121" max="16384" width="11.140625" style="10"/>
  </cols>
  <sheetData>
    <row r="1" spans="1:120" s="9" customFormat="1" ht="30.75" customHeight="1" x14ac:dyDescent="0.25">
      <c r="A1" s="4"/>
      <c r="B1" s="4"/>
      <c r="C1" s="104" t="s">
        <v>100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5"/>
      <c r="O1" s="4"/>
      <c r="P1" s="6"/>
      <c r="Q1" s="6"/>
      <c r="R1" s="6"/>
      <c r="S1" s="6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7"/>
      <c r="DE1" s="7"/>
      <c r="DF1" s="7"/>
      <c r="DG1" s="7"/>
      <c r="DH1" s="7"/>
      <c r="DI1" s="70"/>
      <c r="DJ1" s="70"/>
      <c r="DK1" s="7"/>
      <c r="DL1" s="7"/>
      <c r="DM1" s="8"/>
    </row>
    <row r="2" spans="1:120" ht="14.25" customHeight="1" x14ac:dyDescent="0.3">
      <c r="B2" s="11"/>
      <c r="C2" s="11"/>
      <c r="D2" s="11"/>
      <c r="E2" s="12"/>
      <c r="F2" s="12"/>
      <c r="G2" s="12"/>
      <c r="H2" s="12"/>
      <c r="I2" s="12"/>
      <c r="J2" s="12"/>
      <c r="K2" s="12"/>
      <c r="L2" s="12"/>
      <c r="M2" s="12"/>
      <c r="N2" s="13" t="s">
        <v>0</v>
      </c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05"/>
      <c r="AB2" s="105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4"/>
      <c r="DB2" s="14"/>
      <c r="DC2" s="14"/>
      <c r="DD2" s="14"/>
    </row>
    <row r="3" spans="1:120" s="15" customFormat="1" ht="13.5" x14ac:dyDescent="0.25">
      <c r="A3" s="106" t="s">
        <v>1</v>
      </c>
      <c r="B3" s="107" t="s">
        <v>26</v>
      </c>
      <c r="C3" s="82" t="s">
        <v>27</v>
      </c>
      <c r="D3" s="83"/>
      <c r="E3" s="83"/>
      <c r="F3" s="83"/>
      <c r="G3" s="83"/>
      <c r="H3" s="84"/>
      <c r="I3" s="111" t="s">
        <v>28</v>
      </c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3"/>
    </row>
    <row r="4" spans="1:120" s="15" customFormat="1" ht="13.5" x14ac:dyDescent="0.25">
      <c r="A4" s="106"/>
      <c r="B4" s="107"/>
      <c r="C4" s="108"/>
      <c r="D4" s="109"/>
      <c r="E4" s="109"/>
      <c r="F4" s="109"/>
      <c r="G4" s="109"/>
      <c r="H4" s="110"/>
      <c r="I4" s="82" t="s">
        <v>29</v>
      </c>
      <c r="J4" s="83"/>
      <c r="K4" s="83"/>
      <c r="L4" s="83"/>
      <c r="M4" s="114" t="s">
        <v>30</v>
      </c>
      <c r="N4" s="115"/>
      <c r="O4" s="115"/>
      <c r="P4" s="115"/>
      <c r="Q4" s="115"/>
      <c r="R4" s="115"/>
      <c r="S4" s="115"/>
      <c r="T4" s="116"/>
      <c r="U4" s="82" t="s">
        <v>31</v>
      </c>
      <c r="V4" s="83"/>
      <c r="W4" s="83"/>
      <c r="X4" s="84"/>
      <c r="Y4" s="82" t="s">
        <v>32</v>
      </c>
      <c r="Z4" s="83"/>
      <c r="AA4" s="83"/>
      <c r="AB4" s="84"/>
      <c r="AC4" s="82" t="s">
        <v>33</v>
      </c>
      <c r="AD4" s="83"/>
      <c r="AE4" s="83"/>
      <c r="AF4" s="84"/>
      <c r="AG4" s="94" t="s">
        <v>28</v>
      </c>
      <c r="AH4" s="95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7"/>
      <c r="AW4" s="82" t="s">
        <v>34</v>
      </c>
      <c r="AX4" s="83"/>
      <c r="AY4" s="83"/>
      <c r="AZ4" s="84"/>
      <c r="BA4" s="18" t="s">
        <v>35</v>
      </c>
      <c r="BB4" s="18"/>
      <c r="BC4" s="18"/>
      <c r="BD4" s="18"/>
      <c r="BE4" s="18"/>
      <c r="BF4" s="18"/>
      <c r="BG4" s="18"/>
      <c r="BH4" s="18"/>
      <c r="BI4" s="82" t="s">
        <v>36</v>
      </c>
      <c r="BJ4" s="83"/>
      <c r="BK4" s="83"/>
      <c r="BL4" s="84"/>
      <c r="BM4" s="19" t="s">
        <v>37</v>
      </c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95"/>
      <c r="CB4" s="95"/>
      <c r="CC4" s="95"/>
      <c r="CD4" s="95"/>
      <c r="CE4" s="95"/>
      <c r="CF4" s="99"/>
      <c r="CG4" s="82" t="s">
        <v>103</v>
      </c>
      <c r="CH4" s="83"/>
      <c r="CI4" s="83"/>
      <c r="CJ4" s="84"/>
      <c r="CK4" s="82" t="s">
        <v>38</v>
      </c>
      <c r="CL4" s="83"/>
      <c r="CM4" s="83"/>
      <c r="CN4" s="84"/>
      <c r="CO4" s="20" t="s">
        <v>37</v>
      </c>
      <c r="CP4" s="20"/>
      <c r="CQ4" s="20"/>
      <c r="CR4" s="20"/>
      <c r="CS4" s="20"/>
      <c r="CT4" s="20"/>
      <c r="CU4" s="20"/>
      <c r="CV4" s="20"/>
      <c r="CW4" s="82" t="s">
        <v>39</v>
      </c>
      <c r="CX4" s="83"/>
      <c r="CY4" s="83"/>
      <c r="CZ4" s="84"/>
      <c r="DA4" s="21" t="s">
        <v>37</v>
      </c>
      <c r="DB4" s="21"/>
      <c r="DC4" s="21"/>
      <c r="DD4" s="21"/>
      <c r="DE4" s="82" t="s">
        <v>40</v>
      </c>
      <c r="DF4" s="83"/>
      <c r="DG4" s="83"/>
      <c r="DH4" s="84"/>
      <c r="DI4" s="82" t="s">
        <v>41</v>
      </c>
      <c r="DJ4" s="83"/>
      <c r="DK4" s="83"/>
      <c r="DL4" s="83"/>
      <c r="DM4" s="83"/>
      <c r="DN4" s="84"/>
      <c r="DO4" s="117" t="s">
        <v>102</v>
      </c>
      <c r="DP4" s="117"/>
    </row>
    <row r="5" spans="1:120" s="22" customFormat="1" ht="69.75" customHeight="1" x14ac:dyDescent="0.25">
      <c r="A5" s="106"/>
      <c r="B5" s="107"/>
      <c r="C5" s="85"/>
      <c r="D5" s="86"/>
      <c r="E5" s="86"/>
      <c r="F5" s="86"/>
      <c r="G5" s="86"/>
      <c r="H5" s="87"/>
      <c r="I5" s="108"/>
      <c r="J5" s="109"/>
      <c r="K5" s="109"/>
      <c r="L5" s="109"/>
      <c r="M5" s="96" t="s">
        <v>42</v>
      </c>
      <c r="N5" s="97"/>
      <c r="O5" s="97"/>
      <c r="P5" s="97"/>
      <c r="Q5" s="96" t="s">
        <v>43</v>
      </c>
      <c r="R5" s="97"/>
      <c r="S5" s="97"/>
      <c r="T5" s="97"/>
      <c r="U5" s="85"/>
      <c r="V5" s="86"/>
      <c r="W5" s="86"/>
      <c r="X5" s="87"/>
      <c r="Y5" s="85"/>
      <c r="Z5" s="86"/>
      <c r="AA5" s="86"/>
      <c r="AB5" s="87"/>
      <c r="AC5" s="85"/>
      <c r="AD5" s="86"/>
      <c r="AE5" s="86"/>
      <c r="AF5" s="87"/>
      <c r="AG5" s="96" t="s">
        <v>44</v>
      </c>
      <c r="AH5" s="97"/>
      <c r="AI5" s="97"/>
      <c r="AJ5" s="97"/>
      <c r="AK5" s="96" t="s">
        <v>45</v>
      </c>
      <c r="AL5" s="97"/>
      <c r="AM5" s="97"/>
      <c r="AN5" s="97"/>
      <c r="AO5" s="96" t="s">
        <v>46</v>
      </c>
      <c r="AP5" s="97"/>
      <c r="AQ5" s="97"/>
      <c r="AR5" s="97"/>
      <c r="AS5" s="96" t="s">
        <v>47</v>
      </c>
      <c r="AT5" s="97"/>
      <c r="AU5" s="97"/>
      <c r="AV5" s="97"/>
      <c r="AW5" s="85"/>
      <c r="AX5" s="86"/>
      <c r="AY5" s="86"/>
      <c r="AZ5" s="87"/>
      <c r="BA5" s="98" t="s">
        <v>48</v>
      </c>
      <c r="BB5" s="98"/>
      <c r="BC5" s="98"/>
      <c r="BD5" s="98"/>
      <c r="BE5" s="100" t="s">
        <v>49</v>
      </c>
      <c r="BF5" s="101"/>
      <c r="BG5" s="101"/>
      <c r="BH5" s="102"/>
      <c r="BI5" s="85"/>
      <c r="BJ5" s="86"/>
      <c r="BK5" s="86"/>
      <c r="BL5" s="87"/>
      <c r="BM5" s="96" t="s">
        <v>50</v>
      </c>
      <c r="BN5" s="97"/>
      <c r="BO5" s="97"/>
      <c r="BP5" s="97"/>
      <c r="BQ5" s="96" t="s">
        <v>51</v>
      </c>
      <c r="BR5" s="97"/>
      <c r="BS5" s="97"/>
      <c r="BT5" s="97"/>
      <c r="BU5" s="98" t="s">
        <v>52</v>
      </c>
      <c r="BV5" s="98"/>
      <c r="BW5" s="98"/>
      <c r="BX5" s="98"/>
      <c r="BY5" s="96" t="s">
        <v>53</v>
      </c>
      <c r="BZ5" s="97"/>
      <c r="CA5" s="97"/>
      <c r="CB5" s="97"/>
      <c r="CC5" s="96" t="s">
        <v>54</v>
      </c>
      <c r="CD5" s="97"/>
      <c r="CE5" s="97"/>
      <c r="CF5" s="97"/>
      <c r="CG5" s="85"/>
      <c r="CH5" s="86"/>
      <c r="CI5" s="86"/>
      <c r="CJ5" s="87"/>
      <c r="CK5" s="85"/>
      <c r="CL5" s="86"/>
      <c r="CM5" s="86"/>
      <c r="CN5" s="87"/>
      <c r="CO5" s="98" t="s">
        <v>55</v>
      </c>
      <c r="CP5" s="98"/>
      <c r="CQ5" s="98"/>
      <c r="CR5" s="98"/>
      <c r="CS5" s="98" t="s">
        <v>56</v>
      </c>
      <c r="CT5" s="98"/>
      <c r="CU5" s="98"/>
      <c r="CV5" s="98"/>
      <c r="CW5" s="85"/>
      <c r="CX5" s="86"/>
      <c r="CY5" s="86"/>
      <c r="CZ5" s="87"/>
      <c r="DA5" s="96" t="s">
        <v>57</v>
      </c>
      <c r="DB5" s="97"/>
      <c r="DC5" s="97"/>
      <c r="DD5" s="103"/>
      <c r="DE5" s="85"/>
      <c r="DF5" s="86"/>
      <c r="DG5" s="86"/>
      <c r="DH5" s="87"/>
      <c r="DI5" s="85"/>
      <c r="DJ5" s="86"/>
      <c r="DK5" s="86"/>
      <c r="DL5" s="86"/>
      <c r="DM5" s="86"/>
      <c r="DN5" s="87"/>
      <c r="DO5" s="117"/>
      <c r="DP5" s="117"/>
    </row>
    <row r="6" spans="1:120" s="41" customFormat="1" ht="23.25" customHeight="1" x14ac:dyDescent="0.25">
      <c r="A6" s="106"/>
      <c r="B6" s="107"/>
      <c r="C6" s="92" t="s">
        <v>101</v>
      </c>
      <c r="D6" s="93"/>
      <c r="E6" s="81" t="s">
        <v>58</v>
      </c>
      <c r="F6" s="81"/>
      <c r="G6" s="81" t="s">
        <v>59</v>
      </c>
      <c r="H6" s="81"/>
      <c r="I6" s="81" t="s">
        <v>58</v>
      </c>
      <c r="J6" s="81"/>
      <c r="K6" s="81" t="s">
        <v>59</v>
      </c>
      <c r="L6" s="81"/>
      <c r="M6" s="81" t="s">
        <v>58</v>
      </c>
      <c r="N6" s="81"/>
      <c r="O6" s="81" t="s">
        <v>59</v>
      </c>
      <c r="P6" s="81"/>
      <c r="Q6" s="81" t="s">
        <v>58</v>
      </c>
      <c r="R6" s="81"/>
      <c r="S6" s="81" t="s">
        <v>59</v>
      </c>
      <c r="T6" s="81"/>
      <c r="U6" s="81" t="s">
        <v>58</v>
      </c>
      <c r="V6" s="81"/>
      <c r="W6" s="81" t="s">
        <v>59</v>
      </c>
      <c r="X6" s="81"/>
      <c r="Y6" s="81" t="s">
        <v>58</v>
      </c>
      <c r="Z6" s="81"/>
      <c r="AA6" s="81" t="s">
        <v>59</v>
      </c>
      <c r="AB6" s="81"/>
      <c r="AC6" s="81" t="s">
        <v>58</v>
      </c>
      <c r="AD6" s="81"/>
      <c r="AE6" s="81" t="s">
        <v>59</v>
      </c>
      <c r="AF6" s="81"/>
      <c r="AG6" s="81" t="s">
        <v>58</v>
      </c>
      <c r="AH6" s="81"/>
      <c r="AI6" s="81" t="s">
        <v>59</v>
      </c>
      <c r="AJ6" s="81"/>
      <c r="AK6" s="81" t="s">
        <v>58</v>
      </c>
      <c r="AL6" s="81"/>
      <c r="AM6" s="81" t="s">
        <v>59</v>
      </c>
      <c r="AN6" s="81"/>
      <c r="AO6" s="81" t="s">
        <v>58</v>
      </c>
      <c r="AP6" s="81"/>
      <c r="AQ6" s="81" t="s">
        <v>59</v>
      </c>
      <c r="AR6" s="81"/>
      <c r="AS6" s="81" t="s">
        <v>58</v>
      </c>
      <c r="AT6" s="81"/>
      <c r="AU6" s="81" t="s">
        <v>59</v>
      </c>
      <c r="AV6" s="81"/>
      <c r="AW6" s="81" t="s">
        <v>58</v>
      </c>
      <c r="AX6" s="81"/>
      <c r="AY6" s="81" t="s">
        <v>59</v>
      </c>
      <c r="AZ6" s="81"/>
      <c r="BA6" s="81" t="s">
        <v>58</v>
      </c>
      <c r="BB6" s="81"/>
      <c r="BC6" s="81" t="s">
        <v>59</v>
      </c>
      <c r="BD6" s="81"/>
      <c r="BE6" s="81" t="s">
        <v>58</v>
      </c>
      <c r="BF6" s="81"/>
      <c r="BG6" s="81" t="s">
        <v>59</v>
      </c>
      <c r="BH6" s="81"/>
      <c r="BI6" s="81" t="s">
        <v>58</v>
      </c>
      <c r="BJ6" s="81"/>
      <c r="BK6" s="81" t="s">
        <v>59</v>
      </c>
      <c r="BL6" s="81"/>
      <c r="BM6" s="81" t="s">
        <v>58</v>
      </c>
      <c r="BN6" s="81"/>
      <c r="BO6" s="81" t="s">
        <v>59</v>
      </c>
      <c r="BP6" s="81"/>
      <c r="BQ6" s="81" t="s">
        <v>58</v>
      </c>
      <c r="BR6" s="81"/>
      <c r="BS6" s="81" t="s">
        <v>59</v>
      </c>
      <c r="BT6" s="81"/>
      <c r="BU6" s="81" t="s">
        <v>58</v>
      </c>
      <c r="BV6" s="81"/>
      <c r="BW6" s="81" t="s">
        <v>59</v>
      </c>
      <c r="BX6" s="81"/>
      <c r="BY6" s="81" t="s">
        <v>58</v>
      </c>
      <c r="BZ6" s="81"/>
      <c r="CA6" s="81" t="s">
        <v>59</v>
      </c>
      <c r="CB6" s="81"/>
      <c r="CC6" s="81" t="s">
        <v>58</v>
      </c>
      <c r="CD6" s="81"/>
      <c r="CE6" s="81" t="s">
        <v>59</v>
      </c>
      <c r="CF6" s="81"/>
      <c r="CG6" s="81" t="s">
        <v>58</v>
      </c>
      <c r="CH6" s="81"/>
      <c r="CI6" s="81" t="s">
        <v>59</v>
      </c>
      <c r="CJ6" s="81"/>
      <c r="CK6" s="81" t="s">
        <v>58</v>
      </c>
      <c r="CL6" s="81"/>
      <c r="CM6" s="81" t="s">
        <v>59</v>
      </c>
      <c r="CN6" s="81"/>
      <c r="CO6" s="81" t="s">
        <v>58</v>
      </c>
      <c r="CP6" s="81"/>
      <c r="CQ6" s="81" t="s">
        <v>59</v>
      </c>
      <c r="CR6" s="81"/>
      <c r="CS6" s="81" t="s">
        <v>58</v>
      </c>
      <c r="CT6" s="81"/>
      <c r="CU6" s="81" t="s">
        <v>59</v>
      </c>
      <c r="CV6" s="81"/>
      <c r="CW6" s="81" t="s">
        <v>58</v>
      </c>
      <c r="CX6" s="81"/>
      <c r="CY6" s="81" t="s">
        <v>59</v>
      </c>
      <c r="CZ6" s="81"/>
      <c r="DA6" s="81" t="s">
        <v>58</v>
      </c>
      <c r="DB6" s="81"/>
      <c r="DC6" s="81" t="s">
        <v>59</v>
      </c>
      <c r="DD6" s="81"/>
      <c r="DE6" s="81" t="s">
        <v>58</v>
      </c>
      <c r="DF6" s="81"/>
      <c r="DG6" s="81" t="s">
        <v>59</v>
      </c>
      <c r="DH6" s="81"/>
      <c r="DI6" s="88" t="s">
        <v>60</v>
      </c>
      <c r="DJ6" s="89"/>
      <c r="DK6" s="81" t="s">
        <v>58</v>
      </c>
      <c r="DL6" s="81"/>
      <c r="DM6" s="81" t="s">
        <v>59</v>
      </c>
      <c r="DN6" s="81"/>
      <c r="DO6" s="81" t="s">
        <v>59</v>
      </c>
      <c r="DP6" s="81"/>
    </row>
    <row r="7" spans="1:120" s="25" customFormat="1" ht="21.75" customHeight="1" x14ac:dyDescent="0.2">
      <c r="A7" s="106"/>
      <c r="B7" s="107"/>
      <c r="C7" s="23" t="s">
        <v>61</v>
      </c>
      <c r="D7" s="24" t="s">
        <v>62</v>
      </c>
      <c r="E7" s="23" t="s">
        <v>61</v>
      </c>
      <c r="F7" s="24" t="s">
        <v>62</v>
      </c>
      <c r="G7" s="23" t="s">
        <v>61</v>
      </c>
      <c r="H7" s="24" t="s">
        <v>62</v>
      </c>
      <c r="I7" s="23" t="s">
        <v>61</v>
      </c>
      <c r="J7" s="24" t="s">
        <v>62</v>
      </c>
      <c r="K7" s="23" t="s">
        <v>61</v>
      </c>
      <c r="L7" s="24" t="s">
        <v>62</v>
      </c>
      <c r="M7" s="23" t="s">
        <v>61</v>
      </c>
      <c r="N7" s="24" t="s">
        <v>62</v>
      </c>
      <c r="O7" s="23" t="s">
        <v>61</v>
      </c>
      <c r="P7" s="24" t="s">
        <v>62</v>
      </c>
      <c r="Q7" s="23" t="s">
        <v>61</v>
      </c>
      <c r="R7" s="24" t="s">
        <v>62</v>
      </c>
      <c r="S7" s="23" t="s">
        <v>61</v>
      </c>
      <c r="T7" s="24" t="s">
        <v>62</v>
      </c>
      <c r="U7" s="23" t="s">
        <v>61</v>
      </c>
      <c r="V7" s="24" t="s">
        <v>62</v>
      </c>
      <c r="W7" s="23" t="s">
        <v>61</v>
      </c>
      <c r="X7" s="24" t="s">
        <v>62</v>
      </c>
      <c r="Y7" s="23" t="s">
        <v>61</v>
      </c>
      <c r="Z7" s="24" t="s">
        <v>62</v>
      </c>
      <c r="AA7" s="23" t="s">
        <v>61</v>
      </c>
      <c r="AB7" s="24" t="s">
        <v>62</v>
      </c>
      <c r="AC7" s="23" t="s">
        <v>61</v>
      </c>
      <c r="AD7" s="24" t="s">
        <v>62</v>
      </c>
      <c r="AE7" s="23" t="s">
        <v>61</v>
      </c>
      <c r="AF7" s="24" t="s">
        <v>62</v>
      </c>
      <c r="AG7" s="23" t="s">
        <v>61</v>
      </c>
      <c r="AH7" s="24" t="s">
        <v>62</v>
      </c>
      <c r="AI7" s="23" t="s">
        <v>61</v>
      </c>
      <c r="AJ7" s="24" t="s">
        <v>62</v>
      </c>
      <c r="AK7" s="23" t="s">
        <v>61</v>
      </c>
      <c r="AL7" s="24" t="s">
        <v>62</v>
      </c>
      <c r="AM7" s="23" t="s">
        <v>61</v>
      </c>
      <c r="AN7" s="24" t="s">
        <v>62</v>
      </c>
      <c r="AO7" s="23" t="s">
        <v>61</v>
      </c>
      <c r="AP7" s="24" t="s">
        <v>62</v>
      </c>
      <c r="AQ7" s="23" t="s">
        <v>61</v>
      </c>
      <c r="AR7" s="24" t="s">
        <v>62</v>
      </c>
      <c r="AS7" s="23" t="s">
        <v>61</v>
      </c>
      <c r="AT7" s="24" t="s">
        <v>62</v>
      </c>
      <c r="AU7" s="23" t="s">
        <v>61</v>
      </c>
      <c r="AV7" s="24" t="s">
        <v>62</v>
      </c>
      <c r="AW7" s="23" t="s">
        <v>61</v>
      </c>
      <c r="AX7" s="24" t="s">
        <v>62</v>
      </c>
      <c r="AY7" s="23" t="s">
        <v>61</v>
      </c>
      <c r="AZ7" s="24" t="s">
        <v>62</v>
      </c>
      <c r="BA7" s="23" t="s">
        <v>61</v>
      </c>
      <c r="BB7" s="24" t="s">
        <v>62</v>
      </c>
      <c r="BC7" s="23" t="s">
        <v>61</v>
      </c>
      <c r="BD7" s="24" t="s">
        <v>62</v>
      </c>
      <c r="BE7" s="23" t="s">
        <v>61</v>
      </c>
      <c r="BF7" s="24" t="s">
        <v>62</v>
      </c>
      <c r="BG7" s="23" t="s">
        <v>61</v>
      </c>
      <c r="BH7" s="24" t="s">
        <v>62</v>
      </c>
      <c r="BI7" s="23" t="s">
        <v>61</v>
      </c>
      <c r="BJ7" s="24" t="s">
        <v>62</v>
      </c>
      <c r="BK7" s="23" t="s">
        <v>61</v>
      </c>
      <c r="BL7" s="24" t="s">
        <v>62</v>
      </c>
      <c r="BM7" s="23" t="s">
        <v>61</v>
      </c>
      <c r="BN7" s="24" t="s">
        <v>62</v>
      </c>
      <c r="BO7" s="23" t="s">
        <v>61</v>
      </c>
      <c r="BP7" s="24" t="s">
        <v>62</v>
      </c>
      <c r="BQ7" s="23" t="s">
        <v>61</v>
      </c>
      <c r="BR7" s="24" t="s">
        <v>62</v>
      </c>
      <c r="BS7" s="23" t="s">
        <v>61</v>
      </c>
      <c r="BT7" s="24" t="s">
        <v>62</v>
      </c>
      <c r="BU7" s="23" t="s">
        <v>61</v>
      </c>
      <c r="BV7" s="24" t="s">
        <v>62</v>
      </c>
      <c r="BW7" s="23" t="s">
        <v>61</v>
      </c>
      <c r="BX7" s="24" t="s">
        <v>62</v>
      </c>
      <c r="BY7" s="23" t="s">
        <v>61</v>
      </c>
      <c r="BZ7" s="24" t="s">
        <v>62</v>
      </c>
      <c r="CA7" s="23" t="s">
        <v>61</v>
      </c>
      <c r="CB7" s="24" t="s">
        <v>62</v>
      </c>
      <c r="CC7" s="23" t="s">
        <v>61</v>
      </c>
      <c r="CD7" s="24" t="s">
        <v>62</v>
      </c>
      <c r="CE7" s="23" t="s">
        <v>61</v>
      </c>
      <c r="CF7" s="24" t="s">
        <v>62</v>
      </c>
      <c r="CG7" s="23" t="s">
        <v>61</v>
      </c>
      <c r="CH7" s="24" t="s">
        <v>62</v>
      </c>
      <c r="CI7" s="23" t="s">
        <v>61</v>
      </c>
      <c r="CJ7" s="24" t="s">
        <v>62</v>
      </c>
      <c r="CK7" s="23" t="s">
        <v>61</v>
      </c>
      <c r="CL7" s="24" t="s">
        <v>62</v>
      </c>
      <c r="CM7" s="23" t="s">
        <v>61</v>
      </c>
      <c r="CN7" s="24" t="s">
        <v>62</v>
      </c>
      <c r="CO7" s="23" t="s">
        <v>61</v>
      </c>
      <c r="CP7" s="24" t="s">
        <v>62</v>
      </c>
      <c r="CQ7" s="23" t="s">
        <v>61</v>
      </c>
      <c r="CR7" s="24" t="s">
        <v>62</v>
      </c>
      <c r="CS7" s="23" t="s">
        <v>61</v>
      </c>
      <c r="CT7" s="24" t="s">
        <v>62</v>
      </c>
      <c r="CU7" s="23" t="s">
        <v>61</v>
      </c>
      <c r="CV7" s="24" t="s">
        <v>62</v>
      </c>
      <c r="CW7" s="23" t="s">
        <v>61</v>
      </c>
      <c r="CX7" s="24" t="s">
        <v>62</v>
      </c>
      <c r="CY7" s="23" t="s">
        <v>61</v>
      </c>
      <c r="CZ7" s="24" t="s">
        <v>62</v>
      </c>
      <c r="DA7" s="23" t="s">
        <v>61</v>
      </c>
      <c r="DB7" s="24" t="s">
        <v>62</v>
      </c>
      <c r="DC7" s="23" t="s">
        <v>61</v>
      </c>
      <c r="DD7" s="24" t="s">
        <v>62</v>
      </c>
      <c r="DE7" s="23" t="s">
        <v>61</v>
      </c>
      <c r="DF7" s="24" t="s">
        <v>62</v>
      </c>
      <c r="DG7" s="23" t="s">
        <v>61</v>
      </c>
      <c r="DH7" s="24" t="s">
        <v>62</v>
      </c>
      <c r="DI7" s="72" t="s">
        <v>61</v>
      </c>
      <c r="DJ7" s="73" t="s">
        <v>62</v>
      </c>
      <c r="DK7" s="23" t="s">
        <v>61</v>
      </c>
      <c r="DL7" s="24" t="s">
        <v>62</v>
      </c>
      <c r="DM7" s="23" t="s">
        <v>61</v>
      </c>
      <c r="DN7" s="24" t="s">
        <v>62</v>
      </c>
      <c r="DO7" s="23" t="s">
        <v>61</v>
      </c>
      <c r="DP7" s="24" t="s">
        <v>62</v>
      </c>
    </row>
    <row r="8" spans="1:120" s="22" customFormat="1" ht="13.5" x14ac:dyDescent="0.25">
      <c r="A8" s="76"/>
      <c r="B8" s="75">
        <v>1</v>
      </c>
      <c r="C8" s="75">
        <f>B8+1</f>
        <v>2</v>
      </c>
      <c r="D8" s="75">
        <f t="shared" ref="D8:BO8" si="0">C8+1</f>
        <v>3</v>
      </c>
      <c r="E8" s="75">
        <f t="shared" si="0"/>
        <v>4</v>
      </c>
      <c r="F8" s="75">
        <f t="shared" si="0"/>
        <v>5</v>
      </c>
      <c r="G8" s="75">
        <f t="shared" si="0"/>
        <v>6</v>
      </c>
      <c r="H8" s="75">
        <f t="shared" si="0"/>
        <v>7</v>
      </c>
      <c r="I8" s="75">
        <f t="shared" si="0"/>
        <v>8</v>
      </c>
      <c r="J8" s="75">
        <f t="shared" si="0"/>
        <v>9</v>
      </c>
      <c r="K8" s="75">
        <f t="shared" si="0"/>
        <v>10</v>
      </c>
      <c r="L8" s="75">
        <f t="shared" si="0"/>
        <v>11</v>
      </c>
      <c r="M8" s="75">
        <f t="shared" si="0"/>
        <v>12</v>
      </c>
      <c r="N8" s="75">
        <f t="shared" si="0"/>
        <v>13</v>
      </c>
      <c r="O8" s="75">
        <f t="shared" si="0"/>
        <v>14</v>
      </c>
      <c r="P8" s="75">
        <f t="shared" si="0"/>
        <v>15</v>
      </c>
      <c r="Q8" s="75">
        <f t="shared" si="0"/>
        <v>16</v>
      </c>
      <c r="R8" s="75">
        <f t="shared" si="0"/>
        <v>17</v>
      </c>
      <c r="S8" s="75">
        <f t="shared" si="0"/>
        <v>18</v>
      </c>
      <c r="T8" s="75">
        <f t="shared" si="0"/>
        <v>19</v>
      </c>
      <c r="U8" s="75">
        <f t="shared" si="0"/>
        <v>20</v>
      </c>
      <c r="V8" s="75">
        <f t="shared" si="0"/>
        <v>21</v>
      </c>
      <c r="W8" s="75">
        <f t="shared" ref="W8" si="1">V8+1</f>
        <v>22</v>
      </c>
      <c r="X8" s="75">
        <f t="shared" ref="X8" si="2">W8+1</f>
        <v>23</v>
      </c>
      <c r="Y8" s="75">
        <f t="shared" ref="Y8" si="3">X8+1</f>
        <v>24</v>
      </c>
      <c r="Z8" s="75">
        <f t="shared" si="0"/>
        <v>25</v>
      </c>
      <c r="AA8" s="75">
        <f t="shared" si="0"/>
        <v>26</v>
      </c>
      <c r="AB8" s="75">
        <f t="shared" si="0"/>
        <v>27</v>
      </c>
      <c r="AC8" s="75">
        <f t="shared" si="0"/>
        <v>28</v>
      </c>
      <c r="AD8" s="75">
        <f t="shared" si="0"/>
        <v>29</v>
      </c>
      <c r="AE8" s="75">
        <f t="shared" si="0"/>
        <v>30</v>
      </c>
      <c r="AF8" s="75">
        <f t="shared" si="0"/>
        <v>31</v>
      </c>
      <c r="AG8" s="75">
        <f t="shared" si="0"/>
        <v>32</v>
      </c>
      <c r="AH8" s="75">
        <f t="shared" si="0"/>
        <v>33</v>
      </c>
      <c r="AI8" s="75">
        <f t="shared" si="0"/>
        <v>34</v>
      </c>
      <c r="AJ8" s="75">
        <f t="shared" si="0"/>
        <v>35</v>
      </c>
      <c r="AK8" s="75">
        <f t="shared" si="0"/>
        <v>36</v>
      </c>
      <c r="AL8" s="75">
        <f t="shared" si="0"/>
        <v>37</v>
      </c>
      <c r="AM8" s="75">
        <f t="shared" si="0"/>
        <v>38</v>
      </c>
      <c r="AN8" s="75">
        <f t="shared" si="0"/>
        <v>39</v>
      </c>
      <c r="AO8" s="75">
        <f t="shared" si="0"/>
        <v>40</v>
      </c>
      <c r="AP8" s="75">
        <f t="shared" si="0"/>
        <v>41</v>
      </c>
      <c r="AQ8" s="75">
        <f t="shared" si="0"/>
        <v>42</v>
      </c>
      <c r="AR8" s="75">
        <f t="shared" si="0"/>
        <v>43</v>
      </c>
      <c r="AS8" s="75">
        <f t="shared" si="0"/>
        <v>44</v>
      </c>
      <c r="AT8" s="75">
        <f t="shared" si="0"/>
        <v>45</v>
      </c>
      <c r="AU8" s="75">
        <f t="shared" si="0"/>
        <v>46</v>
      </c>
      <c r="AV8" s="75">
        <f t="shared" si="0"/>
        <v>47</v>
      </c>
      <c r="AW8" s="75">
        <f t="shared" si="0"/>
        <v>48</v>
      </c>
      <c r="AX8" s="75">
        <f t="shared" si="0"/>
        <v>49</v>
      </c>
      <c r="AY8" s="75">
        <f t="shared" si="0"/>
        <v>50</v>
      </c>
      <c r="AZ8" s="75">
        <f t="shared" si="0"/>
        <v>51</v>
      </c>
      <c r="BA8" s="75">
        <f t="shared" si="0"/>
        <v>52</v>
      </c>
      <c r="BB8" s="75">
        <f t="shared" si="0"/>
        <v>53</v>
      </c>
      <c r="BC8" s="75">
        <f t="shared" si="0"/>
        <v>54</v>
      </c>
      <c r="BD8" s="75">
        <f t="shared" si="0"/>
        <v>55</v>
      </c>
      <c r="BE8" s="75">
        <f t="shared" si="0"/>
        <v>56</v>
      </c>
      <c r="BF8" s="75">
        <f t="shared" si="0"/>
        <v>57</v>
      </c>
      <c r="BG8" s="75">
        <f t="shared" si="0"/>
        <v>58</v>
      </c>
      <c r="BH8" s="75">
        <f t="shared" si="0"/>
        <v>59</v>
      </c>
      <c r="BI8" s="75">
        <f t="shared" si="0"/>
        <v>60</v>
      </c>
      <c r="BJ8" s="75">
        <f t="shared" si="0"/>
        <v>61</v>
      </c>
      <c r="BK8" s="75">
        <f t="shared" si="0"/>
        <v>62</v>
      </c>
      <c r="BL8" s="75">
        <f t="shared" si="0"/>
        <v>63</v>
      </c>
      <c r="BM8" s="75">
        <f t="shared" si="0"/>
        <v>64</v>
      </c>
      <c r="BN8" s="75">
        <f t="shared" si="0"/>
        <v>65</v>
      </c>
      <c r="BO8" s="75">
        <f t="shared" si="0"/>
        <v>66</v>
      </c>
      <c r="BP8" s="75">
        <f t="shared" ref="BP8:DP8" si="4">BO8+1</f>
        <v>67</v>
      </c>
      <c r="BQ8" s="75">
        <f t="shared" si="4"/>
        <v>68</v>
      </c>
      <c r="BR8" s="75">
        <f t="shared" si="4"/>
        <v>69</v>
      </c>
      <c r="BS8" s="75">
        <f t="shared" si="4"/>
        <v>70</v>
      </c>
      <c r="BT8" s="75">
        <f t="shared" si="4"/>
        <v>71</v>
      </c>
      <c r="BU8" s="75">
        <f t="shared" si="4"/>
        <v>72</v>
      </c>
      <c r="BV8" s="75">
        <f t="shared" si="4"/>
        <v>73</v>
      </c>
      <c r="BW8" s="75">
        <f t="shared" si="4"/>
        <v>74</v>
      </c>
      <c r="BX8" s="75">
        <f t="shared" si="4"/>
        <v>75</v>
      </c>
      <c r="BY8" s="75">
        <f t="shared" si="4"/>
        <v>76</v>
      </c>
      <c r="BZ8" s="75">
        <f t="shared" si="4"/>
        <v>77</v>
      </c>
      <c r="CA8" s="75">
        <f t="shared" si="4"/>
        <v>78</v>
      </c>
      <c r="CB8" s="75">
        <f t="shared" si="4"/>
        <v>79</v>
      </c>
      <c r="CC8" s="75">
        <f t="shared" si="4"/>
        <v>80</v>
      </c>
      <c r="CD8" s="75">
        <f t="shared" si="4"/>
        <v>81</v>
      </c>
      <c r="CE8" s="75">
        <f t="shared" si="4"/>
        <v>82</v>
      </c>
      <c r="CF8" s="75">
        <f t="shared" si="4"/>
        <v>83</v>
      </c>
      <c r="CG8" s="75">
        <f t="shared" si="4"/>
        <v>84</v>
      </c>
      <c r="CH8" s="75">
        <f t="shared" si="4"/>
        <v>85</v>
      </c>
      <c r="CI8" s="75">
        <f t="shared" si="4"/>
        <v>86</v>
      </c>
      <c r="CJ8" s="75">
        <f t="shared" si="4"/>
        <v>87</v>
      </c>
      <c r="CK8" s="75">
        <f t="shared" si="4"/>
        <v>88</v>
      </c>
      <c r="CL8" s="75">
        <f t="shared" si="4"/>
        <v>89</v>
      </c>
      <c r="CM8" s="75">
        <f t="shared" si="4"/>
        <v>90</v>
      </c>
      <c r="CN8" s="75">
        <f t="shared" si="4"/>
        <v>91</v>
      </c>
      <c r="CO8" s="75">
        <f t="shared" si="4"/>
        <v>92</v>
      </c>
      <c r="CP8" s="75">
        <f t="shared" si="4"/>
        <v>93</v>
      </c>
      <c r="CQ8" s="75">
        <f t="shared" si="4"/>
        <v>94</v>
      </c>
      <c r="CR8" s="75">
        <f t="shared" si="4"/>
        <v>95</v>
      </c>
      <c r="CS8" s="75">
        <f t="shared" si="4"/>
        <v>96</v>
      </c>
      <c r="CT8" s="75">
        <f t="shared" si="4"/>
        <v>97</v>
      </c>
      <c r="CU8" s="75">
        <f t="shared" si="4"/>
        <v>98</v>
      </c>
      <c r="CV8" s="75">
        <f t="shared" si="4"/>
        <v>99</v>
      </c>
      <c r="CW8" s="75">
        <f t="shared" si="4"/>
        <v>100</v>
      </c>
      <c r="CX8" s="75">
        <f t="shared" si="4"/>
        <v>101</v>
      </c>
      <c r="CY8" s="75">
        <f t="shared" si="4"/>
        <v>102</v>
      </c>
      <c r="CZ8" s="75">
        <f t="shared" si="4"/>
        <v>103</v>
      </c>
      <c r="DA8" s="75">
        <f t="shared" si="4"/>
        <v>104</v>
      </c>
      <c r="DB8" s="75">
        <f t="shared" si="4"/>
        <v>105</v>
      </c>
      <c r="DC8" s="75">
        <f t="shared" si="4"/>
        <v>106</v>
      </c>
      <c r="DD8" s="75">
        <f t="shared" si="4"/>
        <v>107</v>
      </c>
      <c r="DE8" s="75">
        <f t="shared" si="4"/>
        <v>108</v>
      </c>
      <c r="DF8" s="75">
        <f t="shared" si="4"/>
        <v>109</v>
      </c>
      <c r="DG8" s="75">
        <f t="shared" si="4"/>
        <v>110</v>
      </c>
      <c r="DH8" s="75">
        <f t="shared" si="4"/>
        <v>111</v>
      </c>
      <c r="DI8" s="77">
        <f t="shared" si="4"/>
        <v>112</v>
      </c>
      <c r="DJ8" s="77">
        <f t="shared" si="4"/>
        <v>113</v>
      </c>
      <c r="DK8" s="75">
        <f t="shared" si="4"/>
        <v>114</v>
      </c>
      <c r="DL8" s="75">
        <f t="shared" si="4"/>
        <v>115</v>
      </c>
      <c r="DM8" s="75">
        <f t="shared" si="4"/>
        <v>116</v>
      </c>
      <c r="DN8" s="75">
        <f t="shared" si="4"/>
        <v>117</v>
      </c>
      <c r="DO8" s="75">
        <f t="shared" si="4"/>
        <v>118</v>
      </c>
      <c r="DP8" s="75">
        <f t="shared" si="4"/>
        <v>119</v>
      </c>
    </row>
    <row r="9" spans="1:120" s="67" customFormat="1" ht="14.25" customHeight="1" x14ac:dyDescent="0.25">
      <c r="A9" s="66">
        <v>1</v>
      </c>
      <c r="B9" s="2" t="s">
        <v>2</v>
      </c>
      <c r="C9" s="45">
        <f>E9+G9-DO9</f>
        <v>1409272.321</v>
      </c>
      <c r="D9" s="45">
        <f>F9+H9-DP9</f>
        <v>904375.85100000002</v>
      </c>
      <c r="E9" s="46">
        <f>I9+U9+Y9+AC9+AW9+BI9+CG9+CK9+CW9+DE9+DK9+DI9</f>
        <v>1030206.8</v>
      </c>
      <c r="F9" s="46">
        <f>J9+V9+Z9+AD9+AX9+BJ9+CH9+CL9+CX9+DF9+DL9</f>
        <v>936894.348</v>
      </c>
      <c r="G9" s="46">
        <f>K9+W9+AA9+AE9+AY9+BK9+CI9+CM9+CY9+DG9+DM9</f>
        <v>379065.52099999995</v>
      </c>
      <c r="H9" s="46">
        <f>L9+X9+AB9+AF9+AZ9+BL9+CJ9+CN9+CZ9+DH9+DN9</f>
        <v>-32518.497000000003</v>
      </c>
      <c r="I9" s="47">
        <v>229995.87</v>
      </c>
      <c r="J9" s="48">
        <v>220280.226</v>
      </c>
      <c r="K9" s="47">
        <v>6831.4</v>
      </c>
      <c r="L9" s="47">
        <v>3534.5749999999998</v>
      </c>
      <c r="M9" s="50">
        <v>219121</v>
      </c>
      <c r="N9" s="46">
        <v>214378.05300000001</v>
      </c>
      <c r="O9" s="50">
        <v>6831.4</v>
      </c>
      <c r="P9" s="46">
        <v>3534.5749999999998</v>
      </c>
      <c r="Q9" s="49">
        <v>6466</v>
      </c>
      <c r="R9" s="46">
        <v>1842.06</v>
      </c>
      <c r="S9" s="50">
        <v>0</v>
      </c>
      <c r="T9" s="46">
        <v>0</v>
      </c>
      <c r="U9" s="46">
        <v>300</v>
      </c>
      <c r="V9" s="46">
        <v>180</v>
      </c>
      <c r="W9" s="27">
        <v>0</v>
      </c>
      <c r="X9" s="27">
        <v>0</v>
      </c>
      <c r="Y9" s="46">
        <v>0</v>
      </c>
      <c r="Z9" s="46">
        <v>0</v>
      </c>
      <c r="AA9" s="46">
        <v>0</v>
      </c>
      <c r="AB9" s="46">
        <v>0</v>
      </c>
      <c r="AC9" s="46">
        <v>69060</v>
      </c>
      <c r="AD9" s="48">
        <v>62217.455999999998</v>
      </c>
      <c r="AE9" s="51">
        <v>121460.162</v>
      </c>
      <c r="AF9" s="51">
        <v>-68532.165999999997</v>
      </c>
      <c r="AG9" s="46">
        <v>0</v>
      </c>
      <c r="AH9" s="46">
        <v>0</v>
      </c>
      <c r="AI9" s="46">
        <v>1154</v>
      </c>
      <c r="AJ9" s="46">
        <v>968.78</v>
      </c>
      <c r="AK9" s="46">
        <v>0</v>
      </c>
      <c r="AL9" s="46">
        <v>0</v>
      </c>
      <c r="AM9" s="27">
        <v>0</v>
      </c>
      <c r="AN9" s="27">
        <v>0</v>
      </c>
      <c r="AO9" s="46">
        <v>65860</v>
      </c>
      <c r="AP9" s="46">
        <v>62217.455999999998</v>
      </c>
      <c r="AQ9" s="46">
        <v>370306.16200000001</v>
      </c>
      <c r="AR9" s="48">
        <v>354572.9</v>
      </c>
      <c r="AS9" s="46">
        <v>0</v>
      </c>
      <c r="AT9" s="46">
        <v>0</v>
      </c>
      <c r="AU9" s="46">
        <v>-250000</v>
      </c>
      <c r="AV9" s="48">
        <v>-424073.84600000002</v>
      </c>
      <c r="AW9" s="46">
        <v>106872.88</v>
      </c>
      <c r="AX9" s="46">
        <v>106239.29399999999</v>
      </c>
      <c r="AY9" s="46">
        <v>0</v>
      </c>
      <c r="AZ9" s="46">
        <v>0</v>
      </c>
      <c r="BA9" s="46">
        <v>103218</v>
      </c>
      <c r="BB9" s="48">
        <v>103031.79399999999</v>
      </c>
      <c r="BC9" s="46">
        <v>0</v>
      </c>
      <c r="BD9" s="46">
        <v>0</v>
      </c>
      <c r="BE9" s="46">
        <v>3654.88</v>
      </c>
      <c r="BF9" s="46">
        <v>3207.5</v>
      </c>
      <c r="BG9" s="46">
        <v>0</v>
      </c>
      <c r="BH9" s="46">
        <v>0</v>
      </c>
      <c r="BI9" s="46">
        <v>57672</v>
      </c>
      <c r="BJ9" s="48">
        <v>56382.548000000003</v>
      </c>
      <c r="BK9" s="46">
        <v>234400</v>
      </c>
      <c r="BL9" s="48">
        <v>21779.594000000001</v>
      </c>
      <c r="BM9" s="46">
        <v>0</v>
      </c>
      <c r="BN9" s="46">
        <v>0</v>
      </c>
      <c r="BO9" s="46">
        <v>234400</v>
      </c>
      <c r="BP9" s="46">
        <v>21779.594000000001</v>
      </c>
      <c r="BQ9" s="49">
        <v>0</v>
      </c>
      <c r="BR9" s="46">
        <v>0</v>
      </c>
      <c r="BS9" s="46">
        <v>0</v>
      </c>
      <c r="BT9" s="48">
        <v>0</v>
      </c>
      <c r="BU9" s="46">
        <v>3000</v>
      </c>
      <c r="BV9" s="48">
        <v>1932.78</v>
      </c>
      <c r="BW9" s="50">
        <v>0</v>
      </c>
      <c r="BX9" s="48">
        <v>0</v>
      </c>
      <c r="BY9" s="46">
        <v>38800</v>
      </c>
      <c r="BZ9" s="46">
        <v>38578.353000000003</v>
      </c>
      <c r="CA9" s="46">
        <v>0</v>
      </c>
      <c r="CB9" s="48">
        <v>0</v>
      </c>
      <c r="CC9" s="46">
        <v>15872</v>
      </c>
      <c r="CD9" s="48">
        <v>15871.415000000001</v>
      </c>
      <c r="CE9" s="46">
        <v>0</v>
      </c>
      <c r="CF9" s="48">
        <v>0</v>
      </c>
      <c r="CG9" s="46">
        <v>0</v>
      </c>
      <c r="CH9" s="48">
        <v>0</v>
      </c>
      <c r="CI9" s="46">
        <v>0</v>
      </c>
      <c r="CJ9" s="46">
        <v>0</v>
      </c>
      <c r="CK9" s="46">
        <v>83424</v>
      </c>
      <c r="CL9" s="48">
        <v>81404.521999999997</v>
      </c>
      <c r="CM9" s="46">
        <v>9000</v>
      </c>
      <c r="CN9" s="48">
        <v>8697</v>
      </c>
      <c r="CO9" s="46">
        <v>83082</v>
      </c>
      <c r="CP9" s="48">
        <v>81360</v>
      </c>
      <c r="CQ9" s="46">
        <v>9000</v>
      </c>
      <c r="CR9" s="48">
        <v>8697</v>
      </c>
      <c r="CS9" s="46">
        <v>18490</v>
      </c>
      <c r="CT9" s="48">
        <v>18487</v>
      </c>
      <c r="CU9" s="46">
        <v>0</v>
      </c>
      <c r="CV9" s="48">
        <v>0</v>
      </c>
      <c r="CW9" s="46">
        <v>413082.05</v>
      </c>
      <c r="CX9" s="48">
        <v>395701.592</v>
      </c>
      <c r="CY9" s="46">
        <v>7373.9589999999998</v>
      </c>
      <c r="CZ9" s="48">
        <v>2002.5</v>
      </c>
      <c r="DA9" s="46">
        <v>291505</v>
      </c>
      <c r="DB9" s="48">
        <v>280173.342</v>
      </c>
      <c r="DC9" s="46">
        <v>7373.9</v>
      </c>
      <c r="DD9" s="48">
        <v>2002.5</v>
      </c>
      <c r="DE9" s="46">
        <v>15300</v>
      </c>
      <c r="DF9" s="48">
        <v>14488.71</v>
      </c>
      <c r="DG9" s="46">
        <v>0</v>
      </c>
      <c r="DH9" s="46">
        <v>0</v>
      </c>
      <c r="DI9" s="44">
        <v>0</v>
      </c>
      <c r="DJ9" s="44">
        <f>DL9+DN9-DP9</f>
        <v>0</v>
      </c>
      <c r="DK9" s="46">
        <v>54500</v>
      </c>
      <c r="DL9" s="48">
        <v>0</v>
      </c>
      <c r="DM9" s="50">
        <v>0</v>
      </c>
      <c r="DN9" s="48">
        <v>0</v>
      </c>
      <c r="DO9" s="52">
        <v>0</v>
      </c>
      <c r="DP9" s="48">
        <v>0</v>
      </c>
    </row>
    <row r="10" spans="1:120" s="67" customFormat="1" ht="14.25" customHeight="1" x14ac:dyDescent="0.25">
      <c r="A10" s="66">
        <v>2</v>
      </c>
      <c r="B10" s="2" t="s">
        <v>3</v>
      </c>
      <c r="C10" s="26">
        <f t="shared" ref="C10:D32" si="5">E10+G10-DO10</f>
        <v>1661921.1999999997</v>
      </c>
      <c r="D10" s="26">
        <f t="shared" si="5"/>
        <v>1404007.0000000002</v>
      </c>
      <c r="E10" s="26">
        <f t="shared" ref="E10:H32" si="6">I10+U10+Y10+AC10+AW10+BI10+CG10+CK10+CW10+DE10+DK10</f>
        <v>1234004.7999999998</v>
      </c>
      <c r="F10" s="26">
        <f t="shared" si="6"/>
        <v>1119331.7000000002</v>
      </c>
      <c r="G10" s="26">
        <f t="shared" si="6"/>
        <v>550384.4</v>
      </c>
      <c r="H10" s="26">
        <f t="shared" si="6"/>
        <v>407143.3</v>
      </c>
      <c r="I10" s="46">
        <v>302496.09999999998</v>
      </c>
      <c r="J10" s="46">
        <v>255753.60000000001</v>
      </c>
      <c r="K10" s="46">
        <v>53080.4</v>
      </c>
      <c r="L10" s="46">
        <v>35104.9</v>
      </c>
      <c r="M10" s="46">
        <v>251543.2</v>
      </c>
      <c r="N10" s="46">
        <v>221066.2</v>
      </c>
      <c r="O10" s="46">
        <v>8236.2999999999993</v>
      </c>
      <c r="P10" s="46">
        <v>3411.5</v>
      </c>
      <c r="Q10" s="46">
        <v>46050.7</v>
      </c>
      <c r="R10" s="46">
        <v>29792.3</v>
      </c>
      <c r="S10" s="46">
        <v>44817</v>
      </c>
      <c r="T10" s="46">
        <v>31693.4</v>
      </c>
      <c r="U10" s="46">
        <v>693.5</v>
      </c>
      <c r="V10" s="46">
        <v>0</v>
      </c>
      <c r="W10" s="27">
        <v>0</v>
      </c>
      <c r="X10" s="27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7232</v>
      </c>
      <c r="AD10" s="46">
        <v>3881.4</v>
      </c>
      <c r="AE10" s="46">
        <v>226887.9</v>
      </c>
      <c r="AF10" s="46">
        <v>197718.39999999999</v>
      </c>
      <c r="AG10" s="46">
        <v>3702</v>
      </c>
      <c r="AH10" s="46">
        <v>1481.4</v>
      </c>
      <c r="AI10" s="46">
        <v>37553.4</v>
      </c>
      <c r="AJ10" s="46">
        <v>37553.4</v>
      </c>
      <c r="AK10" s="46">
        <v>0</v>
      </c>
      <c r="AL10" s="46">
        <v>0</v>
      </c>
      <c r="AM10" s="27">
        <v>0</v>
      </c>
      <c r="AN10" s="27">
        <v>0</v>
      </c>
      <c r="AO10" s="46">
        <v>3530</v>
      </c>
      <c r="AP10" s="46">
        <v>2400</v>
      </c>
      <c r="AQ10" s="46">
        <v>222864.2</v>
      </c>
      <c r="AR10" s="46">
        <v>197097.5</v>
      </c>
      <c r="AS10" s="46">
        <v>0</v>
      </c>
      <c r="AT10" s="46">
        <v>0</v>
      </c>
      <c r="AU10" s="46">
        <v>-33529.800000000003</v>
      </c>
      <c r="AV10" s="46">
        <v>-36932.6</v>
      </c>
      <c r="AW10" s="46">
        <v>342720.8</v>
      </c>
      <c r="AX10" s="46">
        <v>335092.40000000002</v>
      </c>
      <c r="AY10" s="46">
        <v>0</v>
      </c>
      <c r="AZ10" s="46">
        <v>0</v>
      </c>
      <c r="BA10" s="46">
        <v>342720.8</v>
      </c>
      <c r="BB10" s="46">
        <v>335092.40000000002</v>
      </c>
      <c r="BC10" s="46">
        <v>0</v>
      </c>
      <c r="BD10" s="46">
        <v>0</v>
      </c>
      <c r="BE10" s="46">
        <v>0</v>
      </c>
      <c r="BF10" s="46">
        <v>0</v>
      </c>
      <c r="BG10" s="46">
        <v>0</v>
      </c>
      <c r="BH10" s="46">
        <v>0</v>
      </c>
      <c r="BI10" s="46">
        <v>46118.400000000001</v>
      </c>
      <c r="BJ10" s="46">
        <v>23289.1</v>
      </c>
      <c r="BK10" s="46">
        <v>231730.1</v>
      </c>
      <c r="BL10" s="46">
        <v>136134</v>
      </c>
      <c r="BM10" s="46">
        <v>0</v>
      </c>
      <c r="BN10" s="46">
        <v>0</v>
      </c>
      <c r="BO10" s="46">
        <v>0</v>
      </c>
      <c r="BP10" s="46">
        <v>0</v>
      </c>
      <c r="BQ10" s="46">
        <v>0</v>
      </c>
      <c r="BR10" s="46">
        <v>0</v>
      </c>
      <c r="BS10" s="46">
        <v>0</v>
      </c>
      <c r="BT10" s="46">
        <v>0</v>
      </c>
      <c r="BU10" s="46">
        <v>39394.400000000001</v>
      </c>
      <c r="BV10" s="46">
        <v>18510</v>
      </c>
      <c r="BW10" s="46">
        <v>107365.9</v>
      </c>
      <c r="BX10" s="46">
        <v>12895.7</v>
      </c>
      <c r="BY10" s="46">
        <v>6724.1</v>
      </c>
      <c r="BZ10" s="46">
        <v>4779.1000000000004</v>
      </c>
      <c r="CA10" s="46">
        <v>93849</v>
      </c>
      <c r="CB10" s="46">
        <v>92723.1</v>
      </c>
      <c r="CC10" s="46">
        <v>0</v>
      </c>
      <c r="CD10" s="46">
        <v>0</v>
      </c>
      <c r="CE10" s="46">
        <v>30515.200000000001</v>
      </c>
      <c r="CF10" s="46">
        <v>30515.200000000001</v>
      </c>
      <c r="CG10" s="46">
        <v>0</v>
      </c>
      <c r="CH10" s="46">
        <v>0</v>
      </c>
      <c r="CI10" s="46">
        <v>0</v>
      </c>
      <c r="CJ10" s="46">
        <v>0</v>
      </c>
      <c r="CK10" s="46">
        <v>60011.9</v>
      </c>
      <c r="CL10" s="46">
        <v>47941.8</v>
      </c>
      <c r="CM10" s="46">
        <v>32522</v>
      </c>
      <c r="CN10" s="46">
        <v>32022</v>
      </c>
      <c r="CO10" s="46">
        <v>60011.9</v>
      </c>
      <c r="CP10" s="46">
        <v>47941.8</v>
      </c>
      <c r="CQ10" s="46">
        <v>32522</v>
      </c>
      <c r="CR10" s="46">
        <v>32022</v>
      </c>
      <c r="CS10" s="46">
        <v>34211.199999999997</v>
      </c>
      <c r="CT10" s="46">
        <v>31138.400000000001</v>
      </c>
      <c r="CU10" s="46">
        <v>32522</v>
      </c>
      <c r="CV10" s="46">
        <v>32022</v>
      </c>
      <c r="CW10" s="46">
        <v>346264.1</v>
      </c>
      <c r="CX10" s="46">
        <v>325773.40000000002</v>
      </c>
      <c r="CY10" s="46">
        <v>6164</v>
      </c>
      <c r="CZ10" s="46">
        <v>6164</v>
      </c>
      <c r="DA10" s="46">
        <v>288785.8</v>
      </c>
      <c r="DB10" s="46">
        <v>272554.7</v>
      </c>
      <c r="DC10" s="46">
        <v>0</v>
      </c>
      <c r="DD10" s="46">
        <v>0</v>
      </c>
      <c r="DE10" s="46">
        <v>6000</v>
      </c>
      <c r="DF10" s="46">
        <v>5132</v>
      </c>
      <c r="DG10" s="46">
        <v>0</v>
      </c>
      <c r="DH10" s="46">
        <v>0</v>
      </c>
      <c r="DI10" s="44">
        <f t="shared" ref="DI10:DI12" si="7">DK10+DM10-DO10</f>
        <v>0</v>
      </c>
      <c r="DJ10" s="44">
        <f t="shared" ref="DJ10:DJ12" si="8">DL10+DN10-DP10</f>
        <v>0</v>
      </c>
      <c r="DK10" s="46">
        <v>122468</v>
      </c>
      <c r="DL10" s="46">
        <v>122468</v>
      </c>
      <c r="DM10" s="46">
        <v>0</v>
      </c>
      <c r="DN10" s="46">
        <v>0</v>
      </c>
      <c r="DO10" s="46">
        <v>122468</v>
      </c>
      <c r="DP10" s="46">
        <v>122468</v>
      </c>
    </row>
    <row r="11" spans="1:120" s="67" customFormat="1" ht="14.25" customHeight="1" x14ac:dyDescent="0.25">
      <c r="A11" s="78">
        <v>3</v>
      </c>
      <c r="B11" s="1" t="s">
        <v>4</v>
      </c>
      <c r="C11" s="26">
        <f t="shared" si="5"/>
        <v>785742.8</v>
      </c>
      <c r="D11" s="26">
        <f t="shared" si="5"/>
        <v>625261.69999999995</v>
      </c>
      <c r="E11" s="26">
        <f t="shared" si="6"/>
        <v>622447.9</v>
      </c>
      <c r="F11" s="26">
        <f t="shared" si="6"/>
        <v>545763.29999999993</v>
      </c>
      <c r="G11" s="26">
        <f t="shared" si="6"/>
        <v>188459.9</v>
      </c>
      <c r="H11" s="26">
        <f t="shared" si="6"/>
        <v>93673.4</v>
      </c>
      <c r="I11" s="47">
        <v>195371.8</v>
      </c>
      <c r="J11" s="48">
        <v>164065.4</v>
      </c>
      <c r="K11" s="47">
        <v>21242.5</v>
      </c>
      <c r="L11" s="47">
        <v>12619.7</v>
      </c>
      <c r="M11" s="50">
        <v>161190.20000000001</v>
      </c>
      <c r="N11" s="46">
        <v>141816.1</v>
      </c>
      <c r="O11" s="50">
        <v>19742.5</v>
      </c>
      <c r="P11" s="46">
        <v>12619.7</v>
      </c>
      <c r="Q11" s="49">
        <v>21320</v>
      </c>
      <c r="R11" s="54">
        <v>15397.1</v>
      </c>
      <c r="S11" s="50">
        <v>1500</v>
      </c>
      <c r="T11" s="46">
        <v>0</v>
      </c>
      <c r="U11" s="26">
        <v>0</v>
      </c>
      <c r="V11" s="26">
        <v>0</v>
      </c>
      <c r="W11" s="27">
        <v>0</v>
      </c>
      <c r="X11" s="27">
        <v>0</v>
      </c>
      <c r="Y11" s="26">
        <v>0</v>
      </c>
      <c r="Z11" s="26">
        <v>0</v>
      </c>
      <c r="AA11" s="26">
        <v>0</v>
      </c>
      <c r="AB11" s="26">
        <v>0</v>
      </c>
      <c r="AC11" s="46">
        <v>8800</v>
      </c>
      <c r="AD11" s="48">
        <v>7241.8</v>
      </c>
      <c r="AE11" s="46">
        <v>146542.39999999999</v>
      </c>
      <c r="AF11" s="46">
        <v>62167.8</v>
      </c>
      <c r="AG11" s="46">
        <v>5450</v>
      </c>
      <c r="AH11" s="46">
        <v>4849.8</v>
      </c>
      <c r="AI11" s="46">
        <v>0</v>
      </c>
      <c r="AJ11" s="46">
        <v>0</v>
      </c>
      <c r="AK11" s="46">
        <v>0</v>
      </c>
      <c r="AL11" s="46">
        <v>0</v>
      </c>
      <c r="AM11" s="27">
        <v>0</v>
      </c>
      <c r="AN11" s="27">
        <v>0</v>
      </c>
      <c r="AO11" s="46">
        <v>2350</v>
      </c>
      <c r="AP11" s="46">
        <v>2032</v>
      </c>
      <c r="AQ11" s="46">
        <v>154865.4</v>
      </c>
      <c r="AR11" s="48">
        <v>84277</v>
      </c>
      <c r="AS11" s="46">
        <v>0</v>
      </c>
      <c r="AT11" s="46">
        <v>0</v>
      </c>
      <c r="AU11" s="46">
        <v>-12123</v>
      </c>
      <c r="AV11" s="48">
        <v>-22382.9</v>
      </c>
      <c r="AW11" s="46">
        <v>101279</v>
      </c>
      <c r="AX11" s="46">
        <v>99886.5</v>
      </c>
      <c r="AY11" s="46">
        <v>450</v>
      </c>
      <c r="AZ11" s="46">
        <v>450</v>
      </c>
      <c r="BA11" s="46">
        <v>99598.7</v>
      </c>
      <c r="BB11" s="48">
        <v>98650.3</v>
      </c>
      <c r="BC11" s="46">
        <v>450</v>
      </c>
      <c r="BD11" s="46">
        <v>450</v>
      </c>
      <c r="BE11" s="46">
        <v>1680.4</v>
      </c>
      <c r="BF11" s="46">
        <v>1236.0999999999999</v>
      </c>
      <c r="BG11" s="46">
        <v>0</v>
      </c>
      <c r="BH11" s="46">
        <v>0</v>
      </c>
      <c r="BI11" s="46">
        <v>21962</v>
      </c>
      <c r="BJ11" s="48">
        <v>17721.599999999999</v>
      </c>
      <c r="BK11" s="46">
        <v>8470</v>
      </c>
      <c r="BL11" s="48">
        <v>7543.7</v>
      </c>
      <c r="BM11" s="46">
        <v>0</v>
      </c>
      <c r="BN11" s="46">
        <v>0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6">
        <v>0</v>
      </c>
      <c r="BU11" s="46">
        <v>7000</v>
      </c>
      <c r="BV11" s="50">
        <v>4220</v>
      </c>
      <c r="BW11" s="54">
        <v>850</v>
      </c>
      <c r="BX11" s="48">
        <v>350</v>
      </c>
      <c r="BY11" s="46">
        <v>14962</v>
      </c>
      <c r="BZ11" s="46">
        <v>13501.7</v>
      </c>
      <c r="CA11" s="46">
        <v>7620</v>
      </c>
      <c r="CB11" s="48">
        <v>7193.7</v>
      </c>
      <c r="CC11" s="46">
        <v>0</v>
      </c>
      <c r="CD11" s="46">
        <v>0</v>
      </c>
      <c r="CE11" s="46">
        <v>0</v>
      </c>
      <c r="CF11" s="46">
        <v>0</v>
      </c>
      <c r="CG11" s="27">
        <v>300</v>
      </c>
      <c r="CH11" s="27">
        <v>0</v>
      </c>
      <c r="CI11" s="27">
        <v>0</v>
      </c>
      <c r="CJ11" s="27">
        <v>0</v>
      </c>
      <c r="CK11" s="46">
        <v>48773.3</v>
      </c>
      <c r="CL11" s="54">
        <v>45053.1</v>
      </c>
      <c r="CM11" s="46">
        <v>11455</v>
      </c>
      <c r="CN11" s="48">
        <v>10593</v>
      </c>
      <c r="CO11" s="46">
        <v>48073.3</v>
      </c>
      <c r="CP11" s="48">
        <v>44453.1</v>
      </c>
      <c r="CQ11" s="46">
        <v>11455</v>
      </c>
      <c r="CR11" s="48">
        <v>10593</v>
      </c>
      <c r="CS11" s="46">
        <v>41873.300000000003</v>
      </c>
      <c r="CT11" s="48">
        <v>40968.800000000003</v>
      </c>
      <c r="CU11" s="46">
        <v>11455</v>
      </c>
      <c r="CV11" s="48">
        <v>10593</v>
      </c>
      <c r="CW11" s="46">
        <v>208129.5</v>
      </c>
      <c r="CX11" s="48">
        <v>189214.9</v>
      </c>
      <c r="CY11" s="46">
        <v>300</v>
      </c>
      <c r="CZ11" s="48">
        <v>299.2</v>
      </c>
      <c r="DA11" s="46">
        <v>141442.6</v>
      </c>
      <c r="DB11" s="48">
        <v>128396.2</v>
      </c>
      <c r="DC11" s="46">
        <v>0</v>
      </c>
      <c r="DD11" s="48">
        <v>0</v>
      </c>
      <c r="DE11" s="46">
        <v>12620</v>
      </c>
      <c r="DF11" s="48">
        <v>8405</v>
      </c>
      <c r="DG11" s="46">
        <v>0</v>
      </c>
      <c r="DH11" s="46">
        <v>0</v>
      </c>
      <c r="DI11" s="44">
        <f t="shared" si="7"/>
        <v>47.299999999999272</v>
      </c>
      <c r="DJ11" s="44">
        <f t="shared" si="8"/>
        <v>0</v>
      </c>
      <c r="DK11" s="46">
        <v>25212.3</v>
      </c>
      <c r="DL11" s="48">
        <v>14175</v>
      </c>
      <c r="DM11" s="50">
        <v>0</v>
      </c>
      <c r="DN11" s="48">
        <v>0</v>
      </c>
      <c r="DO11" s="52">
        <v>25165</v>
      </c>
      <c r="DP11" s="48">
        <v>14175</v>
      </c>
    </row>
    <row r="12" spans="1:120" s="67" customFormat="1" ht="14.25" customHeight="1" x14ac:dyDescent="0.25">
      <c r="A12" s="78">
        <v>4</v>
      </c>
      <c r="B12" s="1" t="s">
        <v>5</v>
      </c>
      <c r="C12" s="26">
        <f t="shared" si="5"/>
        <v>587401.85</v>
      </c>
      <c r="D12" s="26">
        <f t="shared" si="5"/>
        <v>436467.06</v>
      </c>
      <c r="E12" s="26">
        <f t="shared" si="6"/>
        <v>389043.14999999997</v>
      </c>
      <c r="F12" s="26">
        <f t="shared" si="6"/>
        <v>295219.38</v>
      </c>
      <c r="G12" s="26">
        <f t="shared" si="6"/>
        <v>198358.7</v>
      </c>
      <c r="H12" s="26">
        <f t="shared" si="6"/>
        <v>141247.67999999999</v>
      </c>
      <c r="I12" s="68">
        <v>216905.7</v>
      </c>
      <c r="J12" s="26">
        <v>177731.1</v>
      </c>
      <c r="K12" s="26">
        <v>21570.799999999999</v>
      </c>
      <c r="L12" s="68">
        <v>16305.68</v>
      </c>
      <c r="M12" s="63">
        <v>182770.8</v>
      </c>
      <c r="N12" s="44">
        <v>150114.20000000001</v>
      </c>
      <c r="O12" s="63">
        <v>16570.8</v>
      </c>
      <c r="P12" s="44">
        <v>15773.68</v>
      </c>
      <c r="Q12" s="62">
        <v>32485.75</v>
      </c>
      <c r="R12" s="44">
        <v>26267.1</v>
      </c>
      <c r="S12" s="63">
        <v>5000</v>
      </c>
      <c r="T12" s="44">
        <v>532</v>
      </c>
      <c r="U12" s="26">
        <v>3500</v>
      </c>
      <c r="V12" s="26">
        <v>1645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6">
        <v>2280</v>
      </c>
      <c r="AD12" s="26">
        <v>1496.16</v>
      </c>
      <c r="AE12" s="44">
        <v>96224.4</v>
      </c>
      <c r="AF12" s="44">
        <v>69891.75</v>
      </c>
      <c r="AG12" s="44">
        <v>2500</v>
      </c>
      <c r="AH12" s="44">
        <v>2186.4</v>
      </c>
      <c r="AI12" s="26">
        <v>0</v>
      </c>
      <c r="AJ12" s="26">
        <v>0</v>
      </c>
      <c r="AK12" s="26">
        <v>0</v>
      </c>
      <c r="AL12" s="26">
        <v>0</v>
      </c>
      <c r="AM12" s="27">
        <v>0</v>
      </c>
      <c r="AN12" s="27">
        <v>0</v>
      </c>
      <c r="AO12" s="26">
        <v>0</v>
      </c>
      <c r="AP12" s="26">
        <v>0</v>
      </c>
      <c r="AQ12" s="44">
        <v>99224.4</v>
      </c>
      <c r="AR12" s="26">
        <v>98184.46</v>
      </c>
      <c r="AS12" s="27">
        <v>0</v>
      </c>
      <c r="AT12" s="27">
        <v>0</v>
      </c>
      <c r="AU12" s="44">
        <v>-3000</v>
      </c>
      <c r="AV12" s="26">
        <v>-28292.7</v>
      </c>
      <c r="AW12" s="44">
        <v>11795</v>
      </c>
      <c r="AX12" s="44">
        <v>7522.9</v>
      </c>
      <c r="AY12" s="44">
        <v>0</v>
      </c>
      <c r="AZ12" s="44">
        <v>0</v>
      </c>
      <c r="BA12" s="44">
        <v>10100</v>
      </c>
      <c r="BB12" s="26">
        <v>6847.9</v>
      </c>
      <c r="BC12" s="44">
        <v>0</v>
      </c>
      <c r="BD12" s="44">
        <v>0</v>
      </c>
      <c r="BE12" s="44">
        <v>1695</v>
      </c>
      <c r="BF12" s="44">
        <v>675</v>
      </c>
      <c r="BG12" s="44">
        <v>0</v>
      </c>
      <c r="BH12" s="44">
        <v>0</v>
      </c>
      <c r="BI12" s="44">
        <v>14644</v>
      </c>
      <c r="BJ12" s="26">
        <v>13282.4</v>
      </c>
      <c r="BK12" s="44">
        <v>52463.5</v>
      </c>
      <c r="BL12" s="26">
        <v>40751.4</v>
      </c>
      <c r="BM12" s="44">
        <v>0</v>
      </c>
      <c r="BN12" s="44">
        <v>0</v>
      </c>
      <c r="BO12" s="44">
        <v>49463.5</v>
      </c>
      <c r="BP12" s="44">
        <v>38226.699999999997</v>
      </c>
      <c r="BQ12" s="62">
        <v>0</v>
      </c>
      <c r="BR12" s="44">
        <v>0</v>
      </c>
      <c r="BS12" s="44">
        <v>0</v>
      </c>
      <c r="BT12" s="26">
        <v>0</v>
      </c>
      <c r="BU12" s="44">
        <v>14644</v>
      </c>
      <c r="BV12" s="26">
        <v>13282.4</v>
      </c>
      <c r="BW12" s="63">
        <v>0</v>
      </c>
      <c r="BX12" s="26">
        <v>0</v>
      </c>
      <c r="BY12" s="44">
        <v>0</v>
      </c>
      <c r="BZ12" s="44">
        <v>0</v>
      </c>
      <c r="CA12" s="44">
        <v>3000</v>
      </c>
      <c r="CB12" s="26">
        <v>2524.6799999999998</v>
      </c>
      <c r="CC12" s="44">
        <v>0</v>
      </c>
      <c r="CD12" s="26">
        <v>0</v>
      </c>
      <c r="CE12" s="44">
        <v>0</v>
      </c>
      <c r="CF12" s="26">
        <v>0</v>
      </c>
      <c r="CG12" s="27">
        <v>0</v>
      </c>
      <c r="CH12" s="27">
        <v>0</v>
      </c>
      <c r="CI12" s="27">
        <v>0</v>
      </c>
      <c r="CJ12" s="27">
        <v>0</v>
      </c>
      <c r="CK12" s="44">
        <v>18412</v>
      </c>
      <c r="CL12" s="26">
        <v>12290.06</v>
      </c>
      <c r="CM12" s="44">
        <v>5800</v>
      </c>
      <c r="CN12" s="26">
        <v>1358.4</v>
      </c>
      <c r="CO12" s="44">
        <v>13412</v>
      </c>
      <c r="CP12" s="26">
        <v>11354.68</v>
      </c>
      <c r="CQ12" s="44">
        <v>2800</v>
      </c>
      <c r="CR12" s="26">
        <v>1358.4</v>
      </c>
      <c r="CS12" s="44">
        <v>11412</v>
      </c>
      <c r="CT12" s="26">
        <v>10700</v>
      </c>
      <c r="CU12" s="44">
        <v>2800</v>
      </c>
      <c r="CV12" s="26">
        <v>1358.4</v>
      </c>
      <c r="CW12" s="44">
        <v>83229.8</v>
      </c>
      <c r="CX12" s="26">
        <v>75182.2</v>
      </c>
      <c r="CY12" s="44">
        <v>22300</v>
      </c>
      <c r="CZ12" s="26">
        <v>12940.45</v>
      </c>
      <c r="DA12" s="44">
        <v>70977</v>
      </c>
      <c r="DB12" s="26">
        <v>62949.3</v>
      </c>
      <c r="DC12" s="44">
        <v>16300</v>
      </c>
      <c r="DD12" s="26">
        <v>9224.4</v>
      </c>
      <c r="DE12" s="44">
        <v>8392.2999999999993</v>
      </c>
      <c r="DF12" s="26">
        <v>6069.56</v>
      </c>
      <c r="DG12" s="26">
        <v>0</v>
      </c>
      <c r="DH12" s="26">
        <v>0</v>
      </c>
      <c r="DI12" s="44">
        <f t="shared" si="7"/>
        <v>29884.35</v>
      </c>
      <c r="DJ12" s="44">
        <f t="shared" si="8"/>
        <v>0</v>
      </c>
      <c r="DK12" s="44">
        <v>29884.35</v>
      </c>
      <c r="DL12" s="26">
        <v>0</v>
      </c>
      <c r="DM12" s="26">
        <v>0</v>
      </c>
      <c r="DN12" s="26">
        <v>0</v>
      </c>
      <c r="DO12" s="26">
        <v>0</v>
      </c>
      <c r="DP12" s="26">
        <v>0</v>
      </c>
    </row>
    <row r="13" spans="1:120" s="67" customFormat="1" ht="14.25" customHeight="1" x14ac:dyDescent="0.25">
      <c r="A13" s="78">
        <v>5</v>
      </c>
      <c r="B13" s="1" t="s">
        <v>6</v>
      </c>
      <c r="C13" s="26">
        <f t="shared" si="5"/>
        <v>218788.9</v>
      </c>
      <c r="D13" s="26">
        <f t="shared" si="5"/>
        <v>194616.19999999998</v>
      </c>
      <c r="E13" s="26">
        <f t="shared" si="6"/>
        <v>207836</v>
      </c>
      <c r="F13" s="26">
        <f t="shared" si="6"/>
        <v>189395.3</v>
      </c>
      <c r="G13" s="26">
        <f t="shared" si="6"/>
        <v>10952.9</v>
      </c>
      <c r="H13" s="26">
        <f t="shared" si="6"/>
        <v>5220.8999999999996</v>
      </c>
      <c r="I13" s="26">
        <v>70073.7</v>
      </c>
      <c r="J13" s="26">
        <v>62867.3</v>
      </c>
      <c r="K13" s="26">
        <v>6045</v>
      </c>
      <c r="L13" s="26">
        <v>3583.5</v>
      </c>
      <c r="M13" s="26">
        <v>55760</v>
      </c>
      <c r="N13" s="26">
        <v>51470.2</v>
      </c>
      <c r="O13" s="26">
        <v>405</v>
      </c>
      <c r="P13" s="26">
        <v>384.5</v>
      </c>
      <c r="Q13" s="26">
        <v>13913.7</v>
      </c>
      <c r="R13" s="26">
        <v>11053.9</v>
      </c>
      <c r="S13" s="26">
        <v>5640</v>
      </c>
      <c r="T13" s="26">
        <v>3199</v>
      </c>
      <c r="U13" s="26">
        <v>0</v>
      </c>
      <c r="V13" s="26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6">
        <v>0</v>
      </c>
      <c r="AD13" s="26">
        <v>0</v>
      </c>
      <c r="AE13" s="26">
        <v>-4395</v>
      </c>
      <c r="AF13" s="26">
        <v>-7507.1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6">
        <v>0</v>
      </c>
      <c r="AM13" s="27">
        <v>0</v>
      </c>
      <c r="AN13" s="27">
        <v>0</v>
      </c>
      <c r="AO13" s="26">
        <v>0</v>
      </c>
      <c r="AP13" s="26">
        <v>0</v>
      </c>
      <c r="AQ13" s="26">
        <v>0</v>
      </c>
      <c r="AR13" s="26">
        <v>0</v>
      </c>
      <c r="AS13" s="27">
        <v>0</v>
      </c>
      <c r="AT13" s="27">
        <v>0</v>
      </c>
      <c r="AU13" s="26">
        <v>-4395</v>
      </c>
      <c r="AV13" s="26">
        <v>-7507.1</v>
      </c>
      <c r="AW13" s="26">
        <v>35700</v>
      </c>
      <c r="AX13" s="26">
        <v>33193</v>
      </c>
      <c r="AY13" s="26">
        <v>0</v>
      </c>
      <c r="AZ13" s="26">
        <v>0</v>
      </c>
      <c r="BA13" s="26">
        <v>35700</v>
      </c>
      <c r="BB13" s="26">
        <v>33193</v>
      </c>
      <c r="BC13" s="26">
        <v>0</v>
      </c>
      <c r="BD13" s="26">
        <v>0</v>
      </c>
      <c r="BE13" s="26">
        <v>0</v>
      </c>
      <c r="BF13" s="26">
        <v>0</v>
      </c>
      <c r="BG13" s="27">
        <v>0</v>
      </c>
      <c r="BH13" s="27">
        <v>0</v>
      </c>
      <c r="BI13" s="26">
        <v>10700</v>
      </c>
      <c r="BJ13" s="26">
        <v>7623.4</v>
      </c>
      <c r="BK13" s="26">
        <v>3302.9</v>
      </c>
      <c r="BL13" s="26">
        <v>3144.5</v>
      </c>
      <c r="BM13" s="27">
        <v>0</v>
      </c>
      <c r="BN13" s="27">
        <v>0</v>
      </c>
      <c r="BO13" s="26">
        <v>0</v>
      </c>
      <c r="BP13" s="26"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9100</v>
      </c>
      <c r="BV13" s="26">
        <v>6184.2</v>
      </c>
      <c r="BW13" s="26">
        <v>3302.9</v>
      </c>
      <c r="BX13" s="26">
        <v>3144.5</v>
      </c>
      <c r="BY13" s="26">
        <v>1600</v>
      </c>
      <c r="BZ13" s="26">
        <v>1439.2</v>
      </c>
      <c r="CA13" s="26">
        <v>0</v>
      </c>
      <c r="CB13" s="26">
        <v>0</v>
      </c>
      <c r="CC13" s="26">
        <v>0</v>
      </c>
      <c r="CD13" s="26">
        <v>0</v>
      </c>
      <c r="CE13" s="26">
        <v>0</v>
      </c>
      <c r="CF13" s="26">
        <v>0</v>
      </c>
      <c r="CG13" s="27">
        <v>0</v>
      </c>
      <c r="CH13" s="27">
        <v>0</v>
      </c>
      <c r="CI13" s="27">
        <v>0</v>
      </c>
      <c r="CJ13" s="27">
        <v>0</v>
      </c>
      <c r="CK13" s="26">
        <v>17750</v>
      </c>
      <c r="CL13" s="26">
        <v>17160.099999999999</v>
      </c>
      <c r="CM13" s="26">
        <v>6000</v>
      </c>
      <c r="CN13" s="26">
        <v>6000</v>
      </c>
      <c r="CO13" s="26">
        <v>16000</v>
      </c>
      <c r="CP13" s="26">
        <v>15434.1</v>
      </c>
      <c r="CQ13" s="26">
        <v>6000</v>
      </c>
      <c r="CR13" s="26">
        <v>6000</v>
      </c>
      <c r="CS13" s="26">
        <v>16000</v>
      </c>
      <c r="CT13" s="26">
        <v>15434.1</v>
      </c>
      <c r="CU13" s="26">
        <v>6000</v>
      </c>
      <c r="CV13" s="26">
        <v>6000</v>
      </c>
      <c r="CW13" s="26">
        <v>71612.3</v>
      </c>
      <c r="CX13" s="26">
        <v>66936.5</v>
      </c>
      <c r="CY13" s="26">
        <v>0</v>
      </c>
      <c r="CZ13" s="26">
        <v>0</v>
      </c>
      <c r="DA13" s="26">
        <v>50700</v>
      </c>
      <c r="DB13" s="26">
        <v>47668</v>
      </c>
      <c r="DC13" s="26">
        <v>0</v>
      </c>
      <c r="DD13" s="26">
        <v>0</v>
      </c>
      <c r="DE13" s="26">
        <v>2000</v>
      </c>
      <c r="DF13" s="26">
        <v>1615</v>
      </c>
      <c r="DG13" s="26">
        <v>0</v>
      </c>
      <c r="DH13" s="26">
        <v>0</v>
      </c>
      <c r="DI13" s="44">
        <f>DK13+DM13-DO13</f>
        <v>0</v>
      </c>
      <c r="DJ13" s="44">
        <f>DL13+DN13-DP13</f>
        <v>0</v>
      </c>
      <c r="DK13" s="26">
        <v>0</v>
      </c>
      <c r="DL13" s="26">
        <v>0</v>
      </c>
      <c r="DM13" s="26">
        <v>0</v>
      </c>
      <c r="DN13" s="26">
        <v>0</v>
      </c>
      <c r="DO13" s="26">
        <v>0</v>
      </c>
      <c r="DP13" s="26">
        <v>0</v>
      </c>
    </row>
    <row r="14" spans="1:120" s="67" customFormat="1" ht="14.25" customHeight="1" x14ac:dyDescent="0.25">
      <c r="A14" s="78">
        <v>6</v>
      </c>
      <c r="B14" s="1" t="s">
        <v>7</v>
      </c>
      <c r="C14" s="26">
        <f t="shared" si="5"/>
        <v>999413.22360000003</v>
      </c>
      <c r="D14" s="26">
        <f t="shared" si="5"/>
        <v>951677.79160000011</v>
      </c>
      <c r="E14" s="26">
        <f t="shared" si="6"/>
        <v>768011.8064</v>
      </c>
      <c r="F14" s="26">
        <f t="shared" si="6"/>
        <v>737410.78930000006</v>
      </c>
      <c r="G14" s="26">
        <f t="shared" si="6"/>
        <v>231401.4172</v>
      </c>
      <c r="H14" s="26">
        <f t="shared" si="6"/>
        <v>214267.00229999999</v>
      </c>
      <c r="I14" s="26">
        <v>157398.88</v>
      </c>
      <c r="J14" s="26">
        <v>154102.05040000001</v>
      </c>
      <c r="K14" s="26">
        <v>44195</v>
      </c>
      <c r="L14" s="26">
        <v>43232.6754</v>
      </c>
      <c r="M14" s="26">
        <v>149901.57999999999</v>
      </c>
      <c r="N14" s="26">
        <v>148044.38200000001</v>
      </c>
      <c r="O14" s="26">
        <v>44195</v>
      </c>
      <c r="P14" s="26">
        <v>43232.6754</v>
      </c>
      <c r="Q14" s="26">
        <v>7497.3</v>
      </c>
      <c r="R14" s="26">
        <v>6057.6683999999996</v>
      </c>
      <c r="S14" s="26">
        <v>0</v>
      </c>
      <c r="T14" s="26">
        <v>0</v>
      </c>
      <c r="U14" s="26">
        <v>0</v>
      </c>
      <c r="V14" s="26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6">
        <v>12590</v>
      </c>
      <c r="AD14" s="26">
        <v>12279.055</v>
      </c>
      <c r="AE14" s="26">
        <v>97839.664199999999</v>
      </c>
      <c r="AF14" s="26">
        <v>86574.079100000003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7">
        <v>0</v>
      </c>
      <c r="AN14" s="27">
        <v>0</v>
      </c>
      <c r="AO14" s="26">
        <v>12590</v>
      </c>
      <c r="AP14" s="26">
        <v>12279.055</v>
      </c>
      <c r="AQ14" s="26">
        <v>149839.6642</v>
      </c>
      <c r="AR14" s="26">
        <v>145872.61309999999</v>
      </c>
      <c r="AS14" s="27">
        <v>0</v>
      </c>
      <c r="AT14" s="27">
        <v>0</v>
      </c>
      <c r="AU14" s="26">
        <v>-52000</v>
      </c>
      <c r="AV14" s="26">
        <v>-59298.5</v>
      </c>
      <c r="AW14" s="26">
        <v>156290</v>
      </c>
      <c r="AX14" s="26">
        <v>152125.01850000001</v>
      </c>
      <c r="AY14" s="26">
        <v>0</v>
      </c>
      <c r="AZ14" s="26">
        <v>0</v>
      </c>
      <c r="BA14" s="26">
        <v>156290</v>
      </c>
      <c r="BB14" s="26">
        <v>152125.01850000001</v>
      </c>
      <c r="BC14" s="26">
        <v>0</v>
      </c>
      <c r="BD14" s="26">
        <v>0</v>
      </c>
      <c r="BE14" s="26">
        <v>0</v>
      </c>
      <c r="BF14" s="26">
        <v>0</v>
      </c>
      <c r="BG14" s="27">
        <v>0</v>
      </c>
      <c r="BH14" s="27">
        <v>0</v>
      </c>
      <c r="BI14" s="26">
        <v>33780.126400000001</v>
      </c>
      <c r="BJ14" s="26">
        <v>33690.329299999998</v>
      </c>
      <c r="BK14" s="26">
        <v>89366.752999999997</v>
      </c>
      <c r="BL14" s="26">
        <v>84460.247799999997</v>
      </c>
      <c r="BM14" s="27">
        <v>0</v>
      </c>
      <c r="BN14" s="27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2978</v>
      </c>
      <c r="BV14" s="26">
        <v>2931.12</v>
      </c>
      <c r="BW14" s="26">
        <v>0</v>
      </c>
      <c r="BX14" s="26">
        <v>0</v>
      </c>
      <c r="BY14" s="26">
        <v>26402.126400000001</v>
      </c>
      <c r="BZ14" s="26">
        <v>26378.209299999999</v>
      </c>
      <c r="CA14" s="26">
        <v>0</v>
      </c>
      <c r="CB14" s="26">
        <v>0</v>
      </c>
      <c r="CC14" s="26">
        <v>4400</v>
      </c>
      <c r="CD14" s="26">
        <v>4381</v>
      </c>
      <c r="CE14" s="26">
        <v>89366.752999999997</v>
      </c>
      <c r="CF14" s="26">
        <v>84460.247799999997</v>
      </c>
      <c r="CG14" s="27">
        <v>0</v>
      </c>
      <c r="CH14" s="27">
        <v>0</v>
      </c>
      <c r="CI14" s="27">
        <v>0</v>
      </c>
      <c r="CJ14" s="27">
        <v>0</v>
      </c>
      <c r="CK14" s="26">
        <v>44868.4</v>
      </c>
      <c r="CL14" s="26">
        <v>41655.653100000003</v>
      </c>
      <c r="CM14" s="26">
        <v>0</v>
      </c>
      <c r="CN14" s="26">
        <v>0</v>
      </c>
      <c r="CO14" s="26">
        <v>44868.4</v>
      </c>
      <c r="CP14" s="26">
        <v>41655.653100000003</v>
      </c>
      <c r="CQ14" s="26">
        <v>0</v>
      </c>
      <c r="CR14" s="26">
        <v>0</v>
      </c>
      <c r="CS14" s="26">
        <v>11481</v>
      </c>
      <c r="CT14" s="26">
        <v>11364.8</v>
      </c>
      <c r="CU14" s="26">
        <v>0</v>
      </c>
      <c r="CV14" s="26">
        <v>0</v>
      </c>
      <c r="CW14" s="26">
        <v>327784.8</v>
      </c>
      <c r="CX14" s="26">
        <v>324858.68300000002</v>
      </c>
      <c r="CY14" s="26">
        <v>0</v>
      </c>
      <c r="CZ14" s="26">
        <v>0</v>
      </c>
      <c r="DA14" s="26">
        <v>148650.79999999999</v>
      </c>
      <c r="DB14" s="26">
        <v>148073.853</v>
      </c>
      <c r="DC14" s="26">
        <v>0</v>
      </c>
      <c r="DD14" s="26">
        <v>0</v>
      </c>
      <c r="DE14" s="26">
        <v>18700</v>
      </c>
      <c r="DF14" s="26">
        <v>18700</v>
      </c>
      <c r="DG14" s="26">
        <v>0</v>
      </c>
      <c r="DH14" s="26">
        <v>0</v>
      </c>
      <c r="DI14" s="26">
        <f t="shared" ref="DI14:DI15" si="9">DK14+DM14-DO14</f>
        <v>16599.599999999999</v>
      </c>
      <c r="DJ14" s="26">
        <f t="shared" ref="DJ14:DJ15" si="10">DL14+DN14-DP14</f>
        <v>0</v>
      </c>
      <c r="DK14" s="26">
        <v>16599.599999999999</v>
      </c>
      <c r="DL14" s="26">
        <v>0</v>
      </c>
      <c r="DM14" s="26">
        <v>0</v>
      </c>
      <c r="DN14" s="26">
        <v>0</v>
      </c>
      <c r="DO14" s="26">
        <v>0</v>
      </c>
      <c r="DP14" s="26">
        <v>0</v>
      </c>
    </row>
    <row r="15" spans="1:120" s="67" customFormat="1" ht="14.25" customHeight="1" x14ac:dyDescent="0.25">
      <c r="A15" s="78">
        <v>7</v>
      </c>
      <c r="B15" s="1" t="s">
        <v>8</v>
      </c>
      <c r="C15" s="26">
        <f t="shared" si="5"/>
        <v>212124.94089999999</v>
      </c>
      <c r="D15" s="26">
        <f t="shared" si="5"/>
        <v>174810.6814</v>
      </c>
      <c r="E15" s="26">
        <f t="shared" si="6"/>
        <v>132387.10009999998</v>
      </c>
      <c r="F15" s="26">
        <f t="shared" si="6"/>
        <v>120864.9809</v>
      </c>
      <c r="G15" s="26">
        <f t="shared" si="6"/>
        <v>116261.7868</v>
      </c>
      <c r="H15" s="26">
        <f t="shared" si="6"/>
        <v>85345.977300000013</v>
      </c>
      <c r="I15" s="26">
        <v>24219.1001</v>
      </c>
      <c r="J15" s="26">
        <v>22533.809099999999</v>
      </c>
      <c r="K15" s="26">
        <v>0</v>
      </c>
      <c r="L15" s="26">
        <v>0</v>
      </c>
      <c r="M15" s="26">
        <v>23088.1001</v>
      </c>
      <c r="N15" s="26">
        <v>21625.219099999998</v>
      </c>
      <c r="O15" s="26">
        <v>0</v>
      </c>
      <c r="P15" s="26">
        <v>0</v>
      </c>
      <c r="Q15" s="26">
        <v>1131</v>
      </c>
      <c r="R15" s="26">
        <v>908.59</v>
      </c>
      <c r="S15" s="26">
        <v>0</v>
      </c>
      <c r="T15" s="26">
        <v>0</v>
      </c>
      <c r="U15" s="26">
        <v>0</v>
      </c>
      <c r="V15" s="26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6">
        <v>0</v>
      </c>
      <c r="AD15" s="26">
        <v>0</v>
      </c>
      <c r="AE15" s="26">
        <v>11527.6</v>
      </c>
      <c r="AF15" s="26">
        <v>11692.576999999999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7">
        <v>0</v>
      </c>
      <c r="AN15" s="27">
        <v>0</v>
      </c>
      <c r="AO15" s="26">
        <v>0</v>
      </c>
      <c r="AP15" s="26">
        <v>0</v>
      </c>
      <c r="AQ15" s="26">
        <v>14919.6</v>
      </c>
      <c r="AR15" s="26">
        <v>14504.214</v>
      </c>
      <c r="AS15" s="27">
        <v>0</v>
      </c>
      <c r="AT15" s="27">
        <v>0</v>
      </c>
      <c r="AU15" s="26">
        <v>-3392</v>
      </c>
      <c r="AV15" s="26">
        <v>-2811.6370000000002</v>
      </c>
      <c r="AW15" s="26">
        <v>16748</v>
      </c>
      <c r="AX15" s="26">
        <v>15868.733</v>
      </c>
      <c r="AY15" s="26">
        <v>0</v>
      </c>
      <c r="AZ15" s="26">
        <v>0</v>
      </c>
      <c r="BA15" s="26">
        <v>16748</v>
      </c>
      <c r="BB15" s="26">
        <v>15868.733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450</v>
      </c>
      <c r="BJ15" s="26">
        <v>375.36</v>
      </c>
      <c r="BK15" s="26">
        <v>101234.1868</v>
      </c>
      <c r="BL15" s="26">
        <v>71099.710300000006</v>
      </c>
      <c r="BM15" s="27">
        <v>0</v>
      </c>
      <c r="BN15" s="27">
        <v>0</v>
      </c>
      <c r="BO15" s="26">
        <v>0</v>
      </c>
      <c r="BP15" s="26">
        <v>0</v>
      </c>
      <c r="BQ15" s="26">
        <v>450</v>
      </c>
      <c r="BR15" s="26">
        <v>375.36</v>
      </c>
      <c r="BS15" s="26">
        <v>40193.786800000002</v>
      </c>
      <c r="BT15" s="26">
        <v>34950.653299999998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26">
        <v>0</v>
      </c>
      <c r="CD15" s="26">
        <v>0</v>
      </c>
      <c r="CE15" s="26">
        <v>61040.4</v>
      </c>
      <c r="CF15" s="26">
        <v>36149.057000000001</v>
      </c>
      <c r="CG15" s="27">
        <v>0</v>
      </c>
      <c r="CH15" s="27">
        <v>0</v>
      </c>
      <c r="CI15" s="27">
        <v>0</v>
      </c>
      <c r="CJ15" s="27">
        <v>0</v>
      </c>
      <c r="CK15" s="26">
        <v>9554.2000000000007</v>
      </c>
      <c r="CL15" s="26">
        <v>9397.4979999999996</v>
      </c>
      <c r="CM15" s="26">
        <v>3500</v>
      </c>
      <c r="CN15" s="26">
        <v>2553.69</v>
      </c>
      <c r="CO15" s="26">
        <v>9272.73</v>
      </c>
      <c r="CP15" s="26">
        <v>9116.0280000000002</v>
      </c>
      <c r="CQ15" s="26">
        <v>0</v>
      </c>
      <c r="CR15" s="26">
        <v>0</v>
      </c>
      <c r="CS15" s="26">
        <v>9272.73</v>
      </c>
      <c r="CT15" s="26">
        <v>9116.0280000000002</v>
      </c>
      <c r="CU15" s="26">
        <v>0</v>
      </c>
      <c r="CV15" s="26">
        <v>0</v>
      </c>
      <c r="CW15" s="26">
        <v>43091.853999999999</v>
      </c>
      <c r="CX15" s="26">
        <v>39509.303999999996</v>
      </c>
      <c r="CY15" s="26">
        <v>0</v>
      </c>
      <c r="CZ15" s="26">
        <v>0</v>
      </c>
      <c r="DA15" s="26">
        <v>26361.853999999999</v>
      </c>
      <c r="DB15" s="26">
        <v>23667.97</v>
      </c>
      <c r="DC15" s="26">
        <v>0</v>
      </c>
      <c r="DD15" s="26">
        <v>0</v>
      </c>
      <c r="DE15" s="26">
        <v>1800</v>
      </c>
      <c r="DF15" s="26">
        <v>1780</v>
      </c>
      <c r="DG15" s="26">
        <v>0</v>
      </c>
      <c r="DH15" s="26">
        <v>0</v>
      </c>
      <c r="DI15" s="26">
        <f t="shared" si="9"/>
        <v>0</v>
      </c>
      <c r="DJ15" s="26">
        <f t="shared" si="10"/>
        <v>0</v>
      </c>
      <c r="DK15" s="26">
        <v>36523.946000000004</v>
      </c>
      <c r="DL15" s="26">
        <v>31400.2768</v>
      </c>
      <c r="DM15" s="26">
        <v>0</v>
      </c>
      <c r="DN15" s="26">
        <v>0</v>
      </c>
      <c r="DO15" s="26">
        <v>36523.946000000004</v>
      </c>
      <c r="DP15" s="26">
        <v>31400.2768</v>
      </c>
    </row>
    <row r="16" spans="1:120" s="3" customFormat="1" ht="14.25" customHeight="1" x14ac:dyDescent="0.25">
      <c r="A16" s="78">
        <v>8</v>
      </c>
      <c r="B16" s="1" t="s">
        <v>9</v>
      </c>
      <c r="C16" s="26">
        <f t="shared" si="5"/>
        <v>43471.399999999994</v>
      </c>
      <c r="D16" s="26">
        <f t="shared" si="5"/>
        <v>24689.3</v>
      </c>
      <c r="E16" s="26">
        <f t="shared" si="6"/>
        <v>17427.3</v>
      </c>
      <c r="F16" s="26">
        <f t="shared" si="6"/>
        <v>17127.3</v>
      </c>
      <c r="G16" s="26">
        <f t="shared" si="6"/>
        <v>26044.1</v>
      </c>
      <c r="H16" s="26">
        <f t="shared" si="6"/>
        <v>7562</v>
      </c>
      <c r="I16" s="26">
        <v>16067.3</v>
      </c>
      <c r="J16" s="26">
        <v>15767.3</v>
      </c>
      <c r="K16" s="26">
        <v>877.6</v>
      </c>
      <c r="L16" s="26">
        <v>877.1</v>
      </c>
      <c r="M16" s="26">
        <v>15367.3</v>
      </c>
      <c r="N16" s="26">
        <v>15067.3</v>
      </c>
      <c r="O16" s="26">
        <v>877.6</v>
      </c>
      <c r="P16" s="26">
        <v>877.1</v>
      </c>
      <c r="Q16" s="26">
        <v>700</v>
      </c>
      <c r="R16" s="26">
        <v>700</v>
      </c>
      <c r="S16" s="26">
        <v>0</v>
      </c>
      <c r="T16" s="26">
        <v>0</v>
      </c>
      <c r="U16" s="26">
        <v>0</v>
      </c>
      <c r="V16" s="26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6">
        <v>0</v>
      </c>
      <c r="AD16" s="26">
        <v>0</v>
      </c>
      <c r="AE16" s="26">
        <v>25166.5</v>
      </c>
      <c r="AF16" s="26">
        <v>6684.9</v>
      </c>
      <c r="AG16" s="26">
        <v>0</v>
      </c>
      <c r="AH16" s="26">
        <v>0</v>
      </c>
      <c r="AI16" s="26">
        <v>25973.7</v>
      </c>
      <c r="AJ16" s="26">
        <v>7492.1</v>
      </c>
      <c r="AK16" s="26">
        <v>0</v>
      </c>
      <c r="AL16" s="26">
        <v>0</v>
      </c>
      <c r="AM16" s="27">
        <v>0</v>
      </c>
      <c r="AN16" s="27">
        <v>0</v>
      </c>
      <c r="AO16" s="26">
        <v>0</v>
      </c>
      <c r="AP16" s="26">
        <v>0</v>
      </c>
      <c r="AQ16" s="26">
        <v>0</v>
      </c>
      <c r="AR16" s="26">
        <v>0</v>
      </c>
      <c r="AS16" s="27">
        <v>0</v>
      </c>
      <c r="AT16" s="27">
        <v>0</v>
      </c>
      <c r="AU16" s="26">
        <v>-807.2</v>
      </c>
      <c r="AV16" s="26">
        <v>-807.2</v>
      </c>
      <c r="AW16" s="26">
        <v>0</v>
      </c>
      <c r="AX16" s="26"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0</v>
      </c>
      <c r="BG16" s="27">
        <v>0</v>
      </c>
      <c r="BH16" s="27">
        <v>0</v>
      </c>
      <c r="BI16" s="26">
        <v>0</v>
      </c>
      <c r="BJ16" s="26">
        <v>0</v>
      </c>
      <c r="BK16" s="26">
        <v>0</v>
      </c>
      <c r="BL16" s="26">
        <v>0</v>
      </c>
      <c r="BM16" s="27">
        <v>0</v>
      </c>
      <c r="BN16" s="27">
        <v>0</v>
      </c>
      <c r="BO16" s="26">
        <v>0</v>
      </c>
      <c r="BP16" s="26">
        <v>0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0</v>
      </c>
      <c r="BZ16" s="26">
        <v>0</v>
      </c>
      <c r="CA16" s="26">
        <v>0</v>
      </c>
      <c r="CB16" s="26">
        <v>0</v>
      </c>
      <c r="CC16" s="26">
        <v>0</v>
      </c>
      <c r="CD16" s="26">
        <v>0</v>
      </c>
      <c r="CE16" s="26">
        <v>0</v>
      </c>
      <c r="CF16" s="26">
        <v>0</v>
      </c>
      <c r="CG16" s="27">
        <v>0</v>
      </c>
      <c r="CH16" s="27">
        <v>0</v>
      </c>
      <c r="CI16" s="27">
        <v>0</v>
      </c>
      <c r="CJ16" s="27">
        <v>0</v>
      </c>
      <c r="CK16" s="26">
        <v>0</v>
      </c>
      <c r="CL16" s="26">
        <v>0</v>
      </c>
      <c r="CM16" s="26">
        <v>0</v>
      </c>
      <c r="CN16" s="26">
        <v>0</v>
      </c>
      <c r="CO16" s="26">
        <v>0</v>
      </c>
      <c r="CP16" s="26">
        <v>0</v>
      </c>
      <c r="CQ16" s="26">
        <v>0</v>
      </c>
      <c r="CR16" s="26">
        <v>0</v>
      </c>
      <c r="CS16" s="26">
        <v>0</v>
      </c>
      <c r="CT16" s="26">
        <v>0</v>
      </c>
      <c r="CU16" s="26">
        <v>0</v>
      </c>
      <c r="CV16" s="26">
        <v>0</v>
      </c>
      <c r="CW16" s="26">
        <v>0</v>
      </c>
      <c r="CX16" s="26">
        <v>0</v>
      </c>
      <c r="CY16" s="26">
        <v>0</v>
      </c>
      <c r="CZ16" s="26">
        <v>0</v>
      </c>
      <c r="DA16" s="26">
        <v>0</v>
      </c>
      <c r="DB16" s="26">
        <v>0</v>
      </c>
      <c r="DC16" s="26">
        <v>0</v>
      </c>
      <c r="DD16" s="26">
        <v>0</v>
      </c>
      <c r="DE16" s="26">
        <v>600</v>
      </c>
      <c r="DF16" s="26">
        <v>600</v>
      </c>
      <c r="DG16" s="26">
        <v>0</v>
      </c>
      <c r="DH16" s="26">
        <v>0</v>
      </c>
      <c r="DI16" s="44">
        <f>DK16+DM16-DO16</f>
        <v>760</v>
      </c>
      <c r="DJ16" s="44">
        <f>DL16+DN16-DP16</f>
        <v>760</v>
      </c>
      <c r="DK16" s="26">
        <v>760</v>
      </c>
      <c r="DL16" s="26">
        <v>760</v>
      </c>
      <c r="DM16" s="26">
        <v>0</v>
      </c>
      <c r="DN16" s="26">
        <v>0</v>
      </c>
      <c r="DO16" s="26">
        <v>0</v>
      </c>
      <c r="DP16" s="26">
        <v>0</v>
      </c>
    </row>
    <row r="17" spans="1:120" s="67" customFormat="1" ht="14.25" customHeight="1" x14ac:dyDescent="0.25">
      <c r="A17" s="78">
        <v>9</v>
      </c>
      <c r="B17" s="1" t="s">
        <v>10</v>
      </c>
      <c r="C17" s="26">
        <f t="shared" si="5"/>
        <v>8957.7000000000007</v>
      </c>
      <c r="D17" s="26">
        <f t="shared" si="5"/>
        <v>8625.9</v>
      </c>
      <c r="E17" s="26">
        <f t="shared" si="6"/>
        <v>6602.8</v>
      </c>
      <c r="F17" s="26">
        <f t="shared" si="6"/>
        <v>6584.7</v>
      </c>
      <c r="G17" s="26">
        <f t="shared" si="6"/>
        <v>2354.9</v>
      </c>
      <c r="H17" s="26">
        <f t="shared" si="6"/>
        <v>2041.1999999999998</v>
      </c>
      <c r="I17" s="26">
        <v>6602.8</v>
      </c>
      <c r="J17" s="26">
        <v>6584.7</v>
      </c>
      <c r="K17" s="26">
        <v>2354.9</v>
      </c>
      <c r="L17" s="26">
        <v>2349.1999999999998</v>
      </c>
      <c r="M17" s="26">
        <v>6602.8</v>
      </c>
      <c r="N17" s="26">
        <v>6584.7</v>
      </c>
      <c r="O17" s="26">
        <v>2354.9</v>
      </c>
      <c r="P17" s="26">
        <v>2349.1999999999998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6">
        <v>0</v>
      </c>
      <c r="AD17" s="26">
        <v>0</v>
      </c>
      <c r="AE17" s="26">
        <v>0</v>
      </c>
      <c r="AF17" s="26">
        <v>-308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7">
        <v>0</v>
      </c>
      <c r="AN17" s="27">
        <v>0</v>
      </c>
      <c r="AO17" s="26">
        <v>0</v>
      </c>
      <c r="AP17" s="26">
        <v>0</v>
      </c>
      <c r="AQ17" s="26">
        <v>0</v>
      </c>
      <c r="AR17" s="26">
        <v>0</v>
      </c>
      <c r="AS17" s="27">
        <v>0</v>
      </c>
      <c r="AT17" s="27">
        <v>0</v>
      </c>
      <c r="AU17" s="26">
        <v>0</v>
      </c>
      <c r="AV17" s="26">
        <v>-308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7">
        <v>0</v>
      </c>
      <c r="BH17" s="27">
        <v>0</v>
      </c>
      <c r="BI17" s="26">
        <v>0</v>
      </c>
      <c r="BJ17" s="26">
        <v>0</v>
      </c>
      <c r="BK17" s="26">
        <v>0</v>
      </c>
      <c r="BL17" s="26">
        <v>0</v>
      </c>
      <c r="BM17" s="27">
        <v>0</v>
      </c>
      <c r="BN17" s="27">
        <v>0</v>
      </c>
      <c r="BO17" s="26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26">
        <v>0</v>
      </c>
      <c r="CD17" s="26">
        <v>0</v>
      </c>
      <c r="CE17" s="26">
        <v>0</v>
      </c>
      <c r="CF17" s="26">
        <v>0</v>
      </c>
      <c r="CG17" s="27">
        <v>0</v>
      </c>
      <c r="CH17" s="27">
        <v>0</v>
      </c>
      <c r="CI17" s="27">
        <v>0</v>
      </c>
      <c r="CJ17" s="27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26">
        <v>0</v>
      </c>
      <c r="CT17" s="26">
        <v>0</v>
      </c>
      <c r="CU17" s="26">
        <v>0</v>
      </c>
      <c r="CV17" s="26">
        <v>0</v>
      </c>
      <c r="CW17" s="26">
        <v>0</v>
      </c>
      <c r="CX17" s="26">
        <v>0</v>
      </c>
      <c r="CY17" s="26">
        <v>0</v>
      </c>
      <c r="CZ17" s="26">
        <v>0</v>
      </c>
      <c r="DA17" s="26">
        <v>0</v>
      </c>
      <c r="DB17" s="26">
        <v>0</v>
      </c>
      <c r="DC17" s="26">
        <v>0</v>
      </c>
      <c r="DD17" s="26">
        <v>0</v>
      </c>
      <c r="DE17" s="26">
        <v>0</v>
      </c>
      <c r="DF17" s="26">
        <v>0</v>
      </c>
      <c r="DG17" s="26">
        <v>0</v>
      </c>
      <c r="DH17" s="26">
        <v>0</v>
      </c>
      <c r="DI17" s="44">
        <f t="shared" ref="DI17" si="11">DK17+DM17-DO17</f>
        <v>0</v>
      </c>
      <c r="DJ17" s="44">
        <f t="shared" ref="DJ17:DJ19" si="12">DL17+DN17-DP17</f>
        <v>0</v>
      </c>
      <c r="DK17" s="26">
        <v>0</v>
      </c>
      <c r="DL17" s="26">
        <v>0</v>
      </c>
      <c r="DM17" s="26">
        <v>0</v>
      </c>
      <c r="DN17" s="26">
        <v>0</v>
      </c>
      <c r="DO17" s="26">
        <v>0</v>
      </c>
      <c r="DP17" s="26">
        <v>0</v>
      </c>
    </row>
    <row r="18" spans="1:120" s="67" customFormat="1" ht="14.25" customHeight="1" x14ac:dyDescent="0.25">
      <c r="A18" s="78">
        <v>10</v>
      </c>
      <c r="B18" s="1" t="s">
        <v>11</v>
      </c>
      <c r="C18" s="26">
        <f t="shared" si="5"/>
        <v>165731.39199999999</v>
      </c>
      <c r="D18" s="26">
        <f t="shared" si="5"/>
        <v>135174.2114</v>
      </c>
      <c r="E18" s="26">
        <f t="shared" si="6"/>
        <v>124607.9</v>
      </c>
      <c r="F18" s="26">
        <f t="shared" si="6"/>
        <v>107197.4004</v>
      </c>
      <c r="G18" s="26">
        <f t="shared" si="6"/>
        <v>41123.491999999998</v>
      </c>
      <c r="H18" s="26">
        <f t="shared" si="6"/>
        <v>27976.811000000002</v>
      </c>
      <c r="I18" s="26">
        <v>43990</v>
      </c>
      <c r="J18" s="26">
        <v>43247.592299999997</v>
      </c>
      <c r="K18" s="26">
        <v>1100</v>
      </c>
      <c r="L18" s="26">
        <v>1013.9</v>
      </c>
      <c r="M18" s="26">
        <v>43190</v>
      </c>
      <c r="N18" s="26">
        <v>42557.592299999997</v>
      </c>
      <c r="O18" s="26">
        <v>1100</v>
      </c>
      <c r="P18" s="26">
        <v>1013.9</v>
      </c>
      <c r="Q18" s="26">
        <v>800</v>
      </c>
      <c r="R18" s="26">
        <v>690</v>
      </c>
      <c r="S18" s="26">
        <v>0</v>
      </c>
      <c r="T18" s="26">
        <v>0</v>
      </c>
      <c r="U18" s="26">
        <v>0</v>
      </c>
      <c r="V18" s="26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6">
        <v>300</v>
      </c>
      <c r="AD18" s="26">
        <v>294.98</v>
      </c>
      <c r="AE18" s="26">
        <v>36017.896000000001</v>
      </c>
      <c r="AF18" s="26">
        <v>24787.927</v>
      </c>
      <c r="AG18" s="26">
        <v>300</v>
      </c>
      <c r="AH18" s="26">
        <v>294.98</v>
      </c>
      <c r="AI18" s="26">
        <v>0</v>
      </c>
      <c r="AJ18" s="26">
        <v>0</v>
      </c>
      <c r="AK18" s="26">
        <v>0</v>
      </c>
      <c r="AL18" s="26">
        <v>0</v>
      </c>
      <c r="AM18" s="27">
        <v>0</v>
      </c>
      <c r="AN18" s="27">
        <v>0</v>
      </c>
      <c r="AO18" s="26">
        <v>0</v>
      </c>
      <c r="AP18" s="26">
        <v>0</v>
      </c>
      <c r="AQ18" s="26">
        <v>37017.896000000001</v>
      </c>
      <c r="AR18" s="26">
        <v>26007.276000000002</v>
      </c>
      <c r="AS18" s="26">
        <v>0</v>
      </c>
      <c r="AT18" s="26">
        <v>0</v>
      </c>
      <c r="AU18" s="26">
        <v>-1000</v>
      </c>
      <c r="AV18" s="26">
        <v>-1219.3489999999999</v>
      </c>
      <c r="AW18" s="26">
        <v>0</v>
      </c>
      <c r="AX18" s="26">
        <v>0</v>
      </c>
      <c r="AY18" s="26">
        <v>0</v>
      </c>
      <c r="AZ18" s="26"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0</v>
      </c>
      <c r="CC18" s="26">
        <v>0</v>
      </c>
      <c r="CD18" s="26">
        <v>0</v>
      </c>
      <c r="CE18" s="26">
        <v>0</v>
      </c>
      <c r="CF18" s="26"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14182</v>
      </c>
      <c r="CL18" s="26">
        <v>14159</v>
      </c>
      <c r="CM18" s="26">
        <v>3505.596</v>
      </c>
      <c r="CN18" s="26">
        <v>1674.9839999999999</v>
      </c>
      <c r="CO18" s="26">
        <v>14182</v>
      </c>
      <c r="CP18" s="26">
        <v>14159</v>
      </c>
      <c r="CQ18" s="26">
        <v>3505.596</v>
      </c>
      <c r="CR18" s="26">
        <v>1674.9839999999999</v>
      </c>
      <c r="CS18" s="26">
        <v>13682</v>
      </c>
      <c r="CT18" s="26">
        <v>13682</v>
      </c>
      <c r="CU18" s="26">
        <v>3505.596</v>
      </c>
      <c r="CV18" s="26">
        <v>1674.9839999999999</v>
      </c>
      <c r="CW18" s="26">
        <v>37700</v>
      </c>
      <c r="CX18" s="26">
        <v>36690.699999999997</v>
      </c>
      <c r="CY18" s="26">
        <v>0</v>
      </c>
      <c r="CZ18" s="26">
        <v>0</v>
      </c>
      <c r="DA18" s="26">
        <v>34700</v>
      </c>
      <c r="DB18" s="26">
        <v>33731.699999999997</v>
      </c>
      <c r="DC18" s="26">
        <v>0</v>
      </c>
      <c r="DD18" s="26">
        <v>0</v>
      </c>
      <c r="DE18" s="26">
        <v>4600</v>
      </c>
      <c r="DF18" s="26">
        <v>4417</v>
      </c>
      <c r="DG18" s="26">
        <v>0</v>
      </c>
      <c r="DH18" s="26">
        <v>0</v>
      </c>
      <c r="DI18" s="26">
        <f t="shared" ref="DI18:DI19" si="13">DK18+DM18-DO18</f>
        <v>24335.9</v>
      </c>
      <c r="DJ18" s="26">
        <f t="shared" si="12"/>
        <v>8888.1280999999999</v>
      </c>
      <c r="DK18" s="26">
        <v>23835.9</v>
      </c>
      <c r="DL18" s="26">
        <v>8388.1280999999999</v>
      </c>
      <c r="DM18" s="26">
        <v>500</v>
      </c>
      <c r="DN18" s="26">
        <v>500</v>
      </c>
      <c r="DO18" s="26">
        <v>0</v>
      </c>
      <c r="DP18" s="26">
        <v>0</v>
      </c>
    </row>
    <row r="19" spans="1:120" s="3" customFormat="1" ht="14.25" customHeight="1" x14ac:dyDescent="0.25">
      <c r="A19" s="78">
        <v>11</v>
      </c>
      <c r="B19" s="1" t="s">
        <v>12</v>
      </c>
      <c r="C19" s="26">
        <f t="shared" si="5"/>
        <v>159875.47339999999</v>
      </c>
      <c r="D19" s="26">
        <f t="shared" si="5"/>
        <v>152721.182</v>
      </c>
      <c r="E19" s="26">
        <f t="shared" si="6"/>
        <v>153492.19999999998</v>
      </c>
      <c r="F19" s="26">
        <f t="shared" si="6"/>
        <v>146621.94099999999</v>
      </c>
      <c r="G19" s="26">
        <f t="shared" si="6"/>
        <v>6383.2734</v>
      </c>
      <c r="H19" s="26">
        <f t="shared" si="6"/>
        <v>6099.2410000000009</v>
      </c>
      <c r="I19" s="26">
        <v>58945</v>
      </c>
      <c r="J19" s="26">
        <v>56911.139000000003</v>
      </c>
      <c r="K19" s="26">
        <v>4783.2734</v>
      </c>
      <c r="L19" s="26">
        <v>2276.3000000000002</v>
      </c>
      <c r="M19" s="26">
        <v>58945</v>
      </c>
      <c r="N19" s="26">
        <v>56911.139000000003</v>
      </c>
      <c r="O19" s="26">
        <v>4783.2734</v>
      </c>
      <c r="P19" s="26">
        <v>2276.3000000000002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7">
        <v>0</v>
      </c>
      <c r="X19" s="27">
        <v>0</v>
      </c>
      <c r="Y19" s="27">
        <v>0</v>
      </c>
      <c r="Z19" s="27">
        <v>0</v>
      </c>
      <c r="AA19" s="26">
        <v>0</v>
      </c>
      <c r="AB19" s="27">
        <v>0</v>
      </c>
      <c r="AC19" s="26">
        <v>0</v>
      </c>
      <c r="AD19" s="26">
        <v>0</v>
      </c>
      <c r="AE19" s="26">
        <v>-11000</v>
      </c>
      <c r="AF19" s="26">
        <v>-5676.3019999999997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6">
        <v>0</v>
      </c>
      <c r="AM19" s="27">
        <v>0</v>
      </c>
      <c r="AN19" s="27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26">
        <v>-11000</v>
      </c>
      <c r="AV19" s="26">
        <v>-5676.3019999999997</v>
      </c>
      <c r="AW19" s="26">
        <v>4470</v>
      </c>
      <c r="AX19" s="26">
        <v>4340.1499999999996</v>
      </c>
      <c r="AY19" s="26">
        <v>0</v>
      </c>
      <c r="AZ19" s="26">
        <v>0</v>
      </c>
      <c r="BA19" s="26">
        <v>4470</v>
      </c>
      <c r="BB19" s="26">
        <v>4340.1499999999996</v>
      </c>
      <c r="BC19" s="26">
        <v>0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14125</v>
      </c>
      <c r="BJ19" s="26">
        <v>13982.254999999999</v>
      </c>
      <c r="BK19" s="26">
        <v>12600</v>
      </c>
      <c r="BL19" s="26">
        <v>9499.2430000000004</v>
      </c>
      <c r="BM19" s="26">
        <v>0</v>
      </c>
      <c r="BN19" s="26">
        <v>0</v>
      </c>
      <c r="BO19" s="26">
        <v>0</v>
      </c>
      <c r="BP19" s="26">
        <v>0</v>
      </c>
      <c r="BQ19" s="26">
        <v>8195</v>
      </c>
      <c r="BR19" s="26">
        <v>8190.28</v>
      </c>
      <c r="BS19" s="26">
        <v>7500</v>
      </c>
      <c r="BT19" s="26">
        <v>5198.1722</v>
      </c>
      <c r="BU19" s="26">
        <v>4280</v>
      </c>
      <c r="BV19" s="26">
        <v>4142.9750000000004</v>
      </c>
      <c r="BW19" s="26">
        <v>3100</v>
      </c>
      <c r="BX19" s="26">
        <v>2402.4699999999998</v>
      </c>
      <c r="BY19" s="26">
        <v>1650</v>
      </c>
      <c r="BZ19" s="26">
        <v>1649</v>
      </c>
      <c r="CA19" s="26">
        <v>2000</v>
      </c>
      <c r="CB19" s="26">
        <v>1898.6007999999999</v>
      </c>
      <c r="CC19" s="26">
        <v>0</v>
      </c>
      <c r="CD19" s="26">
        <v>0</v>
      </c>
      <c r="CE19" s="26">
        <v>0</v>
      </c>
      <c r="CF19" s="26"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16400</v>
      </c>
      <c r="CL19" s="26">
        <v>16399.379000000001</v>
      </c>
      <c r="CM19" s="26">
        <v>0</v>
      </c>
      <c r="CN19" s="26">
        <v>0</v>
      </c>
      <c r="CO19" s="26">
        <v>16400</v>
      </c>
      <c r="CP19" s="26">
        <v>16399.379000000001</v>
      </c>
      <c r="CQ19" s="26">
        <v>0</v>
      </c>
      <c r="CR19" s="26">
        <v>0</v>
      </c>
      <c r="CS19" s="26">
        <v>16400</v>
      </c>
      <c r="CT19" s="26">
        <v>16399.379000000001</v>
      </c>
      <c r="CU19" s="26">
        <v>0</v>
      </c>
      <c r="CV19" s="26">
        <v>0</v>
      </c>
      <c r="CW19" s="26">
        <v>56156.3</v>
      </c>
      <c r="CX19" s="26">
        <v>53459.017999999996</v>
      </c>
      <c r="CY19" s="26">
        <v>0</v>
      </c>
      <c r="CZ19" s="26">
        <v>0</v>
      </c>
      <c r="DA19" s="26">
        <v>38000</v>
      </c>
      <c r="DB19" s="26">
        <v>36510.58</v>
      </c>
      <c r="DC19" s="26">
        <v>0</v>
      </c>
      <c r="DD19" s="26">
        <v>0</v>
      </c>
      <c r="DE19" s="26">
        <v>1800</v>
      </c>
      <c r="DF19" s="26">
        <v>1530</v>
      </c>
      <c r="DG19" s="26">
        <v>0</v>
      </c>
      <c r="DH19" s="26">
        <v>0</v>
      </c>
      <c r="DI19" s="26">
        <f t="shared" si="13"/>
        <v>1595.9</v>
      </c>
      <c r="DJ19" s="26">
        <f t="shared" si="12"/>
        <v>0</v>
      </c>
      <c r="DK19" s="26">
        <v>1595.9</v>
      </c>
      <c r="DL19" s="26">
        <v>0</v>
      </c>
      <c r="DM19" s="26">
        <v>0</v>
      </c>
      <c r="DN19" s="26">
        <v>0</v>
      </c>
      <c r="DO19" s="26">
        <v>0</v>
      </c>
      <c r="DP19" s="26">
        <v>0</v>
      </c>
    </row>
    <row r="20" spans="1:120" s="3" customFormat="1" ht="14.25" customHeight="1" x14ac:dyDescent="0.25">
      <c r="A20" s="78">
        <v>12</v>
      </c>
      <c r="B20" s="1" t="s">
        <v>13</v>
      </c>
      <c r="C20" s="26">
        <f t="shared" si="5"/>
        <v>203961.1778</v>
      </c>
      <c r="D20" s="26">
        <f t="shared" si="5"/>
        <v>30383.6757</v>
      </c>
      <c r="E20" s="26">
        <f t="shared" si="6"/>
        <v>18547.2</v>
      </c>
      <c r="F20" s="26">
        <f t="shared" si="6"/>
        <v>18034.485700000001</v>
      </c>
      <c r="G20" s="26">
        <f t="shared" si="6"/>
        <v>185413.97779999999</v>
      </c>
      <c r="H20" s="26">
        <f t="shared" si="6"/>
        <v>12349.19</v>
      </c>
      <c r="I20" s="26">
        <v>13331.7</v>
      </c>
      <c r="J20" s="26">
        <v>13037.6857</v>
      </c>
      <c r="K20" s="26">
        <v>2401.0778</v>
      </c>
      <c r="L20" s="26">
        <v>2195.19</v>
      </c>
      <c r="M20" s="26">
        <v>13331.7</v>
      </c>
      <c r="N20" s="26">
        <v>13037.6857</v>
      </c>
      <c r="O20" s="26">
        <v>2401.0778</v>
      </c>
      <c r="P20" s="26">
        <v>2195.19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6">
        <v>0</v>
      </c>
      <c r="AD20" s="26">
        <v>0</v>
      </c>
      <c r="AE20" s="26">
        <v>183012.9</v>
      </c>
      <c r="AF20" s="26">
        <v>10154</v>
      </c>
      <c r="AG20" s="26">
        <v>0</v>
      </c>
      <c r="AH20" s="26">
        <v>0</v>
      </c>
      <c r="AI20" s="26">
        <v>183012.9</v>
      </c>
      <c r="AJ20" s="26">
        <v>11100</v>
      </c>
      <c r="AK20" s="26">
        <v>0</v>
      </c>
      <c r="AL20" s="26">
        <v>0</v>
      </c>
      <c r="AM20" s="27">
        <v>0</v>
      </c>
      <c r="AN20" s="27">
        <v>0</v>
      </c>
      <c r="AO20" s="26">
        <v>0</v>
      </c>
      <c r="AP20" s="26">
        <v>0</v>
      </c>
      <c r="AQ20" s="26">
        <v>0</v>
      </c>
      <c r="AR20" s="26">
        <v>0</v>
      </c>
      <c r="AS20" s="27">
        <v>0</v>
      </c>
      <c r="AT20" s="27">
        <v>0</v>
      </c>
      <c r="AU20" s="26">
        <v>0</v>
      </c>
      <c r="AV20" s="26">
        <v>-946</v>
      </c>
      <c r="AW20" s="26">
        <v>0</v>
      </c>
      <c r="AX20" s="26">
        <v>0</v>
      </c>
      <c r="AY20" s="26">
        <v>0</v>
      </c>
      <c r="AZ20" s="26"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7">
        <v>0</v>
      </c>
      <c r="BH20" s="27">
        <v>0</v>
      </c>
      <c r="BI20" s="26">
        <v>2214.3000000000002</v>
      </c>
      <c r="BJ20" s="26">
        <v>2186</v>
      </c>
      <c r="BK20" s="26">
        <v>0</v>
      </c>
      <c r="BL20" s="26">
        <v>0</v>
      </c>
      <c r="BM20" s="27">
        <v>0</v>
      </c>
      <c r="BN20" s="27">
        <v>0</v>
      </c>
      <c r="BO20" s="26">
        <v>0</v>
      </c>
      <c r="BP20" s="26">
        <v>0</v>
      </c>
      <c r="BQ20" s="26">
        <v>0</v>
      </c>
      <c r="BR20" s="26">
        <v>0</v>
      </c>
      <c r="BS20" s="26">
        <v>0</v>
      </c>
      <c r="BT20" s="26">
        <v>0</v>
      </c>
      <c r="BU20" s="26">
        <v>1900</v>
      </c>
      <c r="BV20" s="26">
        <v>1900</v>
      </c>
      <c r="BW20" s="26">
        <v>0</v>
      </c>
      <c r="BX20" s="26">
        <v>0</v>
      </c>
      <c r="BY20" s="26">
        <v>314.3</v>
      </c>
      <c r="BZ20" s="26">
        <v>286</v>
      </c>
      <c r="CA20" s="26">
        <v>0</v>
      </c>
      <c r="CB20" s="26">
        <v>0</v>
      </c>
      <c r="CC20" s="26">
        <v>0</v>
      </c>
      <c r="CD20" s="26">
        <v>0</v>
      </c>
      <c r="CE20" s="26">
        <v>0</v>
      </c>
      <c r="CF20" s="26">
        <v>0</v>
      </c>
      <c r="CG20" s="27">
        <v>0</v>
      </c>
      <c r="CH20" s="27">
        <v>0</v>
      </c>
      <c r="CI20" s="27">
        <v>0</v>
      </c>
      <c r="CJ20" s="27">
        <v>0</v>
      </c>
      <c r="CK20" s="26">
        <v>0</v>
      </c>
      <c r="CL20" s="26">
        <v>0</v>
      </c>
      <c r="CM20" s="26">
        <v>0</v>
      </c>
      <c r="CN20" s="26">
        <v>0</v>
      </c>
      <c r="CO20" s="26">
        <v>0</v>
      </c>
      <c r="CP20" s="26">
        <v>0</v>
      </c>
      <c r="CQ20" s="26">
        <v>0</v>
      </c>
      <c r="CR20" s="26">
        <v>0</v>
      </c>
      <c r="CS20" s="26">
        <v>0</v>
      </c>
      <c r="CT20" s="26">
        <v>0</v>
      </c>
      <c r="CU20" s="26">
        <v>0</v>
      </c>
      <c r="CV20" s="26">
        <v>0</v>
      </c>
      <c r="CW20" s="26">
        <v>2651.2</v>
      </c>
      <c r="CX20" s="26">
        <v>2650.8</v>
      </c>
      <c r="CY20" s="26">
        <v>0</v>
      </c>
      <c r="CZ20" s="26">
        <v>0</v>
      </c>
      <c r="DA20" s="26">
        <v>2651.2</v>
      </c>
      <c r="DB20" s="26">
        <v>2650.8</v>
      </c>
      <c r="DC20" s="26">
        <v>0</v>
      </c>
      <c r="DD20" s="26">
        <v>0</v>
      </c>
      <c r="DE20" s="26">
        <v>150</v>
      </c>
      <c r="DF20" s="26">
        <v>150</v>
      </c>
      <c r="DG20" s="26">
        <v>0</v>
      </c>
      <c r="DH20" s="26">
        <v>0</v>
      </c>
      <c r="DI20" s="44">
        <f>DK20+DM20-DO20</f>
        <v>200</v>
      </c>
      <c r="DJ20" s="44">
        <f t="shared" ref="DJ20:DJ22" si="14">DL20+DN20-DP20</f>
        <v>10</v>
      </c>
      <c r="DK20" s="26">
        <v>200</v>
      </c>
      <c r="DL20" s="26">
        <v>10</v>
      </c>
      <c r="DM20" s="26">
        <v>0</v>
      </c>
      <c r="DN20" s="26">
        <v>0</v>
      </c>
      <c r="DO20" s="26">
        <v>0</v>
      </c>
      <c r="DP20" s="26">
        <v>0</v>
      </c>
    </row>
    <row r="21" spans="1:120" s="3" customFormat="1" ht="14.25" customHeight="1" x14ac:dyDescent="0.25">
      <c r="A21" s="78">
        <v>13</v>
      </c>
      <c r="B21" s="1" t="s">
        <v>14</v>
      </c>
      <c r="C21" s="26">
        <f t="shared" si="5"/>
        <v>139119.04659999997</v>
      </c>
      <c r="D21" s="26">
        <f t="shared" si="5"/>
        <v>133526.427</v>
      </c>
      <c r="E21" s="26">
        <f t="shared" si="6"/>
        <v>123199.09999999999</v>
      </c>
      <c r="F21" s="26">
        <f t="shared" si="6"/>
        <v>117622.2</v>
      </c>
      <c r="G21" s="26">
        <f t="shared" si="6"/>
        <v>28386.1466</v>
      </c>
      <c r="H21" s="26">
        <f t="shared" si="6"/>
        <v>23098.79</v>
      </c>
      <c r="I21" s="26">
        <v>38551.5</v>
      </c>
      <c r="J21" s="26">
        <v>38333.82</v>
      </c>
      <c r="K21" s="26">
        <v>30386.1466</v>
      </c>
      <c r="L21" s="26">
        <v>25638.81</v>
      </c>
      <c r="M21" s="26">
        <v>38551.5</v>
      </c>
      <c r="N21" s="26">
        <v>38333.82</v>
      </c>
      <c r="O21" s="26">
        <v>30386.1466</v>
      </c>
      <c r="P21" s="26">
        <v>25638.81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6">
        <v>0</v>
      </c>
      <c r="AD21" s="26">
        <v>0</v>
      </c>
      <c r="AE21" s="26">
        <v>-2000</v>
      </c>
      <c r="AF21" s="26">
        <v>-2540.02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27">
        <v>0</v>
      </c>
      <c r="AN21" s="27">
        <v>0</v>
      </c>
      <c r="AO21" s="26">
        <v>0</v>
      </c>
      <c r="AP21" s="26">
        <v>0</v>
      </c>
      <c r="AQ21" s="26">
        <v>0</v>
      </c>
      <c r="AR21" s="26">
        <v>0</v>
      </c>
      <c r="AS21" s="27">
        <v>0</v>
      </c>
      <c r="AT21" s="27">
        <v>0</v>
      </c>
      <c r="AU21" s="26">
        <v>-2000</v>
      </c>
      <c r="AV21" s="26">
        <v>-2540.02</v>
      </c>
      <c r="AW21" s="26">
        <v>0</v>
      </c>
      <c r="AX21" s="26">
        <v>0</v>
      </c>
      <c r="AY21" s="26">
        <v>0</v>
      </c>
      <c r="AZ21" s="26"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7">
        <v>0</v>
      </c>
      <c r="BH21" s="27">
        <v>0</v>
      </c>
      <c r="BI21" s="26">
        <v>25093</v>
      </c>
      <c r="BJ21" s="26">
        <v>25011.260999999999</v>
      </c>
      <c r="BK21" s="26">
        <v>0</v>
      </c>
      <c r="BL21" s="26">
        <v>0</v>
      </c>
      <c r="BM21" s="26">
        <v>0</v>
      </c>
      <c r="BN21" s="26">
        <v>0</v>
      </c>
      <c r="BO21" s="26">
        <v>0</v>
      </c>
      <c r="BP21" s="26"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10973</v>
      </c>
      <c r="BV21" s="26">
        <v>10945.081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0</v>
      </c>
      <c r="CC21" s="26">
        <v>14120</v>
      </c>
      <c r="CD21" s="26">
        <v>14066.18</v>
      </c>
      <c r="CE21" s="26">
        <v>0</v>
      </c>
      <c r="CF21" s="26">
        <v>0</v>
      </c>
      <c r="CG21" s="26">
        <v>0</v>
      </c>
      <c r="CH21" s="26">
        <v>0</v>
      </c>
      <c r="CI21" s="26">
        <v>0</v>
      </c>
      <c r="CJ21" s="26">
        <v>0</v>
      </c>
      <c r="CK21" s="26">
        <v>10839.5</v>
      </c>
      <c r="CL21" s="26">
        <v>10833.73</v>
      </c>
      <c r="CM21" s="26">
        <v>0</v>
      </c>
      <c r="CN21" s="26">
        <v>0</v>
      </c>
      <c r="CO21" s="26">
        <v>10839.5</v>
      </c>
      <c r="CP21" s="26">
        <v>10833.73</v>
      </c>
      <c r="CQ21" s="26">
        <v>0</v>
      </c>
      <c r="CR21" s="26">
        <v>0</v>
      </c>
      <c r="CS21" s="26">
        <v>10839.5</v>
      </c>
      <c r="CT21" s="26">
        <v>10833.73</v>
      </c>
      <c r="CU21" s="26">
        <v>0</v>
      </c>
      <c r="CV21" s="26">
        <v>0</v>
      </c>
      <c r="CW21" s="26">
        <v>31902.9</v>
      </c>
      <c r="CX21" s="26">
        <v>31902.826000000001</v>
      </c>
      <c r="CY21" s="26">
        <v>0</v>
      </c>
      <c r="CZ21" s="26">
        <v>0</v>
      </c>
      <c r="DA21" s="26">
        <v>31902.9</v>
      </c>
      <c r="DB21" s="26">
        <v>31902.826000000001</v>
      </c>
      <c r="DC21" s="26">
        <v>0</v>
      </c>
      <c r="DD21" s="26">
        <v>0</v>
      </c>
      <c r="DE21" s="26">
        <v>4346</v>
      </c>
      <c r="DF21" s="26">
        <v>4346</v>
      </c>
      <c r="DG21" s="26">
        <v>0</v>
      </c>
      <c r="DH21" s="26">
        <v>0</v>
      </c>
      <c r="DI21" s="26">
        <f t="shared" ref="DI21" si="15">DK21+DM21-DO21</f>
        <v>0</v>
      </c>
      <c r="DJ21" s="26">
        <f t="shared" si="14"/>
        <v>0</v>
      </c>
      <c r="DK21" s="26">
        <v>12466.2</v>
      </c>
      <c r="DL21" s="26">
        <v>7194.5630000000001</v>
      </c>
      <c r="DM21" s="26">
        <v>0</v>
      </c>
      <c r="DN21" s="26">
        <v>0</v>
      </c>
      <c r="DO21" s="26">
        <v>12466.2</v>
      </c>
      <c r="DP21" s="26">
        <v>7194.5630000000001</v>
      </c>
    </row>
    <row r="22" spans="1:120" s="3" customFormat="1" ht="14.25" customHeight="1" x14ac:dyDescent="0.25">
      <c r="A22" s="78">
        <v>14</v>
      </c>
      <c r="B22" s="1" t="s">
        <v>15</v>
      </c>
      <c r="C22" s="26">
        <f t="shared" si="5"/>
        <v>68145</v>
      </c>
      <c r="D22" s="26">
        <f t="shared" si="5"/>
        <v>66656.100000000006</v>
      </c>
      <c r="E22" s="26">
        <f t="shared" si="6"/>
        <v>62557.9</v>
      </c>
      <c r="F22" s="26">
        <f t="shared" si="6"/>
        <v>61414.400000000001</v>
      </c>
      <c r="G22" s="26">
        <f t="shared" si="6"/>
        <v>5587.1</v>
      </c>
      <c r="H22" s="26">
        <f t="shared" si="6"/>
        <v>5241.7</v>
      </c>
      <c r="I22" s="26">
        <v>32402.3</v>
      </c>
      <c r="J22" s="26">
        <v>32139.4</v>
      </c>
      <c r="K22" s="26">
        <v>2569</v>
      </c>
      <c r="L22" s="26">
        <v>2568.1999999999998</v>
      </c>
      <c r="M22" s="26">
        <v>32402.3</v>
      </c>
      <c r="N22" s="26">
        <v>32139.4</v>
      </c>
      <c r="O22" s="26">
        <v>2569</v>
      </c>
      <c r="P22" s="26">
        <v>2568.1999999999998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6">
        <v>950</v>
      </c>
      <c r="AD22" s="26">
        <v>950</v>
      </c>
      <c r="AE22" s="26">
        <v>-9650</v>
      </c>
      <c r="AF22" s="26">
        <v>-9994.5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7">
        <v>0</v>
      </c>
      <c r="AN22" s="27">
        <v>0</v>
      </c>
      <c r="AO22" s="26">
        <v>950</v>
      </c>
      <c r="AP22" s="26">
        <v>950</v>
      </c>
      <c r="AQ22" s="26">
        <v>4400</v>
      </c>
      <c r="AR22" s="26">
        <v>4340</v>
      </c>
      <c r="AS22" s="27">
        <v>0</v>
      </c>
      <c r="AT22" s="27">
        <v>0</v>
      </c>
      <c r="AU22" s="26">
        <v>-14334.5</v>
      </c>
      <c r="AV22" s="26">
        <v>-14334.5</v>
      </c>
      <c r="AW22" s="26">
        <v>800</v>
      </c>
      <c r="AX22" s="26">
        <v>795</v>
      </c>
      <c r="AY22" s="26">
        <v>1867.1</v>
      </c>
      <c r="AZ22" s="26">
        <v>1867</v>
      </c>
      <c r="BA22" s="26">
        <v>600</v>
      </c>
      <c r="BB22" s="26">
        <v>595</v>
      </c>
      <c r="BC22" s="26">
        <v>0</v>
      </c>
      <c r="BD22" s="26">
        <v>0</v>
      </c>
      <c r="BE22" s="26">
        <v>0</v>
      </c>
      <c r="BF22" s="26">
        <v>0</v>
      </c>
      <c r="BG22" s="27">
        <v>0</v>
      </c>
      <c r="BH22" s="27">
        <v>0</v>
      </c>
      <c r="BI22" s="26">
        <v>1920</v>
      </c>
      <c r="BJ22" s="26">
        <v>1920</v>
      </c>
      <c r="BK22" s="26">
        <v>7861</v>
      </c>
      <c r="BL22" s="26">
        <v>7861</v>
      </c>
      <c r="BM22" s="27">
        <v>0</v>
      </c>
      <c r="BN22" s="27">
        <v>0</v>
      </c>
      <c r="BO22" s="26">
        <v>0</v>
      </c>
      <c r="BP22" s="26">
        <v>0</v>
      </c>
      <c r="BQ22" s="26">
        <v>0</v>
      </c>
      <c r="BR22" s="26">
        <v>0</v>
      </c>
      <c r="BS22" s="26">
        <v>0</v>
      </c>
      <c r="BT22" s="26">
        <v>0</v>
      </c>
      <c r="BU22" s="26">
        <v>980</v>
      </c>
      <c r="BV22" s="26">
        <v>980</v>
      </c>
      <c r="BW22" s="26">
        <v>4651</v>
      </c>
      <c r="BX22" s="26">
        <v>4631</v>
      </c>
      <c r="BY22" s="26">
        <v>940</v>
      </c>
      <c r="BZ22" s="26">
        <v>940</v>
      </c>
      <c r="CA22" s="26">
        <v>3370</v>
      </c>
      <c r="CB22" s="26">
        <v>3230</v>
      </c>
      <c r="CC22" s="26">
        <v>0</v>
      </c>
      <c r="CD22" s="26">
        <v>0</v>
      </c>
      <c r="CE22" s="26">
        <v>0</v>
      </c>
      <c r="CF22" s="26">
        <v>0</v>
      </c>
      <c r="CG22" s="27">
        <v>0</v>
      </c>
      <c r="CH22" s="27">
        <v>0</v>
      </c>
      <c r="CI22" s="27">
        <v>0</v>
      </c>
      <c r="CJ22" s="27">
        <v>0</v>
      </c>
      <c r="CK22" s="26">
        <v>5200</v>
      </c>
      <c r="CL22" s="26">
        <v>5200</v>
      </c>
      <c r="CM22" s="26">
        <v>980</v>
      </c>
      <c r="CN22" s="26">
        <v>980</v>
      </c>
      <c r="CO22" s="26">
        <v>5200</v>
      </c>
      <c r="CP22" s="26">
        <v>5200</v>
      </c>
      <c r="CQ22" s="26">
        <v>980</v>
      </c>
      <c r="CR22" s="26">
        <v>980</v>
      </c>
      <c r="CS22" s="26">
        <v>5200</v>
      </c>
      <c r="CT22" s="26">
        <v>5200</v>
      </c>
      <c r="CU22" s="26">
        <v>980</v>
      </c>
      <c r="CV22" s="26">
        <v>980</v>
      </c>
      <c r="CW22" s="26">
        <v>18810</v>
      </c>
      <c r="CX22" s="26">
        <v>18810</v>
      </c>
      <c r="CY22" s="26">
        <v>1960</v>
      </c>
      <c r="CZ22" s="26">
        <v>1960</v>
      </c>
      <c r="DA22" s="26">
        <v>18810</v>
      </c>
      <c r="DB22" s="26">
        <v>18810</v>
      </c>
      <c r="DC22" s="26">
        <v>980</v>
      </c>
      <c r="DD22" s="26">
        <v>980</v>
      </c>
      <c r="DE22" s="26">
        <v>1600</v>
      </c>
      <c r="DF22" s="26">
        <v>1600</v>
      </c>
      <c r="DG22" s="26">
        <v>0</v>
      </c>
      <c r="DH22" s="26">
        <v>0</v>
      </c>
      <c r="DI22" s="44">
        <f t="shared" ref="DI22" si="16">DK22+DM22-DO22</f>
        <v>875.6</v>
      </c>
      <c r="DJ22" s="44">
        <f t="shared" si="14"/>
        <v>0</v>
      </c>
      <c r="DK22" s="26">
        <v>875.6</v>
      </c>
      <c r="DL22" s="26">
        <v>0</v>
      </c>
      <c r="DM22" s="26">
        <v>0</v>
      </c>
      <c r="DN22" s="26">
        <v>0</v>
      </c>
      <c r="DO22" s="26">
        <v>0</v>
      </c>
      <c r="DP22" s="26">
        <v>0</v>
      </c>
    </row>
    <row r="23" spans="1:120" s="3" customFormat="1" ht="14.25" customHeight="1" x14ac:dyDescent="0.25">
      <c r="A23" s="78">
        <v>15</v>
      </c>
      <c r="B23" s="1" t="s">
        <v>16</v>
      </c>
      <c r="C23" s="26">
        <f t="shared" si="5"/>
        <v>13633.9</v>
      </c>
      <c r="D23" s="26">
        <f t="shared" si="5"/>
        <v>13627</v>
      </c>
      <c r="E23" s="26">
        <f t="shared" si="6"/>
        <v>12674.6</v>
      </c>
      <c r="F23" s="26">
        <f t="shared" si="6"/>
        <v>12669</v>
      </c>
      <c r="G23" s="26">
        <f t="shared" si="6"/>
        <v>959.3</v>
      </c>
      <c r="H23" s="26">
        <f t="shared" si="6"/>
        <v>958</v>
      </c>
      <c r="I23" s="26">
        <v>12304.6</v>
      </c>
      <c r="J23" s="26">
        <v>12303</v>
      </c>
      <c r="K23" s="26">
        <v>0</v>
      </c>
      <c r="L23" s="26">
        <v>0</v>
      </c>
      <c r="M23" s="26">
        <v>11704.6</v>
      </c>
      <c r="N23" s="26">
        <v>11703</v>
      </c>
      <c r="O23" s="26">
        <v>0</v>
      </c>
      <c r="P23" s="26">
        <v>0</v>
      </c>
      <c r="Q23" s="26">
        <v>600</v>
      </c>
      <c r="R23" s="26">
        <v>600</v>
      </c>
      <c r="S23" s="26">
        <v>0</v>
      </c>
      <c r="T23" s="26">
        <v>0</v>
      </c>
      <c r="U23" s="26">
        <v>0</v>
      </c>
      <c r="V23" s="26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6">
        <v>0</v>
      </c>
      <c r="AD23" s="26">
        <v>0</v>
      </c>
      <c r="AE23" s="26">
        <v>959.3</v>
      </c>
      <c r="AF23" s="26">
        <v>958</v>
      </c>
      <c r="AG23" s="26">
        <v>0</v>
      </c>
      <c r="AH23" s="26">
        <v>0</v>
      </c>
      <c r="AI23" s="26">
        <v>959.3</v>
      </c>
      <c r="AJ23" s="26">
        <v>958</v>
      </c>
      <c r="AK23" s="26">
        <v>0</v>
      </c>
      <c r="AL23" s="26">
        <v>0</v>
      </c>
      <c r="AM23" s="27">
        <v>0</v>
      </c>
      <c r="AN23" s="27">
        <v>0</v>
      </c>
      <c r="AO23" s="26">
        <v>0</v>
      </c>
      <c r="AP23" s="26">
        <v>0</v>
      </c>
      <c r="AQ23" s="26">
        <v>0</v>
      </c>
      <c r="AR23" s="26">
        <v>0</v>
      </c>
      <c r="AS23" s="27">
        <v>0</v>
      </c>
      <c r="AT23" s="27">
        <v>0</v>
      </c>
      <c r="AU23" s="26"/>
      <c r="AV23" s="26"/>
      <c r="AW23" s="26">
        <v>0</v>
      </c>
      <c r="AX23" s="26">
        <v>0</v>
      </c>
      <c r="AY23" s="26">
        <v>0</v>
      </c>
      <c r="AZ23" s="26">
        <v>0</v>
      </c>
      <c r="BA23" s="26">
        <v>0</v>
      </c>
      <c r="BB23" s="26">
        <v>0</v>
      </c>
      <c r="BC23" s="26">
        <v>0</v>
      </c>
      <c r="BD23" s="26">
        <v>0</v>
      </c>
      <c r="BE23" s="26">
        <v>0</v>
      </c>
      <c r="BF23" s="26">
        <v>0</v>
      </c>
      <c r="BG23" s="27">
        <v>0</v>
      </c>
      <c r="BH23" s="27">
        <v>0</v>
      </c>
      <c r="BI23" s="26">
        <v>0</v>
      </c>
      <c r="BJ23" s="26">
        <v>0</v>
      </c>
      <c r="BK23" s="26">
        <v>0</v>
      </c>
      <c r="BL23" s="26">
        <v>0</v>
      </c>
      <c r="BM23" s="27">
        <v>0</v>
      </c>
      <c r="BN23" s="27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0</v>
      </c>
      <c r="CC23" s="26">
        <v>0</v>
      </c>
      <c r="CD23" s="26">
        <v>0</v>
      </c>
      <c r="CE23" s="26">
        <v>0</v>
      </c>
      <c r="CF23" s="26">
        <v>0</v>
      </c>
      <c r="CG23" s="27">
        <v>0</v>
      </c>
      <c r="CH23" s="27">
        <v>0</v>
      </c>
      <c r="CI23" s="27">
        <v>0</v>
      </c>
      <c r="CJ23" s="27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</v>
      </c>
      <c r="CR23" s="26">
        <v>0</v>
      </c>
      <c r="CS23" s="26">
        <v>0</v>
      </c>
      <c r="CT23" s="26">
        <v>0</v>
      </c>
      <c r="CU23" s="26">
        <v>0</v>
      </c>
      <c r="CV23" s="26">
        <v>0</v>
      </c>
      <c r="CW23" s="26">
        <v>0</v>
      </c>
      <c r="CX23" s="26">
        <v>0</v>
      </c>
      <c r="CY23" s="26">
        <v>0</v>
      </c>
      <c r="CZ23" s="26">
        <v>0</v>
      </c>
      <c r="DA23" s="26">
        <v>0</v>
      </c>
      <c r="DB23" s="26">
        <v>0</v>
      </c>
      <c r="DC23" s="26">
        <v>0</v>
      </c>
      <c r="DD23" s="26">
        <v>0</v>
      </c>
      <c r="DE23" s="26">
        <v>290</v>
      </c>
      <c r="DF23" s="26">
        <v>290</v>
      </c>
      <c r="DG23" s="26">
        <v>0</v>
      </c>
      <c r="DH23" s="26">
        <v>0</v>
      </c>
      <c r="DI23" s="44">
        <f>DK23+DM23-DO23</f>
        <v>80</v>
      </c>
      <c r="DJ23" s="44">
        <f>DL23+DN23-DP23</f>
        <v>76</v>
      </c>
      <c r="DK23" s="26">
        <v>80</v>
      </c>
      <c r="DL23" s="26">
        <v>76</v>
      </c>
      <c r="DM23" s="26">
        <v>0</v>
      </c>
      <c r="DN23" s="26">
        <v>0</v>
      </c>
      <c r="DO23" s="26">
        <v>0</v>
      </c>
      <c r="DP23" s="26">
        <v>0</v>
      </c>
    </row>
    <row r="24" spans="1:120" s="3" customFormat="1" ht="14.25" customHeight="1" x14ac:dyDescent="0.25">
      <c r="A24" s="78">
        <v>16</v>
      </c>
      <c r="B24" s="1" t="s">
        <v>17</v>
      </c>
      <c r="C24" s="26">
        <f t="shared" si="5"/>
        <v>95694.9</v>
      </c>
      <c r="D24" s="26">
        <f t="shared" si="5"/>
        <v>10089.5</v>
      </c>
      <c r="E24" s="26">
        <f t="shared" si="6"/>
        <v>15566.5</v>
      </c>
      <c r="F24" s="26">
        <f t="shared" si="6"/>
        <v>14333.5</v>
      </c>
      <c r="G24" s="26">
        <f t="shared" si="6"/>
        <v>80128.399999999994</v>
      </c>
      <c r="H24" s="26">
        <f t="shared" si="6"/>
        <v>-4244</v>
      </c>
      <c r="I24" s="26">
        <v>14350</v>
      </c>
      <c r="J24" s="26">
        <v>13933.5</v>
      </c>
      <c r="K24" s="26">
        <v>12296.4</v>
      </c>
      <c r="L24" s="26">
        <v>3120</v>
      </c>
      <c r="M24" s="26">
        <v>14350</v>
      </c>
      <c r="N24" s="26">
        <v>13933.5</v>
      </c>
      <c r="O24" s="26">
        <v>12296.4</v>
      </c>
      <c r="P24" s="26">
        <v>3120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6">
        <v>0</v>
      </c>
      <c r="AD24" s="26">
        <v>0</v>
      </c>
      <c r="AE24" s="26">
        <v>0</v>
      </c>
      <c r="AF24" s="26">
        <v>-7364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7">
        <v>0</v>
      </c>
      <c r="AN24" s="27">
        <v>0</v>
      </c>
      <c r="AO24" s="26">
        <v>0</v>
      </c>
      <c r="AP24" s="26">
        <v>0</v>
      </c>
      <c r="AQ24" s="26">
        <v>0</v>
      </c>
      <c r="AR24" s="26">
        <v>0</v>
      </c>
      <c r="AS24" s="27">
        <v>0</v>
      </c>
      <c r="AT24" s="27">
        <v>0</v>
      </c>
      <c r="AU24" s="26">
        <v>0</v>
      </c>
      <c r="AV24" s="26">
        <v>-7364</v>
      </c>
      <c r="AW24" s="26">
        <v>0</v>
      </c>
      <c r="AX24" s="26">
        <v>0</v>
      </c>
      <c r="AY24" s="26">
        <v>0</v>
      </c>
      <c r="AZ24" s="26">
        <v>0</v>
      </c>
      <c r="BA24" s="26">
        <v>0</v>
      </c>
      <c r="BB24" s="26">
        <v>0</v>
      </c>
      <c r="BC24" s="26">
        <v>0</v>
      </c>
      <c r="BD24" s="26">
        <v>0</v>
      </c>
      <c r="BE24" s="26">
        <v>0</v>
      </c>
      <c r="BF24" s="26">
        <v>0</v>
      </c>
      <c r="BG24" s="27">
        <v>0</v>
      </c>
      <c r="BH24" s="27">
        <v>0</v>
      </c>
      <c r="BI24" s="26">
        <v>0</v>
      </c>
      <c r="BJ24" s="26">
        <v>0</v>
      </c>
      <c r="BK24" s="26">
        <v>67832</v>
      </c>
      <c r="BL24" s="26">
        <v>0</v>
      </c>
      <c r="BM24" s="27">
        <v>0</v>
      </c>
      <c r="BN24" s="27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67832</v>
      </c>
      <c r="BX24" s="26">
        <v>0</v>
      </c>
      <c r="BY24" s="26">
        <v>0</v>
      </c>
      <c r="BZ24" s="26">
        <v>0</v>
      </c>
      <c r="CA24" s="26">
        <v>0</v>
      </c>
      <c r="CB24" s="26">
        <v>0</v>
      </c>
      <c r="CC24" s="26">
        <v>0</v>
      </c>
      <c r="CD24" s="26">
        <v>0</v>
      </c>
      <c r="CE24" s="26">
        <v>0</v>
      </c>
      <c r="CF24" s="26">
        <v>0</v>
      </c>
      <c r="CG24" s="27">
        <v>0</v>
      </c>
      <c r="CH24" s="27">
        <v>0</v>
      </c>
      <c r="CI24" s="27">
        <v>0</v>
      </c>
      <c r="CJ24" s="27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  <c r="CR24" s="26">
        <v>0</v>
      </c>
      <c r="CS24" s="26">
        <v>0</v>
      </c>
      <c r="CT24" s="26">
        <v>0</v>
      </c>
      <c r="CU24" s="26">
        <v>0</v>
      </c>
      <c r="CV24" s="26">
        <v>0</v>
      </c>
      <c r="CW24" s="26">
        <v>0</v>
      </c>
      <c r="CX24" s="26">
        <v>0</v>
      </c>
      <c r="CY24" s="26">
        <v>0</v>
      </c>
      <c r="CZ24" s="26">
        <v>0</v>
      </c>
      <c r="DA24" s="26">
        <v>0</v>
      </c>
      <c r="DB24" s="26">
        <v>0</v>
      </c>
      <c r="DC24" s="26">
        <v>0</v>
      </c>
      <c r="DD24" s="26">
        <v>0</v>
      </c>
      <c r="DE24" s="26">
        <v>400</v>
      </c>
      <c r="DF24" s="26">
        <v>400</v>
      </c>
      <c r="DG24" s="26">
        <v>0</v>
      </c>
      <c r="DH24" s="26">
        <v>0</v>
      </c>
      <c r="DI24" s="44">
        <f>DK24+DM24-DO24</f>
        <v>816.5</v>
      </c>
      <c r="DJ24" s="44">
        <f>DL24+DN24-DP24</f>
        <v>0</v>
      </c>
      <c r="DK24" s="26">
        <v>816.5</v>
      </c>
      <c r="DL24" s="26">
        <v>0</v>
      </c>
      <c r="DM24" s="26">
        <v>0</v>
      </c>
      <c r="DN24" s="26">
        <v>0</v>
      </c>
      <c r="DO24" s="26">
        <v>0</v>
      </c>
      <c r="DP24" s="26">
        <v>0</v>
      </c>
    </row>
    <row r="25" spans="1:120" s="3" customFormat="1" ht="14.25" customHeight="1" x14ac:dyDescent="0.25">
      <c r="A25" s="78">
        <v>17</v>
      </c>
      <c r="B25" s="1" t="s">
        <v>18</v>
      </c>
      <c r="C25" s="26">
        <f t="shared" si="5"/>
        <v>10832.325799999999</v>
      </c>
      <c r="D25" s="26">
        <f t="shared" si="5"/>
        <v>10595.5</v>
      </c>
      <c r="E25" s="26">
        <f t="shared" si="6"/>
        <v>10826.3</v>
      </c>
      <c r="F25" s="26">
        <f t="shared" si="6"/>
        <v>10595.5</v>
      </c>
      <c r="G25" s="26">
        <f t="shared" si="6"/>
        <v>6.0258000000000003</v>
      </c>
      <c r="H25" s="26">
        <f t="shared" si="6"/>
        <v>0</v>
      </c>
      <c r="I25" s="26">
        <v>9613.5</v>
      </c>
      <c r="J25" s="26">
        <v>9515.5</v>
      </c>
      <c r="K25" s="26">
        <v>6.0258000000000003</v>
      </c>
      <c r="L25" s="26">
        <v>0</v>
      </c>
      <c r="M25" s="26">
        <v>9615.5</v>
      </c>
      <c r="N25" s="26">
        <v>9515.5</v>
      </c>
      <c r="O25" s="26">
        <v>6.0258000000000003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7">
        <v>0</v>
      </c>
      <c r="AN25" s="27">
        <v>0</v>
      </c>
      <c r="AO25" s="26">
        <v>0</v>
      </c>
      <c r="AP25" s="26">
        <v>0</v>
      </c>
      <c r="AQ25" s="26">
        <v>0</v>
      </c>
      <c r="AR25" s="26">
        <v>0</v>
      </c>
      <c r="AS25" s="27">
        <v>0</v>
      </c>
      <c r="AT25" s="27">
        <v>0</v>
      </c>
      <c r="AU25" s="26">
        <v>0</v>
      </c>
      <c r="AV25" s="26">
        <v>0</v>
      </c>
      <c r="AW25" s="26">
        <v>0</v>
      </c>
      <c r="AX25" s="26">
        <v>0</v>
      </c>
      <c r="AY25" s="26">
        <v>0</v>
      </c>
      <c r="AZ25" s="26">
        <v>0</v>
      </c>
      <c r="BA25" s="26">
        <v>0</v>
      </c>
      <c r="BB25" s="26">
        <v>0</v>
      </c>
      <c r="BC25" s="26">
        <v>0</v>
      </c>
      <c r="BD25" s="26">
        <v>0</v>
      </c>
      <c r="BE25" s="26">
        <v>0</v>
      </c>
      <c r="BF25" s="26">
        <v>0</v>
      </c>
      <c r="BG25" s="27">
        <v>0</v>
      </c>
      <c r="BH25" s="27">
        <v>0</v>
      </c>
      <c r="BI25" s="26">
        <v>0</v>
      </c>
      <c r="BJ25" s="26">
        <v>0</v>
      </c>
      <c r="BK25" s="26">
        <v>0</v>
      </c>
      <c r="BL25" s="26">
        <v>0</v>
      </c>
      <c r="BM25" s="27">
        <v>0</v>
      </c>
      <c r="BN25" s="27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0</v>
      </c>
      <c r="CC25" s="26">
        <v>0</v>
      </c>
      <c r="CD25" s="26">
        <v>0</v>
      </c>
      <c r="CE25" s="26">
        <v>0</v>
      </c>
      <c r="CF25" s="26">
        <v>0</v>
      </c>
      <c r="CG25" s="27">
        <v>0</v>
      </c>
      <c r="CH25" s="27">
        <v>0</v>
      </c>
      <c r="CI25" s="27">
        <v>0</v>
      </c>
      <c r="CJ25" s="27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  <c r="CR25" s="26">
        <v>0</v>
      </c>
      <c r="CS25" s="26">
        <v>0</v>
      </c>
      <c r="CT25" s="26">
        <v>0</v>
      </c>
      <c r="CU25" s="26">
        <v>0</v>
      </c>
      <c r="CV25" s="26">
        <v>0</v>
      </c>
      <c r="CW25" s="26">
        <v>0</v>
      </c>
      <c r="CX25" s="26">
        <v>0</v>
      </c>
      <c r="CY25" s="26">
        <v>0</v>
      </c>
      <c r="CZ25" s="26">
        <v>0</v>
      </c>
      <c r="DA25" s="26">
        <v>0</v>
      </c>
      <c r="DB25" s="26">
        <v>0</v>
      </c>
      <c r="DC25" s="26">
        <v>0</v>
      </c>
      <c r="DD25" s="26">
        <v>0</v>
      </c>
      <c r="DE25" s="26">
        <v>1125.3</v>
      </c>
      <c r="DF25" s="26">
        <v>1080</v>
      </c>
      <c r="DG25" s="26">
        <v>0</v>
      </c>
      <c r="DH25" s="26">
        <v>0</v>
      </c>
      <c r="DI25" s="44">
        <f t="shared" ref="DI25:DI27" si="17">DK25+DM25-DO25</f>
        <v>87.5</v>
      </c>
      <c r="DJ25" s="44">
        <f t="shared" ref="DJ25:DJ27" si="18">DL25+DN25-DP25</f>
        <v>0</v>
      </c>
      <c r="DK25" s="26">
        <v>87.5</v>
      </c>
      <c r="DL25" s="26">
        <v>0</v>
      </c>
      <c r="DM25" s="26">
        <v>0</v>
      </c>
      <c r="DN25" s="26">
        <v>0</v>
      </c>
      <c r="DO25" s="26">
        <v>0</v>
      </c>
      <c r="DP25" s="26">
        <v>0</v>
      </c>
    </row>
    <row r="26" spans="1:120" s="3" customFormat="1" ht="14.25" customHeight="1" x14ac:dyDescent="0.25">
      <c r="A26" s="78">
        <v>18</v>
      </c>
      <c r="B26" s="1" t="s">
        <v>19</v>
      </c>
      <c r="C26" s="26">
        <f t="shared" si="5"/>
        <v>31838.100000000002</v>
      </c>
      <c r="D26" s="26">
        <f t="shared" si="5"/>
        <v>17620.129200000003</v>
      </c>
      <c r="E26" s="26">
        <f t="shared" si="6"/>
        <v>22295.9</v>
      </c>
      <c r="F26" s="26">
        <f t="shared" si="6"/>
        <v>18485.729200000002</v>
      </c>
      <c r="G26" s="26">
        <f t="shared" si="6"/>
        <v>9542.2000000000007</v>
      </c>
      <c r="H26" s="26">
        <f t="shared" si="6"/>
        <v>-865.60000000000036</v>
      </c>
      <c r="I26" s="26">
        <v>19595.900000000001</v>
      </c>
      <c r="J26" s="26">
        <v>17635.729200000002</v>
      </c>
      <c r="K26" s="26">
        <v>2650</v>
      </c>
      <c r="L26" s="26">
        <v>2620</v>
      </c>
      <c r="M26" s="26">
        <v>19595.900000000001</v>
      </c>
      <c r="N26" s="26">
        <v>17635.729200000002</v>
      </c>
      <c r="O26" s="26">
        <v>2650</v>
      </c>
      <c r="P26" s="26">
        <v>2620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6">
        <v>0</v>
      </c>
      <c r="AD26" s="26">
        <v>0</v>
      </c>
      <c r="AE26" s="26">
        <v>5842.2</v>
      </c>
      <c r="AF26" s="26">
        <v>-4513.6000000000004</v>
      </c>
      <c r="AG26" s="26">
        <v>0</v>
      </c>
      <c r="AH26" s="26">
        <v>0</v>
      </c>
      <c r="AI26" s="26">
        <v>5842.2</v>
      </c>
      <c r="AJ26" s="26">
        <v>899</v>
      </c>
      <c r="AK26" s="26">
        <v>0</v>
      </c>
      <c r="AL26" s="26">
        <v>0</v>
      </c>
      <c r="AM26" s="27">
        <v>0</v>
      </c>
      <c r="AN26" s="27">
        <v>0</v>
      </c>
      <c r="AO26" s="26">
        <v>0</v>
      </c>
      <c r="AP26" s="26">
        <v>0</v>
      </c>
      <c r="AQ26" s="26">
        <v>0</v>
      </c>
      <c r="AR26" s="26">
        <v>0</v>
      </c>
      <c r="AS26" s="27">
        <v>0</v>
      </c>
      <c r="AT26" s="27">
        <v>0</v>
      </c>
      <c r="AU26" s="26">
        <v>0</v>
      </c>
      <c r="AV26" s="26">
        <v>-5412.6</v>
      </c>
      <c r="AW26" s="26">
        <v>800</v>
      </c>
      <c r="AX26" s="26">
        <v>0</v>
      </c>
      <c r="AY26" s="26">
        <v>0</v>
      </c>
      <c r="AZ26" s="26">
        <v>0</v>
      </c>
      <c r="BA26" s="26">
        <v>800</v>
      </c>
      <c r="BB26" s="26">
        <v>0</v>
      </c>
      <c r="BC26" s="26">
        <v>0</v>
      </c>
      <c r="BD26" s="26">
        <v>0</v>
      </c>
      <c r="BE26" s="26">
        <v>0</v>
      </c>
      <c r="BF26" s="26">
        <v>0</v>
      </c>
      <c r="BG26" s="27">
        <v>0</v>
      </c>
      <c r="BH26" s="27">
        <v>0</v>
      </c>
      <c r="BI26" s="26">
        <v>0</v>
      </c>
      <c r="BJ26" s="26">
        <v>0</v>
      </c>
      <c r="BK26" s="26">
        <v>0</v>
      </c>
      <c r="BL26" s="26">
        <v>0</v>
      </c>
      <c r="BM26" s="27">
        <v>0</v>
      </c>
      <c r="BN26" s="27">
        <v>0</v>
      </c>
      <c r="BO26" s="26">
        <v>0</v>
      </c>
      <c r="BP26" s="26"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0</v>
      </c>
      <c r="CC26" s="26">
        <v>0</v>
      </c>
      <c r="CD26" s="26">
        <v>0</v>
      </c>
      <c r="CE26" s="26">
        <v>0</v>
      </c>
      <c r="CF26" s="26">
        <v>0</v>
      </c>
      <c r="CG26" s="27">
        <v>0</v>
      </c>
      <c r="CH26" s="27">
        <v>0</v>
      </c>
      <c r="CI26" s="27">
        <v>0</v>
      </c>
      <c r="CJ26" s="27">
        <v>0</v>
      </c>
      <c r="CK26" s="26">
        <v>900</v>
      </c>
      <c r="CL26" s="26">
        <v>0</v>
      </c>
      <c r="CM26" s="26">
        <v>1050</v>
      </c>
      <c r="CN26" s="26">
        <v>1028</v>
      </c>
      <c r="CO26" s="26">
        <v>900</v>
      </c>
      <c r="CP26" s="26">
        <v>0</v>
      </c>
      <c r="CQ26" s="26">
        <v>1050</v>
      </c>
      <c r="CR26" s="26">
        <v>1028</v>
      </c>
      <c r="CS26" s="26">
        <v>900</v>
      </c>
      <c r="CT26" s="26">
        <v>0</v>
      </c>
      <c r="CU26" s="26">
        <v>1050</v>
      </c>
      <c r="CV26" s="26">
        <v>1028</v>
      </c>
      <c r="CW26" s="26">
        <v>0</v>
      </c>
      <c r="CX26" s="26">
        <v>0</v>
      </c>
      <c r="CY26" s="26">
        <v>0</v>
      </c>
      <c r="CZ26" s="26">
        <v>0</v>
      </c>
      <c r="DA26" s="26">
        <v>0</v>
      </c>
      <c r="DB26" s="26">
        <v>0</v>
      </c>
      <c r="DC26" s="26">
        <v>0</v>
      </c>
      <c r="DD26" s="26">
        <v>0</v>
      </c>
      <c r="DE26" s="26">
        <v>1000</v>
      </c>
      <c r="DF26" s="26">
        <v>850</v>
      </c>
      <c r="DG26" s="26">
        <v>0</v>
      </c>
      <c r="DH26" s="26">
        <v>0</v>
      </c>
      <c r="DI26" s="44">
        <f t="shared" si="17"/>
        <v>0</v>
      </c>
      <c r="DJ26" s="44">
        <f t="shared" si="18"/>
        <v>0</v>
      </c>
      <c r="DK26" s="26">
        <v>0</v>
      </c>
      <c r="DL26" s="26">
        <v>0</v>
      </c>
      <c r="DM26" s="26">
        <v>0</v>
      </c>
      <c r="DN26" s="26">
        <v>0</v>
      </c>
      <c r="DO26" s="26">
        <v>0</v>
      </c>
      <c r="DP26" s="26">
        <v>0</v>
      </c>
    </row>
    <row r="27" spans="1:120" s="3" customFormat="1" ht="14.25" customHeight="1" x14ac:dyDescent="0.25">
      <c r="A27" s="78">
        <v>19</v>
      </c>
      <c r="B27" s="1" t="s">
        <v>20</v>
      </c>
      <c r="C27" s="26">
        <f t="shared" si="5"/>
        <v>59104.100000000006</v>
      </c>
      <c r="D27" s="26">
        <f t="shared" si="5"/>
        <v>49601.8</v>
      </c>
      <c r="E27" s="26">
        <f t="shared" si="6"/>
        <v>59101.9</v>
      </c>
      <c r="F27" s="26">
        <f t="shared" si="6"/>
        <v>55381.5</v>
      </c>
      <c r="G27" s="26">
        <f t="shared" si="6"/>
        <v>2.2000000000007276</v>
      </c>
      <c r="H27" s="26">
        <f t="shared" si="6"/>
        <v>-5779.7000000000007</v>
      </c>
      <c r="I27" s="26">
        <v>41001.9</v>
      </c>
      <c r="J27" s="26">
        <v>37531.5</v>
      </c>
      <c r="K27" s="26">
        <v>10002.200000000001</v>
      </c>
      <c r="L27" s="26">
        <v>4780</v>
      </c>
      <c r="M27" s="26">
        <v>41001.9</v>
      </c>
      <c r="N27" s="26">
        <v>37531.5</v>
      </c>
      <c r="O27" s="26">
        <v>10002.200000000001</v>
      </c>
      <c r="P27" s="26">
        <v>4780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6">
        <v>0</v>
      </c>
      <c r="AD27" s="26">
        <v>0</v>
      </c>
      <c r="AE27" s="26">
        <v>-10000</v>
      </c>
      <c r="AF27" s="26">
        <v>-10559.7</v>
      </c>
      <c r="AG27" s="26">
        <v>0</v>
      </c>
      <c r="AH27" s="26">
        <v>0</v>
      </c>
      <c r="AI27" s="26">
        <v>0</v>
      </c>
      <c r="AJ27" s="26">
        <v>0</v>
      </c>
      <c r="AK27" s="26">
        <v>0</v>
      </c>
      <c r="AL27" s="26">
        <v>0</v>
      </c>
      <c r="AM27" s="27">
        <v>0</v>
      </c>
      <c r="AN27" s="27">
        <v>0</v>
      </c>
      <c r="AO27" s="26">
        <v>0</v>
      </c>
      <c r="AP27" s="26">
        <v>0</v>
      </c>
      <c r="AQ27" s="26">
        <v>0</v>
      </c>
      <c r="AR27" s="26">
        <v>0</v>
      </c>
      <c r="AS27" s="27">
        <v>0</v>
      </c>
      <c r="AT27" s="27">
        <v>0</v>
      </c>
      <c r="AU27" s="26">
        <v>-10000</v>
      </c>
      <c r="AV27" s="26">
        <v>-10559.7</v>
      </c>
      <c r="AW27" s="26">
        <v>0</v>
      </c>
      <c r="AX27" s="26">
        <v>0</v>
      </c>
      <c r="AY27" s="26">
        <v>0</v>
      </c>
      <c r="AZ27" s="26">
        <v>0</v>
      </c>
      <c r="BA27" s="26">
        <v>0</v>
      </c>
      <c r="BB27" s="26">
        <v>0</v>
      </c>
      <c r="BC27" s="26">
        <v>0</v>
      </c>
      <c r="BD27" s="26">
        <v>0</v>
      </c>
      <c r="BE27" s="26">
        <v>0</v>
      </c>
      <c r="BF27" s="26">
        <v>0</v>
      </c>
      <c r="BG27" s="27">
        <v>0</v>
      </c>
      <c r="BH27" s="27">
        <v>0</v>
      </c>
      <c r="BI27" s="26">
        <v>0</v>
      </c>
      <c r="BJ27" s="26">
        <v>0</v>
      </c>
      <c r="BK27" s="26">
        <v>0</v>
      </c>
      <c r="BL27" s="26">
        <v>0</v>
      </c>
      <c r="BM27" s="27">
        <v>0</v>
      </c>
      <c r="BN27" s="27">
        <v>0</v>
      </c>
      <c r="BO27" s="26">
        <v>0</v>
      </c>
      <c r="BP27" s="26"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26">
        <v>0</v>
      </c>
      <c r="CD27" s="26">
        <v>0</v>
      </c>
      <c r="CE27" s="26">
        <v>0</v>
      </c>
      <c r="CF27" s="26">
        <v>0</v>
      </c>
      <c r="CG27" s="27">
        <v>0</v>
      </c>
      <c r="CH27" s="27">
        <v>0</v>
      </c>
      <c r="CI27" s="27">
        <v>0</v>
      </c>
      <c r="CJ27" s="27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  <c r="CR27" s="26">
        <v>0</v>
      </c>
      <c r="CS27" s="26">
        <v>0</v>
      </c>
      <c r="CT27" s="26">
        <v>0</v>
      </c>
      <c r="CU27" s="26">
        <v>0</v>
      </c>
      <c r="CV27" s="26">
        <v>0</v>
      </c>
      <c r="CW27" s="26">
        <v>16100</v>
      </c>
      <c r="CX27" s="26">
        <v>15850</v>
      </c>
      <c r="CY27" s="26">
        <v>0</v>
      </c>
      <c r="CZ27" s="26">
        <v>0</v>
      </c>
      <c r="DA27" s="26">
        <v>16100</v>
      </c>
      <c r="DB27" s="26">
        <v>15850</v>
      </c>
      <c r="DC27" s="26">
        <v>0</v>
      </c>
      <c r="DD27" s="26">
        <v>0</v>
      </c>
      <c r="DE27" s="26">
        <v>2000</v>
      </c>
      <c r="DF27" s="26">
        <v>2000</v>
      </c>
      <c r="DG27" s="26">
        <v>0</v>
      </c>
      <c r="DH27" s="26">
        <v>0</v>
      </c>
      <c r="DI27" s="44">
        <f t="shared" si="17"/>
        <v>0</v>
      </c>
      <c r="DJ27" s="44">
        <f t="shared" si="18"/>
        <v>0</v>
      </c>
      <c r="DK27" s="26">
        <v>0</v>
      </c>
      <c r="DL27" s="26">
        <v>0</v>
      </c>
      <c r="DM27" s="26">
        <v>0</v>
      </c>
      <c r="DN27" s="26">
        <v>0</v>
      </c>
      <c r="DO27" s="26">
        <v>0</v>
      </c>
      <c r="DP27" s="26">
        <v>0</v>
      </c>
    </row>
    <row r="28" spans="1:120" s="3" customFormat="1" ht="14.25" customHeight="1" x14ac:dyDescent="0.25">
      <c r="A28" s="78">
        <v>20</v>
      </c>
      <c r="B28" s="1" t="s">
        <v>21</v>
      </c>
      <c r="C28" s="26">
        <f t="shared" si="5"/>
        <v>19652.5</v>
      </c>
      <c r="D28" s="26">
        <f t="shared" si="5"/>
        <v>18754.5</v>
      </c>
      <c r="E28" s="26">
        <f t="shared" si="6"/>
        <v>19074.3</v>
      </c>
      <c r="F28" s="26">
        <f t="shared" si="6"/>
        <v>18177.5</v>
      </c>
      <c r="G28" s="26">
        <f t="shared" si="6"/>
        <v>578.20000000000005</v>
      </c>
      <c r="H28" s="26">
        <f t="shared" si="6"/>
        <v>577</v>
      </c>
      <c r="I28" s="26">
        <v>17714.3</v>
      </c>
      <c r="J28" s="26">
        <v>16817.5</v>
      </c>
      <c r="K28" s="26">
        <v>0</v>
      </c>
      <c r="L28" s="26">
        <v>0</v>
      </c>
      <c r="M28" s="26">
        <v>17714.3</v>
      </c>
      <c r="N28" s="26">
        <v>16817.5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6">
        <v>0</v>
      </c>
      <c r="AD28" s="26">
        <v>0</v>
      </c>
      <c r="AE28" s="26">
        <v>-159.5</v>
      </c>
      <c r="AF28" s="26">
        <v>-159.5</v>
      </c>
      <c r="AG28" s="26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7">
        <v>0</v>
      </c>
      <c r="AN28" s="27">
        <v>0</v>
      </c>
      <c r="AO28" s="26">
        <v>0</v>
      </c>
      <c r="AP28" s="26">
        <v>0</v>
      </c>
      <c r="AQ28" s="26">
        <v>0</v>
      </c>
      <c r="AR28" s="26">
        <v>0</v>
      </c>
      <c r="AS28" s="27">
        <v>0</v>
      </c>
      <c r="AT28" s="27">
        <v>0</v>
      </c>
      <c r="AU28" s="26">
        <v>-159.5</v>
      </c>
      <c r="AV28" s="26">
        <v>-159.5</v>
      </c>
      <c r="AW28" s="26">
        <v>0</v>
      </c>
      <c r="AX28" s="26">
        <v>0</v>
      </c>
      <c r="AY28" s="26">
        <v>0</v>
      </c>
      <c r="AZ28" s="26">
        <v>0</v>
      </c>
      <c r="BA28" s="26">
        <v>0</v>
      </c>
      <c r="BB28" s="26">
        <v>0</v>
      </c>
      <c r="BC28" s="26">
        <v>0</v>
      </c>
      <c r="BD28" s="26">
        <v>0</v>
      </c>
      <c r="BE28" s="26">
        <v>0</v>
      </c>
      <c r="BF28" s="26">
        <v>0</v>
      </c>
      <c r="BG28" s="27">
        <v>0</v>
      </c>
      <c r="BH28" s="27">
        <v>0</v>
      </c>
      <c r="BI28" s="26">
        <v>300</v>
      </c>
      <c r="BJ28" s="26">
        <v>300</v>
      </c>
      <c r="BK28" s="26">
        <v>737.7</v>
      </c>
      <c r="BL28" s="26">
        <v>736.5</v>
      </c>
      <c r="BM28" s="27">
        <v>0</v>
      </c>
      <c r="BN28" s="27">
        <v>0</v>
      </c>
      <c r="BO28" s="26">
        <v>0</v>
      </c>
      <c r="BP28" s="26">
        <v>0</v>
      </c>
      <c r="BQ28" s="26">
        <v>300</v>
      </c>
      <c r="BR28" s="26">
        <v>300</v>
      </c>
      <c r="BS28" s="26">
        <v>737.7</v>
      </c>
      <c r="BT28" s="26">
        <v>736.5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26">
        <v>0</v>
      </c>
      <c r="CB28" s="26">
        <v>0</v>
      </c>
      <c r="CC28" s="26">
        <v>0</v>
      </c>
      <c r="CD28" s="26">
        <v>0</v>
      </c>
      <c r="CE28" s="26">
        <v>0</v>
      </c>
      <c r="CF28" s="26">
        <v>0</v>
      </c>
      <c r="CG28" s="27">
        <v>0</v>
      </c>
      <c r="CH28" s="27">
        <v>0</v>
      </c>
      <c r="CI28" s="27">
        <v>0</v>
      </c>
      <c r="CJ28" s="27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0</v>
      </c>
      <c r="CQ28" s="26">
        <v>0</v>
      </c>
      <c r="CR28" s="26">
        <v>0</v>
      </c>
      <c r="CS28" s="26">
        <v>0</v>
      </c>
      <c r="CT28" s="26">
        <v>0</v>
      </c>
      <c r="CU28" s="26">
        <v>0</v>
      </c>
      <c r="CV28" s="26">
        <v>0</v>
      </c>
      <c r="CW28" s="26">
        <v>0</v>
      </c>
      <c r="CX28" s="26">
        <v>0</v>
      </c>
      <c r="CY28" s="26">
        <v>0</v>
      </c>
      <c r="CZ28" s="26">
        <v>0</v>
      </c>
      <c r="DA28" s="26">
        <v>0</v>
      </c>
      <c r="DB28" s="26">
        <v>0</v>
      </c>
      <c r="DC28" s="26">
        <v>0</v>
      </c>
      <c r="DD28" s="26">
        <v>0</v>
      </c>
      <c r="DE28" s="26">
        <v>1060</v>
      </c>
      <c r="DF28" s="26">
        <v>1060</v>
      </c>
      <c r="DG28" s="26">
        <v>0</v>
      </c>
      <c r="DH28" s="26">
        <v>0</v>
      </c>
      <c r="DI28" s="44">
        <f>DK28+DM28-DO28</f>
        <v>0</v>
      </c>
      <c r="DJ28" s="44">
        <f>DL28+DN28-DP28</f>
        <v>0</v>
      </c>
      <c r="DK28" s="26">
        <v>0</v>
      </c>
      <c r="DL28" s="26">
        <v>0</v>
      </c>
      <c r="DM28" s="26">
        <v>0</v>
      </c>
      <c r="DN28" s="26">
        <v>0</v>
      </c>
      <c r="DO28" s="26">
        <v>0</v>
      </c>
      <c r="DP28" s="26">
        <v>0</v>
      </c>
    </row>
    <row r="29" spans="1:120" s="3" customFormat="1" ht="14.25" customHeight="1" x14ac:dyDescent="0.25">
      <c r="A29" s="78">
        <v>21</v>
      </c>
      <c r="B29" s="1" t="s">
        <v>22</v>
      </c>
      <c r="C29" s="26">
        <f t="shared" si="5"/>
        <v>14503.903200000001</v>
      </c>
      <c r="D29" s="26">
        <f t="shared" si="5"/>
        <v>14408.4</v>
      </c>
      <c r="E29" s="26">
        <f t="shared" si="6"/>
        <v>11758.9</v>
      </c>
      <c r="F29" s="26">
        <f t="shared" si="6"/>
        <v>11663.5</v>
      </c>
      <c r="G29" s="26">
        <f t="shared" si="6"/>
        <v>2745.0032000000001</v>
      </c>
      <c r="H29" s="26">
        <f t="shared" si="6"/>
        <v>2744.9</v>
      </c>
      <c r="I29" s="26">
        <v>11758.9</v>
      </c>
      <c r="J29" s="26">
        <v>11663.5</v>
      </c>
      <c r="K29" s="26">
        <v>2745.0032000000001</v>
      </c>
      <c r="L29" s="26">
        <v>2744.9</v>
      </c>
      <c r="M29" s="26">
        <v>11758.9</v>
      </c>
      <c r="N29" s="26">
        <v>11663.5</v>
      </c>
      <c r="O29" s="26">
        <v>2745.0032000000001</v>
      </c>
      <c r="P29" s="26">
        <v>2744.9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7">
        <v>0</v>
      </c>
      <c r="AN29" s="27">
        <v>0</v>
      </c>
      <c r="AO29" s="26">
        <v>0</v>
      </c>
      <c r="AP29" s="26">
        <v>0</v>
      </c>
      <c r="AQ29" s="26">
        <v>0</v>
      </c>
      <c r="AR29" s="26">
        <v>0</v>
      </c>
      <c r="AS29" s="27">
        <v>0</v>
      </c>
      <c r="AT29" s="27">
        <v>0</v>
      </c>
      <c r="AU29" s="26">
        <v>0</v>
      </c>
      <c r="AV29" s="26">
        <v>0</v>
      </c>
      <c r="AW29" s="26">
        <v>0</v>
      </c>
      <c r="AX29" s="26">
        <v>0</v>
      </c>
      <c r="AY29" s="26">
        <v>0</v>
      </c>
      <c r="AZ29" s="26">
        <v>0</v>
      </c>
      <c r="BA29" s="26">
        <v>0</v>
      </c>
      <c r="BB29" s="26">
        <v>0</v>
      </c>
      <c r="BC29" s="26">
        <v>0</v>
      </c>
      <c r="BD29" s="26">
        <v>0</v>
      </c>
      <c r="BE29" s="26">
        <v>0</v>
      </c>
      <c r="BF29" s="26">
        <v>0</v>
      </c>
      <c r="BG29" s="27">
        <v>0</v>
      </c>
      <c r="BH29" s="27">
        <v>0</v>
      </c>
      <c r="BI29" s="26">
        <v>0</v>
      </c>
      <c r="BJ29" s="26">
        <v>0</v>
      </c>
      <c r="BK29" s="26">
        <v>0</v>
      </c>
      <c r="BL29" s="26">
        <v>0</v>
      </c>
      <c r="BM29" s="27">
        <v>0</v>
      </c>
      <c r="BN29" s="27">
        <v>0</v>
      </c>
      <c r="BO29" s="26">
        <v>0</v>
      </c>
      <c r="BP29" s="26">
        <v>0</v>
      </c>
      <c r="BQ29" s="26"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0</v>
      </c>
      <c r="BW29" s="26">
        <v>0</v>
      </c>
      <c r="BX29" s="26">
        <v>0</v>
      </c>
      <c r="BY29" s="26">
        <v>0</v>
      </c>
      <c r="BZ29" s="26">
        <v>0</v>
      </c>
      <c r="CA29" s="26">
        <v>0</v>
      </c>
      <c r="CB29" s="26">
        <v>0</v>
      </c>
      <c r="CC29" s="26">
        <v>0</v>
      </c>
      <c r="CD29" s="26">
        <v>0</v>
      </c>
      <c r="CE29" s="26">
        <v>0</v>
      </c>
      <c r="CF29" s="26">
        <v>0</v>
      </c>
      <c r="CG29" s="27">
        <v>0</v>
      </c>
      <c r="CH29" s="27">
        <v>0</v>
      </c>
      <c r="CI29" s="27">
        <v>0</v>
      </c>
      <c r="CJ29" s="27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  <c r="CR29" s="26">
        <v>0</v>
      </c>
      <c r="CS29" s="26">
        <v>0</v>
      </c>
      <c r="CT29" s="26">
        <v>0</v>
      </c>
      <c r="CU29" s="26">
        <v>0</v>
      </c>
      <c r="CV29" s="26">
        <v>0</v>
      </c>
      <c r="CW29" s="26">
        <v>0</v>
      </c>
      <c r="CX29" s="26">
        <v>0</v>
      </c>
      <c r="CY29" s="26">
        <v>0</v>
      </c>
      <c r="CZ29" s="26">
        <v>0</v>
      </c>
      <c r="DA29" s="26">
        <v>0</v>
      </c>
      <c r="DB29" s="26">
        <v>0</v>
      </c>
      <c r="DC29" s="26">
        <v>0</v>
      </c>
      <c r="DD29" s="26">
        <v>0</v>
      </c>
      <c r="DE29" s="26">
        <v>0</v>
      </c>
      <c r="DF29" s="26">
        <v>0</v>
      </c>
      <c r="DG29" s="26">
        <v>0</v>
      </c>
      <c r="DH29" s="26">
        <v>0</v>
      </c>
      <c r="DI29" s="44">
        <f t="shared" ref="DI29" si="19">DK29+DM29-DO29</f>
        <v>0</v>
      </c>
      <c r="DJ29" s="44">
        <f t="shared" ref="DJ29" si="20">DL29+DN29-DP29</f>
        <v>0</v>
      </c>
      <c r="DK29" s="26">
        <v>0</v>
      </c>
      <c r="DL29" s="26">
        <v>0</v>
      </c>
      <c r="DM29" s="26">
        <v>0</v>
      </c>
      <c r="DN29" s="26">
        <v>0</v>
      </c>
      <c r="DO29" s="26">
        <v>0</v>
      </c>
      <c r="DP29" s="26">
        <v>0</v>
      </c>
    </row>
    <row r="30" spans="1:120" s="3" customFormat="1" ht="14.25" customHeight="1" x14ac:dyDescent="0.25">
      <c r="A30" s="78">
        <v>22</v>
      </c>
      <c r="B30" s="1" t="s">
        <v>23</v>
      </c>
      <c r="C30" s="26">
        <f t="shared" si="5"/>
        <v>47502.1</v>
      </c>
      <c r="D30" s="26">
        <f t="shared" si="5"/>
        <v>41716.700000000004</v>
      </c>
      <c r="E30" s="26">
        <f t="shared" si="6"/>
        <v>43744.4</v>
      </c>
      <c r="F30" s="26">
        <f t="shared" si="6"/>
        <v>40732.600000000006</v>
      </c>
      <c r="G30" s="26">
        <f t="shared" si="6"/>
        <v>3757.7</v>
      </c>
      <c r="H30" s="26">
        <f t="shared" si="6"/>
        <v>984.09999999999991</v>
      </c>
      <c r="I30" s="26">
        <v>20730.400000000001</v>
      </c>
      <c r="J30" s="26">
        <v>18328.2</v>
      </c>
      <c r="K30" s="26">
        <v>3857.7</v>
      </c>
      <c r="L30" s="26">
        <v>3851</v>
      </c>
      <c r="M30" s="26">
        <v>20730.400000000001</v>
      </c>
      <c r="N30" s="26">
        <v>18328.2</v>
      </c>
      <c r="O30" s="26">
        <v>3857.7</v>
      </c>
      <c r="P30" s="26">
        <v>3851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6">
        <v>0</v>
      </c>
      <c r="AD30" s="26">
        <v>0</v>
      </c>
      <c r="AE30" s="26">
        <v>-100</v>
      </c>
      <c r="AF30" s="26">
        <v>-2866.9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27">
        <v>0</v>
      </c>
      <c r="AN30" s="27">
        <v>0</v>
      </c>
      <c r="AO30" s="26">
        <v>0</v>
      </c>
      <c r="AP30" s="26">
        <v>0</v>
      </c>
      <c r="AQ30" s="26">
        <v>0</v>
      </c>
      <c r="AR30" s="26">
        <v>0</v>
      </c>
      <c r="AS30" s="27">
        <v>0</v>
      </c>
      <c r="AT30" s="27">
        <v>0</v>
      </c>
      <c r="AU30" s="26">
        <v>-100</v>
      </c>
      <c r="AV30" s="26">
        <v>-2866.9</v>
      </c>
      <c r="AW30" s="26">
        <v>7240</v>
      </c>
      <c r="AX30" s="26">
        <v>7173</v>
      </c>
      <c r="AY30" s="26">
        <v>0</v>
      </c>
      <c r="AZ30" s="26">
        <v>0</v>
      </c>
      <c r="BA30" s="26">
        <v>7240</v>
      </c>
      <c r="BB30" s="26">
        <v>7173</v>
      </c>
      <c r="BC30" s="26">
        <v>0</v>
      </c>
      <c r="BD30" s="26">
        <v>0</v>
      </c>
      <c r="BE30" s="26">
        <v>0</v>
      </c>
      <c r="BF30" s="26">
        <v>0</v>
      </c>
      <c r="BG30" s="27">
        <v>0</v>
      </c>
      <c r="BH30" s="27">
        <v>0</v>
      </c>
      <c r="BI30" s="26">
        <v>4018</v>
      </c>
      <c r="BJ30" s="26">
        <v>3998.4</v>
      </c>
      <c r="BK30" s="26">
        <v>0</v>
      </c>
      <c r="BL30" s="26">
        <v>0</v>
      </c>
      <c r="BM30" s="27">
        <v>0</v>
      </c>
      <c r="BN30" s="27">
        <v>0</v>
      </c>
      <c r="BO30" s="26">
        <v>0</v>
      </c>
      <c r="BP30" s="26">
        <v>0</v>
      </c>
      <c r="BQ30" s="26">
        <v>4018</v>
      </c>
      <c r="BR30" s="26">
        <v>3998.4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0</v>
      </c>
      <c r="CC30" s="26">
        <v>0</v>
      </c>
      <c r="CD30" s="26">
        <v>0</v>
      </c>
      <c r="CE30" s="26">
        <v>0</v>
      </c>
      <c r="CF30" s="26">
        <v>0</v>
      </c>
      <c r="CG30" s="27">
        <v>0</v>
      </c>
      <c r="CH30" s="27">
        <v>0</v>
      </c>
      <c r="CI30" s="27">
        <v>0</v>
      </c>
      <c r="CJ30" s="27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  <c r="CR30" s="26">
        <v>0</v>
      </c>
      <c r="CS30" s="26">
        <v>0</v>
      </c>
      <c r="CT30" s="26">
        <v>0</v>
      </c>
      <c r="CU30" s="26">
        <v>0</v>
      </c>
      <c r="CV30" s="26">
        <v>0</v>
      </c>
      <c r="CW30" s="26">
        <v>10351</v>
      </c>
      <c r="CX30" s="26">
        <v>10348</v>
      </c>
      <c r="CY30" s="26">
        <v>0</v>
      </c>
      <c r="CZ30" s="26">
        <v>0</v>
      </c>
      <c r="DA30" s="26">
        <v>10351</v>
      </c>
      <c r="DB30" s="26">
        <v>10348</v>
      </c>
      <c r="DC30" s="26">
        <v>0</v>
      </c>
      <c r="DD30" s="26">
        <v>0</v>
      </c>
      <c r="DE30" s="26">
        <v>905</v>
      </c>
      <c r="DF30" s="26">
        <v>885</v>
      </c>
      <c r="DG30" s="26">
        <v>0</v>
      </c>
      <c r="DH30" s="26">
        <v>0</v>
      </c>
      <c r="DI30" s="44">
        <v>500</v>
      </c>
      <c r="DJ30" s="44">
        <v>0</v>
      </c>
      <c r="DK30" s="26">
        <v>500</v>
      </c>
      <c r="DL30" s="26">
        <v>0</v>
      </c>
      <c r="DM30" s="26">
        <v>0</v>
      </c>
      <c r="DN30" s="26">
        <v>0</v>
      </c>
      <c r="DO30" s="26">
        <v>0</v>
      </c>
      <c r="DP30" s="26">
        <v>0</v>
      </c>
    </row>
    <row r="31" spans="1:120" s="3" customFormat="1" ht="14.25" customHeight="1" x14ac:dyDescent="0.25">
      <c r="A31" s="78">
        <v>23</v>
      </c>
      <c r="B31" s="1" t="s">
        <v>24</v>
      </c>
      <c r="C31" s="26">
        <f t="shared" si="5"/>
        <v>83367.7</v>
      </c>
      <c r="D31" s="26">
        <f t="shared" si="5"/>
        <v>78701.2</v>
      </c>
      <c r="E31" s="26">
        <f t="shared" si="6"/>
        <v>65778.8</v>
      </c>
      <c r="F31" s="26">
        <f t="shared" si="6"/>
        <v>61690.2</v>
      </c>
      <c r="G31" s="26">
        <f t="shared" si="6"/>
        <v>28121.7</v>
      </c>
      <c r="H31" s="26">
        <f t="shared" si="6"/>
        <v>27543.8</v>
      </c>
      <c r="I31" s="26">
        <v>34994</v>
      </c>
      <c r="J31" s="26">
        <v>33527.599999999999</v>
      </c>
      <c r="K31" s="26">
        <v>2494.1999999999998</v>
      </c>
      <c r="L31" s="26">
        <v>2243</v>
      </c>
      <c r="M31" s="26">
        <v>34644</v>
      </c>
      <c r="N31" s="26">
        <v>33217.4</v>
      </c>
      <c r="O31" s="26">
        <v>2494.1999999999998</v>
      </c>
      <c r="P31" s="26">
        <v>2243</v>
      </c>
      <c r="Q31" s="26">
        <v>350</v>
      </c>
      <c r="R31" s="26">
        <v>312</v>
      </c>
      <c r="S31" s="26">
        <v>0</v>
      </c>
      <c r="T31" s="26">
        <v>0</v>
      </c>
      <c r="U31" s="26">
        <v>0</v>
      </c>
      <c r="V31" s="26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6">
        <v>1000</v>
      </c>
      <c r="AD31" s="26">
        <v>978</v>
      </c>
      <c r="AE31" s="44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27">
        <v>0</v>
      </c>
      <c r="AN31" s="27">
        <v>0</v>
      </c>
      <c r="AO31" s="44">
        <v>1000</v>
      </c>
      <c r="AP31" s="26">
        <v>978</v>
      </c>
      <c r="AQ31" s="44">
        <v>0</v>
      </c>
      <c r="AR31" s="26">
        <v>0</v>
      </c>
      <c r="AS31" s="27">
        <v>0</v>
      </c>
      <c r="AT31" s="27">
        <v>0</v>
      </c>
      <c r="AU31" s="26">
        <v>0</v>
      </c>
      <c r="AV31" s="26">
        <v>0</v>
      </c>
      <c r="AW31" s="26">
        <v>0</v>
      </c>
      <c r="AX31" s="26">
        <v>0</v>
      </c>
      <c r="AY31" s="26">
        <v>0</v>
      </c>
      <c r="AZ31" s="26">
        <v>0</v>
      </c>
      <c r="BA31" s="26">
        <v>0</v>
      </c>
      <c r="BB31" s="26">
        <v>0</v>
      </c>
      <c r="BC31" s="26">
        <v>0</v>
      </c>
      <c r="BD31" s="26">
        <v>0</v>
      </c>
      <c r="BE31" s="26">
        <v>0</v>
      </c>
      <c r="BF31" s="26">
        <v>0</v>
      </c>
      <c r="BG31" s="27">
        <v>0</v>
      </c>
      <c r="BH31" s="27">
        <v>0</v>
      </c>
      <c r="BI31" s="26">
        <v>1000</v>
      </c>
      <c r="BJ31" s="26">
        <v>60.8</v>
      </c>
      <c r="BK31" s="26">
        <v>25627.5</v>
      </c>
      <c r="BL31" s="26">
        <v>25300.799999999999</v>
      </c>
      <c r="BM31" s="27">
        <v>0</v>
      </c>
      <c r="BN31" s="27">
        <v>0</v>
      </c>
      <c r="BO31" s="26">
        <v>0</v>
      </c>
      <c r="BP31" s="26">
        <v>0</v>
      </c>
      <c r="BQ31" s="26">
        <v>0</v>
      </c>
      <c r="BR31" s="26">
        <v>0</v>
      </c>
      <c r="BS31" s="26">
        <v>0</v>
      </c>
      <c r="BT31" s="26">
        <v>0</v>
      </c>
      <c r="BU31" s="26">
        <v>1000</v>
      </c>
      <c r="BV31" s="26">
        <v>60.8</v>
      </c>
      <c r="BW31" s="26">
        <v>25627.5</v>
      </c>
      <c r="BX31" s="26">
        <v>25300.799999999999</v>
      </c>
      <c r="BY31" s="26">
        <v>0</v>
      </c>
      <c r="BZ31" s="26">
        <v>0</v>
      </c>
      <c r="CA31" s="26">
        <v>0</v>
      </c>
      <c r="CB31" s="26">
        <v>0</v>
      </c>
      <c r="CC31" s="26">
        <v>0</v>
      </c>
      <c r="CD31" s="26">
        <v>0</v>
      </c>
      <c r="CE31" s="26">
        <v>0</v>
      </c>
      <c r="CF31" s="26">
        <v>0</v>
      </c>
      <c r="CG31" s="27">
        <v>0</v>
      </c>
      <c r="CH31" s="27">
        <v>0</v>
      </c>
      <c r="CI31" s="27">
        <v>0</v>
      </c>
      <c r="CJ31" s="27">
        <v>0</v>
      </c>
      <c r="CK31" s="26">
        <v>0</v>
      </c>
      <c r="CL31" s="26">
        <v>0</v>
      </c>
      <c r="CM31" s="26">
        <v>0</v>
      </c>
      <c r="CN31" s="26">
        <v>0</v>
      </c>
      <c r="CO31" s="26">
        <v>0</v>
      </c>
      <c r="CP31" s="26">
        <v>0</v>
      </c>
      <c r="CQ31" s="26">
        <v>0</v>
      </c>
      <c r="CR31" s="26">
        <v>0</v>
      </c>
      <c r="CS31" s="26">
        <v>0</v>
      </c>
      <c r="CT31" s="26">
        <v>0</v>
      </c>
      <c r="CU31" s="26">
        <v>0</v>
      </c>
      <c r="CV31" s="26">
        <v>0</v>
      </c>
      <c r="CW31" s="26">
        <v>16952</v>
      </c>
      <c r="CX31" s="26">
        <v>16066</v>
      </c>
      <c r="CY31" s="26">
        <v>0</v>
      </c>
      <c r="CZ31" s="26">
        <v>0</v>
      </c>
      <c r="DA31" s="26">
        <v>16252</v>
      </c>
      <c r="DB31" s="26">
        <v>16066</v>
      </c>
      <c r="DC31" s="26">
        <v>0</v>
      </c>
      <c r="DD31" s="26">
        <v>0</v>
      </c>
      <c r="DE31" s="26">
        <v>1300</v>
      </c>
      <c r="DF31" s="26">
        <v>525</v>
      </c>
      <c r="DG31" s="26">
        <v>0</v>
      </c>
      <c r="DH31" s="26">
        <v>0</v>
      </c>
      <c r="DI31" s="44">
        <f>DK31+DM31-DO31</f>
        <v>0</v>
      </c>
      <c r="DJ31" s="44">
        <f>DL31+DN31-DP31</f>
        <v>0</v>
      </c>
      <c r="DK31" s="26">
        <v>10532.8</v>
      </c>
      <c r="DL31" s="26">
        <v>10532.8</v>
      </c>
      <c r="DM31" s="26">
        <v>0</v>
      </c>
      <c r="DN31" s="26">
        <v>0</v>
      </c>
      <c r="DO31" s="26">
        <v>10532.8</v>
      </c>
      <c r="DP31" s="26">
        <v>10532.8</v>
      </c>
    </row>
    <row r="32" spans="1:120" s="3" customFormat="1" ht="14.25" customHeight="1" x14ac:dyDescent="0.25">
      <c r="A32" s="78">
        <v>24</v>
      </c>
      <c r="B32" s="1" t="s">
        <v>25</v>
      </c>
      <c r="C32" s="26">
        <f t="shared" si="5"/>
        <v>26794.1</v>
      </c>
      <c r="D32" s="26">
        <f t="shared" si="5"/>
        <v>25225.200000000001</v>
      </c>
      <c r="E32" s="26">
        <f t="shared" si="6"/>
        <v>26782</v>
      </c>
      <c r="F32" s="26">
        <f t="shared" si="6"/>
        <v>25225.200000000001</v>
      </c>
      <c r="G32" s="26">
        <f t="shared" si="6"/>
        <v>12.1</v>
      </c>
      <c r="H32" s="26">
        <f t="shared" si="6"/>
        <v>0</v>
      </c>
      <c r="I32" s="26">
        <v>26782</v>
      </c>
      <c r="J32" s="26">
        <v>25225.200000000001</v>
      </c>
      <c r="K32" s="26">
        <v>12.1</v>
      </c>
      <c r="L32" s="26">
        <v>0</v>
      </c>
      <c r="M32" s="26">
        <v>26782</v>
      </c>
      <c r="N32" s="26">
        <v>25225.200000000001</v>
      </c>
      <c r="O32" s="26">
        <v>12.1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27">
        <v>0</v>
      </c>
      <c r="AN32" s="27">
        <v>0</v>
      </c>
      <c r="AO32" s="26">
        <v>0</v>
      </c>
      <c r="AP32" s="26">
        <v>0</v>
      </c>
      <c r="AQ32" s="26">
        <v>0</v>
      </c>
      <c r="AR32" s="26">
        <v>0</v>
      </c>
      <c r="AS32" s="27">
        <v>0</v>
      </c>
      <c r="AT32" s="27">
        <v>0</v>
      </c>
      <c r="AU32" s="26">
        <v>0</v>
      </c>
      <c r="AV32" s="26">
        <v>0</v>
      </c>
      <c r="AW32" s="26"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6">
        <v>0</v>
      </c>
      <c r="BE32" s="26">
        <v>0</v>
      </c>
      <c r="BF32" s="26">
        <v>0</v>
      </c>
      <c r="BG32" s="27">
        <v>0</v>
      </c>
      <c r="BH32" s="27">
        <v>0</v>
      </c>
      <c r="BI32" s="26">
        <v>0</v>
      </c>
      <c r="BJ32" s="26">
        <v>0</v>
      </c>
      <c r="BK32" s="26">
        <v>0</v>
      </c>
      <c r="BL32" s="26">
        <v>0</v>
      </c>
      <c r="BM32" s="27">
        <v>0</v>
      </c>
      <c r="BN32" s="27">
        <v>0</v>
      </c>
      <c r="BO32" s="26">
        <v>0</v>
      </c>
      <c r="BP32" s="26">
        <v>0</v>
      </c>
      <c r="BQ32" s="26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26">
        <v>0</v>
      </c>
      <c r="BY32" s="26">
        <v>0</v>
      </c>
      <c r="BZ32" s="26">
        <v>0</v>
      </c>
      <c r="CA32" s="26">
        <v>0</v>
      </c>
      <c r="CB32" s="26">
        <v>0</v>
      </c>
      <c r="CC32" s="26">
        <v>0</v>
      </c>
      <c r="CD32" s="26">
        <v>0</v>
      </c>
      <c r="CE32" s="26">
        <v>0</v>
      </c>
      <c r="CF32" s="26">
        <v>0</v>
      </c>
      <c r="CG32" s="27">
        <v>0</v>
      </c>
      <c r="CH32" s="27">
        <v>0</v>
      </c>
      <c r="CI32" s="27">
        <v>0</v>
      </c>
      <c r="CJ32" s="27">
        <v>0</v>
      </c>
      <c r="CK32" s="26">
        <v>0</v>
      </c>
      <c r="CL32" s="26">
        <v>0</v>
      </c>
      <c r="CM32" s="26">
        <v>0</v>
      </c>
      <c r="CN32" s="26">
        <v>0</v>
      </c>
      <c r="CO32" s="26">
        <v>0</v>
      </c>
      <c r="CP32" s="26">
        <v>0</v>
      </c>
      <c r="CQ32" s="26">
        <v>0</v>
      </c>
      <c r="CR32" s="26">
        <v>0</v>
      </c>
      <c r="CS32" s="26">
        <v>0</v>
      </c>
      <c r="CT32" s="26">
        <v>0</v>
      </c>
      <c r="CU32" s="26">
        <v>0</v>
      </c>
      <c r="CV32" s="26">
        <v>0</v>
      </c>
      <c r="CW32" s="26">
        <v>0</v>
      </c>
      <c r="CX32" s="26">
        <v>0</v>
      </c>
      <c r="CY32" s="26">
        <v>0</v>
      </c>
      <c r="CZ32" s="26">
        <v>0</v>
      </c>
      <c r="DA32" s="26">
        <v>0</v>
      </c>
      <c r="DB32" s="26">
        <v>0</v>
      </c>
      <c r="DC32" s="26">
        <v>0</v>
      </c>
      <c r="DD32" s="26">
        <v>0</v>
      </c>
      <c r="DE32" s="26">
        <v>0</v>
      </c>
      <c r="DF32" s="26">
        <v>0</v>
      </c>
      <c r="DG32" s="26">
        <v>0</v>
      </c>
      <c r="DH32" s="26">
        <v>0</v>
      </c>
      <c r="DI32" s="26">
        <v>0</v>
      </c>
      <c r="DJ32" s="26">
        <v>0</v>
      </c>
      <c r="DK32" s="26">
        <v>0</v>
      </c>
      <c r="DL32" s="26">
        <v>0</v>
      </c>
      <c r="DM32" s="26">
        <v>0</v>
      </c>
      <c r="DN32" s="26">
        <v>0</v>
      </c>
      <c r="DO32" s="26">
        <v>0</v>
      </c>
      <c r="DP32" s="26">
        <v>0</v>
      </c>
    </row>
    <row r="33" spans="1:120" s="3" customFormat="1" ht="17.25" customHeight="1" x14ac:dyDescent="0.25">
      <c r="A33" s="90" t="s">
        <v>63</v>
      </c>
      <c r="B33" s="91"/>
      <c r="C33" s="26">
        <f t="shared" ref="C33:AH33" si="21">SUM(C9:C32)</f>
        <v>7066850.0542999981</v>
      </c>
      <c r="D33" s="26">
        <f t="shared" si="21"/>
        <v>5523333.0093000019</v>
      </c>
      <c r="E33" s="26">
        <f t="shared" si="21"/>
        <v>5177975.5565000009</v>
      </c>
      <c r="F33" s="26">
        <f t="shared" si="21"/>
        <v>4688436.4545000009</v>
      </c>
      <c r="G33" s="26">
        <f t="shared" si="21"/>
        <v>2096030.4438</v>
      </c>
      <c r="H33" s="26">
        <f t="shared" si="21"/>
        <v>1020667.1945999999</v>
      </c>
      <c r="I33" s="26">
        <f t="shared" si="21"/>
        <v>1615197.2500999996</v>
      </c>
      <c r="J33" s="26">
        <f t="shared" si="21"/>
        <v>1459836.3516999998</v>
      </c>
      <c r="K33" s="26">
        <f t="shared" si="21"/>
        <v>231500.72680000006</v>
      </c>
      <c r="L33" s="26">
        <f t="shared" si="21"/>
        <v>170658.63040000002</v>
      </c>
      <c r="M33" s="26">
        <f t="shared" si="21"/>
        <v>1459662.9800999998</v>
      </c>
      <c r="N33" s="26">
        <f t="shared" si="21"/>
        <v>1348717.0202999997</v>
      </c>
      <c r="O33" s="26">
        <f t="shared" si="21"/>
        <v>174516.62680000006</v>
      </c>
      <c r="P33" s="26">
        <f t="shared" si="21"/>
        <v>135234.2304</v>
      </c>
      <c r="Q33" s="26">
        <f t="shared" si="21"/>
        <v>131314.45000000001</v>
      </c>
      <c r="R33" s="26">
        <f t="shared" si="21"/>
        <v>93620.718399999983</v>
      </c>
      <c r="S33" s="26">
        <f t="shared" si="21"/>
        <v>56957</v>
      </c>
      <c r="T33" s="26">
        <f t="shared" si="21"/>
        <v>35424.400000000001</v>
      </c>
      <c r="U33" s="26">
        <f t="shared" si="21"/>
        <v>4493.5</v>
      </c>
      <c r="V33" s="26">
        <f t="shared" si="21"/>
        <v>1825</v>
      </c>
      <c r="W33" s="27">
        <f t="shared" si="21"/>
        <v>0</v>
      </c>
      <c r="X33" s="27">
        <f t="shared" si="21"/>
        <v>0</v>
      </c>
      <c r="Y33" s="27">
        <f t="shared" si="21"/>
        <v>0</v>
      </c>
      <c r="Z33" s="27">
        <f t="shared" si="21"/>
        <v>0</v>
      </c>
      <c r="AA33" s="27">
        <f t="shared" si="21"/>
        <v>0</v>
      </c>
      <c r="AB33" s="27">
        <f t="shared" si="21"/>
        <v>0</v>
      </c>
      <c r="AC33" s="26">
        <f t="shared" si="21"/>
        <v>102212</v>
      </c>
      <c r="AD33" s="26">
        <f t="shared" si="21"/>
        <v>89338.85100000001</v>
      </c>
      <c r="AE33" s="26">
        <f t="shared" si="21"/>
        <v>914176.42219999991</v>
      </c>
      <c r="AF33" s="26">
        <f t="shared" si="21"/>
        <v>350607.64509999997</v>
      </c>
      <c r="AG33" s="26">
        <f t="shared" si="21"/>
        <v>11952</v>
      </c>
      <c r="AH33" s="26">
        <f t="shared" si="21"/>
        <v>8812.58</v>
      </c>
      <c r="AI33" s="26">
        <f t="shared" ref="AI33:BN33" si="22">SUM(AI9:AI32)</f>
        <v>254495.5</v>
      </c>
      <c r="AJ33" s="26">
        <f t="shared" si="22"/>
        <v>58971.28</v>
      </c>
      <c r="AK33" s="26">
        <f t="shared" si="22"/>
        <v>0</v>
      </c>
      <c r="AL33" s="26">
        <f t="shared" si="22"/>
        <v>0</v>
      </c>
      <c r="AM33" s="27">
        <f t="shared" si="22"/>
        <v>0</v>
      </c>
      <c r="AN33" s="27">
        <f t="shared" si="22"/>
        <v>0</v>
      </c>
      <c r="AO33" s="26">
        <f t="shared" si="22"/>
        <v>86280</v>
      </c>
      <c r="AP33" s="26">
        <f t="shared" si="22"/>
        <v>80856.510999999999</v>
      </c>
      <c r="AQ33" s="26">
        <f t="shared" si="22"/>
        <v>1053437.3222000001</v>
      </c>
      <c r="AR33" s="26">
        <f t="shared" si="22"/>
        <v>924855.96309999994</v>
      </c>
      <c r="AS33" s="27">
        <f t="shared" si="22"/>
        <v>0</v>
      </c>
      <c r="AT33" s="27">
        <f t="shared" si="22"/>
        <v>0</v>
      </c>
      <c r="AU33" s="26">
        <f t="shared" si="22"/>
        <v>-397841</v>
      </c>
      <c r="AV33" s="26">
        <f t="shared" si="22"/>
        <v>-633493.35399999993</v>
      </c>
      <c r="AW33" s="26">
        <f t="shared" si="22"/>
        <v>784715.67999999993</v>
      </c>
      <c r="AX33" s="26">
        <f t="shared" si="22"/>
        <v>762235.99550000008</v>
      </c>
      <c r="AY33" s="26">
        <f t="shared" si="22"/>
        <v>2317.1</v>
      </c>
      <c r="AZ33" s="26">
        <f t="shared" si="22"/>
        <v>2317</v>
      </c>
      <c r="BA33" s="26">
        <f t="shared" si="22"/>
        <v>777485.5</v>
      </c>
      <c r="BB33" s="26">
        <f t="shared" si="22"/>
        <v>756917.29550000012</v>
      </c>
      <c r="BC33" s="26">
        <f t="shared" si="22"/>
        <v>450</v>
      </c>
      <c r="BD33" s="26">
        <f t="shared" si="22"/>
        <v>450</v>
      </c>
      <c r="BE33" s="26">
        <f t="shared" si="22"/>
        <v>7030.2800000000007</v>
      </c>
      <c r="BF33" s="26">
        <f t="shared" si="22"/>
        <v>5118.6000000000004</v>
      </c>
      <c r="BG33" s="27">
        <f t="shared" si="22"/>
        <v>0</v>
      </c>
      <c r="BH33" s="27">
        <f t="shared" si="22"/>
        <v>0</v>
      </c>
      <c r="BI33" s="26">
        <f t="shared" si="22"/>
        <v>233996.82639999999</v>
      </c>
      <c r="BJ33" s="26">
        <f t="shared" si="22"/>
        <v>199823.45329999996</v>
      </c>
      <c r="BK33" s="26">
        <f t="shared" si="22"/>
        <v>835625.6398</v>
      </c>
      <c r="BL33" s="26">
        <f t="shared" si="22"/>
        <v>408310.69510000007</v>
      </c>
      <c r="BM33" s="27">
        <f t="shared" si="22"/>
        <v>0</v>
      </c>
      <c r="BN33" s="27">
        <f t="shared" si="22"/>
        <v>0</v>
      </c>
      <c r="BO33" s="26">
        <f t="shared" ref="BO33:CT33" si="23">SUM(BO9:BO32)</f>
        <v>283863.5</v>
      </c>
      <c r="BP33" s="26">
        <f t="shared" si="23"/>
        <v>60006.293999999994</v>
      </c>
      <c r="BQ33" s="26">
        <f t="shared" si="23"/>
        <v>12963</v>
      </c>
      <c r="BR33" s="26">
        <f t="shared" si="23"/>
        <v>12864.039999999999</v>
      </c>
      <c r="BS33" s="26">
        <f t="shared" si="23"/>
        <v>48431.486799999999</v>
      </c>
      <c r="BT33" s="26">
        <f t="shared" si="23"/>
        <v>40885.325499999999</v>
      </c>
      <c r="BU33" s="26">
        <f t="shared" si="23"/>
        <v>95249.4</v>
      </c>
      <c r="BV33" s="26">
        <f t="shared" si="23"/>
        <v>65089.356</v>
      </c>
      <c r="BW33" s="26">
        <f t="shared" si="23"/>
        <v>212729.3</v>
      </c>
      <c r="BX33" s="26">
        <f t="shared" si="23"/>
        <v>48724.47</v>
      </c>
      <c r="BY33" s="26">
        <f t="shared" si="23"/>
        <v>91392.526400000002</v>
      </c>
      <c r="BZ33" s="26">
        <f t="shared" si="23"/>
        <v>87551.562300000005</v>
      </c>
      <c r="CA33" s="26">
        <f t="shared" si="23"/>
        <v>109839</v>
      </c>
      <c r="CB33" s="26">
        <f t="shared" si="23"/>
        <v>107570.0808</v>
      </c>
      <c r="CC33" s="26">
        <f t="shared" si="23"/>
        <v>34392</v>
      </c>
      <c r="CD33" s="26">
        <f t="shared" si="23"/>
        <v>34318.595000000001</v>
      </c>
      <c r="CE33" s="26">
        <f t="shared" si="23"/>
        <v>180922.353</v>
      </c>
      <c r="CF33" s="26">
        <f t="shared" si="23"/>
        <v>151124.5048</v>
      </c>
      <c r="CG33" s="26">
        <f t="shared" si="23"/>
        <v>300</v>
      </c>
      <c r="CH33" s="27">
        <f t="shared" si="23"/>
        <v>0</v>
      </c>
      <c r="CI33" s="27">
        <f t="shared" si="23"/>
        <v>0</v>
      </c>
      <c r="CJ33" s="27">
        <f t="shared" si="23"/>
        <v>0</v>
      </c>
      <c r="CK33" s="26">
        <f t="shared" si="23"/>
        <v>330315.30000000005</v>
      </c>
      <c r="CL33" s="26">
        <f t="shared" si="23"/>
        <v>301494.84209999995</v>
      </c>
      <c r="CM33" s="26">
        <f t="shared" si="23"/>
        <v>73812.596000000005</v>
      </c>
      <c r="CN33" s="26">
        <f t="shared" si="23"/>
        <v>64907.074000000001</v>
      </c>
      <c r="CO33" s="26">
        <f t="shared" si="23"/>
        <v>322241.83</v>
      </c>
      <c r="CP33" s="26">
        <f t="shared" si="23"/>
        <v>297907.47009999998</v>
      </c>
      <c r="CQ33" s="26">
        <f t="shared" si="23"/>
        <v>67312.59599999999</v>
      </c>
      <c r="CR33" s="26">
        <f t="shared" si="23"/>
        <v>62353.383999999998</v>
      </c>
      <c r="CS33" s="26">
        <f t="shared" si="23"/>
        <v>189761.73</v>
      </c>
      <c r="CT33" s="26">
        <f t="shared" si="23"/>
        <v>183324.23700000005</v>
      </c>
      <c r="CU33" s="26">
        <f t="shared" ref="CU33:DP33" si="24">SUM(CU9:CU32)</f>
        <v>58312.595999999998</v>
      </c>
      <c r="CV33" s="26">
        <f t="shared" si="24"/>
        <v>53656.383999999998</v>
      </c>
      <c r="CW33" s="26">
        <f t="shared" si="24"/>
        <v>1683817.804</v>
      </c>
      <c r="CX33" s="26">
        <f t="shared" si="24"/>
        <v>1602953.923</v>
      </c>
      <c r="CY33" s="26">
        <f t="shared" si="24"/>
        <v>38097.959000000003</v>
      </c>
      <c r="CZ33" s="26">
        <f t="shared" si="24"/>
        <v>23366.15</v>
      </c>
      <c r="DA33" s="26">
        <f t="shared" si="24"/>
        <v>1187190.1539999999</v>
      </c>
      <c r="DB33" s="26">
        <f t="shared" si="24"/>
        <v>1129353.2709999999</v>
      </c>
      <c r="DC33" s="26">
        <f t="shared" si="24"/>
        <v>24653.9</v>
      </c>
      <c r="DD33" s="26">
        <f t="shared" si="24"/>
        <v>12206.9</v>
      </c>
      <c r="DE33" s="26">
        <f t="shared" si="24"/>
        <v>85988.6</v>
      </c>
      <c r="DF33" s="26">
        <f t="shared" si="24"/>
        <v>75923.26999999999</v>
      </c>
      <c r="DG33" s="26">
        <f t="shared" si="24"/>
        <v>0</v>
      </c>
      <c r="DH33" s="26">
        <f t="shared" si="24"/>
        <v>0</v>
      </c>
      <c r="DI33" s="26">
        <f t="shared" si="24"/>
        <v>75782.649999999994</v>
      </c>
      <c r="DJ33" s="26">
        <f t="shared" si="24"/>
        <v>9734.1280999999999</v>
      </c>
      <c r="DK33" s="26">
        <f t="shared" si="24"/>
        <v>336938.59600000002</v>
      </c>
      <c r="DL33" s="26">
        <f t="shared" si="24"/>
        <v>195004.76789999998</v>
      </c>
      <c r="DM33" s="26">
        <f t="shared" si="24"/>
        <v>500</v>
      </c>
      <c r="DN33" s="26">
        <f t="shared" si="24"/>
        <v>500</v>
      </c>
      <c r="DO33" s="26">
        <f t="shared" si="24"/>
        <v>207155.946</v>
      </c>
      <c r="DP33" s="26">
        <f t="shared" si="24"/>
        <v>185770.63979999998</v>
      </c>
    </row>
    <row r="34" spans="1:120" s="28" customFormat="1" ht="5.25" customHeight="1" x14ac:dyDescent="0.2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30"/>
      <c r="AH34" s="30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</row>
    <row r="35" spans="1:120" s="3" customFormat="1" ht="13.5" x14ac:dyDescent="0.25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</row>
    <row r="36" spans="1:120" s="3" customFormat="1" ht="8.25" customHeight="1" x14ac:dyDescent="0.2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</row>
    <row r="37" spans="1:120" s="3" customFormat="1" ht="13.5" x14ac:dyDescent="0.2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</row>
    <row r="38" spans="1:120" s="3" customFormat="1" ht="13.5" x14ac:dyDescent="0.25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</row>
    <row r="39" spans="1:120" s="3" customFormat="1" ht="13.5" x14ac:dyDescent="0.25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</row>
    <row r="40" spans="1:120" s="3" customFormat="1" ht="13.5" x14ac:dyDescent="0.25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</row>
    <row r="41" spans="1:120" s="3" customFormat="1" ht="13.5" x14ac:dyDescent="0.2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</row>
    <row r="42" spans="1:120" s="3" customFormat="1" ht="13.5" x14ac:dyDescent="0.25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</row>
    <row r="43" spans="1:120" s="3" customFormat="1" ht="13.5" x14ac:dyDescent="0.25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</row>
    <row r="44" spans="1:120" s="3" customFormat="1" ht="13.5" x14ac:dyDescent="0.2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</row>
    <row r="45" spans="1:120" s="3" customFormat="1" ht="13.5" x14ac:dyDescent="0.2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</row>
    <row r="46" spans="1:120" s="3" customFormat="1" ht="13.5" x14ac:dyDescent="0.2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</row>
    <row r="47" spans="1:120" s="3" customFormat="1" ht="13.5" x14ac:dyDescent="0.2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</row>
    <row r="48" spans="1:120" s="3" customFormat="1" ht="13.5" x14ac:dyDescent="0.2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</row>
    <row r="49" spans="3:120" s="3" customFormat="1" ht="13.5" x14ac:dyDescent="0.25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</row>
    <row r="50" spans="3:120" s="3" customFormat="1" ht="13.5" x14ac:dyDescent="0.25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</row>
    <row r="51" spans="3:120" s="3" customFormat="1" ht="13.5" x14ac:dyDescent="0.2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</row>
    <row r="52" spans="3:120" s="3" customFormat="1" ht="13.5" x14ac:dyDescent="0.25"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</row>
    <row r="53" spans="3:120" s="3" customFormat="1" ht="13.5" x14ac:dyDescent="0.25"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</row>
    <row r="54" spans="3:120" s="3" customFormat="1" ht="13.5" x14ac:dyDescent="0.25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</row>
    <row r="55" spans="3:120" s="3" customFormat="1" ht="13.5" x14ac:dyDescent="0.25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</row>
    <row r="56" spans="3:120" s="3" customFormat="1" ht="13.5" x14ac:dyDescent="0.25"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</row>
    <row r="57" spans="3:120" s="3" customFormat="1" ht="13.5" x14ac:dyDescent="0.25"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</row>
    <row r="58" spans="3:120" s="3" customFormat="1" ht="13.5" x14ac:dyDescent="0.25"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</row>
    <row r="59" spans="3:120" s="3" customFormat="1" ht="13.5" x14ac:dyDescent="0.25"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</row>
    <row r="60" spans="3:120" s="3" customFormat="1" ht="13.5" x14ac:dyDescent="0.25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</row>
    <row r="61" spans="3:120" s="3" customFormat="1" ht="13.5" x14ac:dyDescent="0.25"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</row>
    <row r="62" spans="3:120" s="3" customFormat="1" ht="13.5" x14ac:dyDescent="0.25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</row>
    <row r="63" spans="3:120" s="3" customFormat="1" ht="13.5" x14ac:dyDescent="0.25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</row>
    <row r="64" spans="3:120" s="3" customFormat="1" ht="13.5" x14ac:dyDescent="0.25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</row>
    <row r="65" spans="3:120" s="3" customFormat="1" ht="13.5" x14ac:dyDescent="0.25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</row>
    <row r="66" spans="3:120" s="3" customFormat="1" ht="13.5" x14ac:dyDescent="0.25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</row>
    <row r="67" spans="3:120" s="3" customFormat="1" ht="13.5" x14ac:dyDescent="0.25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</row>
    <row r="68" spans="3:120" s="3" customFormat="1" ht="13.5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</row>
    <row r="69" spans="3:120" s="28" customFormat="1" ht="13.5" x14ac:dyDescent="0.25"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</row>
    <row r="70" spans="3:120" s="28" customFormat="1" ht="13.5" x14ac:dyDescent="0.25"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</row>
    <row r="71" spans="3:120" s="28" customFormat="1" ht="13.5" x14ac:dyDescent="0.25"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</row>
    <row r="72" spans="3:120" s="28" customFormat="1" ht="13.5" x14ac:dyDescent="0.25"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</row>
    <row r="73" spans="3:120" s="28" customFormat="1" ht="13.5" x14ac:dyDescent="0.25"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</row>
    <row r="74" spans="3:120" s="28" customFormat="1" ht="13.5" x14ac:dyDescent="0.25"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</row>
    <row r="75" spans="3:120" s="28" customFormat="1" ht="13.5" x14ac:dyDescent="0.25"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</row>
    <row r="76" spans="3:120" s="28" customFormat="1" ht="13.5" x14ac:dyDescent="0.25"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</row>
    <row r="77" spans="3:120" s="28" customFormat="1" ht="13.5" x14ac:dyDescent="0.25"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</row>
    <row r="78" spans="3:120" s="28" customFormat="1" ht="13.5" x14ac:dyDescent="0.25"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</row>
    <row r="79" spans="3:120" s="28" customFormat="1" ht="13.5" x14ac:dyDescent="0.25"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</row>
    <row r="80" spans="3:120" s="28" customFormat="1" ht="13.5" x14ac:dyDescent="0.25"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</row>
    <row r="81" spans="3:120" s="28" customFormat="1" ht="13.5" x14ac:dyDescent="0.25"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</row>
    <row r="82" spans="3:120" s="28" customFormat="1" ht="13.5" x14ac:dyDescent="0.25"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</row>
    <row r="83" spans="3:120" s="28" customFormat="1" ht="13.5" x14ac:dyDescent="0.25"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</row>
    <row r="84" spans="3:120" s="28" customFormat="1" ht="13.5" x14ac:dyDescent="0.25"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</row>
    <row r="85" spans="3:120" s="28" customFormat="1" ht="13.5" x14ac:dyDescent="0.25"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</row>
    <row r="86" spans="3:120" s="28" customFormat="1" ht="13.5" x14ac:dyDescent="0.25"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</row>
    <row r="87" spans="3:120" s="28" customFormat="1" ht="13.5" x14ac:dyDescent="0.25"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</row>
    <row r="88" spans="3:120" s="28" customFormat="1" ht="13.5" x14ac:dyDescent="0.25"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</row>
    <row r="89" spans="3:120" s="28" customFormat="1" ht="13.5" x14ac:dyDescent="0.25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</row>
    <row r="90" spans="3:120" s="28" customFormat="1" ht="13.5" x14ac:dyDescent="0.25"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</row>
    <row r="91" spans="3:120" s="28" customFormat="1" ht="13.5" x14ac:dyDescent="0.25"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</row>
    <row r="92" spans="3:120" s="28" customFormat="1" ht="13.5" x14ac:dyDescent="0.25"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</row>
    <row r="93" spans="3:120" s="28" customFormat="1" ht="13.5" x14ac:dyDescent="0.25"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</row>
    <row r="94" spans="3:120" s="28" customFormat="1" ht="13.5" x14ac:dyDescent="0.25"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</row>
    <row r="95" spans="3:120" s="28" customFormat="1" ht="13.5" x14ac:dyDescent="0.25"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</row>
    <row r="96" spans="3:120" x14ac:dyDescent="0.3"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</row>
    <row r="97" spans="3:120" x14ac:dyDescent="0.3"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</row>
    <row r="98" spans="3:120" x14ac:dyDescent="0.3"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</row>
    <row r="99" spans="3:120" x14ac:dyDescent="0.3"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</row>
    <row r="100" spans="3:120" x14ac:dyDescent="0.3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</row>
    <row r="101" spans="3:120" x14ac:dyDescent="0.3"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</row>
    <row r="102" spans="3:120" x14ac:dyDescent="0.3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</row>
    <row r="103" spans="3:120" x14ac:dyDescent="0.3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</row>
    <row r="104" spans="3:120" x14ac:dyDescent="0.3"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</row>
    <row r="105" spans="3:120" x14ac:dyDescent="0.3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</row>
    <row r="106" spans="3:120" x14ac:dyDescent="0.3"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</row>
    <row r="107" spans="3:120" x14ac:dyDescent="0.3"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</row>
    <row r="108" spans="3:120" x14ac:dyDescent="0.3"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</row>
    <row r="109" spans="3:120" x14ac:dyDescent="0.3"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</row>
    <row r="110" spans="3:120" x14ac:dyDescent="0.3"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</row>
    <row r="111" spans="3:120" x14ac:dyDescent="0.3"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</row>
    <row r="112" spans="3:120" x14ac:dyDescent="0.3"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</row>
    <row r="113" spans="3:120" x14ac:dyDescent="0.3"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</row>
    <row r="114" spans="3:120" x14ac:dyDescent="0.3"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</row>
    <row r="115" spans="3:120" x14ac:dyDescent="0.3"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</row>
    <row r="116" spans="3:120" x14ac:dyDescent="0.3"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</row>
    <row r="117" spans="3:120" x14ac:dyDescent="0.3"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</row>
    <row r="118" spans="3:120" x14ac:dyDescent="0.3"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</row>
    <row r="119" spans="3:120" x14ac:dyDescent="0.3"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</row>
    <row r="120" spans="3:120" x14ac:dyDescent="0.3"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</row>
    <row r="121" spans="3:120" x14ac:dyDescent="0.3"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</row>
    <row r="122" spans="3:120" x14ac:dyDescent="0.3"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</row>
    <row r="123" spans="3:120" x14ac:dyDescent="0.3"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</row>
    <row r="124" spans="3:120" x14ac:dyDescent="0.3"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</row>
    <row r="125" spans="3:120" x14ac:dyDescent="0.3"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</row>
    <row r="126" spans="3:120" x14ac:dyDescent="0.3"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</row>
    <row r="127" spans="3:120" x14ac:dyDescent="0.3"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</row>
    <row r="128" spans="3:120" x14ac:dyDescent="0.3"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</row>
    <row r="129" spans="3:120" x14ac:dyDescent="0.3"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</row>
    <row r="130" spans="3:120" x14ac:dyDescent="0.3"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</row>
    <row r="131" spans="3:120" x14ac:dyDescent="0.3"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</row>
    <row r="132" spans="3:120" x14ac:dyDescent="0.3"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</row>
    <row r="133" spans="3:120" x14ac:dyDescent="0.3"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</row>
    <row r="134" spans="3:120" x14ac:dyDescent="0.3"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</row>
    <row r="135" spans="3:120" x14ac:dyDescent="0.3"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</row>
    <row r="136" spans="3:120" x14ac:dyDescent="0.3"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</row>
    <row r="137" spans="3:120" x14ac:dyDescent="0.3"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</row>
    <row r="138" spans="3:120" x14ac:dyDescent="0.3"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</row>
    <row r="139" spans="3:120" x14ac:dyDescent="0.3"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</row>
    <row r="140" spans="3:120" x14ac:dyDescent="0.3"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</row>
    <row r="141" spans="3:120" x14ac:dyDescent="0.3"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</row>
    <row r="142" spans="3:120" x14ac:dyDescent="0.3"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</row>
    <row r="143" spans="3:120" x14ac:dyDescent="0.3"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</row>
    <row r="144" spans="3:120" x14ac:dyDescent="0.3"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</row>
    <row r="145" spans="3:120" x14ac:dyDescent="0.3"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</row>
    <row r="146" spans="3:120" x14ac:dyDescent="0.3"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</row>
    <row r="147" spans="3:120" x14ac:dyDescent="0.3"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</row>
    <row r="148" spans="3:120" x14ac:dyDescent="0.3"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</row>
    <row r="149" spans="3:120" x14ac:dyDescent="0.3"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</row>
    <row r="150" spans="3:120" x14ac:dyDescent="0.3"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</row>
    <row r="151" spans="3:120" x14ac:dyDescent="0.3"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</row>
    <row r="152" spans="3:120" x14ac:dyDescent="0.3"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</row>
    <row r="153" spans="3:120" x14ac:dyDescent="0.3"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32"/>
    </row>
    <row r="154" spans="3:120" x14ac:dyDescent="0.3"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</row>
    <row r="155" spans="3:120" x14ac:dyDescent="0.3"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</row>
    <row r="156" spans="3:120" x14ac:dyDescent="0.3"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</row>
    <row r="157" spans="3:120" x14ac:dyDescent="0.3"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</row>
    <row r="158" spans="3:120" x14ac:dyDescent="0.3"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</row>
    <row r="159" spans="3:120" x14ac:dyDescent="0.3"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</row>
    <row r="160" spans="3:120" x14ac:dyDescent="0.3"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</row>
    <row r="161" spans="3:120" x14ac:dyDescent="0.3"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</row>
    <row r="162" spans="3:120" x14ac:dyDescent="0.3"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</row>
    <row r="163" spans="3:120" x14ac:dyDescent="0.3"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</row>
    <row r="164" spans="3:120" x14ac:dyDescent="0.3"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</row>
    <row r="165" spans="3:120" x14ac:dyDescent="0.3"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</row>
    <row r="166" spans="3:120" x14ac:dyDescent="0.3"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</row>
    <row r="167" spans="3:120" x14ac:dyDescent="0.3"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</row>
    <row r="168" spans="3:120" x14ac:dyDescent="0.3"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</row>
    <row r="169" spans="3:120" x14ac:dyDescent="0.3"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</row>
    <row r="170" spans="3:120" x14ac:dyDescent="0.3"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</row>
    <row r="171" spans="3:120" x14ac:dyDescent="0.3"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</row>
    <row r="172" spans="3:120" x14ac:dyDescent="0.3"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</row>
  </sheetData>
  <protectedRanges>
    <protectedRange sqref="A33 B9:B32" name="Range3"/>
    <protectedRange sqref="I32:AL32 I31:AD31 U12:W12 AS12:AT12 AI12:AL12 DG12:DH12 U11:V11 CG11:CJ12 I10:V10 AS31:DH31 Q24:V24 AG31:AL31 I25:V25 I13:AL13 I22:V23 Q20:V20 I27:AL30 Q26:X26 U14:AB14 AS14:AV14 V15:AD15 AO10:DH10 AO32:DH32 AO12:AP12 AO13:DH13 AO15:AP15 BC14:BH14 BW14:BX14 CA14:CB14 BM14:BT14 AM9:AN15 I16:DH17 BM15:BP15 AS15:AT15 AG14:AL15 BU15:CD15 CG14:CJ15 S18:AB18 AO22:DH30 AA20:AL20 Y11:AB11 Y10:AJ10 W9:W11 Y12:AD12 X9:X12 W22:X25 Y22:AL26 AA21:AD21 AP21:AT21 AO20:DH20 BG21:BH21 BW21:CB21 CM21:CN21 AM18:AN32 W19:Z21 AB19" name="Range1"/>
    <protectedRange sqref="DL12:DP12 DK10:DP10 DK13:DP13 DK16:DP17 DK20:DP20 DK22:DP32" name="Range2"/>
    <protectedRange sqref="AP31" name="Range1_4"/>
    <protectedRange sqref="AR31 AF31" name="Range1_5"/>
    <protectedRange sqref="AV9" name="Range1_9_1"/>
    <protectedRange sqref="J9" name="Range1_12"/>
    <protectedRange sqref="AR9" name="Range1_1_2"/>
    <protectedRange sqref="AD9" name="Range1_2_1"/>
    <protectedRange sqref="BB9" name="Range1_3_1"/>
    <protectedRange sqref="BJ9" name="Range1_4_2"/>
    <protectedRange sqref="BL9" name="Range1_5_2"/>
    <protectedRange sqref="BT9" name="Range1_6_1"/>
    <protectedRange sqref="BV9" name="Range1_7_1"/>
    <protectedRange sqref="BX9" name="Range1_8_1"/>
    <protectedRange sqref="CB9" name="Range1_10_1"/>
    <protectedRange sqref="CD9" name="Range1_11_1"/>
    <protectedRange sqref="CH9" name="Range1_13_1"/>
    <protectedRange sqref="CL9" name="Range1_14_1"/>
    <protectedRange sqref="CN9" name="Range1_15_1"/>
    <protectedRange sqref="CP9" name="Range1_16_1"/>
    <protectedRange sqref="CR9" name="Range1_17_1"/>
    <protectedRange sqref="CT9" name="Range1_18_1"/>
    <protectedRange sqref="CV9" name="Range1_19_1"/>
    <protectedRange sqref="CX9" name="Range1_20_1"/>
    <protectedRange sqref="CZ9" name="Range1_21_1"/>
    <protectedRange sqref="DB9" name="Range1_22_1"/>
    <protectedRange sqref="DD9" name="Range1_23_1"/>
    <protectedRange sqref="DF9" name="Range1_24_1"/>
    <protectedRange sqref="DL9" name="Range2_1_1"/>
    <protectedRange sqref="DN9" name="Range2_2_1"/>
    <protectedRange sqref="DP9" name="Range2_3_1"/>
    <protectedRange sqref="CF9" name="Range1_25_1"/>
    <protectedRange sqref="AV12" name="Range1_9"/>
    <protectedRange sqref="J12:K12" name="Range1_1"/>
    <protectedRange sqref="AR12" name="Range1_1_1"/>
    <protectedRange sqref="BB12" name="Range1_3"/>
    <protectedRange sqref="BJ12" name="Range1_4_1"/>
    <protectedRange sqref="BL12" name="Range1_5_1"/>
    <protectedRange sqref="BT12" name="Range1_6"/>
    <protectedRange sqref="BV12" name="Range1_7"/>
    <protectedRange sqref="BX12" name="Range1_8"/>
    <protectedRange sqref="CB12" name="Range1_10"/>
    <protectedRange sqref="CD12" name="Range1_11"/>
    <protectedRange sqref="CL12" name="Range1_14"/>
    <protectedRange sqref="CN12" name="Range1_15"/>
    <protectedRange sqref="CP12" name="Range1_16"/>
    <protectedRange sqref="CR12" name="Range1_17"/>
    <protectedRange sqref="CT12" name="Range1_18"/>
    <protectedRange sqref="CV12" name="Range1_19"/>
    <protectedRange sqref="CX12" name="Range1_20"/>
    <protectedRange sqref="DD12 CZ12" name="Range1_21"/>
    <protectedRange sqref="DB12" name="Range1_22"/>
    <protectedRange sqref="DF12" name="Range1_24"/>
    <protectedRange sqref="CF12" name="Range1_25"/>
    <protectedRange sqref="AV11" name="Range1_9_3"/>
    <protectedRange sqref="J11" name="Range1_26"/>
    <protectedRange sqref="AR11" name="Range1_1_4"/>
    <protectedRange sqref="AD11" name="Range1_2_3"/>
    <protectedRange sqref="BB11" name="Range1_3_3"/>
    <protectedRange sqref="BJ11" name="Range1_4_4"/>
    <protectedRange sqref="BL11" name="Range1_5_4"/>
    <protectedRange sqref="BX11" name="Range1_8_3"/>
    <protectedRange sqref="CB11" name="Range1_10_3"/>
    <protectedRange sqref="CT11" name="Range1_14_3"/>
    <protectedRange sqref="CN11" name="Range1_15_3"/>
    <protectedRange sqref="CP11" name="Range1_16_3"/>
    <protectedRange sqref="CR11" name="Range1_17_3"/>
    <protectedRange sqref="CV11" name="Range1_19_3"/>
    <protectedRange sqref="CX11" name="Range1_20_3"/>
    <protectedRange sqref="CZ11" name="Range1_21_3"/>
    <protectedRange sqref="DB11" name="Range1_22_3"/>
    <protectedRange sqref="DD11" name="Range1_23_3"/>
    <protectedRange sqref="DF11" name="Range1_24_3"/>
    <protectedRange sqref="DL11" name="Range2_1_3"/>
    <protectedRange sqref="DN11" name="Range2_2_3"/>
    <protectedRange sqref="DP11" name="Range2_3_3"/>
    <protectedRange sqref="I24:P24" name="Range1_27"/>
    <protectedRange sqref="I20:P20" name="Range1_28"/>
    <protectedRange sqref="I26:P26" name="Range1_29"/>
    <protectedRange sqref="CK14:DH14 AO14:AR14 AC14:AF14 I14:T14 AW14:BB14 BU14:BV14 BY14:BZ14 CC14:CF14 BI14:BL14" name="Range1_13"/>
    <protectedRange sqref="DK14:DP14" name="Range2_2"/>
    <protectedRange sqref="CK15:DH15 I15:U15 AQ15:AR15 AE15:AF15 AU15:BL15 BQ15:BT15 CE15:CF15" name="Range1_23"/>
    <protectedRange sqref="DK15:DP15" name="Range2_3"/>
    <protectedRange sqref="AC18:AL18 I18:R18 AO18:DH18" name="Range1_30"/>
    <protectedRange sqref="DK18:DP18" name="Range2_4"/>
    <protectedRange sqref="AA19 AC19:AL19 AO19:DH19 I19:V19" name="Range1_32"/>
    <protectedRange sqref="DK19:DP19" name="Range2_6"/>
    <protectedRange sqref="BI21:BV21 CC21:CL21 AE21:AL21 CO21:DH21 AO21 AU21:BF21 I21:V21" name="Range1_33"/>
    <protectedRange sqref="DK21:DP21" name="Range2_7"/>
  </protectedRanges>
  <mergeCells count="97">
    <mergeCell ref="C1:M1"/>
    <mergeCell ref="AA2:AB2"/>
    <mergeCell ref="A3:A7"/>
    <mergeCell ref="B3:B7"/>
    <mergeCell ref="C3:H5"/>
    <mergeCell ref="I3:DP3"/>
    <mergeCell ref="I4:L5"/>
    <mergeCell ref="M4:T4"/>
    <mergeCell ref="U4:X5"/>
    <mergeCell ref="Y4:AB5"/>
    <mergeCell ref="DO4:DP5"/>
    <mergeCell ref="M5:P5"/>
    <mergeCell ref="Q5:T5"/>
    <mergeCell ref="AG5:AJ5"/>
    <mergeCell ref="CS5:CV5"/>
    <mergeCell ref="CK4:CN5"/>
    <mergeCell ref="AE6:AF6"/>
    <mergeCell ref="DA5:DD5"/>
    <mergeCell ref="BU5:BX5"/>
    <mergeCell ref="BY5:CB5"/>
    <mergeCell ref="CC5:CF5"/>
    <mergeCell ref="CO5:CR5"/>
    <mergeCell ref="AG6:AH6"/>
    <mergeCell ref="AI6:AJ6"/>
    <mergeCell ref="AK6:AL6"/>
    <mergeCell ref="AC4:AF5"/>
    <mergeCell ref="DC6:DD6"/>
    <mergeCell ref="CG6:CH6"/>
    <mergeCell ref="CI6:CJ6"/>
    <mergeCell ref="CK6:CL6"/>
    <mergeCell ref="CA4:CF4"/>
    <mergeCell ref="BW6:BX6"/>
    <mergeCell ref="BY6:BZ6"/>
    <mergeCell ref="AM6:AN6"/>
    <mergeCell ref="AO6:AP6"/>
    <mergeCell ref="AQ6:AR6"/>
    <mergeCell ref="AS6:AT6"/>
    <mergeCell ref="AO5:AR5"/>
    <mergeCell ref="BQ5:BT5"/>
    <mergeCell ref="BC6:BD6"/>
    <mergeCell ref="BM5:BP5"/>
    <mergeCell ref="BI4:BL5"/>
    <mergeCell ref="BE5:BH5"/>
    <mergeCell ref="BU6:BV6"/>
    <mergeCell ref="CE6:CF6"/>
    <mergeCell ref="U6:V6"/>
    <mergeCell ref="W6:X6"/>
    <mergeCell ref="Y6:Z6"/>
    <mergeCell ref="AA6:AB6"/>
    <mergeCell ref="AC6:AD6"/>
    <mergeCell ref="AG4:AH4"/>
    <mergeCell ref="AS5:AV5"/>
    <mergeCell ref="AK5:AN5"/>
    <mergeCell ref="BA5:BD5"/>
    <mergeCell ref="AW4:AZ5"/>
    <mergeCell ref="A33:B33"/>
    <mergeCell ref="M6:N6"/>
    <mergeCell ref="O6:P6"/>
    <mergeCell ref="Q6:R6"/>
    <mergeCell ref="S6:T6"/>
    <mergeCell ref="C6:D6"/>
    <mergeCell ref="E6:F6"/>
    <mergeCell ref="G6:H6"/>
    <mergeCell ref="I6:J6"/>
    <mergeCell ref="K6:L6"/>
    <mergeCell ref="DG6:DH6"/>
    <mergeCell ref="DI6:DJ6"/>
    <mergeCell ref="AU6:AV6"/>
    <mergeCell ref="AW6:AX6"/>
    <mergeCell ref="AY6:AZ6"/>
    <mergeCell ref="BA6:BB6"/>
    <mergeCell ref="CC6:CD6"/>
    <mergeCell ref="CA6:CB6"/>
    <mergeCell ref="BE6:BF6"/>
    <mergeCell ref="BG6:BH6"/>
    <mergeCell ref="BI6:BJ6"/>
    <mergeCell ref="BK6:BL6"/>
    <mergeCell ref="BM6:BN6"/>
    <mergeCell ref="BO6:BP6"/>
    <mergeCell ref="BQ6:BR6"/>
    <mergeCell ref="BS6:BT6"/>
    <mergeCell ref="DE6:DF6"/>
    <mergeCell ref="CM6:CN6"/>
    <mergeCell ref="CG4:CJ5"/>
    <mergeCell ref="DM6:DN6"/>
    <mergeCell ref="DO6:DP6"/>
    <mergeCell ref="CW4:CZ5"/>
    <mergeCell ref="DE4:DH5"/>
    <mergeCell ref="DI4:DN5"/>
    <mergeCell ref="DK6:DL6"/>
    <mergeCell ref="CO6:CP6"/>
    <mergeCell ref="CQ6:CR6"/>
    <mergeCell ref="CS6:CT6"/>
    <mergeCell ref="CU6:CV6"/>
    <mergeCell ref="CW6:CX6"/>
    <mergeCell ref="CY6:CZ6"/>
    <mergeCell ref="DA6:DB6"/>
  </mergeCells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6"/>
  <sheetViews>
    <sheetView zoomScale="110" zoomScaleNormal="110" workbookViewId="0">
      <pane xSplit="8" ySplit="9" topLeftCell="I10" activePane="bottomRight" state="frozen"/>
      <selection pane="topRight" activeCell="I1" sqref="I1"/>
      <selection pane="bottomLeft" activeCell="A10" sqref="A10"/>
      <selection pane="bottomRight" activeCell="B30" sqref="B30"/>
    </sheetView>
  </sheetViews>
  <sheetFormatPr defaultColWidth="10.7109375" defaultRowHeight="17.25" x14ac:dyDescent="0.3"/>
  <cols>
    <col min="1" max="1" width="4" style="10" customWidth="1"/>
    <col min="2" max="9" width="10.7109375" style="10"/>
    <col min="10" max="10" width="10.5703125" style="10" customWidth="1"/>
    <col min="11" max="11" width="6.28515625" style="10" hidden="1" customWidth="1"/>
    <col min="12" max="12" width="7.42578125" style="10" hidden="1" customWidth="1"/>
    <col min="13" max="14" width="11.28515625" style="10" customWidth="1"/>
    <col min="15" max="15" width="9.28515625" style="10" customWidth="1"/>
    <col min="16" max="16" width="9.42578125" style="10" customWidth="1"/>
    <col min="17" max="17" width="8.5703125" style="10" customWidth="1"/>
    <col min="18" max="18" width="8" style="10" customWidth="1"/>
    <col min="19" max="19" width="8.7109375" style="10" customWidth="1"/>
    <col min="20" max="20" width="7.85546875" style="10" customWidth="1"/>
    <col min="21" max="21" width="8.5703125" style="10" customWidth="1"/>
    <col min="22" max="22" width="6.7109375" style="10" customWidth="1"/>
    <col min="23" max="23" width="9.5703125" style="10" customWidth="1"/>
    <col min="24" max="24" width="8.140625" style="10" customWidth="1"/>
    <col min="25" max="25" width="8.7109375" style="10" customWidth="1"/>
    <col min="26" max="26" width="8.42578125" style="10" customWidth="1"/>
    <col min="27" max="27" width="8.85546875" style="10" customWidth="1"/>
    <col min="28" max="28" width="7.85546875" style="10" customWidth="1"/>
    <col min="29" max="29" width="9.28515625" style="10" customWidth="1"/>
    <col min="30" max="30" width="8.85546875" style="10" customWidth="1"/>
    <col min="31" max="31" width="5.5703125" style="10" customWidth="1"/>
    <col min="32" max="32" width="5" style="10" customWidth="1"/>
    <col min="33" max="33" width="10.42578125" style="10" customWidth="1"/>
    <col min="34" max="34" width="10.28515625" style="10" customWidth="1"/>
    <col min="35" max="35" width="10.42578125" style="10" customWidth="1"/>
    <col min="36" max="36" width="10" style="10" customWidth="1"/>
    <col min="37" max="37" width="8.5703125" style="10" customWidth="1"/>
    <col min="38" max="39" width="8.85546875" style="10" customWidth="1"/>
    <col min="40" max="40" width="8.42578125" style="10" customWidth="1"/>
    <col min="41" max="41" width="8.5703125" style="10" customWidth="1"/>
    <col min="42" max="42" width="8.28515625" style="10" customWidth="1"/>
    <col min="43" max="43" width="9" style="10" customWidth="1"/>
    <col min="44" max="44" width="8.28515625" style="10" customWidth="1"/>
    <col min="45" max="45" width="9.85546875" style="10" customWidth="1"/>
    <col min="46" max="46" width="9.140625" style="10" customWidth="1"/>
    <col min="47" max="47" width="9.42578125" style="10" customWidth="1"/>
    <col min="48" max="48" width="7.5703125" style="10" customWidth="1"/>
    <col min="49" max="49" width="10.140625" style="10" customWidth="1"/>
    <col min="50" max="50" width="9.42578125" style="10" customWidth="1"/>
    <col min="51" max="51" width="8.7109375" style="10" customWidth="1"/>
    <col min="52" max="52" width="6.85546875" style="10" customWidth="1"/>
    <col min="53" max="53" width="10" style="10" customWidth="1"/>
    <col min="54" max="54" width="9.140625" style="10" customWidth="1"/>
    <col min="55" max="55" width="10.7109375" style="10" customWidth="1"/>
    <col min="56" max="56" width="11.42578125" style="10" customWidth="1"/>
    <col min="57" max="58" width="9.28515625" style="10" customWidth="1"/>
    <col min="59" max="59" width="8.28515625" style="10" customWidth="1"/>
    <col min="60" max="60" width="8" style="10" customWidth="1"/>
    <col min="61" max="61" width="9.85546875" style="10" customWidth="1"/>
    <col min="62" max="62" width="10.5703125" style="10" customWidth="1"/>
    <col min="63" max="63" width="11" style="10" customWidth="1"/>
    <col min="64" max="64" width="11.42578125" style="10" customWidth="1"/>
    <col min="65" max="66" width="10.140625" style="10" customWidth="1"/>
    <col min="67" max="16384" width="10.7109375" style="10"/>
  </cols>
  <sheetData>
    <row r="1" spans="1:66" s="33" customFormat="1" ht="29.25" customHeight="1" x14ac:dyDescent="0.3">
      <c r="B1" s="34"/>
      <c r="C1" s="150" t="s">
        <v>99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34"/>
      <c r="Q1" s="34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</row>
    <row r="2" spans="1:66" s="33" customFormat="1" ht="12" customHeight="1" x14ac:dyDescent="0.3">
      <c r="A2" s="37"/>
      <c r="B2" s="38"/>
      <c r="E2" s="39"/>
      <c r="F2" s="39"/>
      <c r="G2" s="39"/>
      <c r="H2" s="39"/>
      <c r="I2" s="39"/>
      <c r="N2" s="80" t="s">
        <v>0</v>
      </c>
      <c r="W2" s="151"/>
      <c r="X2" s="151"/>
      <c r="AG2" s="152"/>
      <c r="AH2" s="152"/>
      <c r="AI2" s="40"/>
      <c r="AJ2" s="40"/>
    </row>
    <row r="3" spans="1:66" s="22" customFormat="1" ht="13.5" x14ac:dyDescent="0.25">
      <c r="A3" s="153" t="s">
        <v>1</v>
      </c>
      <c r="B3" s="107" t="s">
        <v>26</v>
      </c>
      <c r="C3" s="154" t="s">
        <v>64</v>
      </c>
      <c r="D3" s="155"/>
      <c r="E3" s="155"/>
      <c r="F3" s="155"/>
      <c r="G3" s="155"/>
      <c r="H3" s="156"/>
      <c r="I3" s="135" t="s">
        <v>65</v>
      </c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7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</row>
    <row r="4" spans="1:66" s="22" customFormat="1" ht="30.75" customHeight="1" x14ac:dyDescent="0.25">
      <c r="A4" s="153"/>
      <c r="B4" s="107"/>
      <c r="C4" s="157"/>
      <c r="D4" s="158"/>
      <c r="E4" s="158"/>
      <c r="F4" s="158"/>
      <c r="G4" s="158"/>
      <c r="H4" s="159"/>
      <c r="I4" s="135" t="s">
        <v>66</v>
      </c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7"/>
      <c r="BC4" s="138" t="s">
        <v>67</v>
      </c>
      <c r="BD4" s="139"/>
      <c r="BE4" s="139"/>
      <c r="BF4" s="139"/>
      <c r="BG4" s="139"/>
      <c r="BH4" s="139"/>
      <c r="BI4" s="140" t="s">
        <v>68</v>
      </c>
      <c r="BJ4" s="140"/>
      <c r="BK4" s="140"/>
      <c r="BL4" s="140"/>
      <c r="BM4" s="140"/>
      <c r="BN4" s="140"/>
    </row>
    <row r="5" spans="1:66" s="22" customFormat="1" ht="13.5" x14ac:dyDescent="0.25">
      <c r="A5" s="153"/>
      <c r="B5" s="107"/>
      <c r="C5" s="157"/>
      <c r="D5" s="158"/>
      <c r="E5" s="158"/>
      <c r="F5" s="158"/>
      <c r="G5" s="158"/>
      <c r="H5" s="159"/>
      <c r="I5" s="141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3"/>
      <c r="BC5" s="144"/>
      <c r="BD5" s="145"/>
      <c r="BE5" s="145"/>
      <c r="BF5" s="145"/>
      <c r="BG5" s="133" t="s">
        <v>104</v>
      </c>
      <c r="BH5" s="133"/>
      <c r="BI5" s="133" t="s">
        <v>105</v>
      </c>
      <c r="BJ5" s="133"/>
      <c r="BK5" s="133" t="s">
        <v>69</v>
      </c>
      <c r="BL5" s="133"/>
      <c r="BM5" s="133"/>
      <c r="BN5" s="133"/>
    </row>
    <row r="6" spans="1:66" s="22" customFormat="1" ht="27.75" customHeight="1" x14ac:dyDescent="0.25">
      <c r="A6" s="153"/>
      <c r="B6" s="107"/>
      <c r="C6" s="157"/>
      <c r="D6" s="158"/>
      <c r="E6" s="158"/>
      <c r="F6" s="158"/>
      <c r="G6" s="158"/>
      <c r="H6" s="159"/>
      <c r="I6" s="140" t="s">
        <v>70</v>
      </c>
      <c r="J6" s="140"/>
      <c r="K6" s="140"/>
      <c r="L6" s="140"/>
      <c r="M6" s="160" t="s">
        <v>71</v>
      </c>
      <c r="N6" s="161"/>
      <c r="O6" s="164" t="s">
        <v>72</v>
      </c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6"/>
      <c r="AE6" s="160" t="s">
        <v>73</v>
      </c>
      <c r="AF6" s="161"/>
      <c r="AG6" s="160" t="s">
        <v>74</v>
      </c>
      <c r="AH6" s="161"/>
      <c r="AI6" s="130" t="s">
        <v>35</v>
      </c>
      <c r="AJ6" s="131"/>
      <c r="AK6" s="129" t="s">
        <v>75</v>
      </c>
      <c r="AL6" s="117"/>
      <c r="AM6" s="130" t="s">
        <v>35</v>
      </c>
      <c r="AN6" s="131"/>
      <c r="AO6" s="117" t="s">
        <v>76</v>
      </c>
      <c r="AP6" s="117"/>
      <c r="AQ6" s="130" t="s">
        <v>77</v>
      </c>
      <c r="AR6" s="132"/>
      <c r="AS6" s="132"/>
      <c r="AT6" s="132"/>
      <c r="AU6" s="132"/>
      <c r="AV6" s="131"/>
      <c r="AW6" s="130" t="s">
        <v>78</v>
      </c>
      <c r="AX6" s="132"/>
      <c r="AY6" s="132"/>
      <c r="AZ6" s="132"/>
      <c r="BA6" s="132"/>
      <c r="BB6" s="131"/>
      <c r="BC6" s="146" t="s">
        <v>79</v>
      </c>
      <c r="BD6" s="147"/>
      <c r="BE6" s="146" t="s">
        <v>80</v>
      </c>
      <c r="BF6" s="147"/>
      <c r="BG6" s="133"/>
      <c r="BH6" s="133"/>
      <c r="BI6" s="133"/>
      <c r="BJ6" s="133"/>
      <c r="BK6" s="133"/>
      <c r="BL6" s="133"/>
      <c r="BM6" s="133"/>
      <c r="BN6" s="133"/>
    </row>
    <row r="7" spans="1:66" s="41" customFormat="1" ht="107.25" customHeight="1" x14ac:dyDescent="0.25">
      <c r="A7" s="153"/>
      <c r="B7" s="107"/>
      <c r="C7" s="120" t="s">
        <v>81</v>
      </c>
      <c r="D7" s="120"/>
      <c r="E7" s="167" t="s">
        <v>58</v>
      </c>
      <c r="F7" s="167"/>
      <c r="G7" s="168" t="s">
        <v>59</v>
      </c>
      <c r="H7" s="168"/>
      <c r="I7" s="81" t="s">
        <v>82</v>
      </c>
      <c r="J7" s="81"/>
      <c r="K7" s="81" t="s">
        <v>83</v>
      </c>
      <c r="L7" s="81"/>
      <c r="M7" s="162"/>
      <c r="N7" s="163"/>
      <c r="O7" s="125" t="s">
        <v>84</v>
      </c>
      <c r="P7" s="126"/>
      <c r="Q7" s="125" t="s">
        <v>85</v>
      </c>
      <c r="R7" s="126"/>
      <c r="S7" s="125" t="s">
        <v>86</v>
      </c>
      <c r="T7" s="126"/>
      <c r="U7" s="125" t="s">
        <v>87</v>
      </c>
      <c r="V7" s="126"/>
      <c r="W7" s="125" t="s">
        <v>88</v>
      </c>
      <c r="X7" s="126"/>
      <c r="Y7" s="127" t="s">
        <v>89</v>
      </c>
      <c r="Z7" s="128"/>
      <c r="AA7" s="125" t="s">
        <v>90</v>
      </c>
      <c r="AB7" s="126"/>
      <c r="AC7" s="125" t="s">
        <v>91</v>
      </c>
      <c r="AD7" s="126"/>
      <c r="AE7" s="162"/>
      <c r="AF7" s="163"/>
      <c r="AG7" s="162"/>
      <c r="AH7" s="163"/>
      <c r="AI7" s="125" t="s">
        <v>92</v>
      </c>
      <c r="AJ7" s="126"/>
      <c r="AK7" s="117"/>
      <c r="AL7" s="117"/>
      <c r="AM7" s="125" t="s">
        <v>93</v>
      </c>
      <c r="AN7" s="126"/>
      <c r="AO7" s="117"/>
      <c r="AP7" s="117"/>
      <c r="AQ7" s="120" t="s">
        <v>81</v>
      </c>
      <c r="AR7" s="120"/>
      <c r="AS7" s="120" t="s">
        <v>58</v>
      </c>
      <c r="AT7" s="120"/>
      <c r="AU7" s="120" t="s">
        <v>59</v>
      </c>
      <c r="AV7" s="120"/>
      <c r="AW7" s="120" t="s">
        <v>94</v>
      </c>
      <c r="AX7" s="120"/>
      <c r="AY7" s="121" t="s">
        <v>95</v>
      </c>
      <c r="AZ7" s="122"/>
      <c r="BA7" s="123" t="s">
        <v>96</v>
      </c>
      <c r="BB7" s="123"/>
      <c r="BC7" s="148"/>
      <c r="BD7" s="149"/>
      <c r="BE7" s="148"/>
      <c r="BF7" s="149"/>
      <c r="BG7" s="133"/>
      <c r="BH7" s="133"/>
      <c r="BI7" s="133"/>
      <c r="BJ7" s="133"/>
      <c r="BK7" s="133" t="s">
        <v>97</v>
      </c>
      <c r="BL7" s="133"/>
      <c r="BM7" s="124" t="s">
        <v>98</v>
      </c>
      <c r="BN7" s="124"/>
    </row>
    <row r="8" spans="1:66" s="25" customFormat="1" ht="20.25" customHeight="1" x14ac:dyDescent="0.2">
      <c r="A8" s="153"/>
      <c r="B8" s="107"/>
      <c r="C8" s="23" t="s">
        <v>61</v>
      </c>
      <c r="D8" s="24" t="s">
        <v>62</v>
      </c>
      <c r="E8" s="23" t="s">
        <v>61</v>
      </c>
      <c r="F8" s="24" t="s">
        <v>62</v>
      </c>
      <c r="G8" s="23" t="s">
        <v>61</v>
      </c>
      <c r="H8" s="24" t="s">
        <v>62</v>
      </c>
      <c r="I8" s="23" t="s">
        <v>61</v>
      </c>
      <c r="J8" s="24" t="s">
        <v>62</v>
      </c>
      <c r="K8" s="23" t="s">
        <v>61</v>
      </c>
      <c r="L8" s="24" t="s">
        <v>62</v>
      </c>
      <c r="M8" s="23" t="s">
        <v>61</v>
      </c>
      <c r="N8" s="24" t="s">
        <v>62</v>
      </c>
      <c r="O8" s="23" t="s">
        <v>61</v>
      </c>
      <c r="P8" s="24" t="s">
        <v>62</v>
      </c>
      <c r="Q8" s="23" t="s">
        <v>61</v>
      </c>
      <c r="R8" s="24" t="s">
        <v>62</v>
      </c>
      <c r="S8" s="23" t="s">
        <v>61</v>
      </c>
      <c r="T8" s="24" t="s">
        <v>62</v>
      </c>
      <c r="U8" s="23" t="s">
        <v>61</v>
      </c>
      <c r="V8" s="24" t="s">
        <v>62</v>
      </c>
      <c r="W8" s="23" t="s">
        <v>61</v>
      </c>
      <c r="X8" s="24" t="s">
        <v>62</v>
      </c>
      <c r="Y8" s="23" t="s">
        <v>61</v>
      </c>
      <c r="Z8" s="24" t="s">
        <v>62</v>
      </c>
      <c r="AA8" s="23" t="s">
        <v>61</v>
      </c>
      <c r="AB8" s="24" t="s">
        <v>62</v>
      </c>
      <c r="AC8" s="23" t="s">
        <v>61</v>
      </c>
      <c r="AD8" s="24" t="s">
        <v>62</v>
      </c>
      <c r="AE8" s="23" t="s">
        <v>61</v>
      </c>
      <c r="AF8" s="24" t="s">
        <v>62</v>
      </c>
      <c r="AG8" s="23" t="s">
        <v>61</v>
      </c>
      <c r="AH8" s="24" t="s">
        <v>62</v>
      </c>
      <c r="AI8" s="23" t="s">
        <v>61</v>
      </c>
      <c r="AJ8" s="24" t="s">
        <v>62</v>
      </c>
      <c r="AK8" s="23" t="s">
        <v>61</v>
      </c>
      <c r="AL8" s="24" t="s">
        <v>62</v>
      </c>
      <c r="AM8" s="23" t="s">
        <v>61</v>
      </c>
      <c r="AN8" s="24" t="s">
        <v>62</v>
      </c>
      <c r="AO8" s="23" t="s">
        <v>61</v>
      </c>
      <c r="AP8" s="24" t="s">
        <v>62</v>
      </c>
      <c r="AQ8" s="23" t="s">
        <v>61</v>
      </c>
      <c r="AR8" s="24" t="s">
        <v>62</v>
      </c>
      <c r="AS8" s="23" t="s">
        <v>61</v>
      </c>
      <c r="AT8" s="24" t="s">
        <v>62</v>
      </c>
      <c r="AU8" s="23" t="s">
        <v>61</v>
      </c>
      <c r="AV8" s="24" t="s">
        <v>62</v>
      </c>
      <c r="AW8" s="23" t="s">
        <v>61</v>
      </c>
      <c r="AX8" s="24" t="s">
        <v>62</v>
      </c>
      <c r="AY8" s="23" t="s">
        <v>61</v>
      </c>
      <c r="AZ8" s="24" t="s">
        <v>62</v>
      </c>
      <c r="BA8" s="23" t="s">
        <v>61</v>
      </c>
      <c r="BB8" s="24" t="s">
        <v>62</v>
      </c>
      <c r="BC8" s="23" t="s">
        <v>61</v>
      </c>
      <c r="BD8" s="24" t="s">
        <v>62</v>
      </c>
      <c r="BE8" s="23" t="s">
        <v>61</v>
      </c>
      <c r="BF8" s="24" t="s">
        <v>62</v>
      </c>
      <c r="BG8" s="23" t="s">
        <v>61</v>
      </c>
      <c r="BH8" s="24" t="s">
        <v>62</v>
      </c>
      <c r="BI8" s="23" t="s">
        <v>61</v>
      </c>
      <c r="BJ8" s="24" t="s">
        <v>62</v>
      </c>
      <c r="BK8" s="23" t="s">
        <v>61</v>
      </c>
      <c r="BL8" s="24" t="s">
        <v>62</v>
      </c>
      <c r="BM8" s="23" t="s">
        <v>61</v>
      </c>
      <c r="BN8" s="24" t="s">
        <v>62</v>
      </c>
    </row>
    <row r="9" spans="1:66" s="41" customFormat="1" ht="9.75" customHeight="1" x14ac:dyDescent="0.25">
      <c r="A9" s="42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10</v>
      </c>
      <c r="N9" s="42">
        <v>11</v>
      </c>
      <c r="O9" s="42">
        <v>12</v>
      </c>
      <c r="P9" s="42">
        <v>13</v>
      </c>
      <c r="Q9" s="42">
        <v>14</v>
      </c>
      <c r="R9" s="42">
        <v>15</v>
      </c>
      <c r="S9" s="42">
        <v>16</v>
      </c>
      <c r="T9" s="42">
        <v>17</v>
      </c>
      <c r="U9" s="42">
        <v>18</v>
      </c>
      <c r="V9" s="42">
        <v>19</v>
      </c>
      <c r="W9" s="42">
        <v>20</v>
      </c>
      <c r="X9" s="42">
        <v>21</v>
      </c>
      <c r="Y9" s="42">
        <v>22</v>
      </c>
      <c r="Z9" s="42">
        <v>23</v>
      </c>
      <c r="AA9" s="42">
        <v>24</v>
      </c>
      <c r="AB9" s="42">
        <v>25</v>
      </c>
      <c r="AC9" s="42">
        <v>26</v>
      </c>
      <c r="AD9" s="42">
        <v>27</v>
      </c>
      <c r="AE9" s="42">
        <v>28</v>
      </c>
      <c r="AF9" s="42">
        <v>29</v>
      </c>
      <c r="AG9" s="42">
        <v>30</v>
      </c>
      <c r="AH9" s="42">
        <v>31</v>
      </c>
      <c r="AI9" s="42">
        <v>32</v>
      </c>
      <c r="AJ9" s="42">
        <v>33</v>
      </c>
      <c r="AK9" s="42">
        <v>34</v>
      </c>
      <c r="AL9" s="42">
        <v>35</v>
      </c>
      <c r="AM9" s="42">
        <v>36</v>
      </c>
      <c r="AN9" s="42">
        <v>37</v>
      </c>
      <c r="AO9" s="42">
        <v>38</v>
      </c>
      <c r="AP9" s="42">
        <v>39</v>
      </c>
      <c r="AQ9" s="42">
        <v>40</v>
      </c>
      <c r="AR9" s="42">
        <v>41</v>
      </c>
      <c r="AS9" s="42">
        <v>42</v>
      </c>
      <c r="AT9" s="42">
        <v>43</v>
      </c>
      <c r="AU9" s="42">
        <v>44</v>
      </c>
      <c r="AV9" s="42">
        <v>45</v>
      </c>
      <c r="AW9" s="42">
        <v>46</v>
      </c>
      <c r="AX9" s="42">
        <v>47</v>
      </c>
      <c r="AY9" s="42">
        <v>48</v>
      </c>
      <c r="AZ9" s="42">
        <v>49</v>
      </c>
      <c r="BA9" s="42">
        <v>50</v>
      </c>
      <c r="BB9" s="42">
        <v>51</v>
      </c>
      <c r="BC9" s="42">
        <v>52</v>
      </c>
      <c r="BD9" s="42">
        <v>53</v>
      </c>
      <c r="BE9" s="42">
        <v>54</v>
      </c>
      <c r="BF9" s="42">
        <v>55</v>
      </c>
      <c r="BG9" s="42">
        <v>56</v>
      </c>
      <c r="BH9" s="42">
        <v>57</v>
      </c>
      <c r="BI9" s="42">
        <v>58</v>
      </c>
      <c r="BJ9" s="42">
        <v>59</v>
      </c>
      <c r="BK9" s="42">
        <v>60</v>
      </c>
      <c r="BL9" s="42">
        <v>61</v>
      </c>
      <c r="BM9" s="42">
        <v>62</v>
      </c>
      <c r="BN9" s="42">
        <v>63</v>
      </c>
    </row>
    <row r="10" spans="1:66" s="55" customFormat="1" ht="12.75" customHeight="1" x14ac:dyDescent="0.25">
      <c r="A10" s="79">
        <v>1</v>
      </c>
      <c r="B10" s="2" t="s">
        <v>2</v>
      </c>
      <c r="C10" s="46">
        <f>E10+G10-BA10</f>
        <v>1409272.321</v>
      </c>
      <c r="D10" s="46">
        <f>F10+H10-BB10</f>
        <v>904375.875</v>
      </c>
      <c r="E10" s="46">
        <f>I10+K10+M10+AE10+AG10+AK10+AO10+AS10</f>
        <v>1030206.8</v>
      </c>
      <c r="F10" s="46">
        <f>J10+L10+N10+AF10+AH10+AL10+AP10+AT10</f>
        <v>936894.348</v>
      </c>
      <c r="G10" s="46">
        <f>AY10+BC10+BE10+BG10+BI10+BK10+BM10</f>
        <v>379065.52100000007</v>
      </c>
      <c r="H10" s="46">
        <f>AZ10+BD10+BF10+BH10+BJ10+BL10+BN10</f>
        <v>-32518.472999999998</v>
      </c>
      <c r="I10" s="46">
        <v>196687.27</v>
      </c>
      <c r="J10" s="53">
        <v>194426.71900000001</v>
      </c>
      <c r="K10" s="46">
        <v>0</v>
      </c>
      <c r="L10" s="46"/>
      <c r="M10" s="46">
        <v>97499.48</v>
      </c>
      <c r="N10" s="53">
        <v>81380.341</v>
      </c>
      <c r="O10" s="49">
        <v>44980</v>
      </c>
      <c r="P10" s="53">
        <v>44443.288</v>
      </c>
      <c r="Q10" s="50">
        <v>2030</v>
      </c>
      <c r="R10" s="53">
        <v>1942.741</v>
      </c>
      <c r="S10" s="50">
        <v>3645</v>
      </c>
      <c r="T10" s="53">
        <v>3052.97</v>
      </c>
      <c r="U10" s="46">
        <v>149</v>
      </c>
      <c r="V10" s="53">
        <v>81</v>
      </c>
      <c r="W10" s="46">
        <v>8717.6</v>
      </c>
      <c r="X10" s="53">
        <v>3683.1909999999998</v>
      </c>
      <c r="Y10" s="46">
        <v>2000</v>
      </c>
      <c r="Z10" s="53">
        <v>790</v>
      </c>
      <c r="AA10" s="46">
        <v>8958</v>
      </c>
      <c r="AB10" s="53">
        <v>5513.2</v>
      </c>
      <c r="AC10" s="46">
        <v>24866.880000000001</v>
      </c>
      <c r="AD10" s="53">
        <v>20978.951000000001</v>
      </c>
      <c r="AE10" s="46">
        <v>0</v>
      </c>
      <c r="AF10" s="46">
        <v>0</v>
      </c>
      <c r="AG10" s="46">
        <v>663371.93000000005</v>
      </c>
      <c r="AH10" s="53">
        <v>645798.75800000003</v>
      </c>
      <c r="AI10" s="46">
        <v>663371.93000000005</v>
      </c>
      <c r="AJ10" s="53">
        <v>645798.75800000003</v>
      </c>
      <c r="AK10" s="46">
        <v>1848.12</v>
      </c>
      <c r="AL10" s="53">
        <v>1482.12</v>
      </c>
      <c r="AM10" s="46">
        <v>0</v>
      </c>
      <c r="AN10" s="53">
        <v>0</v>
      </c>
      <c r="AO10" s="46">
        <v>13100</v>
      </c>
      <c r="AP10" s="53">
        <v>12705</v>
      </c>
      <c r="AQ10" s="74">
        <f t="shared" ref="AQ10" si="0">AS10+AU10-BA10</f>
        <v>57700</v>
      </c>
      <c r="AR10" s="74">
        <f t="shared" ref="AR10" si="1">AT10+AV10-BB10</f>
        <v>1101.4100000000001</v>
      </c>
      <c r="AS10" s="46">
        <v>57700</v>
      </c>
      <c r="AT10" s="53">
        <v>1101.4100000000001</v>
      </c>
      <c r="AU10" s="46">
        <v>0</v>
      </c>
      <c r="AV10" s="53">
        <v>0</v>
      </c>
      <c r="AW10" s="46">
        <v>54500</v>
      </c>
      <c r="AX10" s="53">
        <v>0</v>
      </c>
      <c r="AY10" s="46">
        <v>0</v>
      </c>
      <c r="AZ10" s="53">
        <v>0</v>
      </c>
      <c r="BA10" s="54">
        <v>0</v>
      </c>
      <c r="BB10" s="53">
        <v>0</v>
      </c>
      <c r="BC10" s="46">
        <v>618234.12100000004</v>
      </c>
      <c r="BD10" s="53">
        <v>384357.74800000002</v>
      </c>
      <c r="BE10" s="46">
        <v>10831.4</v>
      </c>
      <c r="BF10" s="53">
        <v>7197.625</v>
      </c>
      <c r="BG10" s="46">
        <v>0</v>
      </c>
      <c r="BH10" s="46">
        <v>0</v>
      </c>
      <c r="BI10" s="46">
        <v>-1000</v>
      </c>
      <c r="BJ10" s="53">
        <v>-3846.03</v>
      </c>
      <c r="BK10" s="50">
        <v>-249000</v>
      </c>
      <c r="BL10" s="53">
        <v>-420227.81599999999</v>
      </c>
      <c r="BM10" s="46">
        <v>0</v>
      </c>
      <c r="BN10" s="46">
        <v>0</v>
      </c>
    </row>
    <row r="11" spans="1:66" s="55" customFormat="1" ht="12.75" customHeight="1" x14ac:dyDescent="0.25">
      <c r="A11" s="79">
        <v>2</v>
      </c>
      <c r="B11" s="2" t="s">
        <v>3</v>
      </c>
      <c r="C11" s="43">
        <f t="shared" ref="C11:D33" si="2">E11+G11-BA11</f>
        <v>1661921.2000000002</v>
      </c>
      <c r="D11" s="43">
        <f t="shared" si="2"/>
        <v>1404007</v>
      </c>
      <c r="E11" s="43">
        <f t="shared" ref="E11:F33" si="3">I11+K11+M11+AE11+AG11+AK11+AO11+AS11</f>
        <v>1234004.8</v>
      </c>
      <c r="F11" s="43">
        <f t="shared" si="3"/>
        <v>1119331.7</v>
      </c>
      <c r="G11" s="43">
        <f t="shared" ref="G11:H33" si="4">AY11+BC11+BE11+BG11+BI11+BK11+BM11</f>
        <v>550384.40000000014</v>
      </c>
      <c r="H11" s="43">
        <f t="shared" si="4"/>
        <v>407143.30000000005</v>
      </c>
      <c r="I11" s="56">
        <v>271042.2</v>
      </c>
      <c r="J11" s="57">
        <v>254856</v>
      </c>
      <c r="K11" s="56">
        <v>0</v>
      </c>
      <c r="L11" s="56">
        <v>0</v>
      </c>
      <c r="M11" s="56">
        <v>171558.39999999999</v>
      </c>
      <c r="N11" s="57">
        <v>103023.1</v>
      </c>
      <c r="O11" s="58">
        <v>46601.1</v>
      </c>
      <c r="P11" s="61">
        <v>39152.199999999997</v>
      </c>
      <c r="Q11" s="59">
        <v>200.7</v>
      </c>
      <c r="R11" s="57">
        <v>143.5</v>
      </c>
      <c r="S11" s="59">
        <v>4572.3999999999996</v>
      </c>
      <c r="T11" s="57">
        <v>3094.9</v>
      </c>
      <c r="U11" s="56">
        <v>2291</v>
      </c>
      <c r="V11" s="57">
        <v>683</v>
      </c>
      <c r="W11" s="56">
        <v>7663.7</v>
      </c>
      <c r="X11" s="57">
        <v>5184</v>
      </c>
      <c r="Y11" s="56">
        <v>5563.7</v>
      </c>
      <c r="Z11" s="57">
        <v>4202.8</v>
      </c>
      <c r="AA11" s="56">
        <v>28228.6</v>
      </c>
      <c r="AB11" s="57">
        <v>7811.3</v>
      </c>
      <c r="AC11" s="56">
        <v>66227</v>
      </c>
      <c r="AD11" s="57">
        <v>36522.699999999997</v>
      </c>
      <c r="AE11" s="56">
        <v>0</v>
      </c>
      <c r="AF11" s="56">
        <v>0</v>
      </c>
      <c r="AG11" s="56">
        <v>606747.6</v>
      </c>
      <c r="AH11" s="57">
        <v>582888</v>
      </c>
      <c r="AI11" s="56">
        <v>606747.6</v>
      </c>
      <c r="AJ11" s="57">
        <v>582888</v>
      </c>
      <c r="AK11" s="56">
        <v>53588.6</v>
      </c>
      <c r="AL11" s="57">
        <v>50088.6</v>
      </c>
      <c r="AM11" s="56">
        <v>13962.3</v>
      </c>
      <c r="AN11" s="57">
        <v>10462.299999999999</v>
      </c>
      <c r="AO11" s="56">
        <v>6000</v>
      </c>
      <c r="AP11" s="57">
        <v>5132</v>
      </c>
      <c r="AQ11" s="74">
        <f t="shared" ref="AQ11:AQ12" si="5">AS11+AU11-BA11</f>
        <v>2600</v>
      </c>
      <c r="AR11" s="74">
        <f t="shared" ref="AR11:AR12" si="6">AT11+AV11-BB11</f>
        <v>876</v>
      </c>
      <c r="AS11" s="56">
        <v>125068</v>
      </c>
      <c r="AT11" s="57">
        <v>123344</v>
      </c>
      <c r="AU11" s="56">
        <v>0</v>
      </c>
      <c r="AV11" s="57">
        <v>0</v>
      </c>
      <c r="AW11" s="56">
        <v>122468</v>
      </c>
      <c r="AX11" s="57">
        <v>122468</v>
      </c>
      <c r="AY11" s="56">
        <v>0</v>
      </c>
      <c r="AZ11" s="57">
        <v>0</v>
      </c>
      <c r="BA11" s="60">
        <v>122468</v>
      </c>
      <c r="BB11" s="57">
        <v>122468</v>
      </c>
      <c r="BC11" s="56">
        <v>563312.30000000005</v>
      </c>
      <c r="BD11" s="57">
        <v>429684</v>
      </c>
      <c r="BE11" s="56">
        <v>20601.900000000001</v>
      </c>
      <c r="BF11" s="57">
        <v>14391.9</v>
      </c>
      <c r="BG11" s="56">
        <v>0</v>
      </c>
      <c r="BH11" s="56">
        <v>0</v>
      </c>
      <c r="BI11" s="56">
        <v>-5720.1</v>
      </c>
      <c r="BJ11" s="57">
        <v>-5961.3</v>
      </c>
      <c r="BK11" s="59">
        <v>-27809.7</v>
      </c>
      <c r="BL11" s="57">
        <v>-30971.3</v>
      </c>
      <c r="BM11" s="56"/>
      <c r="BN11" s="56"/>
    </row>
    <row r="12" spans="1:66" s="55" customFormat="1" ht="12.75" customHeight="1" x14ac:dyDescent="0.25">
      <c r="A12" s="79">
        <v>3</v>
      </c>
      <c r="B12" s="1" t="s">
        <v>4</v>
      </c>
      <c r="C12" s="43">
        <f t="shared" si="2"/>
        <v>785742.8</v>
      </c>
      <c r="D12" s="43">
        <f t="shared" si="2"/>
        <v>625261.70000000007</v>
      </c>
      <c r="E12" s="43">
        <f t="shared" si="3"/>
        <v>622447.9</v>
      </c>
      <c r="F12" s="43">
        <f t="shared" si="3"/>
        <v>545763.30000000005</v>
      </c>
      <c r="G12" s="43">
        <f t="shared" si="4"/>
        <v>188459.90000000002</v>
      </c>
      <c r="H12" s="43">
        <f t="shared" si="4"/>
        <v>93673.4</v>
      </c>
      <c r="I12" s="56">
        <v>229709.4</v>
      </c>
      <c r="J12" s="57">
        <v>219144.1</v>
      </c>
      <c r="K12" s="56">
        <v>0</v>
      </c>
      <c r="L12" s="56"/>
      <c r="M12" s="56">
        <v>120312.3</v>
      </c>
      <c r="N12" s="57">
        <v>95925.3</v>
      </c>
      <c r="O12" s="58">
        <v>30937.3</v>
      </c>
      <c r="P12" s="57">
        <v>28596.799999999999</v>
      </c>
      <c r="Q12" s="59">
        <v>0</v>
      </c>
      <c r="R12" s="57">
        <v>0</v>
      </c>
      <c r="S12" s="59">
        <v>2722</v>
      </c>
      <c r="T12" s="57">
        <v>2589.9</v>
      </c>
      <c r="U12" s="56">
        <v>1159</v>
      </c>
      <c r="V12" s="57">
        <v>334</v>
      </c>
      <c r="W12" s="56">
        <v>96293.9</v>
      </c>
      <c r="X12" s="57">
        <v>72482.2</v>
      </c>
      <c r="Y12" s="56">
        <v>10800</v>
      </c>
      <c r="Z12" s="57">
        <v>7877.6</v>
      </c>
      <c r="AA12" s="56">
        <v>10329</v>
      </c>
      <c r="AB12" s="57">
        <v>8508.5</v>
      </c>
      <c r="AC12" s="56">
        <v>57979.7</v>
      </c>
      <c r="AD12" s="57">
        <v>46586.6</v>
      </c>
      <c r="AE12" s="56">
        <v>0</v>
      </c>
      <c r="AF12" s="56">
        <v>0</v>
      </c>
      <c r="AG12" s="56">
        <v>218185.9</v>
      </c>
      <c r="AH12" s="57">
        <v>199109.8</v>
      </c>
      <c r="AI12" s="56">
        <v>218185.9</v>
      </c>
      <c r="AJ12" s="57">
        <v>199109.8</v>
      </c>
      <c r="AK12" s="56">
        <v>5320</v>
      </c>
      <c r="AL12" s="57">
        <v>4999.8</v>
      </c>
      <c r="AM12" s="56">
        <v>420</v>
      </c>
      <c r="AN12" s="57">
        <v>300</v>
      </c>
      <c r="AO12" s="56">
        <v>12800</v>
      </c>
      <c r="AP12" s="57">
        <v>8530</v>
      </c>
      <c r="AQ12" s="74">
        <f t="shared" si="5"/>
        <v>10955.300000000003</v>
      </c>
      <c r="AR12" s="74">
        <f t="shared" si="6"/>
        <v>3879.2999999999993</v>
      </c>
      <c r="AS12" s="56">
        <v>36120.300000000003</v>
      </c>
      <c r="AT12" s="57">
        <v>18054.3</v>
      </c>
      <c r="AU12" s="56">
        <v>0</v>
      </c>
      <c r="AV12" s="57">
        <v>0</v>
      </c>
      <c r="AW12" s="56">
        <v>25212.3</v>
      </c>
      <c r="AX12" s="57">
        <v>14175</v>
      </c>
      <c r="AY12" s="56">
        <v>0</v>
      </c>
      <c r="AZ12" s="57">
        <v>0</v>
      </c>
      <c r="BA12" s="60">
        <v>25165</v>
      </c>
      <c r="BB12" s="57">
        <v>14175</v>
      </c>
      <c r="BC12" s="56">
        <v>193289.7</v>
      </c>
      <c r="BD12" s="57">
        <v>109833.9</v>
      </c>
      <c r="BE12" s="56">
        <v>7293.2</v>
      </c>
      <c r="BF12" s="57">
        <v>6222.4</v>
      </c>
      <c r="BG12" s="56">
        <v>0</v>
      </c>
      <c r="BH12" s="56">
        <v>0</v>
      </c>
      <c r="BI12" s="57">
        <v>-423</v>
      </c>
      <c r="BJ12" s="57">
        <v>-891</v>
      </c>
      <c r="BK12" s="57">
        <v>-11700</v>
      </c>
      <c r="BL12" s="57">
        <v>-21491.9</v>
      </c>
      <c r="BM12" s="56">
        <v>0</v>
      </c>
      <c r="BN12" s="56">
        <v>0</v>
      </c>
    </row>
    <row r="13" spans="1:66" s="55" customFormat="1" ht="12.75" customHeight="1" x14ac:dyDescent="0.25">
      <c r="A13" s="79">
        <v>4</v>
      </c>
      <c r="B13" s="1" t="s">
        <v>5</v>
      </c>
      <c r="C13" s="43">
        <f t="shared" si="2"/>
        <v>587401.86</v>
      </c>
      <c r="D13" s="43">
        <f t="shared" si="2"/>
        <v>436467.06400000001</v>
      </c>
      <c r="E13" s="43">
        <f t="shared" si="3"/>
        <v>389043.19999999995</v>
      </c>
      <c r="F13" s="43">
        <f t="shared" si="3"/>
        <v>295219.37</v>
      </c>
      <c r="G13" s="43">
        <f t="shared" si="4"/>
        <v>198358.66</v>
      </c>
      <c r="H13" s="43">
        <f t="shared" si="4"/>
        <v>141247.69399999999</v>
      </c>
      <c r="I13" s="46">
        <v>136120</v>
      </c>
      <c r="J13" s="53">
        <v>112618.1</v>
      </c>
      <c r="K13" s="46">
        <v>0</v>
      </c>
      <c r="L13" s="46"/>
      <c r="M13" s="46">
        <v>80906.8</v>
      </c>
      <c r="N13" s="53">
        <v>60446.2</v>
      </c>
      <c r="O13" s="49">
        <v>13875.5</v>
      </c>
      <c r="P13" s="53">
        <v>9998.7000000000007</v>
      </c>
      <c r="Q13" s="50">
        <v>10500</v>
      </c>
      <c r="R13" s="53">
        <v>7137.2</v>
      </c>
      <c r="S13" s="50">
        <v>2000</v>
      </c>
      <c r="T13" s="53">
        <v>1462.46</v>
      </c>
      <c r="U13" s="46">
        <v>1500</v>
      </c>
      <c r="V13" s="53">
        <v>765.6</v>
      </c>
      <c r="W13" s="46">
        <v>7172</v>
      </c>
      <c r="X13" s="53">
        <v>4392.3</v>
      </c>
      <c r="Y13" s="46">
        <v>500</v>
      </c>
      <c r="Z13" s="53">
        <v>96.1</v>
      </c>
      <c r="AA13" s="46">
        <v>1444</v>
      </c>
      <c r="AB13" s="53">
        <v>1086.8</v>
      </c>
      <c r="AC13" s="46">
        <v>35422.300000000003</v>
      </c>
      <c r="AD13" s="53">
        <v>27760.07</v>
      </c>
      <c r="AE13" s="46">
        <v>0</v>
      </c>
      <c r="AF13" s="46">
        <v>0</v>
      </c>
      <c r="AG13" s="46">
        <v>109641.8</v>
      </c>
      <c r="AH13" s="53">
        <v>98282.2</v>
      </c>
      <c r="AI13" s="46">
        <v>109641.8</v>
      </c>
      <c r="AJ13" s="53">
        <v>98282.2</v>
      </c>
      <c r="AK13" s="46">
        <v>22640.25</v>
      </c>
      <c r="AL13" s="53">
        <v>17908.77</v>
      </c>
      <c r="AM13" s="46">
        <v>0</v>
      </c>
      <c r="AN13" s="53">
        <v>0</v>
      </c>
      <c r="AO13" s="46">
        <v>8000</v>
      </c>
      <c r="AP13" s="53">
        <v>5155</v>
      </c>
      <c r="AQ13" s="74">
        <f t="shared" ref="AQ13:AQ33" si="7">AS13+AU13-BA13</f>
        <v>31734.35</v>
      </c>
      <c r="AR13" s="74">
        <f t="shared" ref="AR13:AR33" si="8">AT13+AV13-BB13</f>
        <v>809.1</v>
      </c>
      <c r="AS13" s="46">
        <v>31734.35</v>
      </c>
      <c r="AT13" s="46">
        <v>809.1</v>
      </c>
      <c r="AU13" s="46">
        <v>0</v>
      </c>
      <c r="AV13" s="53">
        <v>0</v>
      </c>
      <c r="AW13" s="46">
        <v>29884.35</v>
      </c>
      <c r="AX13" s="53">
        <v>0</v>
      </c>
      <c r="AY13" s="46">
        <v>0</v>
      </c>
      <c r="AZ13" s="53">
        <v>0</v>
      </c>
      <c r="BA13" s="54">
        <v>0</v>
      </c>
      <c r="BB13" s="53">
        <v>0</v>
      </c>
      <c r="BC13" s="46">
        <v>174384.66</v>
      </c>
      <c r="BD13" s="53">
        <v>153034.4</v>
      </c>
      <c r="BE13" s="46">
        <v>26974</v>
      </c>
      <c r="BF13" s="53">
        <v>16506</v>
      </c>
      <c r="BG13" s="46">
        <v>0</v>
      </c>
      <c r="BH13" s="46">
        <v>0</v>
      </c>
      <c r="BI13" s="46">
        <v>0</v>
      </c>
      <c r="BJ13" s="53">
        <v>-4775.62</v>
      </c>
      <c r="BK13" s="50">
        <v>-3000</v>
      </c>
      <c r="BL13" s="53">
        <v>-23517.085999999999</v>
      </c>
      <c r="BM13" s="46">
        <v>0</v>
      </c>
      <c r="BN13" s="46">
        <v>0</v>
      </c>
    </row>
    <row r="14" spans="1:66" s="55" customFormat="1" ht="12.75" customHeight="1" x14ac:dyDescent="0.25">
      <c r="A14" s="79">
        <v>5</v>
      </c>
      <c r="B14" s="1" t="s">
        <v>6</v>
      </c>
      <c r="C14" s="43">
        <f t="shared" si="2"/>
        <v>218788.9</v>
      </c>
      <c r="D14" s="43">
        <f t="shared" si="2"/>
        <v>194616.19999999998</v>
      </c>
      <c r="E14" s="43">
        <f t="shared" si="3"/>
        <v>207836</v>
      </c>
      <c r="F14" s="43">
        <f t="shared" si="3"/>
        <v>189395.3</v>
      </c>
      <c r="G14" s="43">
        <f t="shared" si="4"/>
        <v>10952.9</v>
      </c>
      <c r="H14" s="43">
        <f t="shared" si="4"/>
        <v>5220.8999999999996</v>
      </c>
      <c r="I14" s="43">
        <v>45300</v>
      </c>
      <c r="J14" s="43">
        <v>42389.7</v>
      </c>
      <c r="K14" s="43">
        <v>0</v>
      </c>
      <c r="L14" s="43">
        <v>0</v>
      </c>
      <c r="M14" s="43">
        <v>34723.699999999997</v>
      </c>
      <c r="N14" s="43">
        <v>27464</v>
      </c>
      <c r="O14" s="43">
        <v>12410</v>
      </c>
      <c r="P14" s="43">
        <v>9838.9</v>
      </c>
      <c r="Q14" s="43">
        <v>0</v>
      </c>
      <c r="R14" s="43">
        <v>0</v>
      </c>
      <c r="S14" s="43">
        <v>850</v>
      </c>
      <c r="T14" s="43">
        <v>616.70000000000005</v>
      </c>
      <c r="U14" s="43">
        <v>300</v>
      </c>
      <c r="V14" s="43">
        <v>164.9</v>
      </c>
      <c r="W14" s="43">
        <v>4650</v>
      </c>
      <c r="X14" s="43">
        <v>3906</v>
      </c>
      <c r="Y14" s="43">
        <v>1450</v>
      </c>
      <c r="Z14" s="43">
        <v>1319.5</v>
      </c>
      <c r="AA14" s="43">
        <v>3100</v>
      </c>
      <c r="AB14" s="43">
        <v>2460.8000000000002</v>
      </c>
      <c r="AC14" s="43">
        <v>10213.700000000001</v>
      </c>
      <c r="AD14" s="43">
        <v>8759.1</v>
      </c>
      <c r="AE14" s="43">
        <v>0</v>
      </c>
      <c r="AF14" s="43">
        <v>0</v>
      </c>
      <c r="AG14" s="43">
        <v>123312.3</v>
      </c>
      <c r="AH14" s="43">
        <v>115563.6</v>
      </c>
      <c r="AI14" s="43">
        <v>123312.3</v>
      </c>
      <c r="AJ14" s="43">
        <v>115563.6</v>
      </c>
      <c r="AK14" s="43">
        <v>2500</v>
      </c>
      <c r="AL14" s="43">
        <v>2363</v>
      </c>
      <c r="AM14" s="43">
        <v>0</v>
      </c>
      <c r="AN14" s="43">
        <v>0</v>
      </c>
      <c r="AO14" s="43">
        <v>2000</v>
      </c>
      <c r="AP14" s="43">
        <v>1615</v>
      </c>
      <c r="AQ14" s="74">
        <f t="shared" si="7"/>
        <v>0</v>
      </c>
      <c r="AR14" s="74">
        <f t="shared" si="8"/>
        <v>0</v>
      </c>
      <c r="AS14" s="43">
        <v>0</v>
      </c>
      <c r="AT14" s="43">
        <v>0</v>
      </c>
      <c r="AU14" s="43">
        <v>0</v>
      </c>
      <c r="AV14" s="43">
        <v>0</v>
      </c>
      <c r="AW14" s="43">
        <v>0</v>
      </c>
      <c r="AX14" s="43">
        <v>0</v>
      </c>
      <c r="AY14" s="43">
        <v>0</v>
      </c>
      <c r="AZ14" s="43">
        <v>0</v>
      </c>
      <c r="BA14" s="43">
        <v>0</v>
      </c>
      <c r="BB14" s="43">
        <v>0</v>
      </c>
      <c r="BC14" s="43">
        <v>12467.9</v>
      </c>
      <c r="BD14" s="43">
        <v>11271.6</v>
      </c>
      <c r="BE14" s="43">
        <v>2880</v>
      </c>
      <c r="BF14" s="43">
        <v>1456.6</v>
      </c>
      <c r="BG14" s="43">
        <v>0</v>
      </c>
      <c r="BH14" s="43">
        <v>0</v>
      </c>
      <c r="BI14" s="43">
        <v>0</v>
      </c>
      <c r="BJ14" s="43">
        <v>-2901.7</v>
      </c>
      <c r="BK14" s="43">
        <v>-4395</v>
      </c>
      <c r="BL14" s="43">
        <v>-4605.6000000000004</v>
      </c>
      <c r="BM14" s="43">
        <v>0</v>
      </c>
      <c r="BN14" s="43">
        <v>0</v>
      </c>
    </row>
    <row r="15" spans="1:66" s="55" customFormat="1" ht="12.75" customHeight="1" x14ac:dyDescent="0.25">
      <c r="A15" s="79">
        <v>6</v>
      </c>
      <c r="B15" s="1" t="s">
        <v>7</v>
      </c>
      <c r="C15" s="43">
        <f t="shared" si="2"/>
        <v>999413.22360000003</v>
      </c>
      <c r="D15" s="43">
        <f t="shared" si="2"/>
        <v>951677.79160000011</v>
      </c>
      <c r="E15" s="43">
        <f t="shared" si="3"/>
        <v>768011.8064</v>
      </c>
      <c r="F15" s="43">
        <f t="shared" si="3"/>
        <v>737410.78930000006</v>
      </c>
      <c r="G15" s="43">
        <f t="shared" si="4"/>
        <v>231401.41720000003</v>
      </c>
      <c r="H15" s="43">
        <f t="shared" si="4"/>
        <v>214267.00230000005</v>
      </c>
      <c r="I15" s="43">
        <v>223957</v>
      </c>
      <c r="J15" s="43">
        <v>222936.41</v>
      </c>
      <c r="K15" s="43">
        <v>0</v>
      </c>
      <c r="L15" s="43">
        <v>0</v>
      </c>
      <c r="M15" s="43">
        <v>141856.62640000001</v>
      </c>
      <c r="N15" s="43">
        <v>132929.71830000001</v>
      </c>
      <c r="O15" s="43">
        <v>27416.126400000001</v>
      </c>
      <c r="P15" s="43">
        <v>27264.918799999999</v>
      </c>
      <c r="Q15" s="43">
        <v>2978</v>
      </c>
      <c r="R15" s="43">
        <v>2931.12</v>
      </c>
      <c r="S15" s="43">
        <v>2072</v>
      </c>
      <c r="T15" s="43">
        <v>1953.4160999999999</v>
      </c>
      <c r="U15" s="43">
        <v>600</v>
      </c>
      <c r="V15" s="43">
        <v>478</v>
      </c>
      <c r="W15" s="43">
        <v>16550</v>
      </c>
      <c r="X15" s="43">
        <v>13626.953100000001</v>
      </c>
      <c r="Y15" s="43">
        <v>13570</v>
      </c>
      <c r="Z15" s="43">
        <v>10762.203100000001</v>
      </c>
      <c r="AA15" s="43">
        <v>22990</v>
      </c>
      <c r="AB15" s="43">
        <v>21848.855</v>
      </c>
      <c r="AC15" s="43">
        <v>62670.5</v>
      </c>
      <c r="AD15" s="43">
        <v>58417.211300000003</v>
      </c>
      <c r="AE15" s="43">
        <v>0</v>
      </c>
      <c r="AF15" s="43">
        <v>0</v>
      </c>
      <c r="AG15" s="43">
        <v>347654.45</v>
      </c>
      <c r="AH15" s="43">
        <v>344611.283</v>
      </c>
      <c r="AI15" s="43">
        <v>347654.45</v>
      </c>
      <c r="AJ15" s="43">
        <v>344611.283</v>
      </c>
      <c r="AK15" s="43">
        <v>13914.13</v>
      </c>
      <c r="AL15" s="43">
        <v>13626.23</v>
      </c>
      <c r="AM15" s="43">
        <v>0</v>
      </c>
      <c r="AN15" s="43">
        <v>0</v>
      </c>
      <c r="AO15" s="43">
        <v>21700</v>
      </c>
      <c r="AP15" s="43">
        <v>21510</v>
      </c>
      <c r="AQ15" s="43">
        <f t="shared" ref="AQ15:AQ16" si="9">AS15+AU15-BA15</f>
        <v>18929.599999999999</v>
      </c>
      <c r="AR15" s="43">
        <f t="shared" si="8"/>
        <v>1797.1479999999999</v>
      </c>
      <c r="AS15" s="43">
        <v>18929.599999999999</v>
      </c>
      <c r="AT15" s="43">
        <v>1797.1479999999999</v>
      </c>
      <c r="AU15" s="43">
        <v>0</v>
      </c>
      <c r="AV15" s="43">
        <v>0</v>
      </c>
      <c r="AW15" s="43">
        <v>16599.599999999999</v>
      </c>
      <c r="AX15" s="43">
        <v>0</v>
      </c>
      <c r="AY15" s="43">
        <v>0</v>
      </c>
      <c r="AZ15" s="43">
        <v>0</v>
      </c>
      <c r="BA15" s="43">
        <v>0</v>
      </c>
      <c r="BB15" s="43">
        <v>0</v>
      </c>
      <c r="BC15" s="43">
        <v>242771.4172</v>
      </c>
      <c r="BD15" s="43">
        <v>234289.03630000001</v>
      </c>
      <c r="BE15" s="43">
        <v>25430</v>
      </c>
      <c r="BF15" s="43">
        <v>24076.5</v>
      </c>
      <c r="BG15" s="43">
        <v>15200</v>
      </c>
      <c r="BH15" s="43">
        <v>15200</v>
      </c>
      <c r="BI15" s="43">
        <v>-13600</v>
      </c>
      <c r="BJ15" s="43">
        <v>-27905.683000000001</v>
      </c>
      <c r="BK15" s="43">
        <v>-38400</v>
      </c>
      <c r="BL15" s="43">
        <v>-31392.850999999999</v>
      </c>
      <c r="BM15" s="43">
        <v>0</v>
      </c>
      <c r="BN15" s="43">
        <v>0</v>
      </c>
    </row>
    <row r="16" spans="1:66" s="55" customFormat="1" ht="12.75" customHeight="1" x14ac:dyDescent="0.25">
      <c r="A16" s="79">
        <v>7</v>
      </c>
      <c r="B16" s="1" t="s">
        <v>8</v>
      </c>
      <c r="C16" s="43">
        <f t="shared" si="2"/>
        <v>212124.94090000002</v>
      </c>
      <c r="D16" s="43">
        <f t="shared" si="2"/>
        <v>174810.6814</v>
      </c>
      <c r="E16" s="43">
        <f t="shared" si="3"/>
        <v>132387.10010000001</v>
      </c>
      <c r="F16" s="43">
        <f t="shared" si="3"/>
        <v>120864.98090000001</v>
      </c>
      <c r="G16" s="43">
        <f t="shared" si="4"/>
        <v>116261.7868</v>
      </c>
      <c r="H16" s="43">
        <f t="shared" si="4"/>
        <v>85345.977299999999</v>
      </c>
      <c r="I16" s="43">
        <v>20271.000100000001</v>
      </c>
      <c r="J16" s="43">
        <v>18977.116999999998</v>
      </c>
      <c r="K16" s="43">
        <v>0</v>
      </c>
      <c r="L16" s="43">
        <v>0</v>
      </c>
      <c r="M16" s="43">
        <v>4338.47</v>
      </c>
      <c r="N16" s="43">
        <v>4013.6821</v>
      </c>
      <c r="O16" s="43">
        <v>1620</v>
      </c>
      <c r="P16" s="43">
        <v>1515.2240999999999</v>
      </c>
      <c r="Q16" s="43">
        <v>0</v>
      </c>
      <c r="R16" s="43">
        <v>0</v>
      </c>
      <c r="S16" s="43">
        <v>10</v>
      </c>
      <c r="T16" s="43">
        <v>9.6</v>
      </c>
      <c r="U16" s="43">
        <v>0</v>
      </c>
      <c r="V16" s="43">
        <v>0</v>
      </c>
      <c r="W16" s="43">
        <v>220</v>
      </c>
      <c r="X16" s="43">
        <v>171.35</v>
      </c>
      <c r="Y16" s="43">
        <v>0</v>
      </c>
      <c r="Z16" s="43">
        <v>0</v>
      </c>
      <c r="AA16" s="43">
        <v>80</v>
      </c>
      <c r="AB16" s="43">
        <v>80</v>
      </c>
      <c r="AC16" s="43">
        <v>1591.47</v>
      </c>
      <c r="AD16" s="43">
        <v>1483.008</v>
      </c>
      <c r="AE16" s="43">
        <v>0</v>
      </c>
      <c r="AF16" s="43">
        <v>0</v>
      </c>
      <c r="AG16" s="43">
        <v>69112.584000000003</v>
      </c>
      <c r="AH16" s="43">
        <v>64494.065000000002</v>
      </c>
      <c r="AI16" s="43">
        <v>69112.584000000003</v>
      </c>
      <c r="AJ16" s="43">
        <v>64494.065000000002</v>
      </c>
      <c r="AK16" s="43">
        <v>0</v>
      </c>
      <c r="AL16" s="43">
        <v>0</v>
      </c>
      <c r="AM16" s="43">
        <v>0</v>
      </c>
      <c r="AN16" s="43">
        <v>0</v>
      </c>
      <c r="AO16" s="43">
        <v>1800</v>
      </c>
      <c r="AP16" s="43">
        <v>1780</v>
      </c>
      <c r="AQ16" s="43">
        <f t="shared" si="9"/>
        <v>341.09999999999854</v>
      </c>
      <c r="AR16" s="43">
        <f t="shared" si="8"/>
        <v>199.84000000000015</v>
      </c>
      <c r="AS16" s="43">
        <v>36865.046000000002</v>
      </c>
      <c r="AT16" s="43">
        <v>31600.1168</v>
      </c>
      <c r="AU16" s="43">
        <v>0</v>
      </c>
      <c r="AV16" s="43">
        <v>0</v>
      </c>
      <c r="AW16" s="43">
        <v>36523.946000000004</v>
      </c>
      <c r="AX16" s="43">
        <v>31400.2768</v>
      </c>
      <c r="AY16" s="43">
        <v>0</v>
      </c>
      <c r="AZ16" s="43">
        <v>0</v>
      </c>
      <c r="BA16" s="43">
        <v>36523.946000000004</v>
      </c>
      <c r="BB16" s="43">
        <v>31400.2768</v>
      </c>
      <c r="BC16" s="43">
        <v>115603.7868</v>
      </c>
      <c r="BD16" s="43">
        <v>85053.924299999999</v>
      </c>
      <c r="BE16" s="43">
        <v>4050</v>
      </c>
      <c r="BF16" s="43">
        <v>3103.69</v>
      </c>
      <c r="BG16" s="43">
        <v>0</v>
      </c>
      <c r="BH16" s="43">
        <v>0</v>
      </c>
      <c r="BI16" s="43">
        <v>-2512</v>
      </c>
      <c r="BJ16" s="43">
        <v>-1932.509</v>
      </c>
      <c r="BK16" s="43">
        <v>-880</v>
      </c>
      <c r="BL16" s="43">
        <v>-879.12800000000004</v>
      </c>
      <c r="BM16" s="43">
        <v>0</v>
      </c>
      <c r="BN16" s="43">
        <v>0</v>
      </c>
    </row>
    <row r="17" spans="1:66" s="55" customFormat="1" ht="12.75" customHeight="1" x14ac:dyDescent="0.25">
      <c r="A17" s="79">
        <v>8</v>
      </c>
      <c r="B17" s="1" t="s">
        <v>9</v>
      </c>
      <c r="C17" s="43">
        <f t="shared" si="2"/>
        <v>43471.399999999994</v>
      </c>
      <c r="D17" s="43">
        <f t="shared" si="2"/>
        <v>24689.300000000003</v>
      </c>
      <c r="E17" s="43">
        <f t="shared" si="3"/>
        <v>17427.3</v>
      </c>
      <c r="F17" s="43">
        <f t="shared" si="3"/>
        <v>17127.300000000003</v>
      </c>
      <c r="G17" s="43">
        <f t="shared" si="4"/>
        <v>26044.1</v>
      </c>
      <c r="H17" s="43">
        <f t="shared" si="4"/>
        <v>7562.0000000000009</v>
      </c>
      <c r="I17" s="43">
        <v>13834.3</v>
      </c>
      <c r="J17" s="43">
        <v>13628.1</v>
      </c>
      <c r="K17" s="43">
        <v>0</v>
      </c>
      <c r="L17" s="43">
        <v>0</v>
      </c>
      <c r="M17" s="43">
        <v>2105</v>
      </c>
      <c r="N17" s="43">
        <v>2011.2</v>
      </c>
      <c r="O17" s="43">
        <v>1148</v>
      </c>
      <c r="P17" s="43">
        <v>1147.7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795</v>
      </c>
      <c r="AB17" s="43">
        <v>795</v>
      </c>
      <c r="AC17" s="43">
        <v>162</v>
      </c>
      <c r="AD17" s="43">
        <v>68.5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600</v>
      </c>
      <c r="AP17" s="43">
        <v>600</v>
      </c>
      <c r="AQ17" s="74">
        <f t="shared" si="7"/>
        <v>888</v>
      </c>
      <c r="AR17" s="74">
        <f t="shared" si="8"/>
        <v>888</v>
      </c>
      <c r="AS17" s="43">
        <v>888</v>
      </c>
      <c r="AT17" s="43">
        <v>888</v>
      </c>
      <c r="AU17" s="43">
        <v>0</v>
      </c>
      <c r="AV17" s="43">
        <v>0</v>
      </c>
      <c r="AW17" s="43">
        <v>760</v>
      </c>
      <c r="AX17" s="43">
        <v>760</v>
      </c>
      <c r="AY17" s="43">
        <v>0</v>
      </c>
      <c r="AZ17" s="43">
        <v>0</v>
      </c>
      <c r="BA17" s="43">
        <v>0</v>
      </c>
      <c r="BB17" s="43">
        <v>0</v>
      </c>
      <c r="BC17" s="43">
        <v>26821.3</v>
      </c>
      <c r="BD17" s="43">
        <v>8339.2000000000007</v>
      </c>
      <c r="BE17" s="43">
        <v>30</v>
      </c>
      <c r="BF17" s="43">
        <v>30</v>
      </c>
      <c r="BG17" s="43">
        <v>0</v>
      </c>
      <c r="BH17" s="43">
        <v>0</v>
      </c>
      <c r="BI17" s="43">
        <v>0</v>
      </c>
      <c r="BJ17" s="43">
        <v>0</v>
      </c>
      <c r="BK17" s="43">
        <v>-807.2</v>
      </c>
      <c r="BL17" s="43">
        <v>-807.2</v>
      </c>
      <c r="BM17" s="43">
        <v>0</v>
      </c>
      <c r="BN17" s="43">
        <v>0</v>
      </c>
    </row>
    <row r="18" spans="1:66" s="55" customFormat="1" ht="12.75" customHeight="1" x14ac:dyDescent="0.25">
      <c r="A18" s="79">
        <v>9</v>
      </c>
      <c r="B18" s="1" t="s">
        <v>10</v>
      </c>
      <c r="C18" s="43">
        <f t="shared" si="2"/>
        <v>8957.7000000000007</v>
      </c>
      <c r="D18" s="43">
        <f t="shared" si="2"/>
        <v>8625.9</v>
      </c>
      <c r="E18" s="43">
        <f t="shared" si="3"/>
        <v>6602.8</v>
      </c>
      <c r="F18" s="43">
        <f t="shared" si="3"/>
        <v>6584.7</v>
      </c>
      <c r="G18" s="43">
        <f t="shared" si="4"/>
        <v>2354.9</v>
      </c>
      <c r="H18" s="43">
        <f t="shared" si="4"/>
        <v>2041.1999999999998</v>
      </c>
      <c r="I18" s="43">
        <v>5964.8</v>
      </c>
      <c r="J18" s="43">
        <v>5964</v>
      </c>
      <c r="K18" s="43">
        <v>0</v>
      </c>
      <c r="L18" s="43">
        <v>0</v>
      </c>
      <c r="M18" s="43">
        <v>562</v>
      </c>
      <c r="N18" s="43">
        <v>555</v>
      </c>
      <c r="O18" s="43">
        <v>4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15</v>
      </c>
      <c r="V18" s="43">
        <v>15</v>
      </c>
      <c r="W18" s="43">
        <v>3</v>
      </c>
      <c r="X18" s="43">
        <v>0</v>
      </c>
      <c r="Y18" s="43">
        <v>3</v>
      </c>
      <c r="Z18" s="43">
        <v>0</v>
      </c>
      <c r="AA18" s="43">
        <v>510</v>
      </c>
      <c r="AB18" s="43">
        <v>510</v>
      </c>
      <c r="AC18" s="43">
        <v>30</v>
      </c>
      <c r="AD18" s="43">
        <v>30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Q18" s="74">
        <f t="shared" si="7"/>
        <v>76</v>
      </c>
      <c r="AR18" s="74">
        <f t="shared" si="8"/>
        <v>65.7</v>
      </c>
      <c r="AS18" s="43">
        <v>76</v>
      </c>
      <c r="AT18" s="43">
        <v>65.7</v>
      </c>
      <c r="AU18" s="43">
        <v>0</v>
      </c>
      <c r="AV18" s="43">
        <v>0</v>
      </c>
      <c r="AW18" s="43">
        <v>0</v>
      </c>
      <c r="AX18" s="43">
        <v>0</v>
      </c>
      <c r="AY18" s="43">
        <v>0</v>
      </c>
      <c r="AZ18" s="43">
        <v>0</v>
      </c>
      <c r="BA18" s="43">
        <v>0</v>
      </c>
      <c r="BB18" s="43">
        <v>0</v>
      </c>
      <c r="BC18" s="43">
        <v>2350</v>
      </c>
      <c r="BD18" s="43">
        <v>2349.1999999999998</v>
      </c>
      <c r="BE18" s="43">
        <v>4.9000000000000004</v>
      </c>
      <c r="BF18" s="43">
        <v>0</v>
      </c>
      <c r="BG18" s="43">
        <v>0</v>
      </c>
      <c r="BH18" s="43">
        <v>0</v>
      </c>
      <c r="BI18" s="43">
        <v>0</v>
      </c>
      <c r="BJ18" s="43">
        <v>0</v>
      </c>
      <c r="BK18" s="43">
        <v>0</v>
      </c>
      <c r="BL18" s="43">
        <v>-308</v>
      </c>
      <c r="BM18" s="43">
        <v>0</v>
      </c>
      <c r="BN18" s="43">
        <v>0</v>
      </c>
    </row>
    <row r="19" spans="1:66" s="55" customFormat="1" ht="12.75" customHeight="1" x14ac:dyDescent="0.25">
      <c r="A19" s="79">
        <v>10</v>
      </c>
      <c r="B19" s="1" t="s">
        <v>11</v>
      </c>
      <c r="C19" s="43">
        <f t="shared" si="2"/>
        <v>165731.39199999999</v>
      </c>
      <c r="D19" s="43">
        <f t="shared" si="2"/>
        <v>135174.21139999997</v>
      </c>
      <c r="E19" s="43">
        <f t="shared" si="3"/>
        <v>124607.9</v>
      </c>
      <c r="F19" s="43">
        <f t="shared" si="3"/>
        <v>107197.40039999998</v>
      </c>
      <c r="G19" s="43">
        <f t="shared" si="4"/>
        <v>41123.491999999998</v>
      </c>
      <c r="H19" s="43">
        <f t="shared" si="4"/>
        <v>27976.811000000002</v>
      </c>
      <c r="I19" s="43">
        <v>35100</v>
      </c>
      <c r="J19" s="43">
        <v>34970.339999999997</v>
      </c>
      <c r="K19" s="43">
        <v>0</v>
      </c>
      <c r="L19" s="43">
        <v>0</v>
      </c>
      <c r="M19" s="43">
        <v>8640</v>
      </c>
      <c r="N19" s="43">
        <v>8218.6322999999993</v>
      </c>
      <c r="O19" s="43">
        <v>2500</v>
      </c>
      <c r="P19" s="43">
        <v>2447.444</v>
      </c>
      <c r="Q19" s="43">
        <v>0</v>
      </c>
      <c r="R19" s="43">
        <v>0</v>
      </c>
      <c r="S19" s="43">
        <v>570</v>
      </c>
      <c r="T19" s="43">
        <v>458.73899999999998</v>
      </c>
      <c r="U19" s="43">
        <v>250</v>
      </c>
      <c r="V19" s="43">
        <v>244.8</v>
      </c>
      <c r="W19" s="43">
        <v>1070</v>
      </c>
      <c r="X19" s="43">
        <v>1015</v>
      </c>
      <c r="Y19" s="43">
        <v>900</v>
      </c>
      <c r="Z19" s="43">
        <v>877</v>
      </c>
      <c r="AA19" s="43">
        <v>0</v>
      </c>
      <c r="AB19" s="43">
        <v>0</v>
      </c>
      <c r="AC19" s="43">
        <v>4150</v>
      </c>
      <c r="AD19" s="43">
        <v>3953.1493</v>
      </c>
      <c r="AE19" s="43">
        <v>0</v>
      </c>
      <c r="AF19" s="43">
        <v>0</v>
      </c>
      <c r="AG19" s="43">
        <v>48382</v>
      </c>
      <c r="AH19" s="43">
        <v>47413.7</v>
      </c>
      <c r="AI19" s="43">
        <v>48382</v>
      </c>
      <c r="AJ19" s="43">
        <v>47413.7</v>
      </c>
      <c r="AK19" s="43">
        <v>0</v>
      </c>
      <c r="AL19" s="43">
        <v>0</v>
      </c>
      <c r="AM19" s="43">
        <v>0</v>
      </c>
      <c r="AN19" s="43">
        <v>0</v>
      </c>
      <c r="AO19" s="43">
        <v>7600</v>
      </c>
      <c r="AP19" s="43">
        <v>7376</v>
      </c>
      <c r="AQ19" s="43">
        <f t="shared" ref="AQ19:AQ20" si="10">AS19+AU19-BA19</f>
        <v>25385.9</v>
      </c>
      <c r="AR19" s="43">
        <f t="shared" si="8"/>
        <v>9718.7281000000003</v>
      </c>
      <c r="AS19" s="43">
        <v>24885.9</v>
      </c>
      <c r="AT19" s="43">
        <v>9218.7281000000003</v>
      </c>
      <c r="AU19" s="43">
        <v>500</v>
      </c>
      <c r="AV19" s="43">
        <v>500</v>
      </c>
      <c r="AW19" s="43">
        <v>23835.9</v>
      </c>
      <c r="AX19" s="43">
        <v>8388.1280999999999</v>
      </c>
      <c r="AY19" s="43">
        <v>500</v>
      </c>
      <c r="AZ19" s="43">
        <v>500</v>
      </c>
      <c r="BA19" s="43">
        <v>0</v>
      </c>
      <c r="BB19" s="43">
        <v>0</v>
      </c>
      <c r="BC19" s="43">
        <v>40493.491999999998</v>
      </c>
      <c r="BD19" s="43">
        <v>27652.26</v>
      </c>
      <c r="BE19" s="43">
        <v>1130</v>
      </c>
      <c r="BF19" s="43">
        <v>1043.9000000000001</v>
      </c>
      <c r="BG19" s="43">
        <v>0</v>
      </c>
      <c r="BH19" s="43">
        <v>0</v>
      </c>
      <c r="BI19" s="43">
        <v>0</v>
      </c>
      <c r="BJ19" s="43">
        <v>-992.29899999999998</v>
      </c>
      <c r="BK19" s="43">
        <v>-1000</v>
      </c>
      <c r="BL19" s="43">
        <v>-227.05</v>
      </c>
      <c r="BM19" s="43">
        <v>0</v>
      </c>
      <c r="BN19" s="43">
        <v>0</v>
      </c>
    </row>
    <row r="20" spans="1:66" s="55" customFormat="1" ht="12.75" customHeight="1" x14ac:dyDescent="0.25">
      <c r="A20" s="79">
        <v>11</v>
      </c>
      <c r="B20" s="1" t="s">
        <v>12</v>
      </c>
      <c r="C20" s="43">
        <f t="shared" si="2"/>
        <v>159875.47339999999</v>
      </c>
      <c r="D20" s="43">
        <f t="shared" si="2"/>
        <v>152721.182</v>
      </c>
      <c r="E20" s="43">
        <f t="shared" si="3"/>
        <v>153492.19999999998</v>
      </c>
      <c r="F20" s="43">
        <f t="shared" si="3"/>
        <v>146621.94099999999</v>
      </c>
      <c r="G20" s="43">
        <f t="shared" si="4"/>
        <v>6383.2733999999982</v>
      </c>
      <c r="H20" s="43">
        <f t="shared" si="4"/>
        <v>6099.2410000000018</v>
      </c>
      <c r="I20" s="43">
        <v>48245</v>
      </c>
      <c r="J20" s="43">
        <v>46662.192999999999</v>
      </c>
      <c r="K20" s="43">
        <v>0</v>
      </c>
      <c r="L20" s="43">
        <v>0</v>
      </c>
      <c r="M20" s="43">
        <v>29195</v>
      </c>
      <c r="N20" s="43">
        <v>28547.253000000001</v>
      </c>
      <c r="O20" s="43">
        <v>3050</v>
      </c>
      <c r="P20" s="43">
        <v>3046.0077000000001</v>
      </c>
      <c r="Q20" s="43">
        <v>6440</v>
      </c>
      <c r="R20" s="43">
        <v>6307.75</v>
      </c>
      <c r="S20" s="43">
        <v>240</v>
      </c>
      <c r="T20" s="43">
        <v>240</v>
      </c>
      <c r="U20" s="43">
        <v>100</v>
      </c>
      <c r="V20" s="43">
        <v>97.3</v>
      </c>
      <c r="W20" s="43">
        <v>1360</v>
      </c>
      <c r="X20" s="43">
        <v>1320.3</v>
      </c>
      <c r="Y20" s="43">
        <v>990</v>
      </c>
      <c r="Z20" s="43">
        <v>985.5</v>
      </c>
      <c r="AA20" s="43">
        <v>10358</v>
      </c>
      <c r="AB20" s="43">
        <v>10198.655000000001</v>
      </c>
      <c r="AC20" s="43">
        <v>7420</v>
      </c>
      <c r="AD20" s="43">
        <v>7205.9403000000002</v>
      </c>
      <c r="AE20" s="43">
        <v>0</v>
      </c>
      <c r="AF20" s="43">
        <v>0</v>
      </c>
      <c r="AG20" s="43">
        <v>72556.3</v>
      </c>
      <c r="AH20" s="43">
        <v>69858.396999999997</v>
      </c>
      <c r="AI20" s="43">
        <v>72556.3</v>
      </c>
      <c r="AJ20" s="43">
        <v>69858.396999999997</v>
      </c>
      <c r="AK20" s="43">
        <v>0</v>
      </c>
      <c r="AL20" s="43">
        <v>0</v>
      </c>
      <c r="AM20" s="43">
        <v>0</v>
      </c>
      <c r="AN20" s="43">
        <v>0</v>
      </c>
      <c r="AO20" s="43">
        <v>1800</v>
      </c>
      <c r="AP20" s="43">
        <v>1530</v>
      </c>
      <c r="AQ20" s="43">
        <f t="shared" si="10"/>
        <v>1695.9</v>
      </c>
      <c r="AR20" s="43">
        <f t="shared" si="8"/>
        <v>24.097999999999999</v>
      </c>
      <c r="AS20" s="43">
        <v>1695.9</v>
      </c>
      <c r="AT20" s="43">
        <v>24.097999999999999</v>
      </c>
      <c r="AU20" s="43">
        <v>0</v>
      </c>
      <c r="AV20" s="43">
        <v>0</v>
      </c>
      <c r="AW20" s="43">
        <v>1595.9</v>
      </c>
      <c r="AX20" s="43">
        <v>0</v>
      </c>
      <c r="AY20" s="43">
        <v>0</v>
      </c>
      <c r="AZ20" s="43">
        <v>0</v>
      </c>
      <c r="BA20" s="43">
        <v>0</v>
      </c>
      <c r="BB20" s="43">
        <v>0</v>
      </c>
      <c r="BC20" s="43">
        <v>12600</v>
      </c>
      <c r="BD20" s="43">
        <v>9499.2430000000004</v>
      </c>
      <c r="BE20" s="43">
        <v>4783.2734</v>
      </c>
      <c r="BF20" s="43">
        <v>2276.3000000000002</v>
      </c>
      <c r="BG20" s="43">
        <v>0</v>
      </c>
      <c r="BH20" s="43">
        <v>0</v>
      </c>
      <c r="BI20" s="43">
        <v>0</v>
      </c>
      <c r="BJ20" s="43">
        <v>0</v>
      </c>
      <c r="BK20" s="43">
        <v>-11000</v>
      </c>
      <c r="BL20" s="43">
        <v>-5676.3019999999997</v>
      </c>
      <c r="BM20" s="43">
        <v>0</v>
      </c>
      <c r="BN20" s="43">
        <v>0</v>
      </c>
    </row>
    <row r="21" spans="1:66" s="55" customFormat="1" ht="12.75" customHeight="1" x14ac:dyDescent="0.25">
      <c r="A21" s="79">
        <v>12</v>
      </c>
      <c r="B21" s="1" t="s">
        <v>13</v>
      </c>
      <c r="C21" s="43">
        <f t="shared" si="2"/>
        <v>203961.2</v>
      </c>
      <c r="D21" s="43">
        <f t="shared" si="2"/>
        <v>30383.7</v>
      </c>
      <c r="E21" s="43">
        <f t="shared" si="3"/>
        <v>18547.2</v>
      </c>
      <c r="F21" s="43">
        <f t="shared" si="3"/>
        <v>18034.5</v>
      </c>
      <c r="G21" s="43">
        <f t="shared" si="4"/>
        <v>185414</v>
      </c>
      <c r="H21" s="43">
        <f t="shared" si="4"/>
        <v>12349.2</v>
      </c>
      <c r="I21" s="43">
        <v>10972.6</v>
      </c>
      <c r="J21" s="43">
        <v>10961.6</v>
      </c>
      <c r="K21" s="43">
        <v>0</v>
      </c>
      <c r="L21" s="43">
        <v>0</v>
      </c>
      <c r="M21" s="43">
        <v>4363.8</v>
      </c>
      <c r="N21" s="43">
        <v>4052.5</v>
      </c>
      <c r="O21" s="43">
        <v>770</v>
      </c>
      <c r="P21" s="43">
        <v>537.5</v>
      </c>
      <c r="Q21" s="43">
        <v>0</v>
      </c>
      <c r="R21" s="43">
        <v>0</v>
      </c>
      <c r="S21" s="43">
        <v>259.5</v>
      </c>
      <c r="T21" s="43">
        <v>259.5</v>
      </c>
      <c r="U21" s="43">
        <v>50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1814.3</v>
      </c>
      <c r="AB21" s="43">
        <v>1786</v>
      </c>
      <c r="AC21" s="43">
        <v>1370</v>
      </c>
      <c r="AD21" s="43">
        <v>1369.5</v>
      </c>
      <c r="AE21" s="43">
        <v>0</v>
      </c>
      <c r="AF21" s="43">
        <v>0</v>
      </c>
      <c r="AG21" s="43">
        <v>2651.2</v>
      </c>
      <c r="AH21" s="43">
        <v>2650.8</v>
      </c>
      <c r="AI21" s="43">
        <v>2651.2</v>
      </c>
      <c r="AJ21" s="43">
        <v>2650.8</v>
      </c>
      <c r="AK21" s="43">
        <v>0</v>
      </c>
      <c r="AL21" s="43">
        <v>0</v>
      </c>
      <c r="AM21" s="43">
        <v>0</v>
      </c>
      <c r="AN21" s="43">
        <v>0</v>
      </c>
      <c r="AO21" s="43">
        <v>150</v>
      </c>
      <c r="AP21" s="43">
        <v>150</v>
      </c>
      <c r="AQ21" s="74">
        <f t="shared" si="7"/>
        <v>409.6</v>
      </c>
      <c r="AR21" s="74">
        <f t="shared" si="8"/>
        <v>219.6</v>
      </c>
      <c r="AS21" s="43">
        <v>409.6</v>
      </c>
      <c r="AT21" s="43">
        <v>219.6</v>
      </c>
      <c r="AU21" s="43">
        <v>0</v>
      </c>
      <c r="AV21" s="43">
        <v>0</v>
      </c>
      <c r="AW21" s="43">
        <v>200</v>
      </c>
      <c r="AX21" s="43">
        <v>10</v>
      </c>
      <c r="AY21" s="43">
        <v>0</v>
      </c>
      <c r="AZ21" s="43">
        <v>0</v>
      </c>
      <c r="BA21" s="43">
        <v>0</v>
      </c>
      <c r="BB21" s="43">
        <v>0</v>
      </c>
      <c r="BC21" s="43">
        <v>183012.9</v>
      </c>
      <c r="BD21" s="43">
        <v>11100</v>
      </c>
      <c r="BE21" s="43">
        <v>2401.1</v>
      </c>
      <c r="BF21" s="43">
        <v>2195.1999999999998</v>
      </c>
      <c r="BG21" s="43">
        <v>0</v>
      </c>
      <c r="BH21" s="43">
        <v>0</v>
      </c>
      <c r="BI21" s="43">
        <v>0</v>
      </c>
      <c r="BJ21" s="43">
        <v>0</v>
      </c>
      <c r="BK21" s="43">
        <v>0</v>
      </c>
      <c r="BL21" s="43">
        <v>-946</v>
      </c>
      <c r="BM21" s="43">
        <v>0</v>
      </c>
      <c r="BN21" s="43">
        <v>0</v>
      </c>
    </row>
    <row r="22" spans="1:66" s="55" customFormat="1" ht="12.75" customHeight="1" x14ac:dyDescent="0.25">
      <c r="A22" s="79">
        <v>13</v>
      </c>
      <c r="B22" s="1" t="s">
        <v>14</v>
      </c>
      <c r="C22" s="43">
        <f t="shared" si="2"/>
        <v>139119.04659999997</v>
      </c>
      <c r="D22" s="43">
        <f t="shared" si="2"/>
        <v>133526.427</v>
      </c>
      <c r="E22" s="43">
        <f t="shared" si="3"/>
        <v>123199.09999999999</v>
      </c>
      <c r="F22" s="43">
        <f t="shared" si="3"/>
        <v>117622.2</v>
      </c>
      <c r="G22" s="43">
        <f t="shared" si="4"/>
        <v>28386.1466</v>
      </c>
      <c r="H22" s="43">
        <f t="shared" si="4"/>
        <v>23098.79</v>
      </c>
      <c r="I22" s="43">
        <v>28802</v>
      </c>
      <c r="J22" s="43">
        <v>28722.413</v>
      </c>
      <c r="K22" s="43">
        <v>0</v>
      </c>
      <c r="L22" s="43">
        <v>0</v>
      </c>
      <c r="M22" s="43">
        <v>23622.5</v>
      </c>
      <c r="N22" s="43">
        <v>23430.587</v>
      </c>
      <c r="O22" s="43">
        <v>2323</v>
      </c>
      <c r="P22" s="43">
        <v>2322.16</v>
      </c>
      <c r="Q22" s="43">
        <v>12</v>
      </c>
      <c r="R22" s="43">
        <v>0</v>
      </c>
      <c r="S22" s="43">
        <v>372</v>
      </c>
      <c r="T22" s="43">
        <v>350</v>
      </c>
      <c r="U22" s="43">
        <v>0</v>
      </c>
      <c r="V22" s="43">
        <v>0</v>
      </c>
      <c r="W22" s="43">
        <v>4226</v>
      </c>
      <c r="X22" s="43">
        <v>4134.6499999999996</v>
      </c>
      <c r="Y22" s="43">
        <v>2970</v>
      </c>
      <c r="Z22" s="43">
        <v>2893</v>
      </c>
      <c r="AA22" s="43">
        <v>3058</v>
      </c>
      <c r="AB22" s="43">
        <v>3058</v>
      </c>
      <c r="AC22" s="43">
        <v>13557</v>
      </c>
      <c r="AD22" s="43">
        <v>13491.377</v>
      </c>
      <c r="AE22" s="43">
        <v>0</v>
      </c>
      <c r="AF22" s="43">
        <v>0</v>
      </c>
      <c r="AG22" s="43">
        <v>53715.4</v>
      </c>
      <c r="AH22" s="43">
        <v>53681.637000000002</v>
      </c>
      <c r="AI22" s="43">
        <v>53715.4</v>
      </c>
      <c r="AJ22" s="43">
        <v>53681.637000000002</v>
      </c>
      <c r="AK22" s="43">
        <v>240</v>
      </c>
      <c r="AL22" s="43">
        <v>240</v>
      </c>
      <c r="AM22" s="43">
        <v>240</v>
      </c>
      <c r="AN22" s="43">
        <v>240</v>
      </c>
      <c r="AO22" s="43">
        <v>4346</v>
      </c>
      <c r="AP22" s="43">
        <v>4346</v>
      </c>
      <c r="AQ22" s="43">
        <f t="shared" ref="AQ22" si="11">AS22+AU22-BA22</f>
        <v>7</v>
      </c>
      <c r="AR22" s="43">
        <f t="shared" si="8"/>
        <v>7</v>
      </c>
      <c r="AS22" s="43">
        <v>12473.2</v>
      </c>
      <c r="AT22" s="43">
        <v>7201.5630000000001</v>
      </c>
      <c r="AU22" s="43">
        <v>0</v>
      </c>
      <c r="AV22" s="43">
        <v>0</v>
      </c>
      <c r="AW22" s="43">
        <v>12466.2</v>
      </c>
      <c r="AX22" s="43">
        <v>7194.5630000000001</v>
      </c>
      <c r="AY22" s="43">
        <v>0</v>
      </c>
      <c r="AZ22" s="43">
        <v>0</v>
      </c>
      <c r="BA22" s="43">
        <v>12466.2</v>
      </c>
      <c r="BB22" s="43">
        <v>7194.5630000000001</v>
      </c>
      <c r="BC22" s="43">
        <v>28175.546600000001</v>
      </c>
      <c r="BD22" s="43">
        <v>23628.41</v>
      </c>
      <c r="BE22" s="43">
        <v>2210.6</v>
      </c>
      <c r="BF22" s="43">
        <v>2010.4</v>
      </c>
      <c r="BG22" s="43">
        <v>0</v>
      </c>
      <c r="BH22" s="43">
        <v>0</v>
      </c>
      <c r="BI22" s="43">
        <v>0</v>
      </c>
      <c r="BJ22" s="43">
        <v>-974.62699999999995</v>
      </c>
      <c r="BK22" s="43">
        <v>-2000</v>
      </c>
      <c r="BL22" s="43">
        <v>-1565.393</v>
      </c>
      <c r="BM22" s="43">
        <v>0</v>
      </c>
      <c r="BN22" s="43">
        <v>0</v>
      </c>
    </row>
    <row r="23" spans="1:66" s="3" customFormat="1" ht="12.75" customHeight="1" x14ac:dyDescent="0.25">
      <c r="A23" s="79">
        <v>14</v>
      </c>
      <c r="B23" s="1" t="s">
        <v>15</v>
      </c>
      <c r="C23" s="43">
        <f t="shared" si="2"/>
        <v>68145</v>
      </c>
      <c r="D23" s="43">
        <f t="shared" si="2"/>
        <v>66656.099999999991</v>
      </c>
      <c r="E23" s="43">
        <f t="shared" si="3"/>
        <v>62557.899999999994</v>
      </c>
      <c r="F23" s="43">
        <f t="shared" si="3"/>
        <v>61414.399999999994</v>
      </c>
      <c r="G23" s="43">
        <f t="shared" si="4"/>
        <v>5587.1000000000022</v>
      </c>
      <c r="H23" s="43">
        <f t="shared" si="4"/>
        <v>5241.7000000000007</v>
      </c>
      <c r="I23" s="43">
        <v>25353.1</v>
      </c>
      <c r="J23" s="43">
        <v>24353.1</v>
      </c>
      <c r="K23" s="43">
        <v>0</v>
      </c>
      <c r="L23" s="43">
        <v>0</v>
      </c>
      <c r="M23" s="43">
        <v>9919.7999999999993</v>
      </c>
      <c r="N23" s="43">
        <v>9857.2999999999993</v>
      </c>
      <c r="O23" s="43">
        <v>2738</v>
      </c>
      <c r="P23" s="43">
        <v>2735.5</v>
      </c>
      <c r="Q23" s="43">
        <v>800</v>
      </c>
      <c r="R23" s="43">
        <v>785</v>
      </c>
      <c r="S23" s="43">
        <v>170</v>
      </c>
      <c r="T23" s="43">
        <v>156.30000000000001</v>
      </c>
      <c r="U23" s="43">
        <v>0</v>
      </c>
      <c r="V23" s="43">
        <v>0</v>
      </c>
      <c r="W23" s="43">
        <v>1292</v>
      </c>
      <c r="X23" s="43">
        <v>1270</v>
      </c>
      <c r="Y23" s="43">
        <v>1162</v>
      </c>
      <c r="Z23" s="43">
        <v>1162</v>
      </c>
      <c r="AA23" s="43">
        <v>2910</v>
      </c>
      <c r="AB23" s="43">
        <v>2910</v>
      </c>
      <c r="AC23" s="43">
        <v>1800</v>
      </c>
      <c r="AD23" s="43">
        <v>1771.5</v>
      </c>
      <c r="AE23" s="43">
        <v>0</v>
      </c>
      <c r="AF23" s="43">
        <v>0</v>
      </c>
      <c r="AG23" s="43">
        <v>24010</v>
      </c>
      <c r="AH23" s="43">
        <v>24010</v>
      </c>
      <c r="AI23" s="43">
        <v>24010</v>
      </c>
      <c r="AJ23" s="43">
        <v>24010</v>
      </c>
      <c r="AK23" s="43">
        <v>0</v>
      </c>
      <c r="AL23" s="43">
        <v>0</v>
      </c>
      <c r="AM23" s="43">
        <v>0</v>
      </c>
      <c r="AN23" s="43">
        <v>0</v>
      </c>
      <c r="AO23" s="43">
        <v>1600</v>
      </c>
      <c r="AP23" s="43">
        <v>1600</v>
      </c>
      <c r="AQ23" s="74">
        <f t="shared" si="7"/>
        <v>1675</v>
      </c>
      <c r="AR23" s="74">
        <f t="shared" si="8"/>
        <v>1594</v>
      </c>
      <c r="AS23" s="43">
        <v>1675</v>
      </c>
      <c r="AT23" s="43">
        <v>1594</v>
      </c>
      <c r="AU23" s="43">
        <v>0</v>
      </c>
      <c r="AV23" s="43">
        <v>0</v>
      </c>
      <c r="AW23" s="43">
        <v>875.6</v>
      </c>
      <c r="AX23" s="43">
        <v>0</v>
      </c>
      <c r="AY23" s="43">
        <v>0</v>
      </c>
      <c r="AZ23" s="43">
        <v>0</v>
      </c>
      <c r="BA23" s="43">
        <v>0</v>
      </c>
      <c r="BB23" s="43">
        <v>0</v>
      </c>
      <c r="BC23" s="43">
        <v>19312.7</v>
      </c>
      <c r="BD23" s="43">
        <v>18968</v>
      </c>
      <c r="BE23" s="43">
        <v>609</v>
      </c>
      <c r="BF23" s="43">
        <v>608.29999999999995</v>
      </c>
      <c r="BG23" s="43">
        <v>0</v>
      </c>
      <c r="BH23" s="43">
        <v>0</v>
      </c>
      <c r="BI23" s="43">
        <v>-4887.3</v>
      </c>
      <c r="BJ23" s="43">
        <v>-4887.3</v>
      </c>
      <c r="BK23" s="43">
        <v>-9447.2999999999993</v>
      </c>
      <c r="BL23" s="43">
        <v>-9447.2999999999993</v>
      </c>
      <c r="BM23" s="43">
        <v>0</v>
      </c>
      <c r="BN23" s="43">
        <v>0</v>
      </c>
    </row>
    <row r="24" spans="1:66" s="3" customFormat="1" ht="12.75" customHeight="1" x14ac:dyDescent="0.25">
      <c r="A24" s="79">
        <v>15</v>
      </c>
      <c r="B24" s="1" t="s">
        <v>16</v>
      </c>
      <c r="C24" s="43">
        <f t="shared" si="2"/>
        <v>13633.899999999998</v>
      </c>
      <c r="D24" s="43">
        <f t="shared" si="2"/>
        <v>13627</v>
      </c>
      <c r="E24" s="43">
        <f t="shared" si="3"/>
        <v>12674.599999999999</v>
      </c>
      <c r="F24" s="43">
        <f t="shared" si="3"/>
        <v>12669</v>
      </c>
      <c r="G24" s="43">
        <f t="shared" si="4"/>
        <v>959.3</v>
      </c>
      <c r="H24" s="43">
        <f t="shared" si="4"/>
        <v>958</v>
      </c>
      <c r="I24" s="43">
        <v>5950</v>
      </c>
      <c r="J24" s="43">
        <v>5950</v>
      </c>
      <c r="K24" s="43">
        <v>0</v>
      </c>
      <c r="L24" s="43">
        <v>0</v>
      </c>
      <c r="M24" s="43">
        <v>2957.8</v>
      </c>
      <c r="N24" s="43">
        <v>2956.2</v>
      </c>
      <c r="O24" s="43">
        <v>556.1</v>
      </c>
      <c r="P24" s="43">
        <v>555.4</v>
      </c>
      <c r="Q24" s="43">
        <v>304</v>
      </c>
      <c r="R24" s="43">
        <v>304</v>
      </c>
      <c r="S24" s="43">
        <v>60.6</v>
      </c>
      <c r="T24" s="43">
        <v>60.6</v>
      </c>
      <c r="U24" s="43">
        <v>0</v>
      </c>
      <c r="V24" s="43">
        <v>0</v>
      </c>
      <c r="W24" s="43">
        <v>279</v>
      </c>
      <c r="X24" s="43">
        <v>279</v>
      </c>
      <c r="Y24" s="43">
        <v>40</v>
      </c>
      <c r="Z24" s="43">
        <v>40</v>
      </c>
      <c r="AA24" s="43">
        <v>613</v>
      </c>
      <c r="AB24" s="43">
        <v>613</v>
      </c>
      <c r="AC24" s="43">
        <v>507.6</v>
      </c>
      <c r="AD24" s="43">
        <v>507.2</v>
      </c>
      <c r="AE24" s="43">
        <v>0</v>
      </c>
      <c r="AF24" s="43">
        <v>0</v>
      </c>
      <c r="AG24" s="43">
        <v>2965.9</v>
      </c>
      <c r="AH24" s="43">
        <v>2965.9</v>
      </c>
      <c r="AI24" s="43">
        <v>2965.9</v>
      </c>
      <c r="AJ24" s="43">
        <v>2965.9</v>
      </c>
      <c r="AK24" s="43">
        <v>83.1</v>
      </c>
      <c r="AL24" s="43">
        <v>83.1</v>
      </c>
      <c r="AM24" s="43">
        <v>0</v>
      </c>
      <c r="AN24" s="43">
        <v>0</v>
      </c>
      <c r="AO24" s="43">
        <v>290</v>
      </c>
      <c r="AP24" s="43">
        <v>290</v>
      </c>
      <c r="AQ24" s="74">
        <f t="shared" si="7"/>
        <v>427.8</v>
      </c>
      <c r="AR24" s="74">
        <f t="shared" si="8"/>
        <v>423.8</v>
      </c>
      <c r="AS24" s="43">
        <v>427.8</v>
      </c>
      <c r="AT24" s="43">
        <v>423.8</v>
      </c>
      <c r="AU24" s="43">
        <v>0</v>
      </c>
      <c r="AV24" s="43">
        <v>0</v>
      </c>
      <c r="AW24" s="43">
        <v>80</v>
      </c>
      <c r="AX24" s="43">
        <v>76</v>
      </c>
      <c r="AY24" s="43">
        <v>0</v>
      </c>
      <c r="AZ24" s="43">
        <v>0</v>
      </c>
      <c r="BA24" s="43">
        <v>0</v>
      </c>
      <c r="BB24" s="43">
        <v>0</v>
      </c>
      <c r="BC24" s="43">
        <v>0</v>
      </c>
      <c r="BD24" s="43">
        <v>0</v>
      </c>
      <c r="BE24" s="43">
        <v>959.3</v>
      </c>
      <c r="BF24" s="43">
        <v>958</v>
      </c>
      <c r="BG24" s="43">
        <v>0</v>
      </c>
      <c r="BH24" s="43">
        <v>0</v>
      </c>
      <c r="BI24" s="43">
        <v>0</v>
      </c>
      <c r="BJ24" s="43">
        <v>0</v>
      </c>
      <c r="BK24" s="43">
        <v>0</v>
      </c>
      <c r="BL24" s="43">
        <v>0</v>
      </c>
      <c r="BM24" s="43">
        <v>0</v>
      </c>
      <c r="BN24" s="43">
        <v>0</v>
      </c>
    </row>
    <row r="25" spans="1:66" s="3" customFormat="1" ht="12.75" customHeight="1" x14ac:dyDescent="0.25">
      <c r="A25" s="79">
        <v>16</v>
      </c>
      <c r="B25" s="1" t="s">
        <v>17</v>
      </c>
      <c r="C25" s="43">
        <f t="shared" si="2"/>
        <v>95694.9</v>
      </c>
      <c r="D25" s="43">
        <f t="shared" si="2"/>
        <v>10089.5</v>
      </c>
      <c r="E25" s="43">
        <f t="shared" si="3"/>
        <v>15566.5</v>
      </c>
      <c r="F25" s="43">
        <f t="shared" si="3"/>
        <v>14333.5</v>
      </c>
      <c r="G25" s="43">
        <f t="shared" si="4"/>
        <v>80128.399999999994</v>
      </c>
      <c r="H25" s="43">
        <f t="shared" si="4"/>
        <v>-4244</v>
      </c>
      <c r="I25" s="43">
        <v>13000</v>
      </c>
      <c r="J25" s="43">
        <v>12998.7</v>
      </c>
      <c r="K25" s="43">
        <v>0</v>
      </c>
      <c r="L25" s="43">
        <v>0</v>
      </c>
      <c r="M25" s="43">
        <v>680</v>
      </c>
      <c r="N25" s="43">
        <v>673</v>
      </c>
      <c r="O25" s="43">
        <v>300</v>
      </c>
      <c r="P25" s="43">
        <v>293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380</v>
      </c>
      <c r="AD25" s="43">
        <v>380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43">
        <v>0</v>
      </c>
      <c r="AN25" s="43">
        <v>0</v>
      </c>
      <c r="AO25" s="43">
        <v>400</v>
      </c>
      <c r="AP25" s="43">
        <v>400</v>
      </c>
      <c r="AQ25" s="74">
        <f t="shared" si="7"/>
        <v>1486.5</v>
      </c>
      <c r="AR25" s="74">
        <f t="shared" si="8"/>
        <v>261.8</v>
      </c>
      <c r="AS25" s="43">
        <v>1486.5</v>
      </c>
      <c r="AT25" s="43">
        <v>261.8</v>
      </c>
      <c r="AU25" s="43">
        <v>0</v>
      </c>
      <c r="AV25" s="43">
        <v>0</v>
      </c>
      <c r="AW25" s="43">
        <v>1216.5</v>
      </c>
      <c r="AX25" s="43">
        <v>0</v>
      </c>
      <c r="AY25" s="43">
        <v>0</v>
      </c>
      <c r="AZ25" s="43">
        <v>0</v>
      </c>
      <c r="BA25" s="43">
        <v>0</v>
      </c>
      <c r="BB25" s="43">
        <v>0</v>
      </c>
      <c r="BC25" s="43">
        <v>76128.399999999994</v>
      </c>
      <c r="BD25" s="43">
        <v>950</v>
      </c>
      <c r="BE25" s="43">
        <v>4000</v>
      </c>
      <c r="BF25" s="43">
        <v>2170</v>
      </c>
      <c r="BG25" s="43">
        <v>0</v>
      </c>
      <c r="BH25" s="43">
        <v>0</v>
      </c>
      <c r="BI25" s="43">
        <v>0</v>
      </c>
      <c r="BJ25" s="43">
        <v>-2028.4</v>
      </c>
      <c r="BK25" s="43">
        <v>0</v>
      </c>
      <c r="BL25" s="43">
        <v>-5335.6</v>
      </c>
      <c r="BM25" s="43">
        <v>0</v>
      </c>
      <c r="BN25" s="43">
        <v>0</v>
      </c>
    </row>
    <row r="26" spans="1:66" s="65" customFormat="1" ht="12.75" customHeight="1" x14ac:dyDescent="0.25">
      <c r="A26" s="79">
        <v>17</v>
      </c>
      <c r="B26" s="64" t="s">
        <v>18</v>
      </c>
      <c r="C26" s="53">
        <f t="shared" si="2"/>
        <v>10832.325799999999</v>
      </c>
      <c r="D26" s="53">
        <f t="shared" si="2"/>
        <v>10595.5</v>
      </c>
      <c r="E26" s="53">
        <f t="shared" si="3"/>
        <v>10826.3</v>
      </c>
      <c r="F26" s="53">
        <f t="shared" si="3"/>
        <v>10595.5</v>
      </c>
      <c r="G26" s="53">
        <f t="shared" si="4"/>
        <v>6.0258000000000003</v>
      </c>
      <c r="H26" s="53">
        <f t="shared" si="4"/>
        <v>0</v>
      </c>
      <c r="I26" s="44">
        <v>8953</v>
      </c>
      <c r="J26" s="69">
        <v>8953</v>
      </c>
      <c r="K26" s="46">
        <v>0</v>
      </c>
      <c r="L26" s="46"/>
      <c r="M26" s="46">
        <v>575.70000000000005</v>
      </c>
      <c r="N26" s="46">
        <v>477.7</v>
      </c>
      <c r="O26" s="49">
        <v>330</v>
      </c>
      <c r="P26" s="53">
        <v>310.2</v>
      </c>
      <c r="Q26" s="50">
        <v>0</v>
      </c>
      <c r="R26" s="53">
        <v>0</v>
      </c>
      <c r="S26" s="50">
        <v>60</v>
      </c>
      <c r="T26" s="53">
        <v>44.7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>
        <v>0</v>
      </c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53">
        <v>0</v>
      </c>
      <c r="AO26" s="53">
        <v>1125.3</v>
      </c>
      <c r="AP26" s="53">
        <v>1080</v>
      </c>
      <c r="AQ26" s="74">
        <f t="shared" si="7"/>
        <v>172.3</v>
      </c>
      <c r="AR26" s="74">
        <f t="shared" si="8"/>
        <v>84.8</v>
      </c>
      <c r="AS26" s="53">
        <v>172.3</v>
      </c>
      <c r="AT26" s="53">
        <v>84.8</v>
      </c>
      <c r="AU26" s="53">
        <v>0</v>
      </c>
      <c r="AV26" s="53">
        <v>0</v>
      </c>
      <c r="AW26" s="53">
        <v>87.5</v>
      </c>
      <c r="AX26" s="53">
        <v>0</v>
      </c>
      <c r="AY26" s="53">
        <v>0</v>
      </c>
      <c r="AZ26" s="53">
        <v>0</v>
      </c>
      <c r="BA26" s="53">
        <v>0</v>
      </c>
      <c r="BB26" s="53">
        <v>0</v>
      </c>
      <c r="BC26" s="53">
        <v>6.0258000000000003</v>
      </c>
      <c r="BD26" s="53">
        <v>0</v>
      </c>
      <c r="BE26" s="53">
        <v>0</v>
      </c>
      <c r="BF26" s="53">
        <v>0</v>
      </c>
      <c r="BG26" s="53">
        <v>0</v>
      </c>
      <c r="BH26" s="53">
        <v>0</v>
      </c>
      <c r="BI26" s="53">
        <v>0</v>
      </c>
      <c r="BJ26" s="53">
        <v>0</v>
      </c>
      <c r="BK26" s="53">
        <v>0</v>
      </c>
      <c r="BL26" s="53">
        <v>0</v>
      </c>
      <c r="BM26" s="53">
        <v>0</v>
      </c>
      <c r="BN26" s="53">
        <v>0</v>
      </c>
    </row>
    <row r="27" spans="1:66" s="3" customFormat="1" ht="12.75" customHeight="1" x14ac:dyDescent="0.25">
      <c r="A27" s="79">
        <v>18</v>
      </c>
      <c r="B27" s="1" t="s">
        <v>19</v>
      </c>
      <c r="C27" s="43">
        <f t="shared" si="2"/>
        <v>31838.100000000002</v>
      </c>
      <c r="D27" s="43">
        <f t="shared" si="2"/>
        <v>17620.099999999999</v>
      </c>
      <c r="E27" s="43">
        <f t="shared" si="3"/>
        <v>22295.9</v>
      </c>
      <c r="F27" s="43">
        <f t="shared" si="3"/>
        <v>18485.7</v>
      </c>
      <c r="G27" s="43">
        <f t="shared" si="4"/>
        <v>9542.2000000000007</v>
      </c>
      <c r="H27" s="43">
        <f t="shared" si="4"/>
        <v>-865.60000000000036</v>
      </c>
      <c r="I27" s="43">
        <v>18235.900000000001</v>
      </c>
      <c r="J27" s="43">
        <v>16571.400000000001</v>
      </c>
      <c r="K27" s="43">
        <v>0</v>
      </c>
      <c r="L27" s="43">
        <v>0</v>
      </c>
      <c r="M27" s="43">
        <v>2910</v>
      </c>
      <c r="N27" s="43">
        <v>924.3</v>
      </c>
      <c r="O27" s="43">
        <v>400</v>
      </c>
      <c r="P27" s="43">
        <v>357.93689999999998</v>
      </c>
      <c r="Q27" s="43">
        <v>800</v>
      </c>
      <c r="R27" s="43">
        <v>0</v>
      </c>
      <c r="S27" s="43">
        <v>150</v>
      </c>
      <c r="T27" s="43">
        <v>108.5</v>
      </c>
      <c r="U27" s="43">
        <v>0</v>
      </c>
      <c r="V27" s="43">
        <v>0</v>
      </c>
      <c r="W27" s="43">
        <v>140</v>
      </c>
      <c r="X27" s="43">
        <v>40</v>
      </c>
      <c r="Y27" s="43">
        <v>100</v>
      </c>
      <c r="Z27" s="43">
        <v>0</v>
      </c>
      <c r="AA27" s="43">
        <v>960</v>
      </c>
      <c r="AB27" s="43">
        <v>54</v>
      </c>
      <c r="AC27" s="43">
        <v>400</v>
      </c>
      <c r="AD27" s="43">
        <v>370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43">
        <v>0</v>
      </c>
      <c r="AN27" s="43">
        <v>0</v>
      </c>
      <c r="AO27" s="43">
        <v>1000</v>
      </c>
      <c r="AP27" s="43">
        <v>850</v>
      </c>
      <c r="AQ27" s="74">
        <f t="shared" ref="AQ27" si="12">AS27+AU27-BA27</f>
        <v>150</v>
      </c>
      <c r="AR27" s="74">
        <f t="shared" ref="AR27" si="13">AT27+AV27-BB27</f>
        <v>140</v>
      </c>
      <c r="AS27" s="43">
        <v>150</v>
      </c>
      <c r="AT27" s="43">
        <v>140</v>
      </c>
      <c r="AU27" s="43">
        <v>0</v>
      </c>
      <c r="AV27" s="43">
        <v>0</v>
      </c>
      <c r="AW27" s="43">
        <v>0</v>
      </c>
      <c r="AX27" s="43">
        <v>0</v>
      </c>
      <c r="AY27" s="43">
        <v>0</v>
      </c>
      <c r="AZ27" s="43">
        <v>0</v>
      </c>
      <c r="BA27" s="43">
        <v>0</v>
      </c>
      <c r="BB27" s="43">
        <v>0</v>
      </c>
      <c r="BC27" s="43">
        <v>1900</v>
      </c>
      <c r="BD27" s="43">
        <v>1877</v>
      </c>
      <c r="BE27" s="43">
        <v>7642.2</v>
      </c>
      <c r="BF27" s="43">
        <v>2670</v>
      </c>
      <c r="BG27" s="43">
        <v>0</v>
      </c>
      <c r="BH27" s="43">
        <v>0</v>
      </c>
      <c r="BI27" s="43">
        <v>0</v>
      </c>
      <c r="BJ27" s="43">
        <v>0</v>
      </c>
      <c r="BK27" s="43">
        <v>0</v>
      </c>
      <c r="BL27" s="43">
        <v>-5412.6</v>
      </c>
      <c r="BM27" s="43">
        <v>0</v>
      </c>
      <c r="BN27" s="43">
        <v>0</v>
      </c>
    </row>
    <row r="28" spans="1:66" s="3" customFormat="1" ht="12.75" customHeight="1" x14ac:dyDescent="0.25">
      <c r="A28" s="79">
        <v>19</v>
      </c>
      <c r="B28" s="1" t="s">
        <v>20</v>
      </c>
      <c r="C28" s="43">
        <f t="shared" si="2"/>
        <v>59104.100000000006</v>
      </c>
      <c r="D28" s="43">
        <f t="shared" si="2"/>
        <v>49601.80000000001</v>
      </c>
      <c r="E28" s="43">
        <f t="shared" si="3"/>
        <v>59101.9</v>
      </c>
      <c r="F28" s="43">
        <f t="shared" si="3"/>
        <v>55381.500000000007</v>
      </c>
      <c r="G28" s="43">
        <f t="shared" si="4"/>
        <v>2.2000000000007276</v>
      </c>
      <c r="H28" s="43">
        <f t="shared" si="4"/>
        <v>-5779.7</v>
      </c>
      <c r="I28" s="43">
        <v>29410.5</v>
      </c>
      <c r="J28" s="43">
        <v>29331.4</v>
      </c>
      <c r="K28" s="43">
        <v>0</v>
      </c>
      <c r="L28" s="43">
        <v>0</v>
      </c>
      <c r="M28" s="43">
        <v>10472.9</v>
      </c>
      <c r="N28" s="43">
        <v>7682.8</v>
      </c>
      <c r="O28" s="43">
        <v>1600</v>
      </c>
      <c r="P28" s="43">
        <v>1174.0999999999999</v>
      </c>
      <c r="Q28" s="43">
        <v>960</v>
      </c>
      <c r="R28" s="43">
        <v>896</v>
      </c>
      <c r="S28" s="43">
        <v>300</v>
      </c>
      <c r="T28" s="43">
        <v>241.8</v>
      </c>
      <c r="U28" s="43">
        <v>150</v>
      </c>
      <c r="V28" s="43">
        <v>20</v>
      </c>
      <c r="W28" s="43">
        <v>832.9</v>
      </c>
      <c r="X28" s="43">
        <v>72</v>
      </c>
      <c r="Y28" s="43">
        <v>402.9</v>
      </c>
      <c r="Z28" s="43">
        <v>0</v>
      </c>
      <c r="AA28" s="43">
        <v>4400</v>
      </c>
      <c r="AB28" s="43">
        <v>3332.2</v>
      </c>
      <c r="AC28" s="43">
        <v>2130</v>
      </c>
      <c r="AD28" s="43">
        <v>1880</v>
      </c>
      <c r="AE28" s="43">
        <v>0</v>
      </c>
      <c r="AF28" s="43">
        <v>0</v>
      </c>
      <c r="AG28" s="43">
        <v>16100</v>
      </c>
      <c r="AH28" s="43">
        <v>15850</v>
      </c>
      <c r="AI28" s="43">
        <v>16100</v>
      </c>
      <c r="AJ28" s="43">
        <v>15850</v>
      </c>
      <c r="AK28" s="43">
        <v>0</v>
      </c>
      <c r="AL28" s="43">
        <v>0</v>
      </c>
      <c r="AM28" s="43">
        <v>0</v>
      </c>
      <c r="AN28" s="43">
        <v>0</v>
      </c>
      <c r="AO28" s="43">
        <v>2000</v>
      </c>
      <c r="AP28" s="43">
        <v>2000</v>
      </c>
      <c r="AQ28" s="74">
        <f t="shared" si="7"/>
        <v>1118.5</v>
      </c>
      <c r="AR28" s="74">
        <f t="shared" si="8"/>
        <v>517.29999999999995</v>
      </c>
      <c r="AS28" s="43">
        <v>1118.5</v>
      </c>
      <c r="AT28" s="43">
        <v>517.29999999999995</v>
      </c>
      <c r="AU28" s="43">
        <v>0</v>
      </c>
      <c r="AV28" s="43">
        <v>0</v>
      </c>
      <c r="AW28" s="43">
        <v>0</v>
      </c>
      <c r="AX28" s="43">
        <v>0</v>
      </c>
      <c r="AY28" s="43">
        <v>0</v>
      </c>
      <c r="AZ28" s="43">
        <v>0</v>
      </c>
      <c r="BA28" s="43">
        <v>0</v>
      </c>
      <c r="BB28" s="43">
        <v>0</v>
      </c>
      <c r="BC28" s="43">
        <v>2000</v>
      </c>
      <c r="BD28" s="43">
        <v>960</v>
      </c>
      <c r="BE28" s="43">
        <v>8002.2</v>
      </c>
      <c r="BF28" s="43">
        <v>3820</v>
      </c>
      <c r="BG28" s="43">
        <v>0</v>
      </c>
      <c r="BH28" s="43">
        <v>0</v>
      </c>
      <c r="BI28" s="43">
        <v>0</v>
      </c>
      <c r="BJ28" s="43">
        <v>-148.30000000000001</v>
      </c>
      <c r="BK28" s="43">
        <v>-10000</v>
      </c>
      <c r="BL28" s="43">
        <v>-10411.4</v>
      </c>
      <c r="BM28" s="43">
        <v>0</v>
      </c>
      <c r="BN28" s="43">
        <v>0</v>
      </c>
    </row>
    <row r="29" spans="1:66" s="3" customFormat="1" ht="12.75" customHeight="1" x14ac:dyDescent="0.25">
      <c r="A29" s="79">
        <v>20</v>
      </c>
      <c r="B29" s="1" t="s">
        <v>21</v>
      </c>
      <c r="C29" s="43">
        <f t="shared" si="2"/>
        <v>19652.5</v>
      </c>
      <c r="D29" s="43">
        <f t="shared" si="2"/>
        <v>18754.499999999996</v>
      </c>
      <c r="E29" s="43">
        <f t="shared" si="3"/>
        <v>19074.3</v>
      </c>
      <c r="F29" s="43">
        <f t="shared" si="3"/>
        <v>18177.499999999996</v>
      </c>
      <c r="G29" s="43">
        <f t="shared" si="4"/>
        <v>578.20000000000005</v>
      </c>
      <c r="H29" s="43">
        <f t="shared" si="4"/>
        <v>577</v>
      </c>
      <c r="I29" s="43">
        <v>10353.299999999999</v>
      </c>
      <c r="J29" s="43">
        <v>10181.799999999999</v>
      </c>
      <c r="K29" s="43">
        <v>0</v>
      </c>
      <c r="L29" s="43">
        <v>0</v>
      </c>
      <c r="M29" s="43">
        <v>7294</v>
      </c>
      <c r="N29" s="43">
        <v>6592.9</v>
      </c>
      <c r="O29" s="43">
        <v>510</v>
      </c>
      <c r="P29" s="43">
        <v>401.9</v>
      </c>
      <c r="Q29" s="43">
        <v>0</v>
      </c>
      <c r="R29" s="43">
        <v>0</v>
      </c>
      <c r="S29" s="43">
        <v>198</v>
      </c>
      <c r="T29" s="43">
        <v>194.5</v>
      </c>
      <c r="U29" s="43">
        <v>0</v>
      </c>
      <c r="V29" s="43">
        <v>0</v>
      </c>
      <c r="W29" s="43">
        <v>1205.3</v>
      </c>
      <c r="X29" s="43">
        <v>1032.0999999999999</v>
      </c>
      <c r="Y29" s="43">
        <v>1034</v>
      </c>
      <c r="Z29" s="43">
        <v>889.1</v>
      </c>
      <c r="AA29" s="43">
        <v>1297</v>
      </c>
      <c r="AB29" s="43">
        <v>1065.4000000000001</v>
      </c>
      <c r="AC29" s="43">
        <v>2133</v>
      </c>
      <c r="AD29" s="43">
        <v>2004.2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3">
        <v>0</v>
      </c>
      <c r="AO29" s="43">
        <v>1060</v>
      </c>
      <c r="AP29" s="43">
        <v>1060</v>
      </c>
      <c r="AQ29" s="74">
        <f t="shared" si="7"/>
        <v>367</v>
      </c>
      <c r="AR29" s="74">
        <f t="shared" si="8"/>
        <v>342.8</v>
      </c>
      <c r="AS29" s="43">
        <v>367</v>
      </c>
      <c r="AT29" s="43">
        <v>342.8</v>
      </c>
      <c r="AU29" s="43">
        <v>0</v>
      </c>
      <c r="AV29" s="43">
        <v>0</v>
      </c>
      <c r="AW29" s="43">
        <v>0</v>
      </c>
      <c r="AX29" s="43">
        <v>0</v>
      </c>
      <c r="AY29" s="43">
        <v>0</v>
      </c>
      <c r="AZ29" s="43">
        <v>0</v>
      </c>
      <c r="BA29" s="43">
        <v>0</v>
      </c>
      <c r="BB29" s="43">
        <v>0</v>
      </c>
      <c r="BC29" s="43">
        <v>0</v>
      </c>
      <c r="BD29" s="43">
        <v>0</v>
      </c>
      <c r="BE29" s="43">
        <v>400</v>
      </c>
      <c r="BF29" s="43">
        <v>400</v>
      </c>
      <c r="BG29" s="43">
        <v>337.7</v>
      </c>
      <c r="BH29" s="43">
        <v>336.5</v>
      </c>
      <c r="BI29" s="43">
        <v>0</v>
      </c>
      <c r="BJ29" s="43">
        <v>0</v>
      </c>
      <c r="BK29" s="43">
        <v>-159.5</v>
      </c>
      <c r="BL29" s="43">
        <v>-159.5</v>
      </c>
      <c r="BM29" s="43">
        <v>0</v>
      </c>
      <c r="BN29" s="43">
        <v>0</v>
      </c>
    </row>
    <row r="30" spans="1:66" s="3" customFormat="1" ht="12.75" customHeight="1" x14ac:dyDescent="0.25">
      <c r="A30" s="79">
        <v>21</v>
      </c>
      <c r="B30" s="1" t="s">
        <v>22</v>
      </c>
      <c r="C30" s="43">
        <f t="shared" si="2"/>
        <v>14503.903200000001</v>
      </c>
      <c r="D30" s="43">
        <f t="shared" si="2"/>
        <v>14408.4</v>
      </c>
      <c r="E30" s="43">
        <f t="shared" si="3"/>
        <v>11758.9</v>
      </c>
      <c r="F30" s="43">
        <f t="shared" si="3"/>
        <v>11663.5</v>
      </c>
      <c r="G30" s="43">
        <f t="shared" si="4"/>
        <v>2745.0032000000001</v>
      </c>
      <c r="H30" s="43">
        <f t="shared" si="4"/>
        <v>2744.9</v>
      </c>
      <c r="I30" s="43">
        <v>9443.9</v>
      </c>
      <c r="J30" s="43">
        <v>9443.9</v>
      </c>
      <c r="K30" s="43">
        <v>0</v>
      </c>
      <c r="L30" s="43">
        <v>0</v>
      </c>
      <c r="M30" s="43">
        <v>2315</v>
      </c>
      <c r="N30" s="43">
        <v>2219.6</v>
      </c>
      <c r="O30" s="43">
        <v>350</v>
      </c>
      <c r="P30" s="43">
        <v>338.5</v>
      </c>
      <c r="Q30" s="43">
        <v>0</v>
      </c>
      <c r="R30" s="43">
        <v>0</v>
      </c>
      <c r="S30" s="43">
        <v>140</v>
      </c>
      <c r="T30" s="43">
        <v>135</v>
      </c>
      <c r="U30" s="43"/>
      <c r="V30" s="43"/>
      <c r="W30" s="43">
        <v>108</v>
      </c>
      <c r="X30" s="43">
        <v>80</v>
      </c>
      <c r="Y30" s="43">
        <v>150</v>
      </c>
      <c r="Z30" s="43">
        <v>144.80000000000001</v>
      </c>
      <c r="AA30" s="43">
        <v>600</v>
      </c>
      <c r="AB30" s="43">
        <v>600</v>
      </c>
      <c r="AC30" s="43">
        <v>400</v>
      </c>
      <c r="AD30" s="43">
        <v>390.4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3">
        <v>0</v>
      </c>
      <c r="AK30" s="43">
        <v>0</v>
      </c>
      <c r="AL30" s="43">
        <v>0</v>
      </c>
      <c r="AM30" s="43">
        <v>0</v>
      </c>
      <c r="AN30" s="43">
        <v>0</v>
      </c>
      <c r="AO30" s="43">
        <v>0</v>
      </c>
      <c r="AP30" s="43">
        <v>0</v>
      </c>
      <c r="AQ30" s="74">
        <f t="shared" si="7"/>
        <v>0</v>
      </c>
      <c r="AR30" s="74">
        <f t="shared" si="8"/>
        <v>0</v>
      </c>
      <c r="AS30" s="43">
        <v>0</v>
      </c>
      <c r="AT30" s="43">
        <v>0</v>
      </c>
      <c r="AU30" s="43">
        <v>0</v>
      </c>
      <c r="AV30" s="43">
        <v>0</v>
      </c>
      <c r="AW30" s="43">
        <v>0</v>
      </c>
      <c r="AX30" s="43">
        <v>0</v>
      </c>
      <c r="AY30" s="43">
        <v>0</v>
      </c>
      <c r="AZ30" s="43">
        <v>0</v>
      </c>
      <c r="BA30" s="43">
        <v>0</v>
      </c>
      <c r="BB30" s="43">
        <v>0</v>
      </c>
      <c r="BC30" s="43">
        <v>2745.0032000000001</v>
      </c>
      <c r="BD30" s="43">
        <v>2744.9</v>
      </c>
      <c r="BE30" s="43">
        <v>0</v>
      </c>
      <c r="BF30" s="43">
        <v>0</v>
      </c>
      <c r="BG30" s="43">
        <v>0</v>
      </c>
      <c r="BH30" s="43">
        <v>0</v>
      </c>
      <c r="BI30" s="43">
        <v>0</v>
      </c>
      <c r="BJ30" s="43">
        <v>0</v>
      </c>
      <c r="BK30" s="43">
        <v>0</v>
      </c>
      <c r="BL30" s="43">
        <v>0</v>
      </c>
      <c r="BM30" s="43">
        <v>0</v>
      </c>
      <c r="BN30" s="43">
        <v>0</v>
      </c>
    </row>
    <row r="31" spans="1:66" s="3" customFormat="1" ht="12.75" customHeight="1" x14ac:dyDescent="0.25">
      <c r="A31" s="79">
        <v>22</v>
      </c>
      <c r="B31" s="1" t="s">
        <v>23</v>
      </c>
      <c r="C31" s="43">
        <f t="shared" si="2"/>
        <v>47502.1</v>
      </c>
      <c r="D31" s="43">
        <f t="shared" si="2"/>
        <v>41716.699999999997</v>
      </c>
      <c r="E31" s="43">
        <f t="shared" si="3"/>
        <v>43744.4</v>
      </c>
      <c r="F31" s="43">
        <f t="shared" si="3"/>
        <v>40732.6</v>
      </c>
      <c r="G31" s="43">
        <f t="shared" si="4"/>
        <v>3757.7</v>
      </c>
      <c r="H31" s="43">
        <f t="shared" si="4"/>
        <v>984.10000000000014</v>
      </c>
      <c r="I31" s="43">
        <v>12300</v>
      </c>
      <c r="J31" s="43">
        <v>12087</v>
      </c>
      <c r="K31" s="43">
        <v>0</v>
      </c>
      <c r="L31" s="43">
        <v>0</v>
      </c>
      <c r="M31" s="43">
        <v>11898.4</v>
      </c>
      <c r="N31" s="43">
        <v>9695.1</v>
      </c>
      <c r="O31" s="43">
        <v>2005</v>
      </c>
      <c r="P31" s="43">
        <v>2001.9</v>
      </c>
      <c r="Q31" s="43">
        <v>0</v>
      </c>
      <c r="R31" s="43">
        <v>0</v>
      </c>
      <c r="S31" s="43">
        <v>125</v>
      </c>
      <c r="T31" s="43">
        <v>116.5</v>
      </c>
      <c r="U31" s="43">
        <v>10</v>
      </c>
      <c r="V31" s="43">
        <v>10</v>
      </c>
      <c r="W31" s="43">
        <v>4098.3999999999996</v>
      </c>
      <c r="X31" s="43">
        <v>3918.9</v>
      </c>
      <c r="Y31" s="43">
        <v>4048.4</v>
      </c>
      <c r="Z31" s="43">
        <v>3876.9</v>
      </c>
      <c r="AA31" s="43">
        <v>2800</v>
      </c>
      <c r="AB31" s="43">
        <v>830</v>
      </c>
      <c r="AC31" s="43">
        <v>1600</v>
      </c>
      <c r="AD31" s="43">
        <v>1582.5</v>
      </c>
      <c r="AE31" s="43">
        <v>0</v>
      </c>
      <c r="AF31" s="43">
        <v>0</v>
      </c>
      <c r="AG31" s="43">
        <v>17591</v>
      </c>
      <c r="AH31" s="43">
        <v>17521</v>
      </c>
      <c r="AI31" s="43">
        <v>17591</v>
      </c>
      <c r="AJ31" s="43">
        <v>17521</v>
      </c>
      <c r="AK31" s="43">
        <v>0</v>
      </c>
      <c r="AL31" s="43">
        <v>0</v>
      </c>
      <c r="AM31" s="43">
        <v>0</v>
      </c>
      <c r="AN31" s="43">
        <v>0</v>
      </c>
      <c r="AO31" s="43">
        <v>905</v>
      </c>
      <c r="AP31" s="43">
        <v>885</v>
      </c>
      <c r="AQ31" s="74">
        <v>1050</v>
      </c>
      <c r="AR31" s="74">
        <v>544.5</v>
      </c>
      <c r="AS31" s="43">
        <v>1050</v>
      </c>
      <c r="AT31" s="43">
        <v>544.5</v>
      </c>
      <c r="AU31" s="43">
        <v>0</v>
      </c>
      <c r="AV31" s="43">
        <v>0</v>
      </c>
      <c r="AW31" s="43">
        <v>0</v>
      </c>
      <c r="AX31" s="43">
        <v>0</v>
      </c>
      <c r="AY31" s="43">
        <v>0</v>
      </c>
      <c r="AZ31" s="43">
        <v>0</v>
      </c>
      <c r="BA31" s="43">
        <v>0</v>
      </c>
      <c r="BB31" s="43">
        <v>0</v>
      </c>
      <c r="BC31" s="43">
        <v>1870.1</v>
      </c>
      <c r="BD31" s="43">
        <v>1863.6</v>
      </c>
      <c r="BE31" s="43">
        <v>0</v>
      </c>
      <c r="BF31" s="43">
        <v>0</v>
      </c>
      <c r="BG31" s="43">
        <v>1987.6</v>
      </c>
      <c r="BH31" s="43">
        <v>1987.4</v>
      </c>
      <c r="BI31" s="43">
        <v>0</v>
      </c>
      <c r="BJ31" s="43">
        <v>-2343.1</v>
      </c>
      <c r="BK31" s="43">
        <v>-100</v>
      </c>
      <c r="BL31" s="43">
        <v>-523.79999999999995</v>
      </c>
      <c r="BM31" s="43">
        <v>0</v>
      </c>
      <c r="BN31" s="43">
        <v>0</v>
      </c>
    </row>
    <row r="32" spans="1:66" s="3" customFormat="1" ht="12.75" customHeight="1" x14ac:dyDescent="0.25">
      <c r="A32" s="79">
        <v>23</v>
      </c>
      <c r="B32" s="1" t="s">
        <v>24</v>
      </c>
      <c r="C32" s="43">
        <f t="shared" si="2"/>
        <v>83367.7</v>
      </c>
      <c r="D32" s="43">
        <f t="shared" si="2"/>
        <v>78701.2</v>
      </c>
      <c r="E32" s="43">
        <f t="shared" si="3"/>
        <v>65778.8</v>
      </c>
      <c r="F32" s="43">
        <f t="shared" si="3"/>
        <v>61690.2</v>
      </c>
      <c r="G32" s="43">
        <f t="shared" si="4"/>
        <v>28121.7</v>
      </c>
      <c r="H32" s="43">
        <f t="shared" si="4"/>
        <v>27543.8</v>
      </c>
      <c r="I32" s="43">
        <v>26249</v>
      </c>
      <c r="J32" s="43">
        <v>24533.5</v>
      </c>
      <c r="K32" s="43">
        <v>0</v>
      </c>
      <c r="L32" s="43">
        <v>0</v>
      </c>
      <c r="M32" s="43">
        <v>10145</v>
      </c>
      <c r="N32" s="43">
        <v>9552.9</v>
      </c>
      <c r="O32" s="43">
        <v>2600</v>
      </c>
      <c r="P32" s="43">
        <v>2094.1</v>
      </c>
      <c r="Q32" s="43">
        <v>0</v>
      </c>
      <c r="R32" s="43">
        <v>0</v>
      </c>
      <c r="S32" s="43">
        <v>400</v>
      </c>
      <c r="T32" s="43">
        <v>324</v>
      </c>
      <c r="U32" s="43">
        <v>50</v>
      </c>
      <c r="V32" s="43">
        <v>22.2</v>
      </c>
      <c r="W32" s="43">
        <v>690</v>
      </c>
      <c r="X32" s="43">
        <v>516.6</v>
      </c>
      <c r="Y32" s="43">
        <v>350</v>
      </c>
      <c r="Z32" s="43">
        <v>312</v>
      </c>
      <c r="AA32" s="43">
        <v>4005</v>
      </c>
      <c r="AB32" s="43">
        <v>3898.5</v>
      </c>
      <c r="AC32" s="43">
        <v>2400</v>
      </c>
      <c r="AD32" s="43">
        <v>1805.2</v>
      </c>
      <c r="AE32" s="43">
        <v>0</v>
      </c>
      <c r="AF32" s="43">
        <v>0</v>
      </c>
      <c r="AG32" s="43">
        <v>16952</v>
      </c>
      <c r="AH32" s="43">
        <v>16066</v>
      </c>
      <c r="AI32" s="43">
        <v>16952</v>
      </c>
      <c r="AJ32" s="43">
        <v>16066</v>
      </c>
      <c r="AK32" s="43">
        <v>0</v>
      </c>
      <c r="AL32" s="43">
        <v>0</v>
      </c>
      <c r="AM32" s="43">
        <v>0</v>
      </c>
      <c r="AN32" s="43">
        <v>0</v>
      </c>
      <c r="AO32" s="43">
        <v>1300</v>
      </c>
      <c r="AP32" s="43">
        <v>525</v>
      </c>
      <c r="AQ32" s="74">
        <f t="shared" si="7"/>
        <v>600</v>
      </c>
      <c r="AR32" s="74">
        <f t="shared" si="8"/>
        <v>480</v>
      </c>
      <c r="AS32" s="43">
        <v>11132.8</v>
      </c>
      <c r="AT32" s="43">
        <v>11012.8</v>
      </c>
      <c r="AU32" s="43">
        <v>0</v>
      </c>
      <c r="AV32" s="43">
        <v>0</v>
      </c>
      <c r="AW32" s="43">
        <v>10532.8</v>
      </c>
      <c r="AX32" s="43">
        <v>10532.8</v>
      </c>
      <c r="AY32" s="43">
        <v>0</v>
      </c>
      <c r="AZ32" s="43">
        <v>0</v>
      </c>
      <c r="BA32" s="43">
        <v>10532.8</v>
      </c>
      <c r="BB32" s="43">
        <v>10532.8</v>
      </c>
      <c r="BC32" s="43">
        <v>25627.5</v>
      </c>
      <c r="BD32" s="43">
        <v>25300.799999999999</v>
      </c>
      <c r="BE32" s="43">
        <v>2494.1999999999998</v>
      </c>
      <c r="BF32" s="43">
        <v>2243</v>
      </c>
      <c r="BG32" s="43">
        <v>0</v>
      </c>
      <c r="BH32" s="43">
        <v>0</v>
      </c>
      <c r="BI32" s="43">
        <v>0</v>
      </c>
      <c r="BJ32" s="43">
        <v>0</v>
      </c>
      <c r="BK32" s="43">
        <v>0</v>
      </c>
      <c r="BL32" s="43">
        <v>0</v>
      </c>
      <c r="BM32" s="43">
        <v>0</v>
      </c>
      <c r="BN32" s="43">
        <v>0</v>
      </c>
    </row>
    <row r="33" spans="1:66" s="3" customFormat="1" ht="12.75" customHeight="1" x14ac:dyDescent="0.25">
      <c r="A33" s="79">
        <v>24</v>
      </c>
      <c r="B33" s="1" t="s">
        <v>25</v>
      </c>
      <c r="C33" s="43">
        <f t="shared" si="2"/>
        <v>26794.1</v>
      </c>
      <c r="D33" s="43">
        <f t="shared" si="2"/>
        <v>25225.200000000001</v>
      </c>
      <c r="E33" s="43">
        <f t="shared" si="3"/>
        <v>26782</v>
      </c>
      <c r="F33" s="43">
        <f t="shared" si="3"/>
        <v>25225.200000000001</v>
      </c>
      <c r="G33" s="43">
        <f t="shared" si="4"/>
        <v>12.1</v>
      </c>
      <c r="H33" s="43">
        <f t="shared" si="4"/>
        <v>0</v>
      </c>
      <c r="I33" s="43">
        <v>23717.200000000001</v>
      </c>
      <c r="J33" s="43">
        <v>23569.9</v>
      </c>
      <c r="K33" s="43">
        <v>0</v>
      </c>
      <c r="L33" s="43">
        <v>0</v>
      </c>
      <c r="M33" s="43">
        <v>1422</v>
      </c>
      <c r="N33" s="43">
        <v>283.5</v>
      </c>
      <c r="O33" s="43">
        <v>540.6</v>
      </c>
      <c r="P33" s="43">
        <v>143</v>
      </c>
      <c r="Q33" s="43">
        <v>0</v>
      </c>
      <c r="R33" s="43">
        <v>0</v>
      </c>
      <c r="S33" s="43">
        <v>20</v>
      </c>
      <c r="T33" s="43">
        <v>0</v>
      </c>
      <c r="U33" s="43">
        <v>140.9</v>
      </c>
      <c r="V33" s="43">
        <v>140.5</v>
      </c>
      <c r="W33" s="43">
        <v>50</v>
      </c>
      <c r="X33" s="43">
        <v>0</v>
      </c>
      <c r="Y33" s="43">
        <v>50</v>
      </c>
      <c r="Z33" s="43">
        <v>0</v>
      </c>
      <c r="AA33" s="43">
        <v>0</v>
      </c>
      <c r="AB33" s="43">
        <v>0</v>
      </c>
      <c r="AC33" s="43">
        <v>610</v>
      </c>
      <c r="AD33" s="43">
        <v>0</v>
      </c>
      <c r="AE33" s="43">
        <v>0</v>
      </c>
      <c r="AF33" s="43">
        <v>0</v>
      </c>
      <c r="AG33" s="43">
        <v>1407.8</v>
      </c>
      <c r="AH33" s="43">
        <v>1371.8</v>
      </c>
      <c r="AI33" s="43">
        <v>1407.8</v>
      </c>
      <c r="AJ33" s="43">
        <v>1371.8</v>
      </c>
      <c r="AK33" s="43">
        <v>0</v>
      </c>
      <c r="AL33" s="43">
        <v>0</v>
      </c>
      <c r="AM33" s="43">
        <v>0</v>
      </c>
      <c r="AN33" s="43">
        <v>0</v>
      </c>
      <c r="AO33" s="43">
        <v>0</v>
      </c>
      <c r="AP33" s="43">
        <v>0</v>
      </c>
      <c r="AQ33" s="74">
        <f t="shared" si="7"/>
        <v>235</v>
      </c>
      <c r="AR33" s="74">
        <f t="shared" si="8"/>
        <v>0</v>
      </c>
      <c r="AS33" s="43">
        <v>235</v>
      </c>
      <c r="AT33" s="43">
        <v>0</v>
      </c>
      <c r="AU33" s="43">
        <v>0</v>
      </c>
      <c r="AV33" s="43">
        <v>0</v>
      </c>
      <c r="AW33" s="43">
        <v>0</v>
      </c>
      <c r="AX33" s="43">
        <v>0</v>
      </c>
      <c r="AY33" s="43">
        <v>0</v>
      </c>
      <c r="AZ33" s="43">
        <v>0</v>
      </c>
      <c r="BA33" s="43">
        <v>0</v>
      </c>
      <c r="BB33" s="43">
        <v>0</v>
      </c>
      <c r="BC33" s="43">
        <v>0</v>
      </c>
      <c r="BD33" s="43">
        <v>0</v>
      </c>
      <c r="BE33" s="43">
        <v>12.1</v>
      </c>
      <c r="BF33" s="43">
        <v>0</v>
      </c>
      <c r="BG33" s="43">
        <v>0</v>
      </c>
      <c r="BH33" s="43">
        <v>0</v>
      </c>
      <c r="BI33" s="43">
        <v>0</v>
      </c>
      <c r="BJ33" s="43">
        <v>0</v>
      </c>
      <c r="BK33" s="43">
        <v>0</v>
      </c>
      <c r="BL33" s="43">
        <v>0</v>
      </c>
      <c r="BM33" s="43">
        <v>0</v>
      </c>
      <c r="BN33" s="43">
        <v>0</v>
      </c>
    </row>
    <row r="34" spans="1:66" s="3" customFormat="1" ht="15" customHeight="1" x14ac:dyDescent="0.25">
      <c r="A34" s="118" t="s">
        <v>63</v>
      </c>
      <c r="B34" s="119"/>
      <c r="C34" s="43">
        <f t="shared" ref="C34:AH34" si="14">SUM(C10:C33)</f>
        <v>7066850.0865000002</v>
      </c>
      <c r="D34" s="43">
        <f t="shared" si="14"/>
        <v>5523333.0324000018</v>
      </c>
      <c r="E34" s="43">
        <f t="shared" si="14"/>
        <v>5177975.6065000016</v>
      </c>
      <c r="F34" s="43">
        <f t="shared" si="14"/>
        <v>4688436.4296000013</v>
      </c>
      <c r="G34" s="43">
        <f t="shared" si="14"/>
        <v>2096030.426</v>
      </c>
      <c r="H34" s="43">
        <f t="shared" si="14"/>
        <v>1020667.2426000002</v>
      </c>
      <c r="I34" s="43">
        <f t="shared" si="14"/>
        <v>1448971.4701000003</v>
      </c>
      <c r="J34" s="43">
        <f t="shared" si="14"/>
        <v>1384230.4919999999</v>
      </c>
      <c r="K34" s="43">
        <f t="shared" si="14"/>
        <v>0</v>
      </c>
      <c r="L34" s="43">
        <f t="shared" si="14"/>
        <v>0</v>
      </c>
      <c r="M34" s="43">
        <f t="shared" si="14"/>
        <v>780274.67640000011</v>
      </c>
      <c r="N34" s="43">
        <f t="shared" si="14"/>
        <v>622912.81370000006</v>
      </c>
      <c r="O34" s="43">
        <f t="shared" si="14"/>
        <v>199564.72640000004</v>
      </c>
      <c r="P34" s="43">
        <f t="shared" si="14"/>
        <v>180716.37950000001</v>
      </c>
      <c r="Q34" s="43">
        <f t="shared" si="14"/>
        <v>25024.7</v>
      </c>
      <c r="R34" s="43">
        <f t="shared" si="14"/>
        <v>20447.310999999998</v>
      </c>
      <c r="S34" s="43">
        <f t="shared" si="14"/>
        <v>18936.5</v>
      </c>
      <c r="T34" s="43">
        <f t="shared" si="14"/>
        <v>15470.0851</v>
      </c>
      <c r="U34" s="43">
        <f t="shared" si="14"/>
        <v>6764.9</v>
      </c>
      <c r="V34" s="43">
        <f t="shared" si="14"/>
        <v>3056.3</v>
      </c>
      <c r="W34" s="43">
        <f t="shared" si="14"/>
        <v>156621.79999999999</v>
      </c>
      <c r="X34" s="43">
        <f t="shared" si="14"/>
        <v>117124.54410000001</v>
      </c>
      <c r="Y34" s="43">
        <f t="shared" si="14"/>
        <v>46084</v>
      </c>
      <c r="Z34" s="43">
        <f t="shared" si="14"/>
        <v>36228.503100000002</v>
      </c>
      <c r="AA34" s="43">
        <f t="shared" si="14"/>
        <v>109249.90000000001</v>
      </c>
      <c r="AB34" s="43">
        <f t="shared" si="14"/>
        <v>76960.209999999992</v>
      </c>
      <c r="AC34" s="43">
        <f t="shared" si="14"/>
        <v>298021.15000000002</v>
      </c>
      <c r="AD34" s="43">
        <f t="shared" si="14"/>
        <v>237317.10690000001</v>
      </c>
      <c r="AE34" s="43">
        <f t="shared" si="14"/>
        <v>0</v>
      </c>
      <c r="AF34" s="43">
        <f t="shared" si="14"/>
        <v>0</v>
      </c>
      <c r="AG34" s="43">
        <f t="shared" si="14"/>
        <v>2394358.1639999994</v>
      </c>
      <c r="AH34" s="43">
        <f t="shared" si="14"/>
        <v>2302136.9399999995</v>
      </c>
      <c r="AI34" s="43">
        <f t="shared" ref="AI34:BN34" si="15">SUM(AI10:AI33)</f>
        <v>2394358.1639999994</v>
      </c>
      <c r="AJ34" s="43">
        <f t="shared" si="15"/>
        <v>2302136.9399999995</v>
      </c>
      <c r="AK34" s="43">
        <f t="shared" si="15"/>
        <v>100134.20000000001</v>
      </c>
      <c r="AL34" s="43">
        <f t="shared" si="15"/>
        <v>90791.62000000001</v>
      </c>
      <c r="AM34" s="43">
        <f t="shared" si="15"/>
        <v>14622.3</v>
      </c>
      <c r="AN34" s="43">
        <f t="shared" si="15"/>
        <v>11002.3</v>
      </c>
      <c r="AO34" s="43">
        <f t="shared" si="15"/>
        <v>89576.3</v>
      </c>
      <c r="AP34" s="43">
        <f t="shared" si="15"/>
        <v>79119</v>
      </c>
      <c r="AQ34" s="43">
        <f t="shared" si="15"/>
        <v>158004.84999999998</v>
      </c>
      <c r="AR34" s="43">
        <f t="shared" si="15"/>
        <v>23974.924099999997</v>
      </c>
      <c r="AS34" s="43">
        <f t="shared" si="15"/>
        <v>364660.79599999997</v>
      </c>
      <c r="AT34" s="43">
        <f t="shared" si="15"/>
        <v>209245.56389999992</v>
      </c>
      <c r="AU34" s="43">
        <f t="shared" si="15"/>
        <v>500</v>
      </c>
      <c r="AV34" s="43">
        <f t="shared" si="15"/>
        <v>500</v>
      </c>
      <c r="AW34" s="43">
        <f t="shared" si="15"/>
        <v>336838.59600000002</v>
      </c>
      <c r="AX34" s="43">
        <f t="shared" si="15"/>
        <v>195004.76789999998</v>
      </c>
      <c r="AY34" s="43">
        <f t="shared" si="15"/>
        <v>500</v>
      </c>
      <c r="AZ34" s="43">
        <f t="shared" si="15"/>
        <v>500</v>
      </c>
      <c r="BA34" s="43">
        <f t="shared" si="15"/>
        <v>207155.946</v>
      </c>
      <c r="BB34" s="43">
        <f t="shared" si="15"/>
        <v>185770.63979999998</v>
      </c>
      <c r="BC34" s="43">
        <f t="shared" si="15"/>
        <v>2343106.8526000003</v>
      </c>
      <c r="BD34" s="43">
        <f t="shared" si="15"/>
        <v>1542757.2216</v>
      </c>
      <c r="BE34" s="43">
        <f t="shared" si="15"/>
        <v>132739.37340000001</v>
      </c>
      <c r="BF34" s="43">
        <f t="shared" si="15"/>
        <v>93379.814999999988</v>
      </c>
      <c r="BG34" s="43">
        <f t="shared" si="15"/>
        <v>17525.3</v>
      </c>
      <c r="BH34" s="43">
        <f t="shared" si="15"/>
        <v>17523.900000000001</v>
      </c>
      <c r="BI34" s="43">
        <f t="shared" si="15"/>
        <v>-28142.399999999998</v>
      </c>
      <c r="BJ34" s="43">
        <f t="shared" si="15"/>
        <v>-59587.868000000002</v>
      </c>
      <c r="BK34" s="43">
        <f t="shared" si="15"/>
        <v>-369698.7</v>
      </c>
      <c r="BL34" s="43">
        <f t="shared" si="15"/>
        <v>-573905.82600000012</v>
      </c>
      <c r="BM34" s="43">
        <f t="shared" si="15"/>
        <v>0</v>
      </c>
      <c r="BN34" s="43">
        <f t="shared" si="15"/>
        <v>0</v>
      </c>
    </row>
    <row r="35" spans="1:66" s="3" customFormat="1" ht="6.75" customHeight="1" x14ac:dyDescent="0.25"/>
    <row r="36" spans="1:66" ht="12" customHeight="1" x14ac:dyDescent="0.3"/>
  </sheetData>
  <protectedRanges>
    <protectedRange sqref="AS14:BN14 AS17:BN18 AS21:BN21 AS23:BN33" name="Range3"/>
    <protectedRange sqref="A34 B10:B22 B23:B33" name="Range1_1"/>
    <protectedRange sqref="T26:AP26 I14:AP14 I27:AP33 I17:AP18 I21:AP21 I23:AP25" name="Range2"/>
    <protectedRange sqref="J10" name="Range2_1"/>
    <protectedRange sqref="N10" name="Range2_1_1"/>
    <protectedRange sqref="R10" name="Range2_3"/>
    <protectedRange sqref="T10" name="Range2_4"/>
    <protectedRange sqref="V10" name="Range2_5"/>
    <protectedRange sqref="X10" name="Range2_6"/>
    <protectedRange sqref="Z10" name="Range2_7"/>
    <protectedRange sqref="AB10" name="Range2_8"/>
    <protectedRange sqref="AD10" name="Range2_9"/>
    <protectedRange sqref="AH10" name="Range2_11"/>
    <protectedRange sqref="AJ10" name="Range2_12"/>
    <protectedRange sqref="AL10" name="Range2_13"/>
    <protectedRange sqref="AN10" name="Range2_14"/>
    <protectedRange sqref="AP10" name="Range2_15"/>
    <protectedRange sqref="AT10" name="Range3_1"/>
    <protectedRange sqref="AV10" name="Range3_1_1"/>
    <protectedRange sqref="AX10" name="Range3_3"/>
    <protectedRange sqref="AZ10" name="Range3_4"/>
    <protectedRange sqref="BB10" name="Range3_5"/>
    <protectedRange sqref="BD10" name="Range3_6"/>
    <protectedRange sqref="BF10" name="Range3_7"/>
    <protectedRange sqref="BJ10" name="Range3_8"/>
    <protectedRange sqref="BL10" name="Range3_9"/>
    <protectedRange sqref="P10" name="Range2_10"/>
    <protectedRange sqref="J13" name="Range2_1_2"/>
    <protectedRange sqref="N13" name="Range2_1_1_1"/>
    <protectedRange sqref="R13" name="Range2_3_1"/>
    <protectedRange sqref="T13" name="Range2_4_1"/>
    <protectedRange sqref="V13" name="Range2_5_1"/>
    <protectedRange sqref="X13" name="Range2_6_1"/>
    <protectedRange sqref="Z13" name="Range2_7_1"/>
    <protectedRange sqref="AB13" name="Range2_8_1"/>
    <protectedRange sqref="AD13" name="Range2_9_1"/>
    <protectedRange sqref="AJ13 AH13" name="Range2_11_1"/>
    <protectedRange sqref="AL13" name="Range2_13_1"/>
    <protectedRange sqref="AN13" name="Range2_14_1"/>
    <protectedRange sqref="AP13" name="Range2_15_1"/>
    <protectedRange sqref="AV13" name="Range3_1_1_1"/>
    <protectedRange sqref="AX13" name="Range3_3_1"/>
    <protectedRange sqref="AZ13" name="Range3_4_1"/>
    <protectedRange sqref="BB13" name="Range3_5_1"/>
    <protectedRange sqref="BD13" name="Range3_6_1"/>
    <protectedRange sqref="BF13" name="Range3_7_1"/>
    <protectedRange sqref="BJ13" name="Range3_8_1"/>
    <protectedRange sqref="BL13" name="Range3_9_1"/>
    <protectedRange sqref="P13" name="Range2_10_1"/>
    <protectedRange sqref="J12" name="Range2_1_3"/>
    <protectedRange sqref="N12" name="Range2_1_1_2"/>
    <protectedRange sqref="R12" name="Range2_3_2"/>
    <protectedRange sqref="T12" name="Range2_4_2"/>
    <protectedRange sqref="V12" name="Range2_5_2"/>
    <protectedRange sqref="X12" name="Range2_6_2"/>
    <protectedRange sqref="Z12" name="Range2_7_2"/>
    <protectedRange sqref="AB12" name="Range2_8_2"/>
    <protectedRange sqref="AD12" name="Range2_9_2"/>
    <protectedRange sqref="AJ12 AH12" name="Range2_11_2"/>
    <protectedRange sqref="AL12" name="Range2_13_2"/>
    <protectedRange sqref="AN12" name="Range2_14_2"/>
    <protectedRange sqref="AP12" name="Range2_15_2"/>
    <protectedRange sqref="AT12" name="Range3_1_2"/>
    <protectedRange sqref="AV12" name="Range3_1_1_2"/>
    <protectedRange sqref="AX12" name="Range3_3_2"/>
    <protectedRange sqref="AZ12" name="Range3_4_2"/>
    <protectedRange sqref="BB12" name="Range3_5_2"/>
    <protectedRange sqref="BD12" name="Range3_6_2"/>
    <protectedRange sqref="BF12" name="Range3_7_2"/>
    <protectedRange sqref="BI12:BL12" name="Range3_8_2"/>
    <protectedRange sqref="P12" name="Range2_10_2"/>
    <protectedRange sqref="J11" name="Range2_1_4"/>
    <protectedRange sqref="N11" name="Range2_1_1_3"/>
    <protectedRange sqref="R11" name="Range2_3_3"/>
    <protectedRange sqref="T11" name="Range2_4_3"/>
    <protectedRange sqref="V11" name="Range2_5_3"/>
    <protectedRange sqref="X11" name="Range2_6_3"/>
    <protectedRange sqref="Z11" name="Range2_7_3"/>
    <protectedRange sqref="AB11" name="Range2_8_3"/>
    <protectedRange sqref="AD11" name="Range2_9_3"/>
    <protectedRange sqref="AJ11 AH11" name="Range2_11_3"/>
    <protectedRange sqref="AL11" name="Range2_13_3"/>
    <protectedRange sqref="AN11" name="Range2_14_3"/>
    <protectedRange sqref="AP11" name="Range2_15_3"/>
    <protectedRange sqref="AT11" name="Range3_1_3"/>
    <protectedRange sqref="AV11" name="Range3_1_1_3"/>
    <protectedRange sqref="AX11" name="Range3_3_3"/>
    <protectedRange sqref="AZ11" name="Range3_4_3"/>
    <protectedRange sqref="BB11" name="Range3_5_3"/>
    <protectedRange sqref="BD11" name="Range3_6_3"/>
    <protectedRange sqref="BF11" name="Range3_7_3"/>
    <protectedRange sqref="BJ11" name="Range3_8_3"/>
    <protectedRange sqref="BL11" name="Range3_9_2"/>
    <protectedRange sqref="P11" name="Range2_10_3"/>
    <protectedRange sqref="J26" name="Range2_1_5"/>
    <protectedRange sqref="R26" name="Range2_3_4"/>
    <protectedRange sqref="P26" name="Range2_10_4"/>
    <protectedRange sqref="AS15:BN15" name="Range3_2"/>
    <protectedRange sqref="I15:AP15" name="Range2_2"/>
    <protectedRange sqref="AS16:BN16" name="Range3_10"/>
    <protectedRange sqref="I16:AP16" name="Range2_16"/>
    <protectedRange sqref="AS19:BN19" name="Range3_12"/>
    <protectedRange sqref="I19:AP19" name="Range2_18"/>
    <protectedRange sqref="AS20:BN20" name="Range3_13"/>
    <protectedRange sqref="I20:AP20" name="Range2_19"/>
    <protectedRange sqref="AS22:BN22" name="Range3_15"/>
    <protectedRange sqref="I22:AP22" name="Range2_21"/>
  </protectedRanges>
  <mergeCells count="53">
    <mergeCell ref="C1:O1"/>
    <mergeCell ref="W2:X2"/>
    <mergeCell ref="AG2:AH2"/>
    <mergeCell ref="A3:A8"/>
    <mergeCell ref="B3:B8"/>
    <mergeCell ref="C3:H6"/>
    <mergeCell ref="I3:BB3"/>
    <mergeCell ref="M6:N7"/>
    <mergeCell ref="O6:AD6"/>
    <mergeCell ref="AE6:AF7"/>
    <mergeCell ref="C7:D7"/>
    <mergeCell ref="E7:F7"/>
    <mergeCell ref="G7:H7"/>
    <mergeCell ref="Q7:R7"/>
    <mergeCell ref="AG6:AH7"/>
    <mergeCell ref="AI6:AJ6"/>
    <mergeCell ref="BC3:BN3"/>
    <mergeCell ref="I4:BB4"/>
    <mergeCell ref="BC4:BH4"/>
    <mergeCell ref="BI4:BN4"/>
    <mergeCell ref="I5:BB5"/>
    <mergeCell ref="BC5:BF5"/>
    <mergeCell ref="BG5:BH7"/>
    <mergeCell ref="BI5:BJ7"/>
    <mergeCell ref="BK5:BN6"/>
    <mergeCell ref="I6:L6"/>
    <mergeCell ref="AW6:BB6"/>
    <mergeCell ref="BC6:BD7"/>
    <mergeCell ref="BE6:BF7"/>
    <mergeCell ref="I7:J7"/>
    <mergeCell ref="K7:L7"/>
    <mergeCell ref="O7:P7"/>
    <mergeCell ref="BM7:BN7"/>
    <mergeCell ref="S7:T7"/>
    <mergeCell ref="U7:V7"/>
    <mergeCell ref="W7:X7"/>
    <mergeCell ref="Y7:Z7"/>
    <mergeCell ref="AA7:AB7"/>
    <mergeCell ref="AC7:AD7"/>
    <mergeCell ref="AI7:AJ7"/>
    <mergeCell ref="AM7:AN7"/>
    <mergeCell ref="AQ7:AR7"/>
    <mergeCell ref="AS7:AT7"/>
    <mergeCell ref="AK6:AL7"/>
    <mergeCell ref="AM6:AN6"/>
    <mergeCell ref="AO6:AP7"/>
    <mergeCell ref="AQ6:AV6"/>
    <mergeCell ref="BK7:BL7"/>
    <mergeCell ref="A34:B34"/>
    <mergeCell ref="AU7:AV7"/>
    <mergeCell ref="AW7:AX7"/>
    <mergeCell ref="AY7:AZ7"/>
    <mergeCell ref="BA7:BB7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gorcarn</vt:lpstr>
      <vt:lpstr>tntesagit</vt:lpstr>
      <vt:lpstr>gorcarn!Заголовки_для_печати</vt:lpstr>
      <vt:lpstr>tntesagit!Заголовки_для_печати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2022-08-08T05:25:13Z</dcterms:modified>
</cp:coreProperties>
</file>