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O32" i="1"/>
  <c r="N32"/>
  <c r="K32"/>
  <c r="J32"/>
  <c r="I32"/>
  <c r="H32"/>
  <c r="D32"/>
  <c r="C32"/>
  <c r="G31"/>
  <c r="F31"/>
  <c r="P31" s="1"/>
  <c r="E31"/>
  <c r="Q31" s="1"/>
  <c r="G30"/>
  <c r="F30"/>
  <c r="P30" s="1"/>
  <c r="E30"/>
  <c r="G29"/>
  <c r="F29"/>
  <c r="P29" s="1"/>
  <c r="E29"/>
  <c r="G28"/>
  <c r="F28"/>
  <c r="P28" s="1"/>
  <c r="E28"/>
  <c r="G27"/>
  <c r="F27"/>
  <c r="P27" s="1"/>
  <c r="E27"/>
  <c r="Q27" s="1"/>
  <c r="M26"/>
  <c r="M32" s="1"/>
  <c r="L26"/>
  <c r="L32" s="1"/>
  <c r="G26"/>
  <c r="F26"/>
  <c r="P26" s="1"/>
  <c r="E26"/>
  <c r="Q26" s="1"/>
  <c r="G25"/>
  <c r="F25"/>
  <c r="P25" s="1"/>
  <c r="E25"/>
  <c r="G24"/>
  <c r="F24"/>
  <c r="P24" s="1"/>
  <c r="E24"/>
  <c r="Q24" s="1"/>
  <c r="G23"/>
  <c r="F23"/>
  <c r="P23" s="1"/>
  <c r="E23"/>
  <c r="G22"/>
  <c r="F22"/>
  <c r="P22" s="1"/>
  <c r="E22"/>
  <c r="Q22" s="1"/>
  <c r="G21"/>
  <c r="F21"/>
  <c r="P21" s="1"/>
  <c r="E21"/>
  <c r="G20"/>
  <c r="F20"/>
  <c r="P20" s="1"/>
  <c r="E20"/>
  <c r="Q20" s="1"/>
  <c r="G19"/>
  <c r="F19"/>
  <c r="P19" s="1"/>
  <c r="E19"/>
  <c r="G18"/>
  <c r="F18"/>
  <c r="P18" s="1"/>
  <c r="E18"/>
  <c r="Q18" s="1"/>
  <c r="G17"/>
  <c r="F17"/>
  <c r="P17" s="1"/>
  <c r="E17"/>
  <c r="G16"/>
  <c r="F16"/>
  <c r="P16" s="1"/>
  <c r="E16"/>
  <c r="Q16" s="1"/>
  <c r="G15"/>
  <c r="F15"/>
  <c r="P15" s="1"/>
  <c r="E15"/>
  <c r="G14"/>
  <c r="F14"/>
  <c r="P14" s="1"/>
  <c r="E14"/>
  <c r="Q14" s="1"/>
  <c r="G13"/>
  <c r="F13"/>
  <c r="P13" s="1"/>
  <c r="E13"/>
  <c r="G12"/>
  <c r="F12"/>
  <c r="P12" s="1"/>
  <c r="E12"/>
  <c r="Q12" s="1"/>
  <c r="G11"/>
  <c r="F11"/>
  <c r="P11" s="1"/>
  <c r="E11"/>
  <c r="G10"/>
  <c r="F10"/>
  <c r="P10" s="1"/>
  <c r="E10"/>
  <c r="Q10" s="1"/>
  <c r="G9"/>
  <c r="F9"/>
  <c r="P9" s="1"/>
  <c r="E9"/>
  <c r="G8"/>
  <c r="G32" s="1"/>
  <c r="F8"/>
  <c r="F32" s="1"/>
  <c r="E8"/>
  <c r="E32" s="1"/>
  <c r="Q9" l="1"/>
  <c r="Q11"/>
  <c r="Q13"/>
  <c r="Q15"/>
  <c r="Q17"/>
  <c r="Q19"/>
  <c r="Q21"/>
  <c r="Q23"/>
  <c r="Q25"/>
  <c r="Q29"/>
  <c r="Q28"/>
  <c r="Q30"/>
  <c r="Q8"/>
  <c r="Q32" s="1"/>
  <c r="P8"/>
  <c r="P32" s="1"/>
</calcChain>
</file>

<file path=xl/sharedStrings.xml><?xml version="1.0" encoding="utf-8"?>
<sst xmlns="http://schemas.openxmlformats.org/spreadsheetml/2006/main" count="52" uniqueCount="45">
  <si>
    <t>ՏԵՂԵԿԱՏՎՈՒԹՅՈՒՆ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</si>
  <si>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2021թ_հոկտեմբերի _ «05» -ի  դրությամբ</t>
  </si>
  <si>
    <t>հազար դրամ</t>
  </si>
  <si>
    <t>N</t>
  </si>
  <si>
    <t xml:space="preserve">Համայնքի անվանումը </t>
  </si>
  <si>
    <t>Նախորդ տարիների
 պարտքը /31.12.2020թ. դրությամբ/</t>
  </si>
  <si>
    <t xml:space="preserve"> Նախորդ տարիների պարտքի  մարումը
2020թ.
   Ընթացքում</t>
  </si>
  <si>
    <r>
      <t xml:space="preserve"> Նախորդ տարիների պարտքի  մնացորդը
10.01.2021թ.
դրությամբ`     </t>
    </r>
    <r>
      <rPr>
        <sz val="7"/>
        <rFont val="GHEA Grapalat"/>
        <family val="3"/>
      </rPr>
      <t>4=2-3</t>
    </r>
  </si>
  <si>
    <t>Ընդամենը
համայնքապետարանի, ՏԻՄ -ին ենթակա բյուջետային հիմնարկների, ՀՈԱԿ-ների աշխատողների աշխատավարձերը 
2021թ.
հոկտեմբերի 5-ի դրությամբ</t>
  </si>
  <si>
    <t xml:space="preserve"> Այդ թվում` համայնքապետարանի աշխատողների  աշխատավարձերը  
2021թ.
հոկտեմբերի 5-ի դրությամբ</t>
  </si>
  <si>
    <t>Այդ թվում` ՏԻՄ-ին ենթակա  բյուջետային հիմնարկների աշխատողների աշխատավարձերը 
 2021թ.
հոկտեմբերի 5-ի դրությամբ</t>
  </si>
  <si>
    <t>Այդ թվում` ՀՈԱԿ-ների աշխատողների աշխատավարձերը 2021թ.
հոկտեմբերի 5-ի դրությամբ</t>
  </si>
  <si>
    <r>
      <t xml:space="preserve">2020թ. ընթացիկ տարվա աշխատավարձի պարտքը
2021թ.
հոկտեմբերի 5-ի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</si>
  <si>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2021թ.
հոկտեմբերի 5-ի   դրությամբ`           </t>
    </r>
    <r>
      <rPr>
        <sz val="7"/>
        <rFont val="GHEA Grapalat"/>
        <family val="3"/>
      </rPr>
      <t>(16=4+15)</t>
    </r>
  </si>
  <si>
    <t>հաշվարկ</t>
  </si>
  <si>
    <t>փաստ</t>
  </si>
  <si>
    <t>Այդ թվում` մանկապարտեզներ</t>
  </si>
  <si>
    <r>
      <t xml:space="preserve">հաշվարկ
</t>
    </r>
    <r>
      <rPr>
        <sz val="7"/>
        <rFont val="GHEA Grapalat"/>
        <family val="3"/>
      </rPr>
      <t>(5=7+9+11)</t>
    </r>
  </si>
  <si>
    <r>
      <t xml:space="preserve">փաստ
</t>
    </r>
    <r>
      <rPr>
        <sz val="7"/>
        <rFont val="GHEA Grapalat"/>
        <family val="3"/>
      </rPr>
      <t>(6=8+10+12)</t>
    </r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</si>
  <si>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</si>
  <si>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</si>
  <si>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</si>
  <si>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</si>
  <si>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</si>
  <si>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</si>
  <si>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</si>
  <si>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</si>
  <si>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</si>
  <si>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</si>
  <si>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</si>
  <si>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</si>
  <si>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</si>
  <si>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</si>
  <si>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</si>
  <si>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</si>
  <si>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</si>
  <si>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6233.8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</si>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</sst>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left" vertical="center"/>
    </xf>
    <xf numFmtId="165" fontId="4" fillId="0" borderId="2" xfId="0" applyNumberFormat="1" applyFont="1" applyBorder="1" applyAlignment="1">
      <alignment horizontal="center"/>
    </xf>
    <xf numFmtId="0" fontId="4" fillId="0" borderId="0" xfId="0" applyFont="1"/>
    <xf numFmtId="0" fontId="2" fillId="5" borderId="6" xfId="0" applyFont="1" applyFill="1" applyBorder="1" applyAlignment="1" applyProtection="1">
      <alignment horizontal="left" vertical="center"/>
    </xf>
    <xf numFmtId="0" fontId="2" fillId="5" borderId="11" xfId="0" applyFont="1" applyFill="1" applyBorder="1" applyAlignment="1" applyProtection="1">
      <alignment horizontal="left" vertical="center"/>
    </xf>
    <xf numFmtId="165" fontId="7" fillId="6" borderId="2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165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4"/>
  <sheetViews>
    <sheetView tabSelected="1" topLeftCell="A10" workbookViewId="0">
      <selection activeCell="C16" sqref="C16"/>
    </sheetView>
  </sheetViews>
  <sheetFormatPr defaultRowHeight="12.75"/>
  <cols>
    <col min="1" max="1" width="3.85546875" style="56" customWidth="1"/>
    <col min="2" max="2" width="13.28515625" style="56" customWidth="1"/>
    <col min="3" max="3" width="7.7109375" style="57" customWidth="1"/>
    <col min="4" max="4" width="7.5703125" style="57" customWidth="1"/>
    <col min="5" max="5" width="10.42578125" style="56" customWidth="1"/>
    <col min="6" max="7" width="10.85546875" style="56" customWidth="1"/>
    <col min="8" max="15" width="10.140625" style="56" customWidth="1"/>
    <col min="16" max="17" width="14.7109375" style="56" customWidth="1"/>
    <col min="18" max="18" width="1.28515625" style="55" customWidth="1"/>
    <col min="19" max="19" width="0.85546875" style="55" customWidth="1"/>
    <col min="20" max="37" width="9.140625" style="55"/>
    <col min="38" max="16384" width="9.140625" style="56"/>
  </cols>
  <sheetData>
    <row r="1" spans="1:37" s="1" customFormat="1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7" s="1" customFormat="1" ht="18.75" customHeight="1">
      <c r="A2" s="3"/>
      <c r="B2" s="3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37" s="6" customFormat="1">
      <c r="A3" s="5"/>
      <c r="B3" s="5"/>
      <c r="C3" s="5"/>
      <c r="D3" s="5"/>
      <c r="E3" s="5"/>
      <c r="F3" s="3"/>
      <c r="H3" s="7"/>
      <c r="I3" s="3"/>
      <c r="J3" s="3"/>
      <c r="K3" s="3"/>
      <c r="L3" s="3"/>
      <c r="M3" s="3"/>
      <c r="N3" s="3"/>
      <c r="O3" s="3"/>
      <c r="P3" s="8" t="s">
        <v>2</v>
      </c>
      <c r="Q3" s="3"/>
    </row>
    <row r="4" spans="1:37" s="1" customFormat="1">
      <c r="A4" s="9" t="s">
        <v>3</v>
      </c>
      <c r="B4" s="9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3"/>
      <c r="H4" s="12" t="s">
        <v>9</v>
      </c>
      <c r="I4" s="13"/>
      <c r="J4" s="12" t="s">
        <v>10</v>
      </c>
      <c r="K4" s="13"/>
      <c r="L4" s="14" t="s">
        <v>11</v>
      </c>
      <c r="M4" s="15"/>
      <c r="N4" s="15"/>
      <c r="O4" s="15"/>
      <c r="P4" s="16" t="s">
        <v>12</v>
      </c>
      <c r="Q4" s="17" t="s">
        <v>13</v>
      </c>
    </row>
    <row r="5" spans="1:37" s="1" customFormat="1">
      <c r="A5" s="9"/>
      <c r="B5" s="9"/>
      <c r="C5" s="18"/>
      <c r="D5" s="18"/>
      <c r="E5" s="19"/>
      <c r="F5" s="20"/>
      <c r="G5" s="21"/>
      <c r="H5" s="20"/>
      <c r="I5" s="21"/>
      <c r="J5" s="20"/>
      <c r="K5" s="21"/>
      <c r="L5" s="22" t="s">
        <v>14</v>
      </c>
      <c r="M5" s="22" t="s">
        <v>15</v>
      </c>
      <c r="N5" s="14" t="s">
        <v>16</v>
      </c>
      <c r="O5" s="23"/>
      <c r="P5" s="24"/>
      <c r="Q5" s="25"/>
    </row>
    <row r="6" spans="1:37" s="1" customFormat="1" ht="35.25" customHeight="1">
      <c r="A6" s="9"/>
      <c r="B6" s="9"/>
      <c r="C6" s="26"/>
      <c r="D6" s="26"/>
      <c r="E6" s="27"/>
      <c r="F6" s="28" t="s">
        <v>17</v>
      </c>
      <c r="G6" s="28" t="s">
        <v>18</v>
      </c>
      <c r="H6" s="28" t="s">
        <v>14</v>
      </c>
      <c r="I6" s="28" t="s">
        <v>15</v>
      </c>
      <c r="J6" s="28" t="s">
        <v>14</v>
      </c>
      <c r="K6" s="28" t="s">
        <v>15</v>
      </c>
      <c r="L6" s="29"/>
      <c r="M6" s="29"/>
      <c r="N6" s="28" t="s">
        <v>14</v>
      </c>
      <c r="O6" s="28" t="s">
        <v>15</v>
      </c>
      <c r="P6" s="30"/>
      <c r="Q6" s="31"/>
    </row>
    <row r="7" spans="1:37" s="1" customFormat="1">
      <c r="A7" s="32"/>
      <c r="B7" s="33">
        <v>1</v>
      </c>
      <c r="C7" s="34">
        <v>2</v>
      </c>
      <c r="D7" s="34">
        <v>3</v>
      </c>
      <c r="E7" s="35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3">
        <v>12</v>
      </c>
      <c r="N7" s="33">
        <v>13</v>
      </c>
      <c r="O7" s="33">
        <v>14</v>
      </c>
      <c r="P7" s="36">
        <v>15</v>
      </c>
      <c r="Q7" s="37">
        <v>16</v>
      </c>
    </row>
    <row r="8" spans="1:37" s="46" customFormat="1" ht="13.5">
      <c r="A8" s="38">
        <v>1</v>
      </c>
      <c r="B8" s="39" t="s">
        <v>19</v>
      </c>
      <c r="C8" s="40"/>
      <c r="D8" s="40"/>
      <c r="E8" s="41">
        <f>C8-D8</f>
        <v>0</v>
      </c>
      <c r="F8" s="42">
        <f>H8+J8+L8</f>
        <v>518873.8</v>
      </c>
      <c r="G8" s="42">
        <f>I8+K8+M8</f>
        <v>518873.8</v>
      </c>
      <c r="H8" s="43">
        <v>129727.2</v>
      </c>
      <c r="I8" s="43">
        <v>129727.2</v>
      </c>
      <c r="J8" s="43"/>
      <c r="K8" s="43"/>
      <c r="L8" s="43">
        <v>389146.6</v>
      </c>
      <c r="M8" s="43">
        <v>389146.6</v>
      </c>
      <c r="N8" s="43">
        <v>153038.39999999999</v>
      </c>
      <c r="O8" s="43">
        <v>153038.39999999999</v>
      </c>
      <c r="P8" s="44">
        <f>F8-G8</f>
        <v>0</v>
      </c>
      <c r="Q8" s="45">
        <f>E8+P8</f>
        <v>0</v>
      </c>
    </row>
    <row r="9" spans="1:37" s="46" customFormat="1" ht="13.5">
      <c r="A9" s="38">
        <v>2</v>
      </c>
      <c r="B9" s="39" t="s">
        <v>20</v>
      </c>
      <c r="C9" s="40"/>
      <c r="D9" s="40"/>
      <c r="E9" s="41">
        <f t="shared" ref="E9:E31" si="0">C9-D9</f>
        <v>0</v>
      </c>
      <c r="F9" s="42">
        <f t="shared" ref="F9:G31" si="1">H9+J9+L9</f>
        <v>441802.2</v>
      </c>
      <c r="G9" s="42">
        <f t="shared" si="1"/>
        <v>441802.2</v>
      </c>
      <c r="H9" s="43">
        <v>128411.9</v>
      </c>
      <c r="I9" s="43">
        <v>128411.9</v>
      </c>
      <c r="J9" s="43">
        <v>55981.600000000006</v>
      </c>
      <c r="K9" s="43">
        <v>55981.600000000006</v>
      </c>
      <c r="L9" s="43">
        <v>257408.7</v>
      </c>
      <c r="M9" s="43">
        <v>257408.7</v>
      </c>
      <c r="N9" s="43">
        <v>148942.9</v>
      </c>
      <c r="O9" s="43">
        <v>148942.9</v>
      </c>
      <c r="P9" s="44">
        <f t="shared" ref="P9:P31" si="2">F9-G9</f>
        <v>0</v>
      </c>
      <c r="Q9" s="45">
        <f t="shared" ref="Q9:Q31" si="3">E9+P9</f>
        <v>0</v>
      </c>
    </row>
    <row r="10" spans="1:37" s="50" customFormat="1" ht="13.5">
      <c r="A10" s="47">
        <v>3</v>
      </c>
      <c r="B10" s="48" t="s">
        <v>21</v>
      </c>
      <c r="C10" s="49"/>
      <c r="D10" s="49"/>
      <c r="E10" s="41">
        <f t="shared" si="0"/>
        <v>0</v>
      </c>
      <c r="F10" s="42">
        <f t="shared" si="1"/>
        <v>280532.09999999998</v>
      </c>
      <c r="G10" s="42">
        <f t="shared" si="1"/>
        <v>280532.09999999998</v>
      </c>
      <c r="H10" s="43">
        <v>88485.9</v>
      </c>
      <c r="I10" s="43">
        <v>88485.9</v>
      </c>
      <c r="J10" s="43">
        <v>70438.299999999988</v>
      </c>
      <c r="K10" s="43">
        <v>70438.299999999988</v>
      </c>
      <c r="L10" s="43">
        <v>121607.90000000001</v>
      </c>
      <c r="M10" s="43">
        <v>121607.90000000001</v>
      </c>
      <c r="N10" s="43">
        <v>73567.7</v>
      </c>
      <c r="O10" s="43">
        <v>73567.7</v>
      </c>
      <c r="P10" s="44">
        <f t="shared" si="2"/>
        <v>0</v>
      </c>
      <c r="Q10" s="45">
        <f t="shared" si="3"/>
        <v>0</v>
      </c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  <row r="11" spans="1:37" s="50" customFormat="1" ht="13.5">
      <c r="A11" s="47">
        <v>4</v>
      </c>
      <c r="B11" s="48" t="s">
        <v>22</v>
      </c>
      <c r="C11" s="49"/>
      <c r="D11" s="49"/>
      <c r="E11" s="41">
        <f t="shared" si="0"/>
        <v>0</v>
      </c>
      <c r="F11" s="42">
        <f t="shared" si="1"/>
        <v>130771.70000000001</v>
      </c>
      <c r="G11" s="42">
        <f t="shared" si="1"/>
        <v>130771.70000000001</v>
      </c>
      <c r="H11" s="43">
        <v>76386.8</v>
      </c>
      <c r="I11" s="43">
        <v>76386.8</v>
      </c>
      <c r="J11" s="43"/>
      <c r="K11" s="43"/>
      <c r="L11" s="43">
        <v>54384.9</v>
      </c>
      <c r="M11" s="43">
        <v>54384.9</v>
      </c>
      <c r="N11" s="43">
        <v>31854.2</v>
      </c>
      <c r="O11" s="43">
        <v>31854.2</v>
      </c>
      <c r="P11" s="44">
        <f t="shared" si="2"/>
        <v>0</v>
      </c>
      <c r="Q11" s="45">
        <f t="shared" si="3"/>
        <v>0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s="50" customFormat="1" ht="13.5">
      <c r="A12" s="47">
        <v>5</v>
      </c>
      <c r="B12" s="48" t="s">
        <v>23</v>
      </c>
      <c r="C12" s="49"/>
      <c r="D12" s="49"/>
      <c r="E12" s="41">
        <f t="shared" si="0"/>
        <v>0</v>
      </c>
      <c r="F12" s="42">
        <f t="shared" si="1"/>
        <v>105757.4</v>
      </c>
      <c r="G12" s="42">
        <f t="shared" si="1"/>
        <v>105757.4</v>
      </c>
      <c r="H12" s="43">
        <v>32776.800000000003</v>
      </c>
      <c r="I12" s="43">
        <v>32776.800000000003</v>
      </c>
      <c r="J12" s="43"/>
      <c r="K12" s="43"/>
      <c r="L12" s="43">
        <v>72980.599999999991</v>
      </c>
      <c r="M12" s="43">
        <v>72980.599999999991</v>
      </c>
      <c r="N12" s="43">
        <v>29023</v>
      </c>
      <c r="O12" s="43">
        <v>29023</v>
      </c>
      <c r="P12" s="44">
        <f t="shared" si="2"/>
        <v>0</v>
      </c>
      <c r="Q12" s="45">
        <f t="shared" si="3"/>
        <v>0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s="50" customFormat="1" ht="13.5">
      <c r="A13" s="47">
        <v>6</v>
      </c>
      <c r="B13" s="48" t="s">
        <v>24</v>
      </c>
      <c r="C13" s="49"/>
      <c r="D13" s="49"/>
      <c r="E13" s="41">
        <f t="shared" si="0"/>
        <v>0</v>
      </c>
      <c r="F13" s="42">
        <f t="shared" si="1"/>
        <v>407627</v>
      </c>
      <c r="G13" s="42">
        <f t="shared" si="1"/>
        <v>407627</v>
      </c>
      <c r="H13" s="43">
        <v>76070</v>
      </c>
      <c r="I13" s="43">
        <v>76070</v>
      </c>
      <c r="J13" s="43">
        <v>79028.7</v>
      </c>
      <c r="K13" s="43">
        <v>79028.7</v>
      </c>
      <c r="L13" s="43">
        <v>252528.3</v>
      </c>
      <c r="M13" s="43">
        <v>252528.3</v>
      </c>
      <c r="N13" s="43">
        <v>107229</v>
      </c>
      <c r="O13" s="43">
        <v>107229</v>
      </c>
      <c r="P13" s="44">
        <f t="shared" si="2"/>
        <v>0</v>
      </c>
      <c r="Q13" s="45">
        <f t="shared" si="3"/>
        <v>0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37" s="50" customFormat="1" ht="13.5">
      <c r="A14" s="47">
        <v>7</v>
      </c>
      <c r="B14" s="48" t="s">
        <v>25</v>
      </c>
      <c r="C14" s="49"/>
      <c r="D14" s="49"/>
      <c r="E14" s="41">
        <f t="shared" si="0"/>
        <v>0</v>
      </c>
      <c r="F14" s="42">
        <f t="shared" si="1"/>
        <v>55829.600000000006</v>
      </c>
      <c r="G14" s="42">
        <f t="shared" si="1"/>
        <v>55829.600000000006</v>
      </c>
      <c r="H14" s="43">
        <v>13651.8</v>
      </c>
      <c r="I14" s="43">
        <v>13651.8</v>
      </c>
      <c r="J14" s="43"/>
      <c r="K14" s="43"/>
      <c r="L14" s="43">
        <v>42177.8</v>
      </c>
      <c r="M14" s="43">
        <v>42177.8</v>
      </c>
      <c r="N14" s="43">
        <v>13291.9</v>
      </c>
      <c r="O14" s="43">
        <v>13291.9</v>
      </c>
      <c r="P14" s="44">
        <f t="shared" si="2"/>
        <v>0</v>
      </c>
      <c r="Q14" s="45">
        <f t="shared" si="3"/>
        <v>0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s="50" customFormat="1" ht="13.5">
      <c r="A15" s="47">
        <v>8</v>
      </c>
      <c r="B15" s="48" t="s">
        <v>26</v>
      </c>
      <c r="C15" s="49"/>
      <c r="D15" s="49"/>
      <c r="E15" s="41">
        <f t="shared" si="0"/>
        <v>0</v>
      </c>
      <c r="F15" s="42">
        <f t="shared" si="1"/>
        <v>9268.7000000000007</v>
      </c>
      <c r="G15" s="42">
        <f t="shared" si="1"/>
        <v>9268.6710000000003</v>
      </c>
      <c r="H15" s="43">
        <v>9268.7000000000007</v>
      </c>
      <c r="I15" s="43">
        <v>9268.6710000000003</v>
      </c>
      <c r="J15" s="43"/>
      <c r="K15" s="43"/>
      <c r="L15" s="43"/>
      <c r="M15" s="43"/>
      <c r="N15" s="43"/>
      <c r="O15" s="43"/>
      <c r="P15" s="44">
        <f t="shared" si="2"/>
        <v>2.9000000000451109E-2</v>
      </c>
      <c r="Q15" s="45">
        <f t="shared" si="3"/>
        <v>2.9000000000451109E-2</v>
      </c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s="50" customFormat="1" ht="13.5">
      <c r="A16" s="47">
        <v>9</v>
      </c>
      <c r="B16" s="48" t="s">
        <v>27</v>
      </c>
      <c r="C16" s="49"/>
      <c r="D16" s="49"/>
      <c r="E16" s="41">
        <f t="shared" si="0"/>
        <v>0</v>
      </c>
      <c r="F16" s="42">
        <f t="shared" si="1"/>
        <v>4021.6</v>
      </c>
      <c r="G16" s="42">
        <f t="shared" si="1"/>
        <v>4021.6</v>
      </c>
      <c r="H16" s="43">
        <v>4021.6</v>
      </c>
      <c r="I16" s="43">
        <v>4021.6</v>
      </c>
      <c r="J16" s="43"/>
      <c r="K16" s="43"/>
      <c r="L16" s="43"/>
      <c r="M16" s="43"/>
      <c r="N16" s="43"/>
      <c r="O16" s="43"/>
      <c r="P16" s="44">
        <f t="shared" si="2"/>
        <v>0</v>
      </c>
      <c r="Q16" s="45">
        <f t="shared" si="3"/>
        <v>0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37" s="50" customFormat="1" ht="13.5">
      <c r="A17" s="47">
        <v>10</v>
      </c>
      <c r="B17" s="48" t="s">
        <v>28</v>
      </c>
      <c r="C17" s="49"/>
      <c r="D17" s="49"/>
      <c r="E17" s="41">
        <f t="shared" si="0"/>
        <v>0</v>
      </c>
      <c r="F17" s="42">
        <f t="shared" si="1"/>
        <v>54036.2</v>
      </c>
      <c r="G17" s="42">
        <f t="shared" si="1"/>
        <v>54036.2</v>
      </c>
      <c r="H17" s="43">
        <v>25748.9</v>
      </c>
      <c r="I17" s="43">
        <v>25748.9</v>
      </c>
      <c r="J17" s="43"/>
      <c r="K17" s="43"/>
      <c r="L17" s="43">
        <v>28287.3</v>
      </c>
      <c r="M17" s="43">
        <v>28287.3</v>
      </c>
      <c r="N17" s="43">
        <v>18985</v>
      </c>
      <c r="O17" s="43">
        <v>18985</v>
      </c>
      <c r="P17" s="44">
        <f t="shared" si="2"/>
        <v>0</v>
      </c>
      <c r="Q17" s="45">
        <f t="shared" si="3"/>
        <v>0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s="50" customFormat="1" ht="13.5">
      <c r="A18" s="47">
        <v>11</v>
      </c>
      <c r="B18" s="48" t="s">
        <v>29</v>
      </c>
      <c r="C18" s="49"/>
      <c r="D18" s="49"/>
      <c r="E18" s="41">
        <f t="shared" si="0"/>
        <v>0</v>
      </c>
      <c r="F18" s="42">
        <f t="shared" si="1"/>
        <v>81690.100000000006</v>
      </c>
      <c r="G18" s="42">
        <f t="shared" si="1"/>
        <v>81690.100000000006</v>
      </c>
      <c r="H18" s="43">
        <v>34704.800000000003</v>
      </c>
      <c r="I18" s="43">
        <v>34704.800000000003</v>
      </c>
      <c r="J18" s="43"/>
      <c r="K18" s="43"/>
      <c r="L18" s="43">
        <v>46985.3</v>
      </c>
      <c r="M18" s="43">
        <v>46985.3</v>
      </c>
      <c r="N18" s="43">
        <v>23516.400000000001</v>
      </c>
      <c r="O18" s="43">
        <v>23516.400000000001</v>
      </c>
      <c r="P18" s="44">
        <f t="shared" si="2"/>
        <v>0</v>
      </c>
      <c r="Q18" s="45">
        <f t="shared" si="3"/>
        <v>0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1:37" s="50" customFormat="1" ht="13.5">
      <c r="A19" s="47">
        <v>12</v>
      </c>
      <c r="B19" s="48" t="s">
        <v>30</v>
      </c>
      <c r="C19" s="49"/>
      <c r="D19" s="49"/>
      <c r="E19" s="41">
        <f t="shared" si="0"/>
        <v>0</v>
      </c>
      <c r="F19" s="42">
        <f t="shared" si="1"/>
        <v>7820.2</v>
      </c>
      <c r="G19" s="42">
        <f t="shared" si="1"/>
        <v>7820.2</v>
      </c>
      <c r="H19" s="43">
        <v>7820.2</v>
      </c>
      <c r="I19" s="43">
        <v>7820.2</v>
      </c>
      <c r="J19" s="43"/>
      <c r="K19" s="43"/>
      <c r="L19" s="43"/>
      <c r="M19" s="43"/>
      <c r="N19" s="43"/>
      <c r="O19" s="43"/>
      <c r="P19" s="44">
        <f t="shared" si="2"/>
        <v>0</v>
      </c>
      <c r="Q19" s="45">
        <f t="shared" si="3"/>
        <v>0</v>
      </c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s="50" customFormat="1" ht="13.5">
      <c r="A20" s="47">
        <v>13</v>
      </c>
      <c r="B20" s="48" t="s">
        <v>31</v>
      </c>
      <c r="C20" s="49"/>
      <c r="D20" s="49"/>
      <c r="E20" s="41">
        <f t="shared" si="0"/>
        <v>0</v>
      </c>
      <c r="F20" s="42">
        <f t="shared" si="1"/>
        <v>54044.4</v>
      </c>
      <c r="G20" s="42">
        <f t="shared" si="1"/>
        <v>54044.4</v>
      </c>
      <c r="H20" s="43">
        <v>21220.1</v>
      </c>
      <c r="I20" s="43">
        <v>21220.1</v>
      </c>
      <c r="J20" s="43"/>
      <c r="K20" s="43"/>
      <c r="L20" s="43">
        <v>32824.300000000003</v>
      </c>
      <c r="M20" s="43">
        <v>32824.300000000003</v>
      </c>
      <c r="N20" s="43">
        <v>19602.2</v>
      </c>
      <c r="O20" s="43">
        <v>19602.2</v>
      </c>
      <c r="P20" s="44">
        <f t="shared" si="2"/>
        <v>0</v>
      </c>
      <c r="Q20" s="45">
        <f t="shared" si="3"/>
        <v>0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s="50" customFormat="1" ht="13.5">
      <c r="A21" s="47">
        <v>14</v>
      </c>
      <c r="B21" s="48" t="s">
        <v>32</v>
      </c>
      <c r="C21" s="49"/>
      <c r="D21" s="49"/>
      <c r="E21" s="41">
        <f t="shared" si="0"/>
        <v>0</v>
      </c>
      <c r="F21" s="42">
        <f t="shared" si="1"/>
        <v>32691.9</v>
      </c>
      <c r="G21" s="42">
        <f t="shared" si="1"/>
        <v>32691.9</v>
      </c>
      <c r="H21" s="43">
        <v>18566</v>
      </c>
      <c r="I21" s="43">
        <v>18566</v>
      </c>
      <c r="J21" s="43"/>
      <c r="K21" s="43"/>
      <c r="L21" s="43">
        <v>14125.9</v>
      </c>
      <c r="M21" s="43">
        <v>14125.9</v>
      </c>
      <c r="N21" s="43">
        <v>10347.4</v>
      </c>
      <c r="O21" s="43">
        <v>10347.4</v>
      </c>
      <c r="P21" s="44">
        <f t="shared" si="2"/>
        <v>0</v>
      </c>
      <c r="Q21" s="45">
        <f t="shared" si="3"/>
        <v>0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s="50" customFormat="1" ht="13.5">
      <c r="A22" s="47">
        <v>15</v>
      </c>
      <c r="B22" s="48" t="s">
        <v>33</v>
      </c>
      <c r="C22" s="49"/>
      <c r="D22" s="49"/>
      <c r="E22" s="41">
        <f t="shared" si="0"/>
        <v>0</v>
      </c>
      <c r="F22" s="42">
        <f>H22+J22+L22</f>
        <v>5643</v>
      </c>
      <c r="G22" s="42">
        <f>I22+K22+M22</f>
        <v>5643</v>
      </c>
      <c r="H22" s="43">
        <v>3854.3</v>
      </c>
      <c r="I22" s="43">
        <v>3854.3</v>
      </c>
      <c r="J22" s="43"/>
      <c r="K22" s="43"/>
      <c r="L22" s="43">
        <v>1788.7</v>
      </c>
      <c r="M22" s="43">
        <v>1788.7</v>
      </c>
      <c r="N22" s="43">
        <v>1788.7</v>
      </c>
      <c r="O22" s="43">
        <v>1788.7</v>
      </c>
      <c r="P22" s="44">
        <f t="shared" si="2"/>
        <v>0</v>
      </c>
      <c r="Q22" s="45">
        <f t="shared" si="3"/>
        <v>0</v>
      </c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s="50" customFormat="1" ht="13.5">
      <c r="A23" s="47">
        <v>16</v>
      </c>
      <c r="B23" s="48" t="s">
        <v>34</v>
      </c>
      <c r="C23" s="49"/>
      <c r="D23" s="49"/>
      <c r="E23" s="41">
        <f t="shared" si="0"/>
        <v>0</v>
      </c>
      <c r="F23" s="42">
        <f t="shared" si="1"/>
        <v>8750.9470000000001</v>
      </c>
      <c r="G23" s="42">
        <f t="shared" si="1"/>
        <v>8750.9470000000001</v>
      </c>
      <c r="H23" s="43">
        <v>8750.9470000000001</v>
      </c>
      <c r="I23" s="43">
        <v>8750.9470000000001</v>
      </c>
      <c r="J23" s="43"/>
      <c r="K23" s="43"/>
      <c r="L23" s="43"/>
      <c r="M23" s="43"/>
      <c r="N23" s="43"/>
      <c r="O23" s="43"/>
      <c r="P23" s="44">
        <f t="shared" si="2"/>
        <v>0</v>
      </c>
      <c r="Q23" s="45">
        <f t="shared" si="3"/>
        <v>0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  <row r="24" spans="1:37" s="50" customFormat="1" ht="13.5">
      <c r="A24" s="47">
        <v>17</v>
      </c>
      <c r="B24" s="48" t="s">
        <v>35</v>
      </c>
      <c r="C24" s="49"/>
      <c r="D24" s="49"/>
      <c r="E24" s="41">
        <f t="shared" si="0"/>
        <v>0</v>
      </c>
      <c r="F24" s="42">
        <f t="shared" si="1"/>
        <v>6233.8</v>
      </c>
      <c r="G24" s="42">
        <f t="shared" si="1"/>
        <v>6233.8</v>
      </c>
      <c r="H24" s="43" t="s">
        <v>36</v>
      </c>
      <c r="I24" s="43" t="s">
        <v>36</v>
      </c>
      <c r="J24" s="43"/>
      <c r="K24" s="43"/>
      <c r="L24" s="43"/>
      <c r="M24" s="43"/>
      <c r="N24" s="43"/>
      <c r="O24" s="43"/>
      <c r="P24" s="44">
        <f t="shared" si="2"/>
        <v>0</v>
      </c>
      <c r="Q24" s="45">
        <f t="shared" si="3"/>
        <v>0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1:37" s="50" customFormat="1" ht="13.5">
      <c r="A25" s="47">
        <v>18</v>
      </c>
      <c r="B25" s="48" t="s">
        <v>37</v>
      </c>
      <c r="C25" s="49"/>
      <c r="D25" s="49"/>
      <c r="E25" s="41">
        <f t="shared" si="0"/>
        <v>0</v>
      </c>
      <c r="F25" s="42">
        <f t="shared" si="1"/>
        <v>10447.6</v>
      </c>
      <c r="G25" s="42">
        <f t="shared" si="1"/>
        <v>10447.6</v>
      </c>
      <c r="H25" s="43">
        <v>10447.6</v>
      </c>
      <c r="I25" s="43">
        <v>10447.6</v>
      </c>
      <c r="J25" s="43"/>
      <c r="K25" s="43"/>
      <c r="L25" s="43"/>
      <c r="M25" s="43"/>
      <c r="N25" s="43"/>
      <c r="O25" s="43"/>
      <c r="P25" s="44">
        <f t="shared" si="2"/>
        <v>0</v>
      </c>
      <c r="Q25" s="45">
        <f t="shared" si="3"/>
        <v>0</v>
      </c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</row>
    <row r="26" spans="1:37" s="50" customFormat="1" ht="13.5">
      <c r="A26" s="47">
        <v>19</v>
      </c>
      <c r="B26" s="48" t="s">
        <v>38</v>
      </c>
      <c r="C26" s="49"/>
      <c r="D26" s="49"/>
      <c r="E26" s="41">
        <f t="shared" si="0"/>
        <v>0</v>
      </c>
      <c r="F26" s="42">
        <f t="shared" si="1"/>
        <v>30816.423999999999</v>
      </c>
      <c r="G26" s="42">
        <f t="shared" si="1"/>
        <v>30816.423999999999</v>
      </c>
      <c r="H26" s="43">
        <v>20743.223999999998</v>
      </c>
      <c r="I26" s="43">
        <v>20743.223999999998</v>
      </c>
      <c r="J26" s="43"/>
      <c r="K26" s="43"/>
      <c r="L26" s="43">
        <f>N26</f>
        <v>10073.200000000001</v>
      </c>
      <c r="M26" s="43">
        <f>O26</f>
        <v>10073.200000000001</v>
      </c>
      <c r="N26" s="43">
        <v>10073.200000000001</v>
      </c>
      <c r="O26" s="43">
        <v>10073.200000000001</v>
      </c>
      <c r="P26" s="44">
        <f t="shared" si="2"/>
        <v>0</v>
      </c>
      <c r="Q26" s="45">
        <f t="shared" si="3"/>
        <v>0</v>
      </c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s="50" customFormat="1" ht="13.5">
      <c r="A27" s="47">
        <v>20</v>
      </c>
      <c r="B27" s="48" t="s">
        <v>39</v>
      </c>
      <c r="C27" s="49"/>
      <c r="D27" s="49"/>
      <c r="E27" s="41">
        <f t="shared" si="0"/>
        <v>0</v>
      </c>
      <c r="F27" s="42">
        <f t="shared" si="1"/>
        <v>7838.6</v>
      </c>
      <c r="G27" s="42">
        <f t="shared" si="1"/>
        <v>7838.6</v>
      </c>
      <c r="H27" s="43">
        <v>7838.6</v>
      </c>
      <c r="I27" s="43">
        <v>7838.6</v>
      </c>
      <c r="J27" s="43"/>
      <c r="K27" s="43"/>
      <c r="L27" s="43"/>
      <c r="M27" s="43"/>
      <c r="N27" s="43"/>
      <c r="O27" s="43"/>
      <c r="P27" s="44">
        <f t="shared" si="2"/>
        <v>0</v>
      </c>
      <c r="Q27" s="45">
        <f t="shared" si="3"/>
        <v>0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s="50" customFormat="1" ht="13.5">
      <c r="A28" s="47">
        <v>21</v>
      </c>
      <c r="B28" s="48" t="s">
        <v>40</v>
      </c>
      <c r="C28" s="49"/>
      <c r="D28" s="49"/>
      <c r="E28" s="41">
        <f t="shared" si="0"/>
        <v>0</v>
      </c>
      <c r="F28" s="42">
        <f t="shared" si="1"/>
        <v>6640.7</v>
      </c>
      <c r="G28" s="42">
        <f t="shared" si="1"/>
        <v>6640.7</v>
      </c>
      <c r="H28" s="43">
        <v>6640.7</v>
      </c>
      <c r="I28" s="43">
        <v>6640.7</v>
      </c>
      <c r="J28" s="43"/>
      <c r="K28" s="43"/>
      <c r="L28" s="43"/>
      <c r="M28" s="43"/>
      <c r="N28" s="43"/>
      <c r="O28" s="43"/>
      <c r="P28" s="44">
        <f t="shared" si="2"/>
        <v>0</v>
      </c>
      <c r="Q28" s="45">
        <f t="shared" si="3"/>
        <v>0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1:37" s="50" customFormat="1" ht="13.5">
      <c r="A29" s="47">
        <v>22</v>
      </c>
      <c r="B29" s="48" t="s">
        <v>41</v>
      </c>
      <c r="C29" s="49"/>
      <c r="D29" s="49"/>
      <c r="E29" s="41">
        <f t="shared" si="0"/>
        <v>0</v>
      </c>
      <c r="F29" s="42">
        <f t="shared" si="1"/>
        <v>18856.7</v>
      </c>
      <c r="G29" s="42">
        <f t="shared" si="1"/>
        <v>18856.7</v>
      </c>
      <c r="H29" s="43">
        <v>8817.1</v>
      </c>
      <c r="I29" s="43">
        <v>8817.1</v>
      </c>
      <c r="J29" s="43"/>
      <c r="K29" s="43"/>
      <c r="L29" s="43">
        <v>10039.6</v>
      </c>
      <c r="M29" s="43">
        <v>10039.6</v>
      </c>
      <c r="N29" s="43">
        <v>6219</v>
      </c>
      <c r="O29" s="43">
        <v>6219</v>
      </c>
      <c r="P29" s="44">
        <f t="shared" si="2"/>
        <v>0</v>
      </c>
      <c r="Q29" s="45">
        <f t="shared" si="3"/>
        <v>0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37" s="50" customFormat="1" ht="13.5">
      <c r="A30" s="47">
        <v>23</v>
      </c>
      <c r="B30" s="48" t="s">
        <v>42</v>
      </c>
      <c r="C30" s="49"/>
      <c r="D30" s="49"/>
      <c r="E30" s="41">
        <f t="shared" si="0"/>
        <v>0</v>
      </c>
      <c r="F30" s="42">
        <f t="shared" si="1"/>
        <v>28563.899999999998</v>
      </c>
      <c r="G30" s="42">
        <f t="shared" si="1"/>
        <v>28563.899999999998</v>
      </c>
      <c r="H30" s="43">
        <v>17890.099999999999</v>
      </c>
      <c r="I30" s="43">
        <v>17890.099999999999</v>
      </c>
      <c r="J30" s="43"/>
      <c r="K30" s="43"/>
      <c r="L30" s="43">
        <v>10673.8</v>
      </c>
      <c r="M30" s="43">
        <v>10673.8</v>
      </c>
      <c r="N30" s="43">
        <v>10673.8</v>
      </c>
      <c r="O30" s="43">
        <v>10673.8</v>
      </c>
      <c r="P30" s="44">
        <f t="shared" si="2"/>
        <v>0</v>
      </c>
      <c r="Q30" s="45">
        <f t="shared" si="3"/>
        <v>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s="50" customFormat="1" ht="13.5">
      <c r="A31" s="47">
        <v>24</v>
      </c>
      <c r="B31" s="48" t="s">
        <v>43</v>
      </c>
      <c r="C31" s="49"/>
      <c r="D31" s="49"/>
      <c r="E31" s="41">
        <f t="shared" si="0"/>
        <v>0</v>
      </c>
      <c r="F31" s="42">
        <f t="shared" si="1"/>
        <v>16350.2</v>
      </c>
      <c r="G31" s="42">
        <f t="shared" si="1"/>
        <v>16350.2</v>
      </c>
      <c r="H31" s="43">
        <v>16350.2</v>
      </c>
      <c r="I31" s="43">
        <v>16350.2</v>
      </c>
      <c r="J31" s="43"/>
      <c r="K31" s="43"/>
      <c r="L31" s="43"/>
      <c r="M31" s="43"/>
      <c r="N31" s="43"/>
      <c r="O31" s="43"/>
      <c r="P31" s="44">
        <f t="shared" si="2"/>
        <v>0</v>
      </c>
      <c r="Q31" s="45">
        <f t="shared" si="3"/>
        <v>0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>
      <c r="A32" s="51" t="s">
        <v>44</v>
      </c>
      <c r="B32" s="52"/>
      <c r="C32" s="53">
        <f>SUM(C8:C31)</f>
        <v>0</v>
      </c>
      <c r="D32" s="53">
        <f t="shared" ref="D32:Q32" si="4">SUM(D8:D31)</f>
        <v>0</v>
      </c>
      <c r="E32" s="54">
        <f t="shared" si="4"/>
        <v>0</v>
      </c>
      <c r="F32" s="54">
        <f t="shared" si="4"/>
        <v>2324908.7710000006</v>
      </c>
      <c r="G32" s="54">
        <f t="shared" si="4"/>
        <v>2324908.742000001</v>
      </c>
      <c r="H32" s="54">
        <f t="shared" si="4"/>
        <v>768193.4709999999</v>
      </c>
      <c r="I32" s="54">
        <f t="shared" si="4"/>
        <v>768193.44199999992</v>
      </c>
      <c r="J32" s="54">
        <f t="shared" si="4"/>
        <v>205448.59999999998</v>
      </c>
      <c r="K32" s="54">
        <f t="shared" si="4"/>
        <v>205448.59999999998</v>
      </c>
      <c r="L32" s="54">
        <f t="shared" si="4"/>
        <v>1345032.9000000001</v>
      </c>
      <c r="M32" s="54">
        <f t="shared" si="4"/>
        <v>1345032.9000000001</v>
      </c>
      <c r="N32" s="54">
        <f t="shared" si="4"/>
        <v>658152.79999999993</v>
      </c>
      <c r="O32" s="54">
        <f t="shared" si="4"/>
        <v>658152.79999999993</v>
      </c>
      <c r="P32" s="54">
        <f t="shared" si="4"/>
        <v>2.9000000000451109E-2</v>
      </c>
      <c r="Q32" s="54">
        <f t="shared" si="4"/>
        <v>2.9000000000451109E-2</v>
      </c>
    </row>
    <row r="34" spans="6:15">
      <c r="F34" s="58"/>
      <c r="G34" s="58"/>
      <c r="H34" s="58"/>
      <c r="I34" s="58"/>
      <c r="J34" s="58"/>
      <c r="K34" s="58"/>
      <c r="L34" s="58"/>
      <c r="M34" s="58"/>
      <c r="N34" s="58"/>
      <c r="O34" s="58"/>
    </row>
  </sheetData>
  <mergeCells count="18">
    <mergeCell ref="A32:B32"/>
    <mergeCell ref="J4:K5"/>
    <mergeCell ref="L4:O4"/>
    <mergeCell ref="P4:P6"/>
    <mergeCell ref="Q4:Q6"/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2021-10-07T12:14:40Z</dcterms:modified>
</cp:coreProperties>
</file>