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393"/>
  </bookViews>
  <sheets>
    <sheet name="06" sheetId="24" r:id="rId1"/>
  </sheets>
  <definedNames>
    <definedName name="_xlnm.Print_Titles" localSheetId="0">'06'!$A:$B,'06'!$1:$9</definedName>
  </definedNames>
  <calcPr calcId="125725"/>
</workbook>
</file>

<file path=xl/calcChain.xml><?xml version="1.0" encoding="utf-8"?>
<calcChain xmlns="http://schemas.openxmlformats.org/spreadsheetml/2006/main">
  <c r="BQ25" i="24"/>
  <c r="BR25"/>
  <c r="AL25"/>
  <c r="AM25"/>
  <c r="AG25"/>
  <c r="AH25"/>
  <c r="AB25"/>
  <c r="AC25"/>
  <c r="R25"/>
  <c r="S25"/>
  <c r="N25"/>
  <c r="M25"/>
  <c r="I25"/>
  <c r="H25"/>
  <c r="K12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M34"/>
  <c r="BL34"/>
  <c r="BK34"/>
  <c r="BJ34"/>
  <c r="BI34"/>
  <c r="BH34"/>
  <c r="BG34"/>
  <c r="BF34"/>
  <c r="BE34"/>
  <c r="BD34"/>
  <c r="BC34"/>
  <c r="BB34"/>
  <c r="AZ34"/>
  <c r="AY34"/>
  <c r="AX34"/>
  <c r="AW34"/>
  <c r="AV34"/>
  <c r="AU34"/>
  <c r="AT34"/>
  <c r="AS34"/>
  <c r="AP34"/>
  <c r="AR34" s="1"/>
  <c r="AO34"/>
  <c r="AN34"/>
  <c r="AK34"/>
  <c r="AL34" s="1"/>
  <c r="AJ34"/>
  <c r="AI34"/>
  <c r="AF34"/>
  <c r="AH34" s="1"/>
  <c r="AE34"/>
  <c r="AD34"/>
  <c r="AA34"/>
  <c r="AB34" s="1"/>
  <c r="Z34"/>
  <c r="Y34"/>
  <c r="V34"/>
  <c r="X34" s="1"/>
  <c r="U34"/>
  <c r="T34"/>
  <c r="D34"/>
  <c r="C34"/>
  <c r="EL33"/>
  <c r="EK33"/>
  <c r="EJ33"/>
  <c r="EI33"/>
  <c r="EH33"/>
  <c r="EG33"/>
  <c r="EE33"/>
  <c r="ED33"/>
  <c r="EC33"/>
  <c r="DI33"/>
  <c r="DH33"/>
  <c r="DG33"/>
  <c r="BP33"/>
  <c r="BR33" s="1"/>
  <c r="BO33"/>
  <c r="BN33"/>
  <c r="AM33"/>
  <c r="AL33"/>
  <c r="AH33"/>
  <c r="AG33"/>
  <c r="AC33"/>
  <c r="AB33"/>
  <c r="X33"/>
  <c r="W33"/>
  <c r="Q33"/>
  <c r="R33" s="1"/>
  <c r="P33"/>
  <c r="O33"/>
  <c r="L33"/>
  <c r="K33"/>
  <c r="J33"/>
  <c r="G33"/>
  <c r="H33" s="1"/>
  <c r="F33"/>
  <c r="E33"/>
  <c r="EL32"/>
  <c r="EK32"/>
  <c r="EJ32"/>
  <c r="EI32"/>
  <c r="EH32"/>
  <c r="EG32"/>
  <c r="EE32"/>
  <c r="ED32"/>
  <c r="EC32"/>
  <c r="DI32"/>
  <c r="DH32"/>
  <c r="DG32"/>
  <c r="BP32"/>
  <c r="BR32" s="1"/>
  <c r="BO32"/>
  <c r="BQ32" s="1"/>
  <c r="BN32"/>
  <c r="AM32"/>
  <c r="AL32"/>
  <c r="AH32"/>
  <c r="AG32"/>
  <c r="X32"/>
  <c r="W32"/>
  <c r="Q32"/>
  <c r="R32" s="1"/>
  <c r="P32"/>
  <c r="O32"/>
  <c r="L32"/>
  <c r="K32"/>
  <c r="J32"/>
  <c r="G32"/>
  <c r="H32" s="1"/>
  <c r="F32"/>
  <c r="E32"/>
  <c r="EL31"/>
  <c r="EK31"/>
  <c r="EJ31"/>
  <c r="EI31"/>
  <c r="EH31"/>
  <c r="EG31"/>
  <c r="EE31"/>
  <c r="ED31"/>
  <c r="EC31"/>
  <c r="DI31"/>
  <c r="DH31"/>
  <c r="DG31"/>
  <c r="BP31"/>
  <c r="BR31" s="1"/>
  <c r="BO31"/>
  <c r="BQ31" s="1"/>
  <c r="BN31"/>
  <c r="AM31"/>
  <c r="AL31"/>
  <c r="AH31"/>
  <c r="AG31"/>
  <c r="AC31"/>
  <c r="AB31"/>
  <c r="X31"/>
  <c r="W31"/>
  <c r="Q31"/>
  <c r="R31" s="1"/>
  <c r="P31"/>
  <c r="O31"/>
  <c r="L31"/>
  <c r="K31"/>
  <c r="M31" s="1"/>
  <c r="J31"/>
  <c r="G31"/>
  <c r="H31" s="1"/>
  <c r="F31"/>
  <c r="E31"/>
  <c r="EL30"/>
  <c r="EK30"/>
  <c r="EJ30"/>
  <c r="EI30"/>
  <c r="EH30"/>
  <c r="EG30"/>
  <c r="EE30"/>
  <c r="ED30"/>
  <c r="EC30"/>
  <c r="DI30"/>
  <c r="G30" s="1"/>
  <c r="DH30"/>
  <c r="DG30"/>
  <c r="BQ30"/>
  <c r="BP30"/>
  <c r="BO30"/>
  <c r="BN30"/>
  <c r="AM30"/>
  <c r="AL30"/>
  <c r="AH30"/>
  <c r="AG30"/>
  <c r="AC30"/>
  <c r="AB30"/>
  <c r="Q30"/>
  <c r="S30" s="1"/>
  <c r="P30"/>
  <c r="R30" s="1"/>
  <c r="O30"/>
  <c r="L30"/>
  <c r="M30" s="1"/>
  <c r="K30"/>
  <c r="J30"/>
  <c r="F30"/>
  <c r="E30"/>
  <c r="EL29"/>
  <c r="EK29"/>
  <c r="EJ29"/>
  <c r="EI29"/>
  <c r="EH29"/>
  <c r="EG29"/>
  <c r="EE29"/>
  <c r="ED29"/>
  <c r="EC29"/>
  <c r="DI29"/>
  <c r="DH29"/>
  <c r="DG29"/>
  <c r="BP29"/>
  <c r="BQ29" s="1"/>
  <c r="BO29"/>
  <c r="BN29"/>
  <c r="AM29"/>
  <c r="AL29"/>
  <c r="AH29"/>
  <c r="AG29"/>
  <c r="AC29"/>
  <c r="AB29"/>
  <c r="X29"/>
  <c r="W29"/>
  <c r="Q29"/>
  <c r="S29" s="1"/>
  <c r="P29"/>
  <c r="O29"/>
  <c r="L29"/>
  <c r="M29" s="1"/>
  <c r="K29"/>
  <c r="J29"/>
  <c r="G29"/>
  <c r="F29"/>
  <c r="E29"/>
  <c r="EL28"/>
  <c r="EK28"/>
  <c r="EJ28"/>
  <c r="EI28"/>
  <c r="EH28"/>
  <c r="EG28"/>
  <c r="EE28"/>
  <c r="ED28"/>
  <c r="EC28"/>
  <c r="DI28"/>
  <c r="DH28"/>
  <c r="DG28"/>
  <c r="BP28"/>
  <c r="BQ28" s="1"/>
  <c r="BO28"/>
  <c r="BN28"/>
  <c r="AM28"/>
  <c r="AL28"/>
  <c r="AH28"/>
  <c r="AG28"/>
  <c r="AC28"/>
  <c r="AB28"/>
  <c r="X28"/>
  <c r="W28"/>
  <c r="Q28"/>
  <c r="S28" s="1"/>
  <c r="P28"/>
  <c r="O28"/>
  <c r="L28"/>
  <c r="M28" s="1"/>
  <c r="K28"/>
  <c r="J28"/>
  <c r="G28"/>
  <c r="F28"/>
  <c r="E28"/>
  <c r="EL27"/>
  <c r="EK27"/>
  <c r="EJ27"/>
  <c r="EI27"/>
  <c r="EH27"/>
  <c r="EG27"/>
  <c r="EE27"/>
  <c r="ED27"/>
  <c r="EC27"/>
  <c r="DI27"/>
  <c r="DH27"/>
  <c r="DG27"/>
  <c r="BP27"/>
  <c r="BQ27" s="1"/>
  <c r="BO27"/>
  <c r="BN27"/>
  <c r="AM27"/>
  <c r="AL27"/>
  <c r="AH27"/>
  <c r="AG27"/>
  <c r="AC27"/>
  <c r="AB27"/>
  <c r="X27"/>
  <c r="W27"/>
  <c r="Q27"/>
  <c r="S27" s="1"/>
  <c r="P27"/>
  <c r="O27"/>
  <c r="L27"/>
  <c r="M27" s="1"/>
  <c r="K27"/>
  <c r="J27"/>
  <c r="G27"/>
  <c r="F27"/>
  <c r="E27"/>
  <c r="EL26"/>
  <c r="EK26"/>
  <c r="EJ26"/>
  <c r="EI26"/>
  <c r="EH26"/>
  <c r="EG26"/>
  <c r="EE26"/>
  <c r="ED26"/>
  <c r="EC26"/>
  <c r="DI26"/>
  <c r="DH26"/>
  <c r="DG26"/>
  <c r="BP26"/>
  <c r="BQ26" s="1"/>
  <c r="BO26"/>
  <c r="BN26"/>
  <c r="AH26"/>
  <c r="AG26"/>
  <c r="AC26"/>
  <c r="AB26"/>
  <c r="Q26"/>
  <c r="S26" s="1"/>
  <c r="P26"/>
  <c r="O26"/>
  <c r="L26"/>
  <c r="M26" s="1"/>
  <c r="K26"/>
  <c r="J26"/>
  <c r="G26"/>
  <c r="F26"/>
  <c r="E26"/>
  <c r="EL25"/>
  <c r="EK25"/>
  <c r="EJ25"/>
  <c r="EI25"/>
  <c r="EH25"/>
  <c r="EG25"/>
  <c r="EE25"/>
  <c r="ED25"/>
  <c r="EC25"/>
  <c r="DI25"/>
  <c r="DH25"/>
  <c r="DG25"/>
  <c r="BP25"/>
  <c r="BO25"/>
  <c r="BN25"/>
  <c r="Q25"/>
  <c r="P25"/>
  <c r="O25"/>
  <c r="L25"/>
  <c r="K25"/>
  <c r="J25"/>
  <c r="G25"/>
  <c r="F25"/>
  <c r="E25"/>
  <c r="EL24"/>
  <c r="EK24"/>
  <c r="EJ24"/>
  <c r="EI24"/>
  <c r="EH24"/>
  <c r="EG24"/>
  <c r="EE24"/>
  <c r="ED24"/>
  <c r="EC24"/>
  <c r="DI24"/>
  <c r="DH24"/>
  <c r="DG24"/>
  <c r="BP24"/>
  <c r="BQ24" s="1"/>
  <c r="BO24"/>
  <c r="BN24"/>
  <c r="AM24"/>
  <c r="AL24"/>
  <c r="AH24"/>
  <c r="AG24"/>
  <c r="AC24"/>
  <c r="AB24"/>
  <c r="X24"/>
  <c r="W24"/>
  <c r="Q24"/>
  <c r="S24" s="1"/>
  <c r="P24"/>
  <c r="O24"/>
  <c r="L24"/>
  <c r="M24" s="1"/>
  <c r="K24"/>
  <c r="J24"/>
  <c r="G24"/>
  <c r="F24"/>
  <c r="E24"/>
  <c r="EL23"/>
  <c r="EK23"/>
  <c r="EJ23"/>
  <c r="EI23"/>
  <c r="EH23"/>
  <c r="EG23"/>
  <c r="EE23"/>
  <c r="ED23"/>
  <c r="EC23"/>
  <c r="DI23"/>
  <c r="DH23"/>
  <c r="DG23"/>
  <c r="BP23"/>
  <c r="BQ23" s="1"/>
  <c r="BO23"/>
  <c r="BN23"/>
  <c r="AM23"/>
  <c r="AL23"/>
  <c r="AH23"/>
  <c r="AG23"/>
  <c r="AC23"/>
  <c r="AB23"/>
  <c r="Q23"/>
  <c r="S23" s="1"/>
  <c r="P23"/>
  <c r="O23"/>
  <c r="L23"/>
  <c r="M23" s="1"/>
  <c r="K23"/>
  <c r="J23"/>
  <c r="G23"/>
  <c r="F23"/>
  <c r="E23"/>
  <c r="EL22"/>
  <c r="EK22"/>
  <c r="EJ22"/>
  <c r="EI22"/>
  <c r="EH22"/>
  <c r="EG22"/>
  <c r="EE22"/>
  <c r="ED22"/>
  <c r="EC22"/>
  <c r="DI22"/>
  <c r="DH22"/>
  <c r="DG22"/>
  <c r="BP22"/>
  <c r="BQ22" s="1"/>
  <c r="BO22"/>
  <c r="BN22"/>
  <c r="AM22"/>
  <c r="AL22"/>
  <c r="AH22"/>
  <c r="AG22"/>
  <c r="AC22"/>
  <c r="AB22"/>
  <c r="X22"/>
  <c r="W22"/>
  <c r="Q22"/>
  <c r="S22" s="1"/>
  <c r="P22"/>
  <c r="O22"/>
  <c r="L22"/>
  <c r="M22" s="1"/>
  <c r="K22"/>
  <c r="J22"/>
  <c r="G22"/>
  <c r="F22"/>
  <c r="E22"/>
  <c r="EL21"/>
  <c r="EK21"/>
  <c r="EJ21"/>
  <c r="EI21"/>
  <c r="EH21"/>
  <c r="EG21"/>
  <c r="EE21"/>
  <c r="ED21"/>
  <c r="EC21"/>
  <c r="DI21"/>
  <c r="DH21"/>
  <c r="DG21"/>
  <c r="BP21"/>
  <c r="BQ21" s="1"/>
  <c r="BO21"/>
  <c r="BN21"/>
  <c r="AH21"/>
  <c r="AG21"/>
  <c r="X21"/>
  <c r="W21"/>
  <c r="Q21"/>
  <c r="S21" s="1"/>
  <c r="P21"/>
  <c r="O21"/>
  <c r="L21"/>
  <c r="M21" s="1"/>
  <c r="K21"/>
  <c r="J21"/>
  <c r="G21"/>
  <c r="F21"/>
  <c r="E21"/>
  <c r="EL20"/>
  <c r="EK20"/>
  <c r="EJ20"/>
  <c r="EI20"/>
  <c r="EH20"/>
  <c r="EG20"/>
  <c r="EE20"/>
  <c r="ED20"/>
  <c r="EC20"/>
  <c r="DI20"/>
  <c r="DH20"/>
  <c r="DG20"/>
  <c r="BP20"/>
  <c r="BQ20" s="1"/>
  <c r="BO20"/>
  <c r="BN20"/>
  <c r="AM20"/>
  <c r="AL20"/>
  <c r="AH20"/>
  <c r="AG20"/>
  <c r="Q20"/>
  <c r="S20" s="1"/>
  <c r="P20"/>
  <c r="O20"/>
  <c r="L20"/>
  <c r="M20" s="1"/>
  <c r="K20"/>
  <c r="J20"/>
  <c r="G20"/>
  <c r="F20"/>
  <c r="E20"/>
  <c r="EL19"/>
  <c r="EK19"/>
  <c r="EJ19"/>
  <c r="EI19"/>
  <c r="EH19"/>
  <c r="EG19"/>
  <c r="EE19"/>
  <c r="ED19"/>
  <c r="EC19"/>
  <c r="DI19"/>
  <c r="DH19"/>
  <c r="DG19"/>
  <c r="BP19"/>
  <c r="BQ19" s="1"/>
  <c r="BO19"/>
  <c r="BN19"/>
  <c r="AH19"/>
  <c r="AG19"/>
  <c r="Q19"/>
  <c r="S19" s="1"/>
  <c r="P19"/>
  <c r="O19"/>
  <c r="L19"/>
  <c r="M19" s="1"/>
  <c r="K19"/>
  <c r="J19"/>
  <c r="G19"/>
  <c r="F19"/>
  <c r="E19"/>
  <c r="EL18"/>
  <c r="EK18"/>
  <c r="EJ18"/>
  <c r="EI18"/>
  <c r="EH18"/>
  <c r="EG18"/>
  <c r="EE18"/>
  <c r="ED18"/>
  <c r="EC18"/>
  <c r="DI18"/>
  <c r="DH18"/>
  <c r="DG18"/>
  <c r="BP18"/>
  <c r="BQ18" s="1"/>
  <c r="BO18"/>
  <c r="BN18"/>
  <c r="AH18"/>
  <c r="AG18"/>
  <c r="X18"/>
  <c r="W18"/>
  <c r="Q18"/>
  <c r="S18" s="1"/>
  <c r="P18"/>
  <c r="O18"/>
  <c r="L18"/>
  <c r="M18" s="1"/>
  <c r="K18"/>
  <c r="J18"/>
  <c r="G18"/>
  <c r="F18"/>
  <c r="E18"/>
  <c r="EL17"/>
  <c r="EK17"/>
  <c r="EJ17"/>
  <c r="EI17"/>
  <c r="EH17"/>
  <c r="EG17"/>
  <c r="EE17"/>
  <c r="ED17"/>
  <c r="EC17"/>
  <c r="DI17"/>
  <c r="DH17"/>
  <c r="DG17"/>
  <c r="BP17"/>
  <c r="BQ17" s="1"/>
  <c r="BO17"/>
  <c r="BN17"/>
  <c r="AM17"/>
  <c r="AL17"/>
  <c r="AH17"/>
  <c r="AG17"/>
  <c r="AC17"/>
  <c r="AB17"/>
  <c r="X17"/>
  <c r="W17"/>
  <c r="Q17"/>
  <c r="S17" s="1"/>
  <c r="P17"/>
  <c r="O17"/>
  <c r="L17"/>
  <c r="M17" s="1"/>
  <c r="K17"/>
  <c r="J17"/>
  <c r="G17"/>
  <c r="F17"/>
  <c r="E17"/>
  <c r="EL16"/>
  <c r="EK16"/>
  <c r="EJ16"/>
  <c r="EI16"/>
  <c r="EH16"/>
  <c r="EG16"/>
  <c r="EE16"/>
  <c r="ED16"/>
  <c r="EC16"/>
  <c r="DI16"/>
  <c r="DH16"/>
  <c r="DG16"/>
  <c r="BP16"/>
  <c r="BO16"/>
  <c r="BN16"/>
  <c r="AM16"/>
  <c r="AL16"/>
  <c r="AH16"/>
  <c r="AG16"/>
  <c r="AC16"/>
  <c r="AB16"/>
  <c r="Q16"/>
  <c r="S16" s="1"/>
  <c r="P16"/>
  <c r="O16"/>
  <c r="L16"/>
  <c r="M16" s="1"/>
  <c r="K16"/>
  <c r="J16"/>
  <c r="F16"/>
  <c r="E16"/>
  <c r="EL15"/>
  <c r="EK15"/>
  <c r="EJ15"/>
  <c r="EI15"/>
  <c r="EH15"/>
  <c r="EG15"/>
  <c r="EE15"/>
  <c r="ED15"/>
  <c r="EC15"/>
  <c r="DI15"/>
  <c r="DH15"/>
  <c r="DG15"/>
  <c r="BP15"/>
  <c r="BQ15" s="1"/>
  <c r="BO15"/>
  <c r="BN15"/>
  <c r="AR15"/>
  <c r="AQ15"/>
  <c r="AM15"/>
  <c r="AL15"/>
  <c r="AH15"/>
  <c r="AG15"/>
  <c r="X15"/>
  <c r="W15"/>
  <c r="Q15"/>
  <c r="S15" s="1"/>
  <c r="P15"/>
  <c r="O15"/>
  <c r="L15"/>
  <c r="M15" s="1"/>
  <c r="K15"/>
  <c r="J15"/>
  <c r="F15"/>
  <c r="E15"/>
  <c r="EL14"/>
  <c r="EK14"/>
  <c r="EJ14"/>
  <c r="EI14"/>
  <c r="EH14"/>
  <c r="EG14"/>
  <c r="EE14"/>
  <c r="ED14"/>
  <c r="EC14"/>
  <c r="DI14"/>
  <c r="DH14"/>
  <c r="DG14"/>
  <c r="BP14"/>
  <c r="BQ14" s="1"/>
  <c r="BO14"/>
  <c r="BN14"/>
  <c r="AM14"/>
  <c r="AL14"/>
  <c r="AH14"/>
  <c r="AG14"/>
  <c r="AC14"/>
  <c r="AB14"/>
  <c r="X14"/>
  <c r="W14"/>
  <c r="Q14"/>
  <c r="S14" s="1"/>
  <c r="P14"/>
  <c r="O14"/>
  <c r="L14"/>
  <c r="M14" s="1"/>
  <c r="K14"/>
  <c r="J14"/>
  <c r="F14"/>
  <c r="E14"/>
  <c r="EL13"/>
  <c r="EK13"/>
  <c r="EJ13"/>
  <c r="EI13"/>
  <c r="EH13"/>
  <c r="EG13"/>
  <c r="EE13"/>
  <c r="ED13"/>
  <c r="EC13"/>
  <c r="DI13"/>
  <c r="DH13"/>
  <c r="DG13"/>
  <c r="BP13"/>
  <c r="BQ13" s="1"/>
  <c r="BO13"/>
  <c r="BN13"/>
  <c r="AM13"/>
  <c r="AL13"/>
  <c r="AH13"/>
  <c r="AG13"/>
  <c r="AC13"/>
  <c r="AB13"/>
  <c r="X13"/>
  <c r="W13"/>
  <c r="Q13"/>
  <c r="S13" s="1"/>
  <c r="P13"/>
  <c r="O13"/>
  <c r="L13"/>
  <c r="M13" s="1"/>
  <c r="K13"/>
  <c r="J13"/>
  <c r="F13"/>
  <c r="E13"/>
  <c r="EL12"/>
  <c r="EK12"/>
  <c r="EJ12"/>
  <c r="EI12"/>
  <c r="EH12"/>
  <c r="EG12"/>
  <c r="EE12"/>
  <c r="ED12"/>
  <c r="EC12"/>
  <c r="DI12"/>
  <c r="DH12"/>
  <c r="DG12"/>
  <c r="BP12"/>
  <c r="BQ12" s="1"/>
  <c r="BO12"/>
  <c r="BN12"/>
  <c r="AR12"/>
  <c r="AQ12"/>
  <c r="AM12"/>
  <c r="AL12"/>
  <c r="AH12"/>
  <c r="AG12"/>
  <c r="AC12"/>
  <c r="AB12"/>
  <c r="X12"/>
  <c r="W12"/>
  <c r="Q12"/>
  <c r="S12" s="1"/>
  <c r="P12"/>
  <c r="O12"/>
  <c r="L12"/>
  <c r="J12"/>
  <c r="F12"/>
  <c r="E12"/>
  <c r="EL11"/>
  <c r="EK11"/>
  <c r="EJ11"/>
  <c r="EI11"/>
  <c r="EH11"/>
  <c r="EG11"/>
  <c r="EE11"/>
  <c r="ED11"/>
  <c r="EC11"/>
  <c r="DI11"/>
  <c r="DH11"/>
  <c r="DG11"/>
  <c r="BP11"/>
  <c r="BQ11" s="1"/>
  <c r="BO11"/>
  <c r="BN11"/>
  <c r="AR11"/>
  <c r="AQ11"/>
  <c r="AM11"/>
  <c r="AL11"/>
  <c r="AH11"/>
  <c r="AG11"/>
  <c r="AC11"/>
  <c r="AB11"/>
  <c r="X11"/>
  <c r="W11"/>
  <c r="Q11"/>
  <c r="S11" s="1"/>
  <c r="P11"/>
  <c r="O11"/>
  <c r="L11"/>
  <c r="M11" s="1"/>
  <c r="K11"/>
  <c r="J11"/>
  <c r="F11"/>
  <c r="E11"/>
  <c r="EL10"/>
  <c r="EL34" s="1"/>
  <c r="EK10"/>
  <c r="EK34" s="1"/>
  <c r="EJ10"/>
  <c r="EJ34" s="1"/>
  <c r="EI10"/>
  <c r="EI34" s="1"/>
  <c r="EH10"/>
  <c r="EH34" s="1"/>
  <c r="EG10"/>
  <c r="EG34" s="1"/>
  <c r="EE10"/>
  <c r="EE34" s="1"/>
  <c r="ED10"/>
  <c r="ED34" s="1"/>
  <c r="EC10"/>
  <c r="EC34" s="1"/>
  <c r="DI10"/>
  <c r="DI34" s="1"/>
  <c r="DH10"/>
  <c r="DH34" s="1"/>
  <c r="DG10"/>
  <c r="DG34" s="1"/>
  <c r="BP10"/>
  <c r="BP34" s="1"/>
  <c r="BO10"/>
  <c r="BO34" s="1"/>
  <c r="BN10"/>
  <c r="BN34" s="1"/>
  <c r="AR10"/>
  <c r="AQ10"/>
  <c r="AM10"/>
  <c r="AL10"/>
  <c r="AH10"/>
  <c r="AG10"/>
  <c r="AC10"/>
  <c r="AB10"/>
  <c r="X10"/>
  <c r="W10"/>
  <c r="Q10"/>
  <c r="S10" s="1"/>
  <c r="P10"/>
  <c r="P34" s="1"/>
  <c r="O10"/>
  <c r="O34" s="1"/>
  <c r="L10"/>
  <c r="L34" s="1"/>
  <c r="K10"/>
  <c r="J10"/>
  <c r="F10"/>
  <c r="F34" s="1"/>
  <c r="E10"/>
  <c r="E34" s="1"/>
  <c r="G11" l="1"/>
  <c r="G14"/>
  <c r="G16"/>
  <c r="G13"/>
  <c r="G15"/>
  <c r="G10"/>
  <c r="I10" s="1"/>
  <c r="G12"/>
  <c r="M32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J34"/>
  <c r="N31"/>
  <c r="N32"/>
  <c r="N33"/>
  <c r="BQ33"/>
  <c r="BA34"/>
  <c r="R11"/>
  <c r="R24"/>
  <c r="R26"/>
  <c r="R27"/>
  <c r="R28"/>
  <c r="R29"/>
  <c r="H11"/>
  <c r="H23"/>
  <c r="H24"/>
  <c r="H26"/>
  <c r="H27"/>
  <c r="H28"/>
  <c r="H29"/>
  <c r="M33"/>
  <c r="H12"/>
  <c r="R12"/>
  <c r="H13"/>
  <c r="R13"/>
  <c r="H14"/>
  <c r="R14"/>
  <c r="H15"/>
  <c r="R15"/>
  <c r="H16"/>
  <c r="R16"/>
  <c r="H17"/>
  <c r="R17"/>
  <c r="H18"/>
  <c r="R18"/>
  <c r="H19"/>
  <c r="R19"/>
  <c r="H20"/>
  <c r="R20"/>
  <c r="H21"/>
  <c r="R21"/>
  <c r="H22"/>
  <c r="R22"/>
  <c r="R23"/>
  <c r="H30"/>
  <c r="K34"/>
  <c r="M12"/>
  <c r="N34"/>
  <c r="M34"/>
  <c r="BR34"/>
  <c r="BQ34"/>
  <c r="H10"/>
  <c r="N10"/>
  <c r="R10"/>
  <c r="BR10"/>
  <c r="N11"/>
  <c r="BR11"/>
  <c r="N12"/>
  <c r="BR12"/>
  <c r="N13"/>
  <c r="BR13"/>
  <c r="N14"/>
  <c r="BR14"/>
  <c r="N15"/>
  <c r="BR15"/>
  <c r="N16"/>
  <c r="N17"/>
  <c r="BR17"/>
  <c r="N18"/>
  <c r="BR18"/>
  <c r="N19"/>
  <c r="BR19"/>
  <c r="N20"/>
  <c r="BR20"/>
  <c r="N21"/>
  <c r="BR21"/>
  <c r="N22"/>
  <c r="BR22"/>
  <c r="N23"/>
  <c r="BR23"/>
  <c r="N24"/>
  <c r="BR24"/>
  <c r="N26"/>
  <c r="BR26"/>
  <c r="N27"/>
  <c r="BR27"/>
  <c r="N28"/>
  <c r="BR28"/>
  <c r="N29"/>
  <c r="BR29"/>
  <c r="N30"/>
  <c r="I31"/>
  <c r="S31"/>
  <c r="I32"/>
  <c r="S32"/>
  <c r="I33"/>
  <c r="S33"/>
  <c r="G34"/>
  <c r="Q34"/>
  <c r="W34"/>
  <c r="AC34"/>
  <c r="AG34"/>
  <c r="AM34"/>
  <c r="AQ34"/>
  <c r="M10"/>
  <c r="BQ10"/>
  <c r="H34" l="1"/>
  <c r="I34"/>
  <c r="R34"/>
  <c r="S34"/>
</calcChain>
</file>

<file path=xl/sharedStrings.xml><?xml version="1.0" encoding="utf-8"?>
<sst xmlns="http://schemas.openxmlformats.org/spreadsheetml/2006/main" count="256" uniqueCount="100">
  <si>
    <t>հազար դրամ</t>
  </si>
  <si>
    <t>Հ/Հ</t>
  </si>
  <si>
    <t>Ֆոնդային բյուջեի տարեսկզբի մնացորդ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</si>
  <si>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</si>
  <si>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</si>
  <si>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</si>
  <si>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</si>
  <si>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</si>
  <si>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</si>
  <si>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Ընդամենը գույքահարկ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</si>
  <si>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</si>
  <si>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</si>
  <si>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</si>
  <si>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</si>
  <si>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</si>
  <si>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</si>
  <si>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</si>
  <si>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</si>
  <si>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</si>
  <si>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</si>
  <si>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</si>
  <si>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</si>
  <si>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</si>
  <si>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</si>
  <si>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</si>
  <si>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</si>
  <si>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</si>
  <si>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</si>
  <si>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</si>
  <si>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</si>
  <si>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</si>
  <si>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</si>
  <si>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</si>
  <si>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</si>
  <si>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</si>
  <si>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</si>
  <si>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</si>
  <si>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</si>
  <si>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</si>
  <si>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</si>
  <si>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</si>
  <si>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</si>
  <si>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</si>
  <si>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</si>
  <si>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</si>
  <si>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</si>
  <si>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</si>
  <si>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</si>
  <si>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</si>
  <si>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</si>
  <si>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</si>
  <si>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</si>
  <si>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</si>
  <si>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</si>
  <si>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</si>
  <si>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</si>
  <si>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</si>
  <si>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</si>
  <si>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</si>
  <si>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</si>
  <si>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</si>
  <si>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</si>
  <si>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</si>
  <si>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</si>
  <si>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</si>
  <si>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</si>
  <si>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</si>
  <si>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</si>
  <si>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Վ Ա Ր Չ Ա Կ Ա Ն</t>
  </si>
  <si>
    <t xml:space="preserve">ծրագիր տարեկան </t>
  </si>
  <si>
    <t xml:space="preserve"> ծրագիր տարեկան </t>
  </si>
  <si>
    <t>կատ. % տարեկան ծրագրի նկատմամբ</t>
  </si>
  <si>
    <t xml:space="preserve"> տող 1351 տեղական վճարներ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</si>
  <si>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</si>
  <si>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</si>
  <si>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</si>
  <si>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</si>
  <si>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</si>
  <si>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</si>
  <si>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</si>
  <si>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</si>
  <si>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</si>
  <si>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Ընդամենը այլ եկամուտներ</t>
  </si>
  <si>
    <t>Ընդամենը տրանսֆերտներ</t>
  </si>
  <si>
    <t>Վարչական  բյուջեի տարեսկզբի մնացորդ</t>
  </si>
  <si>
    <t xml:space="preserve">ծրագիր (3ամիս )         </t>
  </si>
  <si>
    <t xml:space="preserve">փաստ    (1ամիս )                                                                     </t>
  </si>
  <si>
    <t xml:space="preserve">       ծրագիր      (6ամիս )         </t>
  </si>
  <si>
    <t>կատ%-ը 6 ամսվա նկատմամբ</t>
  </si>
  <si>
    <t xml:space="preserve">  ծրագիր      (6ամիս )         </t>
  </si>
  <si>
    <t xml:space="preserve"> ծրագիր      (6ամիս )         </t>
  </si>
  <si>
    <t xml:space="preserve">փաստ    (4ամիս )                                                                     </t>
  </si>
  <si>
    <t xml:space="preserve">   ծրագիր      (6ամիս )         </t>
  </si>
  <si>
    <t xml:space="preserve">   ծրագիր     (6ամիս )         </t>
  </si>
  <si>
    <r>
      <t xml:space="preserve"> ՀՀ ՏԱՎՈւՇԻ ՄԱՐԶԻ ՀԱՄԱՅՆՔՆԵՐԻ ԲՅՈՒՋԵՏԱՅԻՆ ԵԿԱՄՈՒՏՆԵՐԻ ՎԵՐԱԲԵՐՅԱԼ (աճողական) 2021թ. հունիսի 1-ի դրությամբ</t>
    </r>
    <r>
      <rPr>
        <b/>
        <sz val="10"/>
        <rFont val="GHEA Grapalat"/>
        <family val="3"/>
      </rPr>
      <t xml:space="preserve">       </t>
    </r>
  </si>
  <si>
    <t xml:space="preserve">     փաստ    (5ամիս )                                                                     </t>
  </si>
  <si>
    <t xml:space="preserve">     ծրագիր      (6ամիս )         </t>
  </si>
  <si>
    <t xml:space="preserve">  փաստ    (5ամիս )                                                                     </t>
  </si>
  <si>
    <t xml:space="preserve">ծրագիր    (6ամիս )         </t>
  </si>
  <si>
    <t xml:space="preserve">փաստ    (5ամիս )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</si>
</sst>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165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165" fontId="4" fillId="0" borderId="12" xfId="0" applyNumberFormat="1" applyFont="1" applyFill="1" applyBorder="1" applyAlignment="1" applyProtection="1">
      <alignment horizontal="center" vertical="center" wrapText="1"/>
    </xf>
    <xf numFmtId="165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left" vertical="center"/>
    </xf>
    <xf numFmtId="164" fontId="4" fillId="0" borderId="0" xfId="0" applyNumberFormat="1" applyFont="1" applyFill="1" applyAlignment="1" applyProtection="1">
      <alignment horizontal="center" vertical="center" wrapText="1"/>
      <protection locked="0"/>
    </xf>
    <xf numFmtId="165" fontId="4" fillId="2" borderId="12" xfId="0" applyNumberFormat="1" applyFont="1" applyFill="1" applyBorder="1" applyAlignment="1" applyProtection="1">
      <alignment horizontal="center" vertical="center" wrapText="1"/>
    </xf>
    <xf numFmtId="165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horizontal="center" vertical="center" wrapText="1"/>
    </xf>
    <xf numFmtId="165" fontId="4" fillId="7" borderId="12" xfId="0" applyNumberFormat="1" applyFont="1" applyFill="1" applyBorder="1" applyAlignment="1" applyProtection="1">
      <alignment horizontal="center" vertical="center" wrapText="1"/>
    </xf>
    <xf numFmtId="165" fontId="4" fillId="8" borderId="12" xfId="0" applyNumberFormat="1" applyFont="1" applyFill="1" applyBorder="1" applyAlignment="1" applyProtection="1">
      <alignment horizontal="center" vertical="center" wrapText="1"/>
    </xf>
    <xf numFmtId="165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6" fillId="2" borderId="12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165" fontId="6" fillId="0" borderId="12" xfId="0" applyNumberFormat="1" applyFont="1" applyFill="1" applyBorder="1" applyAlignment="1">
      <alignment horizontal="center" vertical="center"/>
    </xf>
    <xf numFmtId="165" fontId="6" fillId="7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3" fontId="4" fillId="2" borderId="12" xfId="0" applyNumberFormat="1" applyFont="1" applyFill="1" applyBorder="1" applyAlignment="1" applyProtection="1">
      <alignment horizontal="center" vertical="center" wrapText="1"/>
    </xf>
    <xf numFmtId="3" fontId="4" fillId="7" borderId="12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top" wrapText="1"/>
    </xf>
    <xf numFmtId="4" fontId="6" fillId="0" borderId="5" xfId="0" applyNumberFormat="1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15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top" wrapText="1"/>
    </xf>
    <xf numFmtId="4" fontId="6" fillId="0" borderId="8" xfId="0" applyNumberFormat="1" applyFont="1" applyFill="1" applyBorder="1" applyAlignment="1" applyProtection="1">
      <alignment horizontal="center" vertical="top" wrapText="1"/>
    </xf>
    <xf numFmtId="4" fontId="6" fillId="0" borderId="4" xfId="0" applyNumberFormat="1" applyFont="1" applyFill="1" applyBorder="1" applyAlignment="1" applyProtection="1">
      <alignment horizontal="center" vertical="top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4" fontId="4" fillId="3" borderId="15" xfId="0" applyNumberFormat="1" applyFont="1" applyFill="1" applyBorder="1" applyAlignment="1" applyProtection="1">
      <alignment horizontal="center" vertical="center" wrapText="1"/>
    </xf>
    <xf numFmtId="4" fontId="6" fillId="0" borderId="7" xfId="0" applyNumberFormat="1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4" xfId="0" applyNumberFormat="1" applyFont="1" applyFill="1" applyBorder="1" applyAlignment="1" applyProtection="1">
      <alignment horizontal="center" vertical="center" wrapText="1"/>
    </xf>
    <xf numFmtId="4" fontId="4" fillId="6" borderId="7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textRotation="90" wrapText="1"/>
    </xf>
    <xf numFmtId="0" fontId="6" fillId="0" borderId="15" xfId="0" applyFont="1" applyFill="1" applyBorder="1" applyAlignment="1" applyProtection="1">
      <alignment horizontal="center" vertical="center" textRotation="90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544"/>
  <sheetViews>
    <sheetView tabSelected="1" workbookViewId="0">
      <pane xSplit="2" ySplit="9" topLeftCell="DB16" activePane="bottomRight" state="frozen"/>
      <selection pane="topRight" activeCell="C1" sqref="C1"/>
      <selection pane="bottomLeft" activeCell="A10" sqref="A10"/>
      <selection pane="bottomRight" activeCell="DN25" sqref="DN25"/>
    </sheetView>
  </sheetViews>
  <sheetFormatPr defaultColWidth="9" defaultRowHeight="14.25" customHeight="1"/>
  <cols>
    <col min="1" max="1" width="4.85546875" style="2" customWidth="1"/>
    <col min="2" max="2" width="11.5703125" style="2" customWidth="1"/>
    <col min="3" max="4" width="9.140625" style="31" customWidth="1"/>
    <col min="5" max="5" width="14.42578125" style="2" customWidth="1"/>
    <col min="6" max="7" width="12.85546875" style="2" customWidth="1"/>
    <col min="8" max="9" width="6.5703125" style="2" customWidth="1"/>
    <col min="10" max="10" width="14.42578125" style="2" customWidth="1"/>
    <col min="11" max="11" width="12.140625" style="2" customWidth="1"/>
    <col min="12" max="12" width="12.5703125" style="2" customWidth="1"/>
    <col min="13" max="14" width="6.85546875" style="2" customWidth="1"/>
    <col min="15" max="16" width="10.42578125" style="2" customWidth="1"/>
    <col min="17" max="17" width="9.5703125" style="2" customWidth="1"/>
    <col min="18" max="18" width="5.85546875" style="2" customWidth="1"/>
    <col min="19" max="19" width="6.7109375" style="2" customWidth="1"/>
    <col min="20" max="22" width="9.28515625" style="2" customWidth="1"/>
    <col min="23" max="23" width="5.7109375" style="2" customWidth="1"/>
    <col min="24" max="24" width="6.28515625" style="2" customWidth="1"/>
    <col min="25" max="25" width="11.28515625" style="2" customWidth="1"/>
    <col min="26" max="26" width="11.42578125" style="2" customWidth="1"/>
    <col min="27" max="27" width="9.5703125" style="2" customWidth="1"/>
    <col min="28" max="28" width="6" style="2" customWidth="1"/>
    <col min="29" max="29" width="6.140625" style="2" customWidth="1"/>
    <col min="30" max="30" width="11" style="2" customWidth="1"/>
    <col min="31" max="31" width="10.85546875" style="2" customWidth="1"/>
    <col min="32" max="32" width="10.5703125" style="2" customWidth="1"/>
    <col min="33" max="34" width="6.42578125" style="2" customWidth="1"/>
    <col min="35" max="35" width="11" style="2" customWidth="1"/>
    <col min="36" max="36" width="9.7109375" style="2" customWidth="1"/>
    <col min="37" max="37" width="9.28515625" style="2" customWidth="1"/>
    <col min="38" max="39" width="7" style="2" customWidth="1"/>
    <col min="40" max="42" width="8.85546875" style="2" customWidth="1"/>
    <col min="43" max="43" width="5.42578125" style="2" customWidth="1"/>
    <col min="44" max="44" width="5.5703125" style="2" customWidth="1"/>
    <col min="45" max="50" width="14.28515625" style="2" hidden="1" customWidth="1"/>
    <col min="51" max="51" width="11.42578125" style="2" customWidth="1"/>
    <col min="52" max="53" width="11" style="2" customWidth="1"/>
    <col min="54" max="56" width="14.28515625" style="2" hidden="1" customWidth="1"/>
    <col min="57" max="57" width="9.28515625" style="2" customWidth="1"/>
    <col min="58" max="58" width="8.7109375" style="2" customWidth="1"/>
    <col min="59" max="59" width="7.85546875" style="2" customWidth="1"/>
    <col min="60" max="65" width="14.28515625" style="2" hidden="1" customWidth="1"/>
    <col min="66" max="66" width="9.5703125" style="2" customWidth="1"/>
    <col min="67" max="67" width="9.28515625" style="2" customWidth="1"/>
    <col min="68" max="68" width="8.5703125" style="2" customWidth="1"/>
    <col min="69" max="70" width="5.5703125" style="2" customWidth="1"/>
    <col min="71" max="71" width="9.5703125" style="2" customWidth="1"/>
    <col min="72" max="72" width="9.85546875" style="2" customWidth="1"/>
    <col min="73" max="73" width="8.85546875" style="2" customWidth="1"/>
    <col min="74" max="74" width="9" style="2" customWidth="1"/>
    <col min="75" max="75" width="7.42578125" style="2" customWidth="1"/>
    <col min="76" max="76" width="8" style="2" customWidth="1"/>
    <col min="77" max="77" width="8.7109375" style="2" customWidth="1"/>
    <col min="78" max="79" width="7.7109375" style="2" customWidth="1"/>
    <col min="80" max="80" width="8.42578125" style="2" customWidth="1"/>
    <col min="81" max="81" width="7.85546875" style="2" customWidth="1"/>
    <col min="82" max="82" width="8.42578125" style="2" customWidth="1"/>
    <col min="83" max="85" width="14.28515625" style="2" hidden="1" customWidth="1"/>
    <col min="86" max="86" width="8" style="2" customWidth="1"/>
    <col min="87" max="87" width="8.5703125" style="2" customWidth="1"/>
    <col min="88" max="88" width="7.28515625" style="2" customWidth="1"/>
    <col min="89" max="90" width="8.5703125" style="2" hidden="1" customWidth="1"/>
    <col min="91" max="91" width="7.140625" style="2" hidden="1" customWidth="1"/>
    <col min="92" max="93" width="9.42578125" style="2" customWidth="1"/>
    <col min="94" max="94" width="9.28515625" style="2" customWidth="1"/>
    <col min="95" max="95" width="9.42578125" style="2" customWidth="1"/>
    <col min="96" max="96" width="8.140625" style="2" customWidth="1"/>
    <col min="97" max="97" width="8.42578125" style="2" customWidth="1"/>
    <col min="98" max="98" width="8.28515625" style="2" customWidth="1"/>
    <col min="99" max="100" width="7.42578125" style="2" customWidth="1"/>
    <col min="101" max="101" width="7.7109375" style="2" customWidth="1"/>
    <col min="102" max="102" width="7.42578125" style="2" customWidth="1"/>
    <col min="103" max="106" width="7.28515625" style="2" customWidth="1"/>
    <col min="107" max="107" width="9.140625" style="2" customWidth="1"/>
    <col min="108" max="108" width="7.5703125" style="2" customWidth="1"/>
    <col min="109" max="109" width="8" style="2" customWidth="1"/>
    <col min="110" max="110" width="3.7109375" style="2" hidden="1" customWidth="1"/>
    <col min="111" max="111" width="11.140625" style="2" customWidth="1"/>
    <col min="112" max="113" width="11" style="2" customWidth="1"/>
    <col min="114" max="115" width="7.28515625" style="2" customWidth="1"/>
    <col min="116" max="116" width="7.85546875" style="2" customWidth="1"/>
    <col min="117" max="117" width="9.5703125" style="2" customWidth="1"/>
    <col min="118" max="118" width="9.7109375" style="2" customWidth="1"/>
    <col min="119" max="119" width="8.85546875" style="2" customWidth="1"/>
    <col min="120" max="120" width="10.85546875" style="2" hidden="1" customWidth="1"/>
    <col min="121" max="128" width="13.28515625" style="2" hidden="1" customWidth="1"/>
    <col min="129" max="129" width="7.42578125" style="2" customWidth="1"/>
    <col min="130" max="130" width="7.7109375" style="2" hidden="1" customWidth="1"/>
    <col min="131" max="131" width="7.7109375" style="2" customWidth="1"/>
    <col min="132" max="132" width="13.28515625" style="2" hidden="1" customWidth="1"/>
    <col min="133" max="133" width="10.28515625" style="2" customWidth="1"/>
    <col min="134" max="134" width="9.42578125" style="2" customWidth="1"/>
    <col min="135" max="135" width="8.7109375" style="2" customWidth="1"/>
    <col min="136" max="136" width="8.5703125" style="2" customWidth="1"/>
    <col min="137" max="142" width="14.28515625" style="1" hidden="1" customWidth="1"/>
    <col min="143" max="16384" width="9" style="2"/>
  </cols>
  <sheetData>
    <row r="1" spans="1:142" ht="12" customHeight="1">
      <c r="D1" s="125" t="s">
        <v>35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3"/>
      <c r="S1" s="3"/>
      <c r="T1" s="3"/>
      <c r="U1" s="3"/>
      <c r="V1" s="3"/>
      <c r="W1" s="3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42" s="5" customFormat="1" ht="12.75" customHeight="1">
      <c r="A2" s="126" t="s">
        <v>94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6"/>
      <c r="P2" s="6"/>
      <c r="Q2" s="6"/>
      <c r="R2" s="6"/>
      <c r="S2" s="6"/>
      <c r="T2" s="6"/>
      <c r="U2" s="6"/>
      <c r="V2" s="7"/>
      <c r="W2" s="8"/>
      <c r="X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EG2" s="1"/>
      <c r="EH2" s="1"/>
      <c r="EI2" s="1"/>
      <c r="EJ2" s="1"/>
      <c r="EK2" s="1"/>
      <c r="EL2" s="1"/>
    </row>
    <row r="3" spans="1:142" s="39" customFormat="1" ht="11.25" customHeight="1">
      <c r="C3" s="31"/>
      <c r="D3" s="32"/>
      <c r="E3" s="32"/>
      <c r="F3" s="32"/>
      <c r="G3" s="32"/>
      <c r="H3" s="40"/>
      <c r="I3" s="32"/>
      <c r="J3" s="32"/>
      <c r="K3" s="32"/>
      <c r="L3" s="127" t="s">
        <v>0</v>
      </c>
      <c r="M3" s="127"/>
      <c r="N3" s="127"/>
      <c r="O3" s="40"/>
      <c r="V3" s="41"/>
      <c r="W3" s="41"/>
      <c r="X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EG3" s="25"/>
      <c r="EH3" s="25"/>
      <c r="EI3" s="25"/>
      <c r="EJ3" s="25"/>
      <c r="EK3" s="25"/>
      <c r="EL3" s="25"/>
    </row>
    <row r="4" spans="1:142" s="9" customFormat="1" ht="12" customHeight="1">
      <c r="A4" s="128" t="s">
        <v>1</v>
      </c>
      <c r="B4" s="128" t="s">
        <v>36</v>
      </c>
      <c r="C4" s="131" t="s">
        <v>84</v>
      </c>
      <c r="D4" s="131" t="s">
        <v>2</v>
      </c>
      <c r="E4" s="134" t="s">
        <v>37</v>
      </c>
      <c r="F4" s="135"/>
      <c r="G4" s="135"/>
      <c r="H4" s="135"/>
      <c r="I4" s="136"/>
      <c r="J4" s="143" t="s">
        <v>73</v>
      </c>
      <c r="K4" s="144"/>
      <c r="L4" s="144"/>
      <c r="M4" s="144"/>
      <c r="N4" s="145"/>
      <c r="O4" s="152" t="s">
        <v>68</v>
      </c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4"/>
      <c r="DF4" s="50" t="s">
        <v>38</v>
      </c>
      <c r="DG4" s="98" t="s">
        <v>39</v>
      </c>
      <c r="DH4" s="99"/>
      <c r="DI4" s="100"/>
      <c r="DJ4" s="107" t="s">
        <v>3</v>
      </c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49" t="s">
        <v>40</v>
      </c>
      <c r="EC4" s="108" t="s">
        <v>41</v>
      </c>
      <c r="ED4" s="109"/>
      <c r="EE4" s="110"/>
      <c r="EG4" s="78" t="s">
        <v>82</v>
      </c>
      <c r="EH4" s="79"/>
      <c r="EI4" s="80"/>
      <c r="EJ4" s="78" t="s">
        <v>83</v>
      </c>
      <c r="EK4" s="79"/>
      <c r="EL4" s="80"/>
    </row>
    <row r="5" spans="1:142" s="9" customFormat="1" ht="28.5" customHeight="1">
      <c r="A5" s="129"/>
      <c r="B5" s="129"/>
      <c r="C5" s="132"/>
      <c r="D5" s="132"/>
      <c r="E5" s="137"/>
      <c r="F5" s="138"/>
      <c r="G5" s="138"/>
      <c r="H5" s="138"/>
      <c r="I5" s="139"/>
      <c r="J5" s="146"/>
      <c r="K5" s="147"/>
      <c r="L5" s="147"/>
      <c r="M5" s="147"/>
      <c r="N5" s="148"/>
      <c r="O5" s="87" t="s">
        <v>4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49" t="s">
        <v>5</v>
      </c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62" t="s">
        <v>6</v>
      </c>
      <c r="BL5" s="63"/>
      <c r="BM5" s="63"/>
      <c r="BN5" s="92" t="s">
        <v>42</v>
      </c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4"/>
      <c r="CE5" s="67" t="s">
        <v>7</v>
      </c>
      <c r="CF5" s="68"/>
      <c r="CG5" s="68"/>
      <c r="CH5" s="68"/>
      <c r="CI5" s="68"/>
      <c r="CJ5" s="68"/>
      <c r="CK5" s="68"/>
      <c r="CL5" s="68"/>
      <c r="CM5" s="95"/>
      <c r="CN5" s="92" t="s">
        <v>8</v>
      </c>
      <c r="CO5" s="93"/>
      <c r="CP5" s="93"/>
      <c r="CQ5" s="93"/>
      <c r="CR5" s="93"/>
      <c r="CS5" s="93"/>
      <c r="CT5" s="93"/>
      <c r="CU5" s="93"/>
      <c r="CV5" s="93"/>
      <c r="CW5" s="49" t="s">
        <v>43</v>
      </c>
      <c r="CX5" s="49"/>
      <c r="CY5" s="49"/>
      <c r="CZ5" s="62" t="s">
        <v>44</v>
      </c>
      <c r="DA5" s="63"/>
      <c r="DB5" s="64"/>
      <c r="DC5" s="62" t="s">
        <v>45</v>
      </c>
      <c r="DD5" s="63"/>
      <c r="DE5" s="64"/>
      <c r="DF5" s="97"/>
      <c r="DG5" s="101"/>
      <c r="DH5" s="102"/>
      <c r="DI5" s="103"/>
      <c r="DJ5" s="117"/>
      <c r="DK5" s="117"/>
      <c r="DL5" s="118"/>
      <c r="DM5" s="118"/>
      <c r="DN5" s="118"/>
      <c r="DO5" s="118"/>
      <c r="DP5" s="62" t="s">
        <v>46</v>
      </c>
      <c r="DQ5" s="63"/>
      <c r="DR5" s="64"/>
      <c r="DS5" s="119"/>
      <c r="DT5" s="120"/>
      <c r="DU5" s="120"/>
      <c r="DV5" s="120"/>
      <c r="DW5" s="120"/>
      <c r="DX5" s="120"/>
      <c r="DY5" s="120"/>
      <c r="DZ5" s="120"/>
      <c r="EA5" s="120"/>
      <c r="EB5" s="49"/>
      <c r="EC5" s="111"/>
      <c r="ED5" s="112"/>
      <c r="EE5" s="113"/>
      <c r="EG5" s="81"/>
      <c r="EH5" s="82"/>
      <c r="EI5" s="83"/>
      <c r="EJ5" s="81"/>
      <c r="EK5" s="82"/>
      <c r="EL5" s="83"/>
    </row>
    <row r="6" spans="1:142" s="9" customFormat="1" ht="69.75" customHeight="1">
      <c r="A6" s="129"/>
      <c r="B6" s="129"/>
      <c r="C6" s="132"/>
      <c r="D6" s="132"/>
      <c r="E6" s="140"/>
      <c r="F6" s="141"/>
      <c r="G6" s="141"/>
      <c r="H6" s="141"/>
      <c r="I6" s="142"/>
      <c r="J6" s="149"/>
      <c r="K6" s="150"/>
      <c r="L6" s="150"/>
      <c r="M6" s="150"/>
      <c r="N6" s="151"/>
      <c r="O6" s="155" t="s">
        <v>9</v>
      </c>
      <c r="P6" s="156"/>
      <c r="Q6" s="156"/>
      <c r="R6" s="156"/>
      <c r="S6" s="157"/>
      <c r="T6" s="158" t="s">
        <v>47</v>
      </c>
      <c r="U6" s="159"/>
      <c r="V6" s="159"/>
      <c r="W6" s="159"/>
      <c r="X6" s="160"/>
      <c r="Y6" s="158" t="s">
        <v>48</v>
      </c>
      <c r="Z6" s="159"/>
      <c r="AA6" s="159"/>
      <c r="AB6" s="159"/>
      <c r="AC6" s="160"/>
      <c r="AD6" s="158" t="s">
        <v>49</v>
      </c>
      <c r="AE6" s="159"/>
      <c r="AF6" s="159"/>
      <c r="AG6" s="159"/>
      <c r="AH6" s="160"/>
      <c r="AI6" s="158" t="s">
        <v>50</v>
      </c>
      <c r="AJ6" s="159"/>
      <c r="AK6" s="159"/>
      <c r="AL6" s="159"/>
      <c r="AM6" s="160"/>
      <c r="AN6" s="158" t="s">
        <v>51</v>
      </c>
      <c r="AO6" s="159"/>
      <c r="AP6" s="159"/>
      <c r="AQ6" s="159"/>
      <c r="AR6" s="160"/>
      <c r="AS6" s="75" t="s">
        <v>52</v>
      </c>
      <c r="AT6" s="75"/>
      <c r="AU6" s="75"/>
      <c r="AV6" s="76" t="s">
        <v>53</v>
      </c>
      <c r="AW6" s="77"/>
      <c r="AX6" s="77"/>
      <c r="AY6" s="76" t="s">
        <v>54</v>
      </c>
      <c r="AZ6" s="77"/>
      <c r="BA6" s="121"/>
      <c r="BB6" s="122" t="s">
        <v>55</v>
      </c>
      <c r="BC6" s="123"/>
      <c r="BD6" s="124"/>
      <c r="BE6" s="122" t="s">
        <v>56</v>
      </c>
      <c r="BF6" s="123"/>
      <c r="BG6" s="123"/>
      <c r="BH6" s="65" t="s">
        <v>57</v>
      </c>
      <c r="BI6" s="66"/>
      <c r="BJ6" s="66"/>
      <c r="BK6" s="90"/>
      <c r="BL6" s="91"/>
      <c r="BM6" s="91"/>
      <c r="BN6" s="72" t="s">
        <v>58</v>
      </c>
      <c r="BO6" s="73"/>
      <c r="BP6" s="73"/>
      <c r="BQ6" s="73"/>
      <c r="BR6" s="74"/>
      <c r="BS6" s="69" t="s">
        <v>59</v>
      </c>
      <c r="BT6" s="69"/>
      <c r="BU6" s="69"/>
      <c r="BV6" s="69" t="s">
        <v>60</v>
      </c>
      <c r="BW6" s="69"/>
      <c r="BX6" s="69"/>
      <c r="BY6" s="69" t="s">
        <v>61</v>
      </c>
      <c r="BZ6" s="69"/>
      <c r="CA6" s="69"/>
      <c r="CB6" s="69" t="s">
        <v>62</v>
      </c>
      <c r="CC6" s="69"/>
      <c r="CD6" s="69"/>
      <c r="CE6" s="69" t="s">
        <v>74</v>
      </c>
      <c r="CF6" s="69"/>
      <c r="CG6" s="69"/>
      <c r="CH6" s="67" t="s">
        <v>75</v>
      </c>
      <c r="CI6" s="68"/>
      <c r="CJ6" s="68"/>
      <c r="CK6" s="69" t="s">
        <v>63</v>
      </c>
      <c r="CL6" s="69"/>
      <c r="CM6" s="69"/>
      <c r="CN6" s="70" t="s">
        <v>72</v>
      </c>
      <c r="CO6" s="71"/>
      <c r="CP6" s="68"/>
      <c r="CQ6" s="69" t="s">
        <v>64</v>
      </c>
      <c r="CR6" s="69"/>
      <c r="CS6" s="69"/>
      <c r="CT6" s="67" t="s">
        <v>76</v>
      </c>
      <c r="CU6" s="68"/>
      <c r="CV6" s="68"/>
      <c r="CW6" s="49"/>
      <c r="CX6" s="49"/>
      <c r="CY6" s="49"/>
      <c r="CZ6" s="90"/>
      <c r="DA6" s="91"/>
      <c r="DB6" s="96"/>
      <c r="DC6" s="90"/>
      <c r="DD6" s="91"/>
      <c r="DE6" s="96"/>
      <c r="DF6" s="51"/>
      <c r="DG6" s="104"/>
      <c r="DH6" s="105"/>
      <c r="DI6" s="106"/>
      <c r="DJ6" s="62" t="s">
        <v>77</v>
      </c>
      <c r="DK6" s="63"/>
      <c r="DL6" s="64"/>
      <c r="DM6" s="62" t="s">
        <v>78</v>
      </c>
      <c r="DN6" s="63"/>
      <c r="DO6" s="64"/>
      <c r="DP6" s="90"/>
      <c r="DQ6" s="91"/>
      <c r="DR6" s="96"/>
      <c r="DS6" s="62" t="s">
        <v>79</v>
      </c>
      <c r="DT6" s="63"/>
      <c r="DU6" s="64"/>
      <c r="DV6" s="62" t="s">
        <v>80</v>
      </c>
      <c r="DW6" s="63"/>
      <c r="DX6" s="64"/>
      <c r="DY6" s="65" t="s">
        <v>81</v>
      </c>
      <c r="DZ6" s="66"/>
      <c r="EA6" s="66"/>
      <c r="EB6" s="49"/>
      <c r="EC6" s="114"/>
      <c r="ED6" s="115"/>
      <c r="EE6" s="116"/>
      <c r="EG6" s="84"/>
      <c r="EH6" s="85"/>
      <c r="EI6" s="86"/>
      <c r="EJ6" s="84"/>
      <c r="EK6" s="85"/>
      <c r="EL6" s="86"/>
    </row>
    <row r="7" spans="1:142" s="29" customFormat="1" ht="22.5" customHeight="1">
      <c r="A7" s="129"/>
      <c r="B7" s="129"/>
      <c r="C7" s="132"/>
      <c r="D7" s="132"/>
      <c r="E7" s="59" t="s">
        <v>69</v>
      </c>
      <c r="F7" s="56" t="s">
        <v>66</v>
      </c>
      <c r="G7" s="61"/>
      <c r="H7" s="61"/>
      <c r="I7" s="57"/>
      <c r="J7" s="59" t="s">
        <v>69</v>
      </c>
      <c r="K7" s="56" t="s">
        <v>66</v>
      </c>
      <c r="L7" s="61"/>
      <c r="M7" s="61"/>
      <c r="N7" s="57"/>
      <c r="O7" s="59" t="s">
        <v>70</v>
      </c>
      <c r="P7" s="56" t="s">
        <v>66</v>
      </c>
      <c r="Q7" s="61"/>
      <c r="R7" s="61"/>
      <c r="S7" s="57"/>
      <c r="T7" s="50" t="s">
        <v>69</v>
      </c>
      <c r="U7" s="56" t="s">
        <v>66</v>
      </c>
      <c r="V7" s="61"/>
      <c r="W7" s="61"/>
      <c r="X7" s="57"/>
      <c r="Y7" s="50" t="s">
        <v>69</v>
      </c>
      <c r="Z7" s="56" t="s">
        <v>66</v>
      </c>
      <c r="AA7" s="61"/>
      <c r="AB7" s="61"/>
      <c r="AC7" s="57"/>
      <c r="AD7" s="50" t="s">
        <v>69</v>
      </c>
      <c r="AE7" s="56" t="s">
        <v>66</v>
      </c>
      <c r="AF7" s="61"/>
      <c r="AG7" s="61"/>
      <c r="AH7" s="57"/>
      <c r="AI7" s="50" t="s">
        <v>69</v>
      </c>
      <c r="AJ7" s="56" t="s">
        <v>66</v>
      </c>
      <c r="AK7" s="61"/>
      <c r="AL7" s="61"/>
      <c r="AM7" s="57"/>
      <c r="AN7" s="50" t="s">
        <v>70</v>
      </c>
      <c r="AO7" s="56" t="s">
        <v>66</v>
      </c>
      <c r="AP7" s="61"/>
      <c r="AQ7" s="61"/>
      <c r="AR7" s="57"/>
      <c r="AS7" s="50" t="s">
        <v>65</v>
      </c>
      <c r="AT7" s="45" t="s">
        <v>66</v>
      </c>
      <c r="AU7" s="46"/>
      <c r="AV7" s="50" t="s">
        <v>65</v>
      </c>
      <c r="AW7" s="45" t="s">
        <v>66</v>
      </c>
      <c r="AX7" s="46"/>
      <c r="AY7" s="50" t="s">
        <v>69</v>
      </c>
      <c r="AZ7" s="56" t="s">
        <v>66</v>
      </c>
      <c r="BA7" s="57"/>
      <c r="BB7" s="50" t="s">
        <v>65</v>
      </c>
      <c r="BC7" s="45" t="s">
        <v>66</v>
      </c>
      <c r="BD7" s="46"/>
      <c r="BE7" s="50" t="s">
        <v>69</v>
      </c>
      <c r="BF7" s="56" t="s">
        <v>66</v>
      </c>
      <c r="BG7" s="57"/>
      <c r="BH7" s="50" t="s">
        <v>65</v>
      </c>
      <c r="BI7" s="45" t="s">
        <v>66</v>
      </c>
      <c r="BJ7" s="46"/>
      <c r="BK7" s="50" t="s">
        <v>65</v>
      </c>
      <c r="BL7" s="45" t="s">
        <v>66</v>
      </c>
      <c r="BM7" s="46"/>
      <c r="BN7" s="59" t="s">
        <v>69</v>
      </c>
      <c r="BO7" s="45" t="s">
        <v>66</v>
      </c>
      <c r="BP7" s="58"/>
      <c r="BQ7" s="58"/>
      <c r="BR7" s="46"/>
      <c r="BS7" s="50" t="s">
        <v>69</v>
      </c>
      <c r="BT7" s="56" t="s">
        <v>66</v>
      </c>
      <c r="BU7" s="57"/>
      <c r="BV7" s="50" t="s">
        <v>69</v>
      </c>
      <c r="BW7" s="56" t="s">
        <v>66</v>
      </c>
      <c r="BX7" s="57"/>
      <c r="BY7" s="50" t="s">
        <v>69</v>
      </c>
      <c r="BZ7" s="56" t="s">
        <v>66</v>
      </c>
      <c r="CA7" s="57"/>
      <c r="CB7" s="50" t="s">
        <v>69</v>
      </c>
      <c r="CC7" s="56" t="s">
        <v>66</v>
      </c>
      <c r="CD7" s="57"/>
      <c r="CE7" s="50" t="s">
        <v>65</v>
      </c>
      <c r="CF7" s="45" t="s">
        <v>66</v>
      </c>
      <c r="CG7" s="46"/>
      <c r="CH7" s="50" t="s">
        <v>69</v>
      </c>
      <c r="CI7" s="56" t="s">
        <v>66</v>
      </c>
      <c r="CJ7" s="57"/>
      <c r="CK7" s="50" t="s">
        <v>69</v>
      </c>
      <c r="CL7" s="56" t="s">
        <v>66</v>
      </c>
      <c r="CM7" s="57"/>
      <c r="CN7" s="50" t="s">
        <v>69</v>
      </c>
      <c r="CO7" s="45" t="s">
        <v>66</v>
      </c>
      <c r="CP7" s="46"/>
      <c r="CQ7" s="50" t="s">
        <v>69</v>
      </c>
      <c r="CR7" s="45" t="s">
        <v>66</v>
      </c>
      <c r="CS7" s="46"/>
      <c r="CT7" s="50" t="s">
        <v>69</v>
      </c>
      <c r="CU7" s="45" t="s">
        <v>66</v>
      </c>
      <c r="CV7" s="46"/>
      <c r="CW7" s="50" t="s">
        <v>69</v>
      </c>
      <c r="CX7" s="45" t="s">
        <v>66</v>
      </c>
      <c r="CY7" s="46"/>
      <c r="CZ7" s="50" t="s">
        <v>69</v>
      </c>
      <c r="DA7" s="45" t="s">
        <v>66</v>
      </c>
      <c r="DB7" s="46"/>
      <c r="DC7" s="50" t="s">
        <v>69</v>
      </c>
      <c r="DD7" s="45" t="s">
        <v>66</v>
      </c>
      <c r="DE7" s="46"/>
      <c r="DF7" s="54" t="s">
        <v>67</v>
      </c>
      <c r="DG7" s="50" t="s">
        <v>69</v>
      </c>
      <c r="DH7" s="45" t="s">
        <v>66</v>
      </c>
      <c r="DI7" s="46"/>
      <c r="DJ7" s="50" t="s">
        <v>65</v>
      </c>
      <c r="DK7" s="45" t="s">
        <v>66</v>
      </c>
      <c r="DL7" s="46"/>
      <c r="DM7" s="50" t="s">
        <v>69</v>
      </c>
      <c r="DN7" s="45" t="s">
        <v>66</v>
      </c>
      <c r="DO7" s="46"/>
      <c r="DP7" s="50" t="s">
        <v>65</v>
      </c>
      <c r="DQ7" s="45" t="s">
        <v>66</v>
      </c>
      <c r="DR7" s="46"/>
      <c r="DS7" s="50" t="s">
        <v>69</v>
      </c>
      <c r="DT7" s="45" t="s">
        <v>66</v>
      </c>
      <c r="DU7" s="46"/>
      <c r="DV7" s="50" t="s">
        <v>65</v>
      </c>
      <c r="DW7" s="45" t="s">
        <v>66</v>
      </c>
      <c r="DX7" s="46"/>
      <c r="DY7" s="50" t="s">
        <v>69</v>
      </c>
      <c r="DZ7" s="45" t="s">
        <v>66</v>
      </c>
      <c r="EA7" s="46"/>
      <c r="EB7" s="49" t="s">
        <v>67</v>
      </c>
      <c r="EC7" s="50" t="s">
        <v>69</v>
      </c>
      <c r="ED7" s="45" t="s">
        <v>66</v>
      </c>
      <c r="EE7" s="46"/>
      <c r="EG7" s="52" t="s">
        <v>65</v>
      </c>
      <c r="EH7" s="45" t="s">
        <v>66</v>
      </c>
      <c r="EI7" s="46"/>
      <c r="EJ7" s="52" t="s">
        <v>65</v>
      </c>
      <c r="EK7" s="45" t="s">
        <v>66</v>
      </c>
      <c r="EL7" s="46"/>
    </row>
    <row r="8" spans="1:142" s="36" customFormat="1" ht="27.75" customHeight="1">
      <c r="A8" s="130"/>
      <c r="B8" s="130"/>
      <c r="C8" s="133"/>
      <c r="D8" s="133"/>
      <c r="E8" s="60"/>
      <c r="F8" s="34" t="s">
        <v>87</v>
      </c>
      <c r="G8" s="35" t="s">
        <v>95</v>
      </c>
      <c r="H8" s="35" t="s">
        <v>88</v>
      </c>
      <c r="I8" s="35" t="s">
        <v>71</v>
      </c>
      <c r="J8" s="60"/>
      <c r="K8" s="34" t="s">
        <v>87</v>
      </c>
      <c r="L8" s="35" t="s">
        <v>95</v>
      </c>
      <c r="M8" s="35" t="s">
        <v>88</v>
      </c>
      <c r="N8" s="35" t="s">
        <v>71</v>
      </c>
      <c r="O8" s="60"/>
      <c r="P8" s="34" t="s">
        <v>87</v>
      </c>
      <c r="Q8" s="35" t="s">
        <v>95</v>
      </c>
      <c r="R8" s="35" t="s">
        <v>88</v>
      </c>
      <c r="S8" s="35" t="s">
        <v>71</v>
      </c>
      <c r="T8" s="51"/>
      <c r="U8" s="34" t="s">
        <v>89</v>
      </c>
      <c r="V8" s="35" t="s">
        <v>95</v>
      </c>
      <c r="W8" s="35" t="s">
        <v>88</v>
      </c>
      <c r="X8" s="35" t="s">
        <v>71</v>
      </c>
      <c r="Y8" s="51"/>
      <c r="Z8" s="34" t="s">
        <v>87</v>
      </c>
      <c r="AA8" s="35" t="s">
        <v>95</v>
      </c>
      <c r="AB8" s="35" t="s">
        <v>88</v>
      </c>
      <c r="AC8" s="35" t="s">
        <v>71</v>
      </c>
      <c r="AD8" s="51"/>
      <c r="AE8" s="34" t="s">
        <v>87</v>
      </c>
      <c r="AF8" s="35" t="s">
        <v>95</v>
      </c>
      <c r="AG8" s="35" t="s">
        <v>88</v>
      </c>
      <c r="AH8" s="35" t="s">
        <v>71</v>
      </c>
      <c r="AI8" s="51"/>
      <c r="AJ8" s="34" t="s">
        <v>96</v>
      </c>
      <c r="AK8" s="35" t="s">
        <v>95</v>
      </c>
      <c r="AL8" s="35" t="s">
        <v>88</v>
      </c>
      <c r="AM8" s="35" t="s">
        <v>71</v>
      </c>
      <c r="AN8" s="51"/>
      <c r="AO8" s="34" t="s">
        <v>90</v>
      </c>
      <c r="AP8" s="35" t="s">
        <v>95</v>
      </c>
      <c r="AQ8" s="35" t="s">
        <v>88</v>
      </c>
      <c r="AR8" s="35" t="s">
        <v>71</v>
      </c>
      <c r="AS8" s="51"/>
      <c r="AT8" s="34" t="s">
        <v>85</v>
      </c>
      <c r="AU8" s="35" t="s">
        <v>86</v>
      </c>
      <c r="AV8" s="51"/>
      <c r="AW8" s="34" t="s">
        <v>85</v>
      </c>
      <c r="AX8" s="35" t="s">
        <v>86</v>
      </c>
      <c r="AY8" s="51"/>
      <c r="AZ8" s="34" t="s">
        <v>87</v>
      </c>
      <c r="BA8" s="35" t="s">
        <v>95</v>
      </c>
      <c r="BB8" s="51"/>
      <c r="BC8" s="34" t="s">
        <v>85</v>
      </c>
      <c r="BD8" s="35" t="s">
        <v>86</v>
      </c>
      <c r="BE8" s="51"/>
      <c r="BF8" s="34" t="s">
        <v>90</v>
      </c>
      <c r="BG8" s="35" t="s">
        <v>97</v>
      </c>
      <c r="BH8" s="51"/>
      <c r="BI8" s="34" t="s">
        <v>85</v>
      </c>
      <c r="BJ8" s="35" t="s">
        <v>86</v>
      </c>
      <c r="BK8" s="51"/>
      <c r="BL8" s="34" t="s">
        <v>85</v>
      </c>
      <c r="BM8" s="35" t="s">
        <v>86</v>
      </c>
      <c r="BN8" s="60"/>
      <c r="BO8" s="34" t="s">
        <v>92</v>
      </c>
      <c r="BP8" s="35" t="s">
        <v>97</v>
      </c>
      <c r="BQ8" s="35" t="s">
        <v>88</v>
      </c>
      <c r="BR8" s="35" t="s">
        <v>71</v>
      </c>
      <c r="BS8" s="51"/>
      <c r="BT8" s="34" t="s">
        <v>92</v>
      </c>
      <c r="BU8" s="35" t="s">
        <v>97</v>
      </c>
      <c r="BV8" s="51"/>
      <c r="BW8" s="34" t="s">
        <v>98</v>
      </c>
      <c r="BX8" s="35" t="s">
        <v>97</v>
      </c>
      <c r="BY8" s="51"/>
      <c r="BZ8" s="34" t="s">
        <v>98</v>
      </c>
      <c r="CA8" s="35" t="s">
        <v>97</v>
      </c>
      <c r="CB8" s="51"/>
      <c r="CC8" s="34" t="s">
        <v>98</v>
      </c>
      <c r="CD8" s="35" t="s">
        <v>97</v>
      </c>
      <c r="CE8" s="51"/>
      <c r="CF8" s="34" t="s">
        <v>85</v>
      </c>
      <c r="CG8" s="35" t="s">
        <v>86</v>
      </c>
      <c r="CH8" s="51"/>
      <c r="CI8" s="34" t="s">
        <v>98</v>
      </c>
      <c r="CJ8" s="35" t="s">
        <v>97</v>
      </c>
      <c r="CK8" s="51"/>
      <c r="CL8" s="34" t="s">
        <v>93</v>
      </c>
      <c r="CM8" s="35" t="s">
        <v>91</v>
      </c>
      <c r="CN8" s="51"/>
      <c r="CO8" s="34" t="s">
        <v>98</v>
      </c>
      <c r="CP8" s="35" t="s">
        <v>97</v>
      </c>
      <c r="CQ8" s="51"/>
      <c r="CR8" s="34" t="s">
        <v>98</v>
      </c>
      <c r="CS8" s="35" t="s">
        <v>97</v>
      </c>
      <c r="CT8" s="51"/>
      <c r="CU8" s="34" t="s">
        <v>98</v>
      </c>
      <c r="CV8" s="35" t="s">
        <v>97</v>
      </c>
      <c r="CW8" s="51"/>
      <c r="CX8" s="34" t="s">
        <v>98</v>
      </c>
      <c r="CY8" s="35" t="s">
        <v>97</v>
      </c>
      <c r="CZ8" s="51"/>
      <c r="DA8" s="34" t="s">
        <v>98</v>
      </c>
      <c r="DB8" s="35" t="s">
        <v>97</v>
      </c>
      <c r="DC8" s="51"/>
      <c r="DD8" s="34" t="s">
        <v>98</v>
      </c>
      <c r="DE8" s="35" t="s">
        <v>97</v>
      </c>
      <c r="DF8" s="55"/>
      <c r="DG8" s="51"/>
      <c r="DH8" s="34" t="s">
        <v>98</v>
      </c>
      <c r="DI8" s="35" t="s">
        <v>97</v>
      </c>
      <c r="DJ8" s="51"/>
      <c r="DK8" s="34" t="s">
        <v>98</v>
      </c>
      <c r="DL8" s="35" t="s">
        <v>97</v>
      </c>
      <c r="DM8" s="51"/>
      <c r="DN8" s="34" t="s">
        <v>98</v>
      </c>
      <c r="DO8" s="35" t="s">
        <v>97</v>
      </c>
      <c r="DP8" s="51"/>
      <c r="DQ8" s="34" t="s">
        <v>85</v>
      </c>
      <c r="DR8" s="35" t="s">
        <v>86</v>
      </c>
      <c r="DS8" s="51"/>
      <c r="DT8" s="34" t="s">
        <v>85</v>
      </c>
      <c r="DU8" s="35" t="s">
        <v>86</v>
      </c>
      <c r="DV8" s="51"/>
      <c r="DW8" s="34" t="s">
        <v>85</v>
      </c>
      <c r="DX8" s="35" t="s">
        <v>86</v>
      </c>
      <c r="DY8" s="51"/>
      <c r="DZ8" s="34" t="s">
        <v>85</v>
      </c>
      <c r="EA8" s="35" t="s">
        <v>99</v>
      </c>
      <c r="EB8" s="49"/>
      <c r="EC8" s="51"/>
      <c r="ED8" s="34" t="s">
        <v>98</v>
      </c>
      <c r="EE8" s="35" t="s">
        <v>97</v>
      </c>
      <c r="EG8" s="53"/>
      <c r="EH8" s="34" t="s">
        <v>85</v>
      </c>
      <c r="EI8" s="35" t="s">
        <v>86</v>
      </c>
      <c r="EJ8" s="53"/>
      <c r="EK8" s="34" t="s">
        <v>85</v>
      </c>
      <c r="EL8" s="35" t="s">
        <v>86</v>
      </c>
    </row>
    <row r="9" spans="1:142" s="28" customFormat="1" ht="11.25" customHeight="1">
      <c r="A9" s="26"/>
      <c r="B9" s="26">
        <v>1</v>
      </c>
      <c r="C9" s="30"/>
      <c r="D9" s="27">
        <v>2</v>
      </c>
      <c r="E9" s="26">
        <v>3</v>
      </c>
      <c r="F9" s="27">
        <v>4</v>
      </c>
      <c r="G9" s="26">
        <v>5</v>
      </c>
      <c r="H9" s="27">
        <v>6</v>
      </c>
      <c r="I9" s="26">
        <v>7</v>
      </c>
      <c r="J9" s="27">
        <v>8</v>
      </c>
      <c r="K9" s="26">
        <v>9</v>
      </c>
      <c r="L9" s="27">
        <v>10</v>
      </c>
      <c r="M9" s="26">
        <v>11</v>
      </c>
      <c r="N9" s="27">
        <v>12</v>
      </c>
      <c r="O9" s="26">
        <v>13</v>
      </c>
      <c r="P9" s="27">
        <v>14</v>
      </c>
      <c r="Q9" s="26">
        <v>15</v>
      </c>
      <c r="R9" s="27">
        <v>16</v>
      </c>
      <c r="S9" s="26">
        <v>17</v>
      </c>
      <c r="T9" s="27">
        <v>18</v>
      </c>
      <c r="U9" s="26">
        <v>19</v>
      </c>
      <c r="V9" s="27">
        <v>20</v>
      </c>
      <c r="W9" s="26">
        <v>21</v>
      </c>
      <c r="X9" s="27">
        <v>22</v>
      </c>
      <c r="Y9" s="26">
        <v>23</v>
      </c>
      <c r="Z9" s="27">
        <v>24</v>
      </c>
      <c r="AA9" s="26">
        <v>25</v>
      </c>
      <c r="AB9" s="27">
        <v>26</v>
      </c>
      <c r="AC9" s="26">
        <v>27</v>
      </c>
      <c r="AD9" s="27">
        <v>28</v>
      </c>
      <c r="AE9" s="26">
        <v>29</v>
      </c>
      <c r="AF9" s="27">
        <v>30</v>
      </c>
      <c r="AG9" s="26">
        <v>31</v>
      </c>
      <c r="AH9" s="27">
        <v>32</v>
      </c>
      <c r="AI9" s="26">
        <v>33</v>
      </c>
      <c r="AJ9" s="27">
        <v>34</v>
      </c>
      <c r="AK9" s="26">
        <v>35</v>
      </c>
      <c r="AL9" s="27">
        <v>36</v>
      </c>
      <c r="AM9" s="26">
        <v>37</v>
      </c>
      <c r="AN9" s="27">
        <v>38</v>
      </c>
      <c r="AO9" s="26">
        <v>39</v>
      </c>
      <c r="AP9" s="27">
        <v>40</v>
      </c>
      <c r="AQ9" s="26">
        <v>41</v>
      </c>
      <c r="AR9" s="27">
        <v>42</v>
      </c>
      <c r="AS9" s="26">
        <v>43</v>
      </c>
      <c r="AT9" s="27">
        <v>44</v>
      </c>
      <c r="AU9" s="26">
        <v>45</v>
      </c>
      <c r="AV9" s="27">
        <v>46</v>
      </c>
      <c r="AW9" s="26">
        <v>47</v>
      </c>
      <c r="AX9" s="27">
        <v>48</v>
      </c>
      <c r="AY9" s="26">
        <v>49</v>
      </c>
      <c r="AZ9" s="27">
        <v>50</v>
      </c>
      <c r="BA9" s="26">
        <v>51</v>
      </c>
      <c r="BB9" s="27">
        <v>52</v>
      </c>
      <c r="BC9" s="26">
        <v>53</v>
      </c>
      <c r="BD9" s="27">
        <v>54</v>
      </c>
      <c r="BE9" s="26">
        <v>55</v>
      </c>
      <c r="BF9" s="27">
        <v>56</v>
      </c>
      <c r="BG9" s="26">
        <v>57</v>
      </c>
      <c r="BH9" s="27">
        <v>58</v>
      </c>
      <c r="BI9" s="26">
        <v>59</v>
      </c>
      <c r="BJ9" s="27">
        <v>60</v>
      </c>
      <c r="BK9" s="26">
        <v>61</v>
      </c>
      <c r="BL9" s="27">
        <v>62</v>
      </c>
      <c r="BM9" s="26">
        <v>63</v>
      </c>
      <c r="BN9" s="27">
        <v>64</v>
      </c>
      <c r="BO9" s="26">
        <v>65</v>
      </c>
      <c r="BP9" s="27">
        <v>66</v>
      </c>
      <c r="BQ9" s="26">
        <v>67</v>
      </c>
      <c r="BR9" s="27">
        <v>68</v>
      </c>
      <c r="BS9" s="26">
        <v>69</v>
      </c>
      <c r="BT9" s="27">
        <v>70</v>
      </c>
      <c r="BU9" s="26">
        <v>71</v>
      </c>
      <c r="BV9" s="27">
        <v>72</v>
      </c>
      <c r="BW9" s="26">
        <v>73</v>
      </c>
      <c r="BX9" s="27">
        <v>74</v>
      </c>
      <c r="BY9" s="26">
        <v>75</v>
      </c>
      <c r="BZ9" s="27">
        <v>76</v>
      </c>
      <c r="CA9" s="26">
        <v>77</v>
      </c>
      <c r="CB9" s="27">
        <v>78</v>
      </c>
      <c r="CC9" s="26">
        <v>79</v>
      </c>
      <c r="CD9" s="27">
        <v>80</v>
      </c>
      <c r="CE9" s="26">
        <v>81</v>
      </c>
      <c r="CF9" s="27">
        <v>82</v>
      </c>
      <c r="CG9" s="26">
        <v>83</v>
      </c>
      <c r="CH9" s="27">
        <v>84</v>
      </c>
      <c r="CI9" s="26">
        <v>85</v>
      </c>
      <c r="CJ9" s="27">
        <v>86</v>
      </c>
      <c r="CK9" s="26">
        <v>87</v>
      </c>
      <c r="CL9" s="27">
        <v>88</v>
      </c>
      <c r="CM9" s="26">
        <v>89</v>
      </c>
      <c r="CN9" s="27">
        <v>90</v>
      </c>
      <c r="CO9" s="26">
        <v>91</v>
      </c>
      <c r="CP9" s="27">
        <v>92</v>
      </c>
      <c r="CQ9" s="26">
        <v>93</v>
      </c>
      <c r="CR9" s="27">
        <v>94</v>
      </c>
      <c r="CS9" s="26">
        <v>95</v>
      </c>
      <c r="CT9" s="27">
        <v>96</v>
      </c>
      <c r="CU9" s="26">
        <v>97</v>
      </c>
      <c r="CV9" s="27">
        <v>98</v>
      </c>
      <c r="CW9" s="26">
        <v>99</v>
      </c>
      <c r="CX9" s="27">
        <v>100</v>
      </c>
      <c r="CY9" s="26">
        <v>101</v>
      </c>
      <c r="CZ9" s="27">
        <v>102</v>
      </c>
      <c r="DA9" s="26">
        <v>103</v>
      </c>
      <c r="DB9" s="27">
        <v>104</v>
      </c>
      <c r="DC9" s="26">
        <v>105</v>
      </c>
      <c r="DD9" s="27">
        <v>106</v>
      </c>
      <c r="DE9" s="26">
        <v>107</v>
      </c>
      <c r="DF9" s="27">
        <v>108</v>
      </c>
      <c r="DG9" s="26">
        <v>109</v>
      </c>
      <c r="DH9" s="27">
        <v>110</v>
      </c>
      <c r="DI9" s="26">
        <v>111</v>
      </c>
      <c r="DJ9" s="27">
        <v>112</v>
      </c>
      <c r="DK9" s="26">
        <v>113</v>
      </c>
      <c r="DL9" s="27">
        <v>114</v>
      </c>
      <c r="DM9" s="26">
        <v>115</v>
      </c>
      <c r="DN9" s="27">
        <v>116</v>
      </c>
      <c r="DO9" s="26">
        <v>117</v>
      </c>
      <c r="DP9" s="27">
        <v>118</v>
      </c>
      <c r="DQ9" s="26">
        <v>119</v>
      </c>
      <c r="DR9" s="27">
        <v>120</v>
      </c>
      <c r="DS9" s="26">
        <v>121</v>
      </c>
      <c r="DT9" s="27">
        <v>122</v>
      </c>
      <c r="DU9" s="26">
        <v>123</v>
      </c>
      <c r="DV9" s="27">
        <v>124</v>
      </c>
      <c r="DW9" s="26">
        <v>125</v>
      </c>
      <c r="DX9" s="27">
        <v>126</v>
      </c>
      <c r="DY9" s="26">
        <v>127</v>
      </c>
      <c r="DZ9" s="27">
        <v>128</v>
      </c>
      <c r="EA9" s="26">
        <v>129</v>
      </c>
      <c r="EB9" s="27">
        <v>130</v>
      </c>
      <c r="EC9" s="26">
        <v>131</v>
      </c>
      <c r="ED9" s="27">
        <v>132</v>
      </c>
      <c r="EE9" s="26">
        <v>133</v>
      </c>
      <c r="EG9" s="24"/>
      <c r="EH9" s="24"/>
      <c r="EI9" s="24"/>
      <c r="EJ9" s="24"/>
      <c r="EK9" s="24"/>
      <c r="EL9" s="24"/>
    </row>
    <row r="10" spans="1:142" s="15" customFormat="1" ht="15" customHeight="1">
      <c r="A10" s="11">
        <v>1</v>
      </c>
      <c r="B10" s="12" t="s">
        <v>10</v>
      </c>
      <c r="C10" s="37">
        <v>0</v>
      </c>
      <c r="D10" s="38">
        <v>100245.2</v>
      </c>
      <c r="E10" s="23">
        <f>DG10+EC10-DY10</f>
        <v>1286401.4280000001</v>
      </c>
      <c r="F10" s="22">
        <f>DH10+ED10-DZ10</f>
        <v>643200.71400000004</v>
      </c>
      <c r="G10" s="13">
        <f t="shared" ref="G10:G33" si="0">DI10+EE10-EA10</f>
        <v>484468.40560000006</v>
      </c>
      <c r="H10" s="13">
        <f t="shared" ref="H10:H34" si="1">G10/F10*100</f>
        <v>75.321496860154298</v>
      </c>
      <c r="I10" s="13">
        <f t="shared" ref="I10:I34" si="2">G10/E10*100</f>
        <v>37.660748430077149</v>
      </c>
      <c r="J10" s="23">
        <f t="shared" ref="J10:L33" si="3">T10+Y10+AD10+AI10+AN10+AS10+BK10+BS10+BV10+BY10+CB10+CE10+CK10+CN10+CT10+CW10+DC10</f>
        <v>336542.6</v>
      </c>
      <c r="K10" s="13">
        <f t="shared" si="3"/>
        <v>168271.3</v>
      </c>
      <c r="L10" s="13">
        <f t="shared" si="3"/>
        <v>110927.18193333336</v>
      </c>
      <c r="M10" s="13">
        <f t="shared" ref="M10:M34" si="4">L10/K10*100</f>
        <v>65.921628901264427</v>
      </c>
      <c r="N10" s="13">
        <f t="shared" ref="N10:N34" si="5">L10/J10*100</f>
        <v>32.960814450632213</v>
      </c>
      <c r="O10" s="23">
        <f>T10+AD10</f>
        <v>94092.3</v>
      </c>
      <c r="P10" s="13">
        <f t="shared" ref="P10:Q25" si="6">U10+AE10</f>
        <v>47046.15</v>
      </c>
      <c r="Q10" s="22">
        <f t="shared" si="6"/>
        <v>34018.197800000002</v>
      </c>
      <c r="R10" s="13">
        <f t="shared" ref="R10:R34" si="7">Q10/P10*100</f>
        <v>72.308143811980358</v>
      </c>
      <c r="S10" s="14">
        <f t="shared" ref="S10:S34" si="8">Q10/O10*100</f>
        <v>36.154071905990179</v>
      </c>
      <c r="T10" s="22">
        <v>23102.7</v>
      </c>
      <c r="U10" s="22">
        <v>11551.35</v>
      </c>
      <c r="V10" s="22">
        <v>6887.6758</v>
      </c>
      <c r="W10" s="22">
        <f t="shared" ref="W10:W33" si="9">V10/U10*100</f>
        <v>59.626587368575969</v>
      </c>
      <c r="X10" s="22">
        <f t="shared" ref="X10:X33" si="10">V10/T10*100</f>
        <v>29.813293684287984</v>
      </c>
      <c r="Y10" s="22">
        <v>41217.599999999999</v>
      </c>
      <c r="Z10" s="22">
        <v>20608.8</v>
      </c>
      <c r="AA10" s="22">
        <v>11090.960933333359</v>
      </c>
      <c r="AB10" s="22">
        <f t="shared" ref="AB10:AB34" si="11">AA10/Z10*100</f>
        <v>53.816626554352311</v>
      </c>
      <c r="AC10" s="22">
        <f t="shared" ref="AC10:AC34" si="12">AA10/Y10*100</f>
        <v>26.908313277176156</v>
      </c>
      <c r="AD10" s="22">
        <v>70989.600000000006</v>
      </c>
      <c r="AE10" s="22">
        <v>35494.800000000003</v>
      </c>
      <c r="AF10" s="22">
        <v>27130.522000000001</v>
      </c>
      <c r="AG10" s="22">
        <f t="shared" ref="AG10:AG34" si="13">AF10/AE10*100</f>
        <v>76.435201776034802</v>
      </c>
      <c r="AH10" s="22">
        <f t="shared" ref="AH10:AH34" si="14">AF10/AD10*100</f>
        <v>38.217600888017401</v>
      </c>
      <c r="AI10" s="22">
        <v>13494.4</v>
      </c>
      <c r="AJ10" s="22">
        <v>6747.2</v>
      </c>
      <c r="AK10" s="22">
        <v>7799.9170000000004</v>
      </c>
      <c r="AL10" s="22">
        <f t="shared" ref="AL10:AL17" si="15">AK10/AJ10*100</f>
        <v>115.602279464074</v>
      </c>
      <c r="AM10" s="22">
        <f t="shared" ref="AM10:AM17" si="16">AK10/AI10*100</f>
        <v>57.801139732037001</v>
      </c>
      <c r="AN10" s="22">
        <v>5100</v>
      </c>
      <c r="AO10" s="22">
        <v>2550</v>
      </c>
      <c r="AP10" s="22">
        <v>1863.7</v>
      </c>
      <c r="AQ10" s="22">
        <f>AP10/AO10*100</f>
        <v>73.086274509803928</v>
      </c>
      <c r="AR10" s="22">
        <f>AP10/AN10*100</f>
        <v>36.543137254901964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676480.3</v>
      </c>
      <c r="AZ10" s="22">
        <v>338240.15</v>
      </c>
      <c r="BA10" s="22">
        <v>281866.79166666669</v>
      </c>
      <c r="BB10" s="22">
        <v>0</v>
      </c>
      <c r="BC10" s="22">
        <v>0</v>
      </c>
      <c r="BD10" s="22">
        <v>0</v>
      </c>
      <c r="BE10" s="22">
        <v>11808.6</v>
      </c>
      <c r="BF10" s="22">
        <v>5904.3</v>
      </c>
      <c r="BG10" s="22">
        <v>4605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f t="shared" ref="BN10:BP25" si="17">BS10+BV10+BY10+CB10</f>
        <v>51752.3</v>
      </c>
      <c r="BO10" s="22">
        <f t="shared" si="17"/>
        <v>25876.15</v>
      </c>
      <c r="BP10" s="22">
        <f t="shared" si="17"/>
        <v>18280.434000000001</v>
      </c>
      <c r="BQ10" s="22">
        <f t="shared" ref="BQ10:BQ29" si="18">BP10/BO10*100</f>
        <v>70.645880472945166</v>
      </c>
      <c r="BR10" s="22">
        <f t="shared" ref="BR10:BR29" si="19">BP10/BN10*100</f>
        <v>35.322940236472583</v>
      </c>
      <c r="BS10" s="22">
        <v>18793</v>
      </c>
      <c r="BT10" s="22">
        <v>9396.5</v>
      </c>
      <c r="BU10" s="22">
        <v>4346.6509999999998</v>
      </c>
      <c r="BV10" s="22">
        <v>0</v>
      </c>
      <c r="BW10" s="22">
        <v>0</v>
      </c>
      <c r="BX10" s="22">
        <v>0</v>
      </c>
      <c r="BY10" s="22">
        <v>17787.3</v>
      </c>
      <c r="BZ10" s="22">
        <v>8893.65</v>
      </c>
      <c r="CA10" s="22">
        <v>7321.8230000000003</v>
      </c>
      <c r="CB10" s="22">
        <v>15172</v>
      </c>
      <c r="CC10" s="22">
        <v>7586</v>
      </c>
      <c r="CD10" s="22">
        <v>6611.96</v>
      </c>
      <c r="CE10" s="22">
        <v>0</v>
      </c>
      <c r="CF10" s="22">
        <v>0</v>
      </c>
      <c r="CG10" s="22">
        <v>0</v>
      </c>
      <c r="CH10" s="22">
        <v>3475.3</v>
      </c>
      <c r="CI10" s="22">
        <v>1737.65</v>
      </c>
      <c r="CJ10" s="22">
        <v>1274.25</v>
      </c>
      <c r="CK10" s="22">
        <v>0</v>
      </c>
      <c r="CL10" s="22">
        <v>0</v>
      </c>
      <c r="CM10" s="22">
        <v>0</v>
      </c>
      <c r="CN10" s="22">
        <v>116886</v>
      </c>
      <c r="CO10" s="22">
        <v>58443</v>
      </c>
      <c r="CP10" s="22">
        <v>30460.032599999999</v>
      </c>
      <c r="CQ10" s="22">
        <v>37207</v>
      </c>
      <c r="CR10" s="22">
        <v>18603.5</v>
      </c>
      <c r="CS10" s="22">
        <v>9889.2309000000005</v>
      </c>
      <c r="CT10" s="22">
        <v>10000</v>
      </c>
      <c r="CU10" s="22">
        <v>5000</v>
      </c>
      <c r="CV10" s="22">
        <v>5378.9395999999997</v>
      </c>
      <c r="CW10" s="22">
        <v>4000</v>
      </c>
      <c r="CX10" s="22">
        <v>2000</v>
      </c>
      <c r="CY10" s="22">
        <v>2035</v>
      </c>
      <c r="CZ10" s="22">
        <v>0</v>
      </c>
      <c r="DA10" s="22">
        <v>0</v>
      </c>
      <c r="DB10" s="22">
        <v>0</v>
      </c>
      <c r="DC10" s="22">
        <v>0</v>
      </c>
      <c r="DD10" s="22">
        <v>0</v>
      </c>
      <c r="DE10" s="22">
        <v>0</v>
      </c>
      <c r="DF10" s="22">
        <v>0</v>
      </c>
      <c r="DG10" s="22">
        <f>T10+Y10+AD10+AI10+AN10+AS10+AV10+AY10+BB10+BE10+BH10+BK10+BS10+BV10+BY10+CB10+CE10+CH10+CK10+CN10+CT10+CW10+CZ10+DC10</f>
        <v>1028306.8000000002</v>
      </c>
      <c r="DH10" s="22">
        <f>U10+Z10+AE10+AJ10+AO10+AT10+AW10+AZ10+BC10+BF10+BI10+BL10+BT10+BW10+BZ10+CC10+CF10+CI10+CL10+CO10+CU10+CX10+DA10+DD10</f>
        <v>514153.40000000008</v>
      </c>
      <c r="DI10" s="22">
        <f>V10+AA10+AF10+AK10+AP10+AU10+AX10+BA10+BD10+BG10+BJ10+BM10+BU10+BX10+CA10+CD10+CG10+CJ10+CM10+CP10+CV10+CY10+DB10+DE10+DF10</f>
        <v>398673.22360000003</v>
      </c>
      <c r="DJ10" s="22">
        <v>0</v>
      </c>
      <c r="DK10" s="22">
        <v>0</v>
      </c>
      <c r="DL10" s="22">
        <v>0</v>
      </c>
      <c r="DM10" s="22">
        <v>258094.628</v>
      </c>
      <c r="DN10" s="22">
        <v>129047.314</v>
      </c>
      <c r="DO10" s="22">
        <v>85795.182000000001</v>
      </c>
      <c r="DP10" s="22">
        <v>0</v>
      </c>
      <c r="DQ10" s="22">
        <v>0</v>
      </c>
      <c r="DR10" s="22">
        <v>0</v>
      </c>
      <c r="DS10" s="22">
        <v>0</v>
      </c>
      <c r="DT10" s="22">
        <v>0</v>
      </c>
      <c r="DU10" s="22">
        <v>0</v>
      </c>
      <c r="DV10" s="22">
        <v>0</v>
      </c>
      <c r="DW10" s="22">
        <v>0</v>
      </c>
      <c r="DX10" s="22">
        <v>0</v>
      </c>
      <c r="DY10" s="22">
        <v>0</v>
      </c>
      <c r="DZ10" s="22">
        <v>0</v>
      </c>
      <c r="EA10" s="22">
        <v>0</v>
      </c>
      <c r="EB10" s="22">
        <v>0</v>
      </c>
      <c r="EC10" s="22">
        <f t="shared" ref="EC10:ED25" si="20">DJ10+DM10+DP10+DS10+DV10+DY10</f>
        <v>258094.628</v>
      </c>
      <c r="ED10" s="22">
        <f t="shared" si="20"/>
        <v>129047.314</v>
      </c>
      <c r="EE10" s="22">
        <f t="shared" ref="EE10:EE33" si="21">DL10+DO10+DR10+DU10+DX10+EA10+EB10</f>
        <v>85795.182000000001</v>
      </c>
      <c r="EG10" s="10">
        <f t="shared" ref="EG10:EI33" si="22">CH10+CT10+DY10</f>
        <v>13475.3</v>
      </c>
      <c r="EH10" s="10">
        <f t="shared" si="22"/>
        <v>6737.65</v>
      </c>
      <c r="EI10" s="10">
        <f t="shared" si="22"/>
        <v>6653.1895999999997</v>
      </c>
      <c r="EJ10" s="10">
        <f t="shared" ref="EJ10:EL33" si="23">AY10+BE10+CH10+CZ10+DM10+DS10</f>
        <v>949858.8280000001</v>
      </c>
      <c r="EK10" s="10">
        <f t="shared" si="23"/>
        <v>474929.41400000005</v>
      </c>
      <c r="EL10" s="10">
        <f t="shared" si="23"/>
        <v>373541.22366666666</v>
      </c>
    </row>
    <row r="11" spans="1:142" s="15" customFormat="1" ht="14.25" customHeight="1">
      <c r="A11" s="16">
        <v>2</v>
      </c>
      <c r="B11" s="17" t="s">
        <v>11</v>
      </c>
      <c r="C11" s="37">
        <v>0</v>
      </c>
      <c r="D11" s="38">
        <v>194690.2</v>
      </c>
      <c r="E11" s="23">
        <f t="shared" ref="E11:F33" si="24">DG11+EC11-DY11</f>
        <v>1378071.2000000002</v>
      </c>
      <c r="F11" s="22">
        <f t="shared" si="24"/>
        <v>689035.60000000009</v>
      </c>
      <c r="G11" s="13">
        <f t="shared" si="0"/>
        <v>512758.38939999999</v>
      </c>
      <c r="H11" s="13">
        <f t="shared" si="1"/>
        <v>74.416821046691922</v>
      </c>
      <c r="I11" s="13">
        <f t="shared" si="2"/>
        <v>37.208410523345961</v>
      </c>
      <c r="J11" s="23">
        <f t="shared" si="3"/>
        <v>217300.5</v>
      </c>
      <c r="K11" s="13">
        <f t="shared" si="3"/>
        <v>108650.25</v>
      </c>
      <c r="L11" s="13">
        <f t="shared" si="3"/>
        <v>93668.434400000013</v>
      </c>
      <c r="M11" s="13">
        <f t="shared" si="4"/>
        <v>86.210969970156555</v>
      </c>
      <c r="N11" s="13">
        <f t="shared" si="5"/>
        <v>43.105484985078277</v>
      </c>
      <c r="O11" s="23">
        <f t="shared" ref="O11:Q33" si="25">T11+AD11</f>
        <v>91000</v>
      </c>
      <c r="P11" s="13">
        <f t="shared" si="6"/>
        <v>45500</v>
      </c>
      <c r="Q11" s="22">
        <f t="shared" si="6"/>
        <v>37761.737200000003</v>
      </c>
      <c r="R11" s="13">
        <f t="shared" si="7"/>
        <v>82.992829010989027</v>
      </c>
      <c r="S11" s="14">
        <f t="shared" si="8"/>
        <v>41.496414505494513</v>
      </c>
      <c r="T11" s="22">
        <v>6000</v>
      </c>
      <c r="U11" s="22">
        <v>3000</v>
      </c>
      <c r="V11" s="22">
        <v>1428.9942000000001</v>
      </c>
      <c r="W11" s="22">
        <f t="shared" si="9"/>
        <v>47.633140000000004</v>
      </c>
      <c r="X11" s="22">
        <f t="shared" si="10"/>
        <v>23.816570000000002</v>
      </c>
      <c r="Y11" s="22">
        <v>51000</v>
      </c>
      <c r="Z11" s="22">
        <v>25500</v>
      </c>
      <c r="AA11" s="22">
        <v>17521.122000000021</v>
      </c>
      <c r="AB11" s="22">
        <f t="shared" si="11"/>
        <v>68.710282352941249</v>
      </c>
      <c r="AC11" s="22">
        <f t="shared" si="12"/>
        <v>34.355141176470624</v>
      </c>
      <c r="AD11" s="22">
        <v>85000</v>
      </c>
      <c r="AE11" s="22">
        <v>42500</v>
      </c>
      <c r="AF11" s="22">
        <v>36332.743000000002</v>
      </c>
      <c r="AG11" s="22">
        <f t="shared" si="13"/>
        <v>85.488807058823539</v>
      </c>
      <c r="AH11" s="22">
        <f t="shared" si="14"/>
        <v>42.74440352941177</v>
      </c>
      <c r="AI11" s="22">
        <v>4500</v>
      </c>
      <c r="AJ11" s="22">
        <v>2250</v>
      </c>
      <c r="AK11" s="22">
        <v>2176.6</v>
      </c>
      <c r="AL11" s="22">
        <f t="shared" si="15"/>
        <v>96.737777777777779</v>
      </c>
      <c r="AM11" s="22">
        <f t="shared" si="16"/>
        <v>48.36888888888889</v>
      </c>
      <c r="AN11" s="22">
        <v>3500</v>
      </c>
      <c r="AO11" s="22">
        <v>1750</v>
      </c>
      <c r="AP11" s="22">
        <v>1753.6</v>
      </c>
      <c r="AQ11" s="22">
        <f>AP11/AO11*100</f>
        <v>100.20571428571428</v>
      </c>
      <c r="AR11" s="22">
        <f>AP11/AN11*100</f>
        <v>50.10285714285714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998404.6</v>
      </c>
      <c r="AZ11" s="22">
        <v>499202.3</v>
      </c>
      <c r="BA11" s="22">
        <v>416002</v>
      </c>
      <c r="BB11" s="22">
        <v>0</v>
      </c>
      <c r="BC11" s="22">
        <v>0</v>
      </c>
      <c r="BD11" s="22">
        <v>0</v>
      </c>
      <c r="BE11" s="22">
        <v>3500.6</v>
      </c>
      <c r="BF11" s="22">
        <v>1750.3</v>
      </c>
      <c r="BG11" s="22">
        <v>1089.8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f t="shared" si="17"/>
        <v>16000</v>
      </c>
      <c r="BO11" s="22">
        <f t="shared" si="17"/>
        <v>8000</v>
      </c>
      <c r="BP11" s="22">
        <f t="shared" si="17"/>
        <v>6671.84</v>
      </c>
      <c r="BQ11" s="22">
        <f t="shared" si="18"/>
        <v>83.39800000000001</v>
      </c>
      <c r="BR11" s="22">
        <f t="shared" si="19"/>
        <v>41.699000000000005</v>
      </c>
      <c r="BS11" s="22">
        <v>8500</v>
      </c>
      <c r="BT11" s="22">
        <v>4250</v>
      </c>
      <c r="BU11" s="22">
        <v>4446.8680000000004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7500</v>
      </c>
      <c r="CC11" s="22">
        <v>3750</v>
      </c>
      <c r="CD11" s="22">
        <v>2224.9720000000002</v>
      </c>
      <c r="CE11" s="22">
        <v>0</v>
      </c>
      <c r="CF11" s="22">
        <v>0</v>
      </c>
      <c r="CG11" s="22">
        <v>0</v>
      </c>
      <c r="CH11" s="22">
        <v>5474.3</v>
      </c>
      <c r="CI11" s="22">
        <v>2737.15</v>
      </c>
      <c r="CJ11" s="22">
        <v>2007.06</v>
      </c>
      <c r="CK11" s="22">
        <v>0</v>
      </c>
      <c r="CL11" s="22">
        <v>0</v>
      </c>
      <c r="CM11" s="22">
        <v>0</v>
      </c>
      <c r="CN11" s="22">
        <v>38700</v>
      </c>
      <c r="CO11" s="22">
        <v>19350</v>
      </c>
      <c r="CP11" s="22">
        <v>22670.075000000001</v>
      </c>
      <c r="CQ11" s="22">
        <v>18000</v>
      </c>
      <c r="CR11" s="22">
        <v>9000</v>
      </c>
      <c r="CS11" s="22">
        <v>6850</v>
      </c>
      <c r="CT11" s="22">
        <v>0</v>
      </c>
      <c r="CU11" s="22">
        <v>0</v>
      </c>
      <c r="CV11" s="22">
        <v>0</v>
      </c>
      <c r="CW11" s="22">
        <v>600.5</v>
      </c>
      <c r="CX11" s="22">
        <v>300.25</v>
      </c>
      <c r="CY11" s="22">
        <v>200</v>
      </c>
      <c r="CZ11" s="22">
        <v>0</v>
      </c>
      <c r="DA11" s="22">
        <v>0</v>
      </c>
      <c r="DB11" s="22">
        <v>0</v>
      </c>
      <c r="DC11" s="22">
        <v>12000</v>
      </c>
      <c r="DD11" s="22">
        <v>6000</v>
      </c>
      <c r="DE11" s="22">
        <v>4913.4602000000004</v>
      </c>
      <c r="DF11" s="22">
        <v>0</v>
      </c>
      <c r="DG11" s="22">
        <f>T11+Y11+AD11+AI11+AN11+AS11+AV11+AY11+BB11+BE11+BH11+BK12+BS11+BV11+BY11+CB11+CE11+CH11+CK11+CN11+CT11+CW11+CZ11+DC11</f>
        <v>1224680.0000000002</v>
      </c>
      <c r="DH11" s="22">
        <f t="shared" ref="DH11:DH33" si="26">U11+Z11+AE11+AJ11+AO11+AT11+AW11+AZ11+BC11+BF11+BI11+BL11+BT11+BW11+BZ11+CC11+CF11+CI11+CL11+CO11+CU11+CX11+DA11+DD11</f>
        <v>612340.00000000012</v>
      </c>
      <c r="DI11" s="22">
        <f>V11+AA11+AF11+AK11+AP11+AU11+AX11+BA11+BD11+BG11+BJ11+BM12+BU11+BX11+CA11+CD11+CG11+CJ11+CM11+CP11+CV11+CY11+DB11+DE11+DF11</f>
        <v>512767.29440000001</v>
      </c>
      <c r="DJ11" s="22">
        <v>0</v>
      </c>
      <c r="DK11" s="22">
        <v>0</v>
      </c>
      <c r="DL11" s="22">
        <v>0</v>
      </c>
      <c r="DM11" s="22">
        <v>153391.20000000001</v>
      </c>
      <c r="DN11" s="22">
        <v>76695.600000000006</v>
      </c>
      <c r="DO11" s="22">
        <v>-8.9049999999999994</v>
      </c>
      <c r="DP11" s="22">
        <v>0</v>
      </c>
      <c r="DQ11" s="22">
        <v>0</v>
      </c>
      <c r="DR11" s="22">
        <v>0</v>
      </c>
      <c r="DS11" s="22">
        <v>0</v>
      </c>
      <c r="DT11" s="22">
        <v>0</v>
      </c>
      <c r="DU11" s="22">
        <v>0</v>
      </c>
      <c r="DV11" s="22">
        <v>0</v>
      </c>
      <c r="DW11" s="22">
        <v>0</v>
      </c>
      <c r="DX11" s="22">
        <v>0</v>
      </c>
      <c r="DY11" s="44">
        <v>20000</v>
      </c>
      <c r="DZ11" s="44">
        <v>0</v>
      </c>
      <c r="EA11" s="44">
        <v>20000</v>
      </c>
      <c r="EB11" s="22">
        <v>0</v>
      </c>
      <c r="EC11" s="22">
        <f t="shared" si="20"/>
        <v>173391.2</v>
      </c>
      <c r="ED11" s="22">
        <f t="shared" si="20"/>
        <v>76695.600000000006</v>
      </c>
      <c r="EE11" s="22">
        <f t="shared" si="21"/>
        <v>19991.095000000001</v>
      </c>
      <c r="EG11" s="10">
        <f t="shared" si="22"/>
        <v>25474.3</v>
      </c>
      <c r="EH11" s="10">
        <f t="shared" si="22"/>
        <v>2737.15</v>
      </c>
      <c r="EI11" s="10">
        <f t="shared" si="22"/>
        <v>22007.06</v>
      </c>
      <c r="EJ11" s="10">
        <f t="shared" si="23"/>
        <v>1160770.7</v>
      </c>
      <c r="EK11" s="10">
        <f t="shared" si="23"/>
        <v>580385.35</v>
      </c>
      <c r="EL11" s="10">
        <f t="shared" si="23"/>
        <v>419089.95499999996</v>
      </c>
    </row>
    <row r="12" spans="1:142" s="15" customFormat="1" ht="15" customHeight="1">
      <c r="A12" s="11">
        <v>3</v>
      </c>
      <c r="B12" s="12" t="s">
        <v>12</v>
      </c>
      <c r="C12" s="37">
        <v>0</v>
      </c>
      <c r="D12" s="38">
        <v>61787.7</v>
      </c>
      <c r="E12" s="23">
        <f t="shared" si="24"/>
        <v>621562.16800000006</v>
      </c>
      <c r="F12" s="22">
        <f t="shared" si="24"/>
        <v>311275.734</v>
      </c>
      <c r="G12" s="13">
        <f t="shared" si="0"/>
        <v>246160.02359999999</v>
      </c>
      <c r="H12" s="13">
        <f t="shared" si="1"/>
        <v>79.081019402559662</v>
      </c>
      <c r="I12" s="13">
        <f t="shared" si="2"/>
        <v>39.603443753996295</v>
      </c>
      <c r="J12" s="23">
        <f t="shared" si="3"/>
        <v>156236.26799999998</v>
      </c>
      <c r="K12" s="13">
        <f t="shared" si="3"/>
        <v>77918.133999999991</v>
      </c>
      <c r="L12" s="13">
        <f t="shared" si="3"/>
        <v>52250.691933333335</v>
      </c>
      <c r="M12" s="13">
        <f t="shared" si="4"/>
        <v>67.058448721748576</v>
      </c>
      <c r="N12" s="13">
        <f t="shared" si="5"/>
        <v>33.443382002271932</v>
      </c>
      <c r="O12" s="23">
        <f t="shared" si="25"/>
        <v>76509.861999999994</v>
      </c>
      <c r="P12" s="13">
        <f t="shared" si="6"/>
        <v>38254.930999999997</v>
      </c>
      <c r="Q12" s="22">
        <f t="shared" si="6"/>
        <v>20738.6054</v>
      </c>
      <c r="R12" s="13">
        <f t="shared" si="7"/>
        <v>54.211587520573502</v>
      </c>
      <c r="S12" s="14">
        <f t="shared" si="8"/>
        <v>27.105793760286751</v>
      </c>
      <c r="T12" s="22">
        <v>1320</v>
      </c>
      <c r="U12" s="22">
        <v>660</v>
      </c>
      <c r="V12" s="22">
        <v>499.94380000000001</v>
      </c>
      <c r="W12" s="22">
        <f t="shared" si="9"/>
        <v>75.74906060606061</v>
      </c>
      <c r="X12" s="22">
        <f t="shared" si="10"/>
        <v>37.874530303030305</v>
      </c>
      <c r="Y12" s="22">
        <v>18289.606</v>
      </c>
      <c r="Z12" s="22">
        <v>9144.8029999999999</v>
      </c>
      <c r="AA12" s="22">
        <v>8132.1603333333251</v>
      </c>
      <c r="AB12" s="22">
        <f t="shared" si="11"/>
        <v>88.926577569066552</v>
      </c>
      <c r="AC12" s="22">
        <f t="shared" si="12"/>
        <v>44.463288784533276</v>
      </c>
      <c r="AD12" s="22">
        <v>75189.861999999994</v>
      </c>
      <c r="AE12" s="22">
        <v>37594.930999999997</v>
      </c>
      <c r="AF12" s="22">
        <v>20238.661599999999</v>
      </c>
      <c r="AG12" s="22">
        <f t="shared" si="13"/>
        <v>53.833485157879402</v>
      </c>
      <c r="AH12" s="22">
        <f t="shared" si="14"/>
        <v>26.916742578939701</v>
      </c>
      <c r="AI12" s="22">
        <v>4238.2</v>
      </c>
      <c r="AJ12" s="22">
        <v>2119.1</v>
      </c>
      <c r="AK12" s="22">
        <v>2167.77</v>
      </c>
      <c r="AL12" s="22">
        <f t="shared" si="15"/>
        <v>102.29672974375914</v>
      </c>
      <c r="AM12" s="22">
        <f t="shared" si="16"/>
        <v>51.148364871879572</v>
      </c>
      <c r="AN12" s="22">
        <v>5500</v>
      </c>
      <c r="AO12" s="22">
        <v>2750</v>
      </c>
      <c r="AP12" s="22">
        <v>1855.1</v>
      </c>
      <c r="AQ12" s="22">
        <f>AP12/AO12*100</f>
        <v>67.458181818181814</v>
      </c>
      <c r="AR12" s="22">
        <f>AP12/AN12*100</f>
        <v>33.729090909090907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454975.3</v>
      </c>
      <c r="AZ12" s="22">
        <v>227487.65</v>
      </c>
      <c r="BA12" s="22">
        <v>189573.04166666666</v>
      </c>
      <c r="BB12" s="22">
        <v>0</v>
      </c>
      <c r="BC12" s="22">
        <v>0</v>
      </c>
      <c r="BD12" s="22">
        <v>0</v>
      </c>
      <c r="BE12" s="22">
        <v>3487</v>
      </c>
      <c r="BF12" s="22">
        <v>1743.5</v>
      </c>
      <c r="BG12" s="22">
        <v>2324.9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f t="shared" si="17"/>
        <v>11922.8</v>
      </c>
      <c r="BO12" s="22">
        <f t="shared" si="17"/>
        <v>5961.4</v>
      </c>
      <c r="BP12" s="22">
        <f t="shared" si="17"/>
        <v>5814.8721999999998</v>
      </c>
      <c r="BQ12" s="22">
        <f t="shared" si="18"/>
        <v>97.542057234877717</v>
      </c>
      <c r="BR12" s="22">
        <f t="shared" si="19"/>
        <v>48.771028617438859</v>
      </c>
      <c r="BS12" s="22">
        <v>3960.6</v>
      </c>
      <c r="BT12" s="22">
        <v>1980.3</v>
      </c>
      <c r="BU12" s="22">
        <v>742.06320000000005</v>
      </c>
      <c r="BV12" s="22">
        <v>2800</v>
      </c>
      <c r="BW12" s="22">
        <v>1400</v>
      </c>
      <c r="BX12" s="22">
        <v>2402.739</v>
      </c>
      <c r="BY12" s="22">
        <v>0</v>
      </c>
      <c r="BZ12" s="22">
        <v>0</v>
      </c>
      <c r="CA12" s="22">
        <v>0</v>
      </c>
      <c r="CB12" s="22">
        <v>5162.2</v>
      </c>
      <c r="CC12" s="22">
        <v>2581.1</v>
      </c>
      <c r="CD12" s="22">
        <v>2670.07</v>
      </c>
      <c r="CE12" s="22">
        <v>0</v>
      </c>
      <c r="CF12" s="22">
        <v>0</v>
      </c>
      <c r="CG12" s="22">
        <v>0</v>
      </c>
      <c r="CH12" s="22">
        <v>5474.3</v>
      </c>
      <c r="CI12" s="22">
        <v>2737.15</v>
      </c>
      <c r="CJ12" s="22">
        <v>2009.95</v>
      </c>
      <c r="CK12" s="22">
        <v>0</v>
      </c>
      <c r="CL12" s="22">
        <v>0</v>
      </c>
      <c r="CM12" s="22">
        <v>0</v>
      </c>
      <c r="CN12" s="22">
        <v>32817.4</v>
      </c>
      <c r="CO12" s="22">
        <v>16208.7</v>
      </c>
      <c r="CP12" s="22">
        <v>10493.338</v>
      </c>
      <c r="CQ12" s="22">
        <v>6500</v>
      </c>
      <c r="CR12" s="22">
        <v>3250</v>
      </c>
      <c r="CS12" s="22">
        <v>2142.0129999999999</v>
      </c>
      <c r="CT12" s="22">
        <v>1000</v>
      </c>
      <c r="CU12" s="22">
        <v>500</v>
      </c>
      <c r="CV12" s="22">
        <v>1970.55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1.44</v>
      </c>
      <c r="DC12" s="22">
        <v>5958.4</v>
      </c>
      <c r="DD12" s="22">
        <v>2979.2</v>
      </c>
      <c r="DE12" s="22">
        <v>1078.296</v>
      </c>
      <c r="DF12" s="22">
        <v>0</v>
      </c>
      <c r="DG12" s="22">
        <f>T12+Y12+AD12+AI12+AN12+AS12+AV12+AY12+BB12+BE12+BH12+BK13+BS12+BV12+BY12+CB12+CE12+CH12+CK12+CN12+CT12+CW12+CZ12+DC12</f>
        <v>620172.86800000002</v>
      </c>
      <c r="DH12" s="22">
        <f t="shared" si="26"/>
        <v>309886.43400000001</v>
      </c>
      <c r="DI12" s="22">
        <f>V12+AA12+AF12+AK12+AP12+AU12+AX12+BA12+BD12+BG12+BJ12+BM13+BU12+BX12+CA12+CD12+CG12+CJ12+CM12+CP12+CV12+CY12+DB12+DE12+DF12</f>
        <v>246160.02359999999</v>
      </c>
      <c r="DJ12" s="22">
        <v>1389.3</v>
      </c>
      <c r="DK12" s="22">
        <v>1389.3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f t="shared" si="20"/>
        <v>1389.3</v>
      </c>
      <c r="ED12" s="22">
        <f t="shared" si="20"/>
        <v>1389.3</v>
      </c>
      <c r="EE12" s="22">
        <f t="shared" si="21"/>
        <v>0</v>
      </c>
      <c r="EG12" s="10">
        <f t="shared" si="22"/>
        <v>6474.3</v>
      </c>
      <c r="EH12" s="10">
        <f t="shared" si="22"/>
        <v>3237.15</v>
      </c>
      <c r="EI12" s="10">
        <f t="shared" si="22"/>
        <v>3980.5</v>
      </c>
      <c r="EJ12" s="10">
        <f t="shared" si="23"/>
        <v>463936.6</v>
      </c>
      <c r="EK12" s="10">
        <f t="shared" si="23"/>
        <v>231968.3</v>
      </c>
      <c r="EL12" s="10">
        <f t="shared" si="23"/>
        <v>193909.33166666667</v>
      </c>
    </row>
    <row r="13" spans="1:142" s="15" customFormat="1" ht="15" customHeight="1">
      <c r="A13" s="11">
        <v>4</v>
      </c>
      <c r="B13" s="12" t="s">
        <v>13</v>
      </c>
      <c r="C13" s="37">
        <v>0</v>
      </c>
      <c r="D13" s="38">
        <v>120094.1</v>
      </c>
      <c r="E13" s="23">
        <f t="shared" si="24"/>
        <v>393250.2</v>
      </c>
      <c r="F13" s="22">
        <f t="shared" si="24"/>
        <v>194210.5</v>
      </c>
      <c r="G13" s="13">
        <f t="shared" si="0"/>
        <v>169170.67110000001</v>
      </c>
      <c r="H13" s="13">
        <f t="shared" si="1"/>
        <v>87.106861420983932</v>
      </c>
      <c r="I13" s="13">
        <f t="shared" si="2"/>
        <v>43.018584885652949</v>
      </c>
      <c r="J13" s="23">
        <f t="shared" si="3"/>
        <v>124929.4</v>
      </c>
      <c r="K13" s="13">
        <f t="shared" si="3"/>
        <v>56464.7</v>
      </c>
      <c r="L13" s="13">
        <f t="shared" si="3"/>
        <v>53327.001100000067</v>
      </c>
      <c r="M13" s="13">
        <f t="shared" si="4"/>
        <v>94.44307877310969</v>
      </c>
      <c r="N13" s="13">
        <f t="shared" si="5"/>
        <v>42.685709768877516</v>
      </c>
      <c r="O13" s="23">
        <f t="shared" si="25"/>
        <v>48524.5</v>
      </c>
      <c r="P13" s="13">
        <f t="shared" si="6"/>
        <v>24262.25</v>
      </c>
      <c r="Q13" s="22">
        <f t="shared" si="6"/>
        <v>18861.498200000002</v>
      </c>
      <c r="R13" s="13">
        <f t="shared" si="7"/>
        <v>77.740103246813476</v>
      </c>
      <c r="S13" s="14">
        <f t="shared" si="8"/>
        <v>38.870051623406738</v>
      </c>
      <c r="T13" s="22">
        <v>1285.5</v>
      </c>
      <c r="U13" s="22">
        <v>642.75</v>
      </c>
      <c r="V13" s="22">
        <v>77.656199999999998</v>
      </c>
      <c r="W13" s="22">
        <f t="shared" si="9"/>
        <v>12.081866977829637</v>
      </c>
      <c r="X13" s="22">
        <f t="shared" si="10"/>
        <v>6.0409334889148187</v>
      </c>
      <c r="Y13" s="22">
        <v>33333</v>
      </c>
      <c r="Z13" s="22">
        <v>16666.5</v>
      </c>
      <c r="AA13" s="22">
        <v>11083.265400000066</v>
      </c>
      <c r="AB13" s="22">
        <f t="shared" si="11"/>
        <v>66.50025740257442</v>
      </c>
      <c r="AC13" s="22">
        <f t="shared" si="12"/>
        <v>33.25012870128721</v>
      </c>
      <c r="AD13" s="22">
        <v>47239</v>
      </c>
      <c r="AE13" s="22">
        <v>23619.5</v>
      </c>
      <c r="AF13" s="22">
        <v>18783.842000000001</v>
      </c>
      <c r="AG13" s="22">
        <f t="shared" si="13"/>
        <v>79.526840110925306</v>
      </c>
      <c r="AH13" s="22">
        <f t="shared" si="14"/>
        <v>39.763420055462653</v>
      </c>
      <c r="AI13" s="22">
        <v>4512.2</v>
      </c>
      <c r="AJ13" s="22">
        <v>2256.1</v>
      </c>
      <c r="AK13" s="22">
        <v>539.52</v>
      </c>
      <c r="AL13" s="22">
        <f t="shared" si="15"/>
        <v>23.913833606666373</v>
      </c>
      <c r="AM13" s="22">
        <f t="shared" si="16"/>
        <v>11.956916803333186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257649.3</v>
      </c>
      <c r="AZ13" s="22">
        <v>128824.65</v>
      </c>
      <c r="BA13" s="22">
        <v>107354</v>
      </c>
      <c r="BB13" s="22">
        <v>0</v>
      </c>
      <c r="BC13" s="22">
        <v>0</v>
      </c>
      <c r="BD13" s="22">
        <v>0</v>
      </c>
      <c r="BE13" s="22">
        <v>3500.7</v>
      </c>
      <c r="BF13" s="22">
        <v>1750.35</v>
      </c>
      <c r="BG13" s="22">
        <v>1089.8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f t="shared" si="17"/>
        <v>13414.7</v>
      </c>
      <c r="BO13" s="22">
        <f t="shared" si="17"/>
        <v>6707.35</v>
      </c>
      <c r="BP13" s="22">
        <f t="shared" si="17"/>
        <v>6393.4714000000004</v>
      </c>
      <c r="BQ13" s="22">
        <f t="shared" si="18"/>
        <v>95.32037839086972</v>
      </c>
      <c r="BR13" s="22">
        <f t="shared" si="19"/>
        <v>47.66018919543486</v>
      </c>
      <c r="BS13" s="22">
        <v>1131</v>
      </c>
      <c r="BT13" s="22">
        <v>565.5</v>
      </c>
      <c r="BU13" s="22">
        <v>1207.1744000000001</v>
      </c>
      <c r="BV13" s="22">
        <v>10031.700000000001</v>
      </c>
      <c r="BW13" s="22">
        <v>5015.8500000000004</v>
      </c>
      <c r="BX13" s="22">
        <v>2403.1770000000001</v>
      </c>
      <c r="BY13" s="22">
        <v>0</v>
      </c>
      <c r="BZ13" s="22">
        <v>0</v>
      </c>
      <c r="CA13" s="22">
        <v>0</v>
      </c>
      <c r="CB13" s="22">
        <v>2252</v>
      </c>
      <c r="CC13" s="22">
        <v>1126</v>
      </c>
      <c r="CD13" s="22">
        <v>2783.12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12985</v>
      </c>
      <c r="CO13" s="22">
        <v>6492.5</v>
      </c>
      <c r="CP13" s="22">
        <v>4548.18</v>
      </c>
      <c r="CQ13" s="22">
        <v>3327</v>
      </c>
      <c r="CR13" s="22">
        <v>1663.5</v>
      </c>
      <c r="CS13" s="22">
        <v>1051.3599999999999</v>
      </c>
      <c r="CT13" s="22">
        <v>0</v>
      </c>
      <c r="CU13" s="22">
        <v>0</v>
      </c>
      <c r="CV13" s="22">
        <v>0</v>
      </c>
      <c r="CW13" s="22">
        <v>10</v>
      </c>
      <c r="CX13" s="22">
        <v>5</v>
      </c>
      <c r="CY13" s="22">
        <v>228.06610000000001</v>
      </c>
      <c r="CZ13" s="22">
        <v>0</v>
      </c>
      <c r="DA13" s="22">
        <v>0</v>
      </c>
      <c r="DB13" s="22">
        <v>0</v>
      </c>
      <c r="DC13" s="22">
        <v>12150</v>
      </c>
      <c r="DD13" s="22">
        <v>75</v>
      </c>
      <c r="DE13" s="22">
        <v>11673</v>
      </c>
      <c r="DF13" s="22">
        <v>0</v>
      </c>
      <c r="DG13" s="22">
        <f t="shared" ref="DG13:DG33" si="27">T13+Y13+AD13+AI13+AN13+AS13+AV13+AY13+BB13+BE13+BH13+BK13+BS13+BV13+BY13+CB13+CE13+CH13+CK13+CN13+CT13+CW13+CZ13+DC13</f>
        <v>386079.4</v>
      </c>
      <c r="DH13" s="22">
        <f t="shared" si="26"/>
        <v>187039.7</v>
      </c>
      <c r="DI13" s="22">
        <f t="shared" ref="DI13:DI33" si="28">V13+AA13+AF13+AK13+AP13+AU13+AX13+BA13+BD13+BG13+BJ13+BM13+BU13+BX13+CA13+CD13+CG13+CJ13+CM13+CP13+CV13+CY13+DB13+DE13+DF13</f>
        <v>161770.80110000001</v>
      </c>
      <c r="DJ13" s="22">
        <v>7170.8</v>
      </c>
      <c r="DK13" s="22">
        <v>7170.8</v>
      </c>
      <c r="DL13" s="22">
        <v>7399.87</v>
      </c>
      <c r="DM13" s="22">
        <v>0</v>
      </c>
      <c r="DN13" s="22">
        <v>0</v>
      </c>
      <c r="DO13" s="22">
        <v>0</v>
      </c>
      <c r="DP13" s="22">
        <v>0</v>
      </c>
      <c r="DQ13" s="22">
        <v>0</v>
      </c>
      <c r="DR13" s="22">
        <v>0</v>
      </c>
      <c r="DS13" s="22">
        <v>0</v>
      </c>
      <c r="DT13" s="22">
        <v>0</v>
      </c>
      <c r="DU13" s="22">
        <v>0</v>
      </c>
      <c r="DV13" s="22">
        <v>0</v>
      </c>
      <c r="DW13" s="22">
        <v>0</v>
      </c>
      <c r="DX13" s="22">
        <v>0</v>
      </c>
      <c r="DY13" s="22">
        <v>0</v>
      </c>
      <c r="DZ13" s="22">
        <v>0</v>
      </c>
      <c r="EA13" s="22">
        <v>0</v>
      </c>
      <c r="EB13" s="22">
        <v>0</v>
      </c>
      <c r="EC13" s="22">
        <f t="shared" si="20"/>
        <v>7170.8</v>
      </c>
      <c r="ED13" s="22">
        <f t="shared" si="20"/>
        <v>7170.8</v>
      </c>
      <c r="EE13" s="22">
        <f t="shared" si="21"/>
        <v>7399.87</v>
      </c>
      <c r="EG13" s="10">
        <f t="shared" si="22"/>
        <v>0</v>
      </c>
      <c r="EH13" s="10">
        <f t="shared" si="22"/>
        <v>0</v>
      </c>
      <c r="EI13" s="10">
        <f t="shared" si="22"/>
        <v>0</v>
      </c>
      <c r="EJ13" s="10">
        <f t="shared" si="23"/>
        <v>261150</v>
      </c>
      <c r="EK13" s="10">
        <f t="shared" si="23"/>
        <v>130575</v>
      </c>
      <c r="EL13" s="10">
        <f t="shared" si="23"/>
        <v>108443.8</v>
      </c>
    </row>
    <row r="14" spans="1:142" s="15" customFormat="1" ht="15" customHeight="1">
      <c r="A14" s="11">
        <v>5</v>
      </c>
      <c r="B14" s="12" t="s">
        <v>14</v>
      </c>
      <c r="C14" s="37">
        <v>0</v>
      </c>
      <c r="D14" s="38">
        <v>4952.8999999999996</v>
      </c>
      <c r="E14" s="23">
        <f t="shared" si="24"/>
        <v>210015.6</v>
      </c>
      <c r="F14" s="22">
        <f t="shared" si="24"/>
        <v>105007.8</v>
      </c>
      <c r="G14" s="13">
        <f t="shared" si="0"/>
        <v>83379.884999999995</v>
      </c>
      <c r="H14" s="13">
        <f t="shared" si="1"/>
        <v>79.403515738830819</v>
      </c>
      <c r="I14" s="13">
        <f t="shared" si="2"/>
        <v>39.70175786941541</v>
      </c>
      <c r="J14" s="23">
        <f t="shared" si="3"/>
        <v>53666.6</v>
      </c>
      <c r="K14" s="13">
        <f t="shared" si="3"/>
        <v>26833.3</v>
      </c>
      <c r="L14" s="13">
        <f t="shared" si="3"/>
        <v>18597.684999999998</v>
      </c>
      <c r="M14" s="13">
        <f t="shared" si="4"/>
        <v>69.308228954321677</v>
      </c>
      <c r="N14" s="13">
        <f t="shared" si="5"/>
        <v>34.654114477160839</v>
      </c>
      <c r="O14" s="23">
        <f t="shared" si="25"/>
        <v>28126.3</v>
      </c>
      <c r="P14" s="13">
        <f t="shared" si="6"/>
        <v>14063.15</v>
      </c>
      <c r="Q14" s="22">
        <f t="shared" si="6"/>
        <v>7831.1140000000005</v>
      </c>
      <c r="R14" s="13">
        <f t="shared" si="7"/>
        <v>55.685347877253676</v>
      </c>
      <c r="S14" s="14">
        <f t="shared" si="8"/>
        <v>27.842673938626838</v>
      </c>
      <c r="T14" s="22">
        <v>225</v>
      </c>
      <c r="U14" s="22">
        <v>112.5</v>
      </c>
      <c r="V14" s="22">
        <v>206.81899999999999</v>
      </c>
      <c r="W14" s="22">
        <f t="shared" si="9"/>
        <v>183.83911111111109</v>
      </c>
      <c r="X14" s="22">
        <f t="shared" si="10"/>
        <v>91.919555555555547</v>
      </c>
      <c r="Y14" s="22">
        <v>8110.3</v>
      </c>
      <c r="Z14" s="22">
        <v>4055.15</v>
      </c>
      <c r="AA14" s="22">
        <v>2547.0839999999994</v>
      </c>
      <c r="AB14" s="22">
        <f t="shared" si="11"/>
        <v>62.811092068110909</v>
      </c>
      <c r="AC14" s="22">
        <f t="shared" si="12"/>
        <v>31.405546034055455</v>
      </c>
      <c r="AD14" s="22">
        <v>27901.3</v>
      </c>
      <c r="AE14" s="22">
        <v>13950.65</v>
      </c>
      <c r="AF14" s="22">
        <v>7624.2950000000001</v>
      </c>
      <c r="AG14" s="22">
        <f t="shared" si="13"/>
        <v>54.651897940239344</v>
      </c>
      <c r="AH14" s="22">
        <f t="shared" si="14"/>
        <v>27.325948970119672</v>
      </c>
      <c r="AI14" s="22">
        <v>480</v>
      </c>
      <c r="AJ14" s="22">
        <v>240</v>
      </c>
      <c r="AK14" s="22">
        <v>285.5</v>
      </c>
      <c r="AL14" s="22">
        <f t="shared" si="15"/>
        <v>118.95833333333334</v>
      </c>
      <c r="AM14" s="22">
        <f t="shared" si="16"/>
        <v>59.479166666666671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151989.6</v>
      </c>
      <c r="AZ14" s="22">
        <v>75994.8</v>
      </c>
      <c r="BA14" s="22">
        <v>63329.1</v>
      </c>
      <c r="BB14" s="22">
        <v>0</v>
      </c>
      <c r="BC14" s="22">
        <v>0</v>
      </c>
      <c r="BD14" s="22">
        <v>0</v>
      </c>
      <c r="BE14" s="22">
        <v>4359.3999999999996</v>
      </c>
      <c r="BF14" s="22">
        <v>2179.6999999999998</v>
      </c>
      <c r="BG14" s="22">
        <v>1453.1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f t="shared" si="17"/>
        <v>3900</v>
      </c>
      <c r="BO14" s="22">
        <f t="shared" si="17"/>
        <v>1950</v>
      </c>
      <c r="BP14" s="22">
        <f t="shared" si="17"/>
        <v>679.44200000000001</v>
      </c>
      <c r="BQ14" s="22">
        <f t="shared" si="18"/>
        <v>34.843179487179491</v>
      </c>
      <c r="BR14" s="22">
        <f t="shared" si="19"/>
        <v>17.421589743589745</v>
      </c>
      <c r="BS14" s="22">
        <v>3200</v>
      </c>
      <c r="BT14" s="22">
        <v>1600</v>
      </c>
      <c r="BU14" s="22">
        <v>411</v>
      </c>
      <c r="BV14" s="22">
        <v>400</v>
      </c>
      <c r="BW14" s="22">
        <v>200</v>
      </c>
      <c r="BX14" s="22">
        <v>128.44200000000001</v>
      </c>
      <c r="BY14" s="22">
        <v>0</v>
      </c>
      <c r="BZ14" s="22">
        <v>0</v>
      </c>
      <c r="CA14" s="22">
        <v>0</v>
      </c>
      <c r="CB14" s="22">
        <v>300</v>
      </c>
      <c r="CC14" s="22">
        <v>150</v>
      </c>
      <c r="CD14" s="22">
        <v>140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13020</v>
      </c>
      <c r="CO14" s="22">
        <v>6510</v>
      </c>
      <c r="CP14" s="22">
        <v>5097.5450000000001</v>
      </c>
      <c r="CQ14" s="22">
        <v>2000</v>
      </c>
      <c r="CR14" s="22">
        <v>1000</v>
      </c>
      <c r="CS14" s="22">
        <v>353.48500000000001</v>
      </c>
      <c r="CT14" s="22">
        <v>0</v>
      </c>
      <c r="CU14" s="22">
        <v>0</v>
      </c>
      <c r="CV14" s="22">
        <v>0</v>
      </c>
      <c r="CW14" s="22">
        <v>30</v>
      </c>
      <c r="CX14" s="22">
        <v>15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2157</v>
      </c>
      <c r="DF14" s="22">
        <v>0</v>
      </c>
      <c r="DG14" s="22">
        <f t="shared" si="27"/>
        <v>210015.6</v>
      </c>
      <c r="DH14" s="22">
        <f t="shared" si="26"/>
        <v>105007.8</v>
      </c>
      <c r="DI14" s="22">
        <f t="shared" si="28"/>
        <v>83379.884999999995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22">
        <v>0</v>
      </c>
      <c r="DQ14" s="22">
        <v>0</v>
      </c>
      <c r="DR14" s="22">
        <v>0</v>
      </c>
      <c r="DS14" s="22">
        <v>0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22">
        <v>0</v>
      </c>
      <c r="EB14" s="22">
        <v>0</v>
      </c>
      <c r="EC14" s="22">
        <f t="shared" si="20"/>
        <v>0</v>
      </c>
      <c r="ED14" s="22">
        <f t="shared" si="20"/>
        <v>0</v>
      </c>
      <c r="EE14" s="22">
        <f t="shared" si="21"/>
        <v>0</v>
      </c>
      <c r="EG14" s="10">
        <f t="shared" si="22"/>
        <v>0</v>
      </c>
      <c r="EH14" s="10">
        <f t="shared" si="22"/>
        <v>0</v>
      </c>
      <c r="EI14" s="10">
        <f t="shared" si="22"/>
        <v>0</v>
      </c>
      <c r="EJ14" s="10">
        <f t="shared" si="23"/>
        <v>156349</v>
      </c>
      <c r="EK14" s="10">
        <f t="shared" si="23"/>
        <v>78174.5</v>
      </c>
      <c r="EL14" s="10">
        <f t="shared" si="23"/>
        <v>64782.2</v>
      </c>
    </row>
    <row r="15" spans="1:142" s="15" customFormat="1" ht="15" customHeight="1">
      <c r="A15" s="11">
        <v>6</v>
      </c>
      <c r="B15" s="12" t="s">
        <v>15</v>
      </c>
      <c r="C15" s="37">
        <v>4710.3999999999996</v>
      </c>
      <c r="D15" s="38">
        <v>87628.6</v>
      </c>
      <c r="E15" s="23">
        <f t="shared" si="24"/>
        <v>762571.4</v>
      </c>
      <c r="F15" s="22">
        <f t="shared" si="24"/>
        <v>380745.7</v>
      </c>
      <c r="G15" s="13">
        <f t="shared" si="0"/>
        <v>292451.01580000005</v>
      </c>
      <c r="H15" s="13">
        <f t="shared" si="1"/>
        <v>76.810063987590681</v>
      </c>
      <c r="I15" s="13">
        <f t="shared" si="2"/>
        <v>38.350640451503956</v>
      </c>
      <c r="J15" s="23">
        <f t="shared" si="3"/>
        <v>236874</v>
      </c>
      <c r="K15" s="13">
        <f t="shared" si="3"/>
        <v>118437</v>
      </c>
      <c r="L15" s="13">
        <f t="shared" si="3"/>
        <v>72626.697466666665</v>
      </c>
      <c r="M15" s="13">
        <f t="shared" si="4"/>
        <v>61.320953305695568</v>
      </c>
      <c r="N15" s="13">
        <f t="shared" si="5"/>
        <v>30.660476652847784</v>
      </c>
      <c r="O15" s="23">
        <f t="shared" si="25"/>
        <v>117761</v>
      </c>
      <c r="P15" s="13">
        <f t="shared" si="6"/>
        <v>58880.5</v>
      </c>
      <c r="Q15" s="22">
        <f t="shared" si="6"/>
        <v>30162.0308</v>
      </c>
      <c r="R15" s="13">
        <f t="shared" si="7"/>
        <v>51.225840133830388</v>
      </c>
      <c r="S15" s="14">
        <f t="shared" si="8"/>
        <v>25.612920066915194</v>
      </c>
      <c r="T15" s="22">
        <v>2500</v>
      </c>
      <c r="U15" s="22">
        <v>1250</v>
      </c>
      <c r="V15" s="22">
        <v>4268.9848000000002</v>
      </c>
      <c r="W15" s="22">
        <f t="shared" si="9"/>
        <v>341.51878400000004</v>
      </c>
      <c r="X15" s="22">
        <f t="shared" si="10"/>
        <v>170.75939200000002</v>
      </c>
      <c r="Y15" s="22">
        <v>3827</v>
      </c>
      <c r="Z15" s="22">
        <v>1913.5</v>
      </c>
      <c r="AA15" s="22">
        <v>1433.944666666659</v>
      </c>
      <c r="AB15" s="22">
        <v>0</v>
      </c>
      <c r="AC15" s="22">
        <v>0</v>
      </c>
      <c r="AD15" s="22">
        <v>115261</v>
      </c>
      <c r="AE15" s="22">
        <v>57630.5</v>
      </c>
      <c r="AF15" s="22">
        <v>25893.045999999998</v>
      </c>
      <c r="AG15" s="22">
        <f t="shared" si="13"/>
        <v>44.929414112318995</v>
      </c>
      <c r="AH15" s="22">
        <f t="shared" si="14"/>
        <v>22.464707056159497</v>
      </c>
      <c r="AI15" s="22">
        <v>9944</v>
      </c>
      <c r="AJ15" s="22">
        <v>4872</v>
      </c>
      <c r="AK15" s="22">
        <v>4282.3900000000003</v>
      </c>
      <c r="AL15" s="22">
        <f t="shared" si="15"/>
        <v>87.897988505747136</v>
      </c>
      <c r="AM15" s="22">
        <f t="shared" si="16"/>
        <v>43.065064360418347</v>
      </c>
      <c r="AN15" s="22">
        <v>10500</v>
      </c>
      <c r="AO15" s="22">
        <v>5250</v>
      </c>
      <c r="AP15" s="22">
        <v>3572</v>
      </c>
      <c r="AQ15" s="22">
        <f>AP15/AO15*100</f>
        <v>68.038095238095238</v>
      </c>
      <c r="AR15" s="22">
        <f>AP15/AN15*100</f>
        <v>34.019047619047619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510713.9</v>
      </c>
      <c r="AZ15" s="22">
        <v>255356.95</v>
      </c>
      <c r="BA15" s="22">
        <v>212797.45833333334</v>
      </c>
      <c r="BB15" s="22">
        <v>0</v>
      </c>
      <c r="BC15" s="22">
        <v>0</v>
      </c>
      <c r="BD15" s="22">
        <v>0</v>
      </c>
      <c r="BE15" s="22">
        <v>7510.2</v>
      </c>
      <c r="BF15" s="22">
        <v>3215.1</v>
      </c>
      <c r="BG15" s="22">
        <v>4286.7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f t="shared" si="17"/>
        <v>5000</v>
      </c>
      <c r="BO15" s="22">
        <f t="shared" si="17"/>
        <v>2500</v>
      </c>
      <c r="BP15" s="22">
        <f t="shared" si="17"/>
        <v>1098.7639999999999</v>
      </c>
      <c r="BQ15" s="22">
        <f t="shared" si="18"/>
        <v>43.950559999999996</v>
      </c>
      <c r="BR15" s="22">
        <f t="shared" si="19"/>
        <v>21.975279999999998</v>
      </c>
      <c r="BS15" s="22">
        <v>5000</v>
      </c>
      <c r="BT15" s="22">
        <v>2500</v>
      </c>
      <c r="BU15" s="22">
        <v>1048.7639999999999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50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7473.3</v>
      </c>
      <c r="CI15" s="22">
        <v>3736.65</v>
      </c>
      <c r="CJ15" s="22">
        <v>2740.16</v>
      </c>
      <c r="CK15" s="22">
        <v>0</v>
      </c>
      <c r="CL15" s="22">
        <v>0</v>
      </c>
      <c r="CM15" s="22">
        <v>0</v>
      </c>
      <c r="CN15" s="22">
        <v>89242</v>
      </c>
      <c r="CO15" s="22">
        <v>44621</v>
      </c>
      <c r="CP15" s="22">
        <v>31427.567999999999</v>
      </c>
      <c r="CQ15" s="22">
        <v>33000</v>
      </c>
      <c r="CR15" s="22">
        <v>16500</v>
      </c>
      <c r="CS15" s="22">
        <v>11074.727999999999</v>
      </c>
      <c r="CT15" s="22">
        <v>0</v>
      </c>
      <c r="CU15" s="22">
        <v>0</v>
      </c>
      <c r="CV15" s="22">
        <v>0</v>
      </c>
      <c r="CW15" s="22">
        <v>600</v>
      </c>
      <c r="CX15" s="22">
        <v>300</v>
      </c>
      <c r="CY15" s="22">
        <v>200</v>
      </c>
      <c r="CZ15" s="22">
        <v>0</v>
      </c>
      <c r="DA15" s="22">
        <v>0</v>
      </c>
      <c r="DB15" s="22">
        <v>0</v>
      </c>
      <c r="DC15" s="22">
        <v>0</v>
      </c>
      <c r="DD15" s="22">
        <v>100</v>
      </c>
      <c r="DE15" s="22">
        <v>450</v>
      </c>
      <c r="DF15" s="22">
        <v>0</v>
      </c>
      <c r="DG15" s="22">
        <f t="shared" si="27"/>
        <v>762571.4</v>
      </c>
      <c r="DH15" s="22">
        <f t="shared" si="26"/>
        <v>380745.7</v>
      </c>
      <c r="DI15" s="22">
        <f t="shared" si="28"/>
        <v>292451.01580000005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22">
        <f t="shared" si="20"/>
        <v>0</v>
      </c>
      <c r="ED15" s="22">
        <f t="shared" si="20"/>
        <v>0</v>
      </c>
      <c r="EE15" s="22">
        <f t="shared" si="21"/>
        <v>0</v>
      </c>
      <c r="EG15" s="10">
        <f t="shared" si="22"/>
        <v>7473.3</v>
      </c>
      <c r="EH15" s="10">
        <f t="shared" si="22"/>
        <v>3736.65</v>
      </c>
      <c r="EI15" s="10">
        <f t="shared" si="22"/>
        <v>2740.16</v>
      </c>
      <c r="EJ15" s="10">
        <f t="shared" si="23"/>
        <v>525697.4</v>
      </c>
      <c r="EK15" s="10">
        <f t="shared" si="23"/>
        <v>262308.7</v>
      </c>
      <c r="EL15" s="10">
        <f t="shared" si="23"/>
        <v>219824.31833333336</v>
      </c>
    </row>
    <row r="16" spans="1:142" s="15" customFormat="1" ht="15" customHeight="1">
      <c r="A16" s="11">
        <v>7</v>
      </c>
      <c r="B16" s="12" t="s">
        <v>16</v>
      </c>
      <c r="C16" s="37">
        <v>1158</v>
      </c>
      <c r="D16" s="38">
        <v>277.39999999999998</v>
      </c>
      <c r="E16" s="23">
        <f t="shared" si="24"/>
        <v>133403.70000000001</v>
      </c>
      <c r="F16" s="22">
        <f t="shared" si="24"/>
        <v>66701.850000000006</v>
      </c>
      <c r="G16" s="13">
        <f t="shared" si="0"/>
        <v>39728.612999999998</v>
      </c>
      <c r="H16" s="13">
        <f t="shared" si="1"/>
        <v>59.56148592580265</v>
      </c>
      <c r="I16" s="13">
        <f t="shared" si="2"/>
        <v>29.780742962901325</v>
      </c>
      <c r="J16" s="23">
        <f t="shared" si="3"/>
        <v>16794.5</v>
      </c>
      <c r="K16" s="13">
        <f t="shared" si="3"/>
        <v>8397.25</v>
      </c>
      <c r="L16" s="13">
        <f t="shared" si="3"/>
        <v>6666.1129999999957</v>
      </c>
      <c r="M16" s="13">
        <f t="shared" si="4"/>
        <v>79.384477060942515</v>
      </c>
      <c r="N16" s="13">
        <f t="shared" si="5"/>
        <v>39.692238530471258</v>
      </c>
      <c r="O16" s="23">
        <f t="shared" si="25"/>
        <v>6252.5</v>
      </c>
      <c r="P16" s="13">
        <f t="shared" si="6"/>
        <v>3126.25</v>
      </c>
      <c r="Q16" s="22">
        <f t="shared" si="6"/>
        <v>2598.5889999999999</v>
      </c>
      <c r="R16" s="13">
        <f t="shared" si="7"/>
        <v>83.1215993602559</v>
      </c>
      <c r="S16" s="14">
        <f t="shared" si="8"/>
        <v>41.56079968012795</v>
      </c>
      <c r="T16" s="22">
        <v>0</v>
      </c>
      <c r="U16" s="22">
        <v>0</v>
      </c>
      <c r="V16" s="22">
        <v>68.326999999999998</v>
      </c>
      <c r="W16" s="22"/>
      <c r="X16" s="22"/>
      <c r="Y16" s="22">
        <v>16</v>
      </c>
      <c r="Z16" s="22">
        <v>8</v>
      </c>
      <c r="AA16" s="22">
        <v>6.2219999999962159</v>
      </c>
      <c r="AB16" s="22">
        <f t="shared" si="11"/>
        <v>77.774999999952698</v>
      </c>
      <c r="AC16" s="22">
        <f t="shared" si="12"/>
        <v>38.887499999976349</v>
      </c>
      <c r="AD16" s="22">
        <v>6252.5</v>
      </c>
      <c r="AE16" s="22">
        <v>3126.25</v>
      </c>
      <c r="AF16" s="22">
        <v>2530.2620000000002</v>
      </c>
      <c r="AG16" s="22">
        <f t="shared" si="13"/>
        <v>80.93600959616154</v>
      </c>
      <c r="AH16" s="22">
        <f t="shared" si="14"/>
        <v>40.46800479808077</v>
      </c>
      <c r="AI16" s="22">
        <v>541</v>
      </c>
      <c r="AJ16" s="22">
        <v>270.5</v>
      </c>
      <c r="AK16" s="22">
        <v>115</v>
      </c>
      <c r="AL16" s="22">
        <f t="shared" si="15"/>
        <v>42.513863216266174</v>
      </c>
      <c r="AM16" s="22">
        <f t="shared" si="16"/>
        <v>21.256931608133087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77431.8</v>
      </c>
      <c r="AZ16" s="22">
        <v>38715.9</v>
      </c>
      <c r="BA16" s="22">
        <v>32263.4</v>
      </c>
      <c r="BB16" s="22">
        <v>0</v>
      </c>
      <c r="BC16" s="22">
        <v>0</v>
      </c>
      <c r="BD16" s="22">
        <v>0</v>
      </c>
      <c r="BE16" s="22">
        <v>2567.1</v>
      </c>
      <c r="BF16" s="22">
        <v>1283.55</v>
      </c>
      <c r="BG16" s="22">
        <v>799.1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f t="shared" si="17"/>
        <v>0</v>
      </c>
      <c r="BO16" s="22">
        <f t="shared" si="17"/>
        <v>0</v>
      </c>
      <c r="BP16" s="22">
        <f t="shared" si="17"/>
        <v>4.2</v>
      </c>
      <c r="BQ16" s="22">
        <v>0</v>
      </c>
      <c r="BR16" s="22">
        <v>0</v>
      </c>
      <c r="BS16" s="22">
        <v>0</v>
      </c>
      <c r="BT16" s="22">
        <v>0</v>
      </c>
      <c r="BU16" s="22">
        <v>4.2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385</v>
      </c>
      <c r="CL16" s="22">
        <v>192.5</v>
      </c>
      <c r="CM16" s="22">
        <v>40.98</v>
      </c>
      <c r="CN16" s="22">
        <v>9600</v>
      </c>
      <c r="CO16" s="22">
        <v>4800</v>
      </c>
      <c r="CP16" s="22">
        <v>3547.1219999999998</v>
      </c>
      <c r="CQ16" s="22">
        <v>2400</v>
      </c>
      <c r="CR16" s="22">
        <v>1200</v>
      </c>
      <c r="CS16" s="22">
        <v>1082.942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354</v>
      </c>
      <c r="DF16" s="22">
        <v>0</v>
      </c>
      <c r="DG16" s="22">
        <f t="shared" si="27"/>
        <v>96793.400000000009</v>
      </c>
      <c r="DH16" s="22">
        <f t="shared" si="26"/>
        <v>48396.700000000004</v>
      </c>
      <c r="DI16" s="22">
        <f t="shared" si="28"/>
        <v>39728.612999999998</v>
      </c>
      <c r="DJ16" s="22">
        <v>0</v>
      </c>
      <c r="DK16" s="22">
        <v>0</v>
      </c>
      <c r="DL16" s="22">
        <v>0</v>
      </c>
      <c r="DM16" s="22">
        <v>36610.300000000003</v>
      </c>
      <c r="DN16" s="22">
        <v>18305.150000000001</v>
      </c>
      <c r="DO16" s="22">
        <v>0</v>
      </c>
      <c r="DP16" s="22">
        <v>0</v>
      </c>
      <c r="DQ16" s="22">
        <v>0</v>
      </c>
      <c r="DR16" s="22">
        <v>0</v>
      </c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22">
        <v>0</v>
      </c>
      <c r="DZ16" s="22">
        <v>0</v>
      </c>
      <c r="EA16" s="22">
        <v>0</v>
      </c>
      <c r="EB16" s="22">
        <v>0</v>
      </c>
      <c r="EC16" s="22">
        <f t="shared" si="20"/>
        <v>36610.300000000003</v>
      </c>
      <c r="ED16" s="22">
        <f t="shared" si="20"/>
        <v>18305.150000000001</v>
      </c>
      <c r="EE16" s="22">
        <f t="shared" si="21"/>
        <v>0</v>
      </c>
      <c r="EG16" s="10">
        <f t="shared" si="22"/>
        <v>0</v>
      </c>
      <c r="EH16" s="10">
        <f t="shared" si="22"/>
        <v>0</v>
      </c>
      <c r="EI16" s="10">
        <f t="shared" si="22"/>
        <v>0</v>
      </c>
      <c r="EJ16" s="10">
        <f t="shared" si="23"/>
        <v>116609.20000000001</v>
      </c>
      <c r="EK16" s="10">
        <f t="shared" si="23"/>
        <v>58304.600000000006</v>
      </c>
      <c r="EL16" s="10">
        <f t="shared" si="23"/>
        <v>33062.5</v>
      </c>
    </row>
    <row r="17" spans="1:142" s="15" customFormat="1" ht="15" customHeight="1">
      <c r="A17" s="11">
        <v>8</v>
      </c>
      <c r="B17" s="12" t="s">
        <v>17</v>
      </c>
      <c r="C17" s="37">
        <v>0</v>
      </c>
      <c r="D17" s="38">
        <v>70.3</v>
      </c>
      <c r="E17" s="23">
        <f t="shared" si="24"/>
        <v>15115.4</v>
      </c>
      <c r="F17" s="22">
        <f t="shared" si="24"/>
        <v>7557.7</v>
      </c>
      <c r="G17" s="13">
        <f t="shared" si="0"/>
        <v>6987.0000000000009</v>
      </c>
      <c r="H17" s="13">
        <f t="shared" si="1"/>
        <v>92.448760866401173</v>
      </c>
      <c r="I17" s="13">
        <f t="shared" si="2"/>
        <v>46.224380433200587</v>
      </c>
      <c r="J17" s="23">
        <f t="shared" si="3"/>
        <v>4431.8999999999996</v>
      </c>
      <c r="K17" s="13">
        <f t="shared" si="3"/>
        <v>2215.9499999999998</v>
      </c>
      <c r="L17" s="13">
        <f t="shared" si="3"/>
        <v>2535.5416666666674</v>
      </c>
      <c r="M17" s="13">
        <f t="shared" si="4"/>
        <v>114.42233203216081</v>
      </c>
      <c r="N17" s="13">
        <f t="shared" si="5"/>
        <v>57.211166016080405</v>
      </c>
      <c r="O17" s="23">
        <f t="shared" si="25"/>
        <v>1861.8</v>
      </c>
      <c r="P17" s="13">
        <f t="shared" si="6"/>
        <v>930.9</v>
      </c>
      <c r="Q17" s="22">
        <f t="shared" si="6"/>
        <v>1243.029</v>
      </c>
      <c r="R17" s="13">
        <f t="shared" si="7"/>
        <v>133.52980986142441</v>
      </c>
      <c r="S17" s="14">
        <f t="shared" si="8"/>
        <v>66.764904930712206</v>
      </c>
      <c r="T17" s="22">
        <v>0.3</v>
      </c>
      <c r="U17" s="22">
        <v>0.15</v>
      </c>
      <c r="V17" s="22">
        <v>0.13500000000000001</v>
      </c>
      <c r="W17" s="22">
        <f t="shared" si="9"/>
        <v>90.000000000000014</v>
      </c>
      <c r="X17" s="22">
        <f t="shared" si="10"/>
        <v>45.000000000000007</v>
      </c>
      <c r="Y17" s="22">
        <v>2152.6</v>
      </c>
      <c r="Z17" s="22">
        <v>1076.3</v>
      </c>
      <c r="AA17" s="22">
        <v>1149.3126666666676</v>
      </c>
      <c r="AB17" s="22">
        <f t="shared" si="11"/>
        <v>106.78367245811276</v>
      </c>
      <c r="AC17" s="22">
        <f t="shared" si="12"/>
        <v>53.391836229056381</v>
      </c>
      <c r="AD17" s="22">
        <v>1861.5</v>
      </c>
      <c r="AE17" s="22">
        <v>930.75</v>
      </c>
      <c r="AF17" s="22">
        <v>1242.894</v>
      </c>
      <c r="AG17" s="22">
        <f t="shared" si="13"/>
        <v>133.5368251410153</v>
      </c>
      <c r="AH17" s="22">
        <f t="shared" si="14"/>
        <v>66.76841257050765</v>
      </c>
      <c r="AI17" s="22">
        <v>8</v>
      </c>
      <c r="AJ17" s="22">
        <v>4</v>
      </c>
      <c r="AK17" s="22">
        <v>2</v>
      </c>
      <c r="AL17" s="22">
        <f t="shared" si="15"/>
        <v>50</v>
      </c>
      <c r="AM17" s="22">
        <f t="shared" si="16"/>
        <v>25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10683.5</v>
      </c>
      <c r="AZ17" s="22">
        <v>5341.75</v>
      </c>
      <c r="BA17" s="22">
        <v>4451.458333333333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f t="shared" si="17"/>
        <v>409.5</v>
      </c>
      <c r="BO17" s="22">
        <f t="shared" si="17"/>
        <v>204.75</v>
      </c>
      <c r="BP17" s="22">
        <f t="shared" si="17"/>
        <v>138.19999999999999</v>
      </c>
      <c r="BQ17" s="22">
        <f t="shared" si="18"/>
        <v>67.496947496947485</v>
      </c>
      <c r="BR17" s="22">
        <f t="shared" si="19"/>
        <v>33.748473748473742</v>
      </c>
      <c r="BS17" s="22">
        <v>409.5</v>
      </c>
      <c r="BT17" s="22">
        <v>204.75</v>
      </c>
      <c r="BU17" s="22">
        <v>138.19999999999999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3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f t="shared" si="27"/>
        <v>15115.4</v>
      </c>
      <c r="DH17" s="22">
        <f t="shared" si="26"/>
        <v>7557.7</v>
      </c>
      <c r="DI17" s="22">
        <f t="shared" si="28"/>
        <v>6987.0000000000009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22">
        <v>0</v>
      </c>
      <c r="DQ17" s="22">
        <v>0</v>
      </c>
      <c r="DR17" s="22">
        <v>0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0</v>
      </c>
      <c r="EB17" s="22">
        <v>0</v>
      </c>
      <c r="EC17" s="22">
        <f t="shared" si="20"/>
        <v>0</v>
      </c>
      <c r="ED17" s="22">
        <f t="shared" si="20"/>
        <v>0</v>
      </c>
      <c r="EE17" s="22">
        <f t="shared" si="21"/>
        <v>0</v>
      </c>
      <c r="EG17" s="10">
        <f t="shared" si="22"/>
        <v>0</v>
      </c>
      <c r="EH17" s="10">
        <f t="shared" si="22"/>
        <v>0</v>
      </c>
      <c r="EI17" s="10">
        <f t="shared" si="22"/>
        <v>0</v>
      </c>
      <c r="EJ17" s="10">
        <f t="shared" si="23"/>
        <v>10683.5</v>
      </c>
      <c r="EK17" s="10">
        <f t="shared" si="23"/>
        <v>5341.75</v>
      </c>
      <c r="EL17" s="10">
        <f t="shared" si="23"/>
        <v>4451.458333333333</v>
      </c>
    </row>
    <row r="18" spans="1:142" s="15" customFormat="1" ht="15" customHeight="1">
      <c r="A18" s="11">
        <v>9</v>
      </c>
      <c r="B18" s="12" t="s">
        <v>18</v>
      </c>
      <c r="C18" s="37">
        <v>0</v>
      </c>
      <c r="D18" s="38">
        <v>406.5</v>
      </c>
      <c r="E18" s="23">
        <f t="shared" si="24"/>
        <v>5802.8</v>
      </c>
      <c r="F18" s="22">
        <f t="shared" si="24"/>
        <v>2901.4</v>
      </c>
      <c r="G18" s="13">
        <f t="shared" si="0"/>
        <v>2466.52</v>
      </c>
      <c r="H18" s="13">
        <f t="shared" si="1"/>
        <v>85.011373819535393</v>
      </c>
      <c r="I18" s="13">
        <f t="shared" si="2"/>
        <v>42.505686909767697</v>
      </c>
      <c r="J18" s="23">
        <f t="shared" si="3"/>
        <v>1032.5999999999999</v>
      </c>
      <c r="K18" s="13">
        <f t="shared" si="3"/>
        <v>516.29999999999995</v>
      </c>
      <c r="L18" s="13">
        <f t="shared" si="3"/>
        <v>478.93666666666689</v>
      </c>
      <c r="M18" s="13">
        <f t="shared" si="4"/>
        <v>92.763251339660457</v>
      </c>
      <c r="N18" s="13">
        <f t="shared" si="5"/>
        <v>46.381625669830228</v>
      </c>
      <c r="O18" s="23">
        <f t="shared" si="25"/>
        <v>822.6</v>
      </c>
      <c r="P18" s="13">
        <f t="shared" si="6"/>
        <v>411.3</v>
      </c>
      <c r="Q18" s="22">
        <f t="shared" si="6"/>
        <v>257.92</v>
      </c>
      <c r="R18" s="13">
        <f t="shared" si="7"/>
        <v>62.708485290542185</v>
      </c>
      <c r="S18" s="14">
        <f t="shared" si="8"/>
        <v>31.354242645271093</v>
      </c>
      <c r="T18" s="22">
        <v>38.1</v>
      </c>
      <c r="U18" s="22">
        <v>19.05</v>
      </c>
      <c r="V18" s="22">
        <v>0</v>
      </c>
      <c r="W18" s="22">
        <f t="shared" si="9"/>
        <v>0</v>
      </c>
      <c r="X18" s="22">
        <f t="shared" si="10"/>
        <v>0</v>
      </c>
      <c r="Y18" s="22">
        <v>0</v>
      </c>
      <c r="Z18" s="22">
        <v>0</v>
      </c>
      <c r="AA18" s="22">
        <v>18.016666666666879</v>
      </c>
      <c r="AB18" s="22">
        <v>0</v>
      </c>
      <c r="AC18" s="22">
        <v>0</v>
      </c>
      <c r="AD18" s="22">
        <v>784.5</v>
      </c>
      <c r="AE18" s="22">
        <v>392.25</v>
      </c>
      <c r="AF18" s="22">
        <v>257.92</v>
      </c>
      <c r="AG18" s="22">
        <f t="shared" si="13"/>
        <v>65.753983428935641</v>
      </c>
      <c r="AH18" s="22">
        <f t="shared" si="14"/>
        <v>32.87699171446782</v>
      </c>
      <c r="AI18" s="22">
        <v>20</v>
      </c>
      <c r="AJ18" s="22">
        <v>10</v>
      </c>
      <c r="AK18" s="22">
        <v>3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4770.2</v>
      </c>
      <c r="AZ18" s="22">
        <v>2385.1</v>
      </c>
      <c r="BA18" s="22">
        <v>1987.5833333333333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f t="shared" si="17"/>
        <v>190</v>
      </c>
      <c r="BO18" s="22">
        <f t="shared" si="17"/>
        <v>95</v>
      </c>
      <c r="BP18" s="22">
        <f t="shared" si="17"/>
        <v>0</v>
      </c>
      <c r="BQ18" s="22">
        <f t="shared" si="18"/>
        <v>0</v>
      </c>
      <c r="BR18" s="22">
        <f t="shared" si="19"/>
        <v>0</v>
      </c>
      <c r="BS18" s="22">
        <v>90</v>
      </c>
      <c r="BT18" s="22">
        <v>45</v>
      </c>
      <c r="BU18" s="22">
        <v>0</v>
      </c>
      <c r="BV18" s="22">
        <v>100</v>
      </c>
      <c r="BW18" s="22">
        <v>50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200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f t="shared" si="27"/>
        <v>5802.8</v>
      </c>
      <c r="DH18" s="22">
        <f t="shared" si="26"/>
        <v>2901.4</v>
      </c>
      <c r="DI18" s="22">
        <f t="shared" si="28"/>
        <v>2466.52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22">
        <f t="shared" si="20"/>
        <v>0</v>
      </c>
      <c r="ED18" s="22">
        <f t="shared" si="20"/>
        <v>0</v>
      </c>
      <c r="EE18" s="22">
        <f t="shared" si="21"/>
        <v>0</v>
      </c>
      <c r="EG18" s="10">
        <f t="shared" si="22"/>
        <v>0</v>
      </c>
      <c r="EH18" s="10">
        <f t="shared" si="22"/>
        <v>0</v>
      </c>
      <c r="EI18" s="10">
        <f t="shared" si="22"/>
        <v>0</v>
      </c>
      <c r="EJ18" s="10">
        <f t="shared" si="23"/>
        <v>4770.2</v>
      </c>
      <c r="EK18" s="10">
        <f t="shared" si="23"/>
        <v>2385.1</v>
      </c>
      <c r="EL18" s="10">
        <f t="shared" si="23"/>
        <v>1987.5833333333333</v>
      </c>
    </row>
    <row r="19" spans="1:142" s="15" customFormat="1" ht="15" customHeight="1">
      <c r="A19" s="11">
        <v>10</v>
      </c>
      <c r="B19" s="12" t="s">
        <v>19</v>
      </c>
      <c r="C19" s="37">
        <v>0</v>
      </c>
      <c r="D19" s="38">
        <v>11800</v>
      </c>
      <c r="E19" s="23">
        <f t="shared" si="24"/>
        <v>151125.79999999999</v>
      </c>
      <c r="F19" s="22">
        <f t="shared" si="24"/>
        <v>75562.899999999994</v>
      </c>
      <c r="G19" s="13">
        <f t="shared" si="0"/>
        <v>51166.862000000008</v>
      </c>
      <c r="H19" s="13">
        <f t="shared" si="1"/>
        <v>67.714264539873412</v>
      </c>
      <c r="I19" s="13">
        <f t="shared" si="2"/>
        <v>33.857132269936706</v>
      </c>
      <c r="J19" s="23">
        <f t="shared" si="3"/>
        <v>12945</v>
      </c>
      <c r="K19" s="13">
        <f t="shared" si="3"/>
        <v>6472.5</v>
      </c>
      <c r="L19" s="13">
        <f t="shared" si="3"/>
        <v>4640.4620000000023</v>
      </c>
      <c r="M19" s="13">
        <f t="shared" si="4"/>
        <v>71.695048281189685</v>
      </c>
      <c r="N19" s="13">
        <f t="shared" si="5"/>
        <v>35.847524140594842</v>
      </c>
      <c r="O19" s="23">
        <f t="shared" si="25"/>
        <v>6991</v>
      </c>
      <c r="P19" s="13">
        <f t="shared" si="6"/>
        <v>3495.5</v>
      </c>
      <c r="Q19" s="22">
        <f t="shared" si="6"/>
        <v>1981.6229999999998</v>
      </c>
      <c r="R19" s="13">
        <f t="shared" si="7"/>
        <v>56.690688027463878</v>
      </c>
      <c r="S19" s="14">
        <f t="shared" si="8"/>
        <v>28.345344013731939</v>
      </c>
      <c r="T19" s="22">
        <v>0</v>
      </c>
      <c r="U19" s="22">
        <v>0</v>
      </c>
      <c r="V19" s="22">
        <v>0.245</v>
      </c>
      <c r="W19" s="22"/>
      <c r="X19" s="22"/>
      <c r="Y19" s="22">
        <v>4404</v>
      </c>
      <c r="Z19" s="22">
        <v>2202</v>
      </c>
      <c r="AA19" s="22">
        <v>2218.619000000002</v>
      </c>
      <c r="AB19" s="22">
        <v>0</v>
      </c>
      <c r="AC19" s="22">
        <v>0</v>
      </c>
      <c r="AD19" s="22">
        <v>6991</v>
      </c>
      <c r="AE19" s="22">
        <v>3495.5</v>
      </c>
      <c r="AF19" s="22">
        <v>1981.3779999999999</v>
      </c>
      <c r="AG19" s="22">
        <f t="shared" si="13"/>
        <v>56.683679015877551</v>
      </c>
      <c r="AH19" s="22">
        <f t="shared" si="14"/>
        <v>28.341839507938776</v>
      </c>
      <c r="AI19" s="22">
        <v>100</v>
      </c>
      <c r="AJ19" s="22">
        <v>50</v>
      </c>
      <c r="AK19" s="22">
        <v>30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111662.9</v>
      </c>
      <c r="AZ19" s="22">
        <v>55831.45</v>
      </c>
      <c r="BA19" s="22">
        <v>46526.400000000001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f t="shared" si="17"/>
        <v>1080</v>
      </c>
      <c r="BO19" s="22">
        <f t="shared" si="17"/>
        <v>540</v>
      </c>
      <c r="BP19" s="22">
        <f t="shared" si="17"/>
        <v>378</v>
      </c>
      <c r="BQ19" s="22">
        <f t="shared" si="18"/>
        <v>70</v>
      </c>
      <c r="BR19" s="22">
        <f t="shared" si="19"/>
        <v>35</v>
      </c>
      <c r="BS19" s="22">
        <v>500</v>
      </c>
      <c r="BT19" s="22">
        <v>250</v>
      </c>
      <c r="BU19" s="22">
        <v>178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580</v>
      </c>
      <c r="CC19" s="22">
        <v>290</v>
      </c>
      <c r="CD19" s="22">
        <v>200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370</v>
      </c>
      <c r="CO19" s="22">
        <v>185</v>
      </c>
      <c r="CP19" s="22">
        <v>32.22</v>
      </c>
      <c r="CQ19" s="22">
        <v>370</v>
      </c>
      <c r="CR19" s="22">
        <v>185</v>
      </c>
      <c r="CS19" s="22">
        <v>23.22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f t="shared" si="27"/>
        <v>124607.9</v>
      </c>
      <c r="DH19" s="22">
        <f t="shared" si="26"/>
        <v>62303.95</v>
      </c>
      <c r="DI19" s="22">
        <f t="shared" si="28"/>
        <v>51166.862000000008</v>
      </c>
      <c r="DJ19" s="22">
        <v>0</v>
      </c>
      <c r="DK19" s="22">
        <v>0</v>
      </c>
      <c r="DL19" s="22">
        <v>0</v>
      </c>
      <c r="DM19" s="22">
        <v>26517.9</v>
      </c>
      <c r="DN19" s="22">
        <v>13258.95</v>
      </c>
      <c r="DO19" s="22">
        <v>0</v>
      </c>
      <c r="DP19" s="22">
        <v>0</v>
      </c>
      <c r="DQ19" s="22">
        <v>0</v>
      </c>
      <c r="DR19" s="22">
        <v>0</v>
      </c>
      <c r="DS19" s="22">
        <v>0</v>
      </c>
      <c r="DT19" s="22">
        <v>0</v>
      </c>
      <c r="DU19" s="22">
        <v>0</v>
      </c>
      <c r="DV19" s="22">
        <v>0</v>
      </c>
      <c r="DW19" s="22">
        <v>0</v>
      </c>
      <c r="DX19" s="22">
        <v>0</v>
      </c>
      <c r="DY19" s="22">
        <v>0</v>
      </c>
      <c r="DZ19" s="22">
        <v>0</v>
      </c>
      <c r="EA19" s="22">
        <v>0</v>
      </c>
      <c r="EB19" s="22">
        <v>0</v>
      </c>
      <c r="EC19" s="22">
        <f t="shared" si="20"/>
        <v>26517.9</v>
      </c>
      <c r="ED19" s="22">
        <f t="shared" si="20"/>
        <v>13258.95</v>
      </c>
      <c r="EE19" s="22">
        <f t="shared" si="21"/>
        <v>0</v>
      </c>
      <c r="EG19" s="10">
        <f t="shared" si="22"/>
        <v>0</v>
      </c>
      <c r="EH19" s="10">
        <f t="shared" si="22"/>
        <v>0</v>
      </c>
      <c r="EI19" s="10">
        <f t="shared" si="22"/>
        <v>0</v>
      </c>
      <c r="EJ19" s="10">
        <f t="shared" si="23"/>
        <v>138180.79999999999</v>
      </c>
      <c r="EK19" s="10">
        <f t="shared" si="23"/>
        <v>69090.399999999994</v>
      </c>
      <c r="EL19" s="10">
        <f t="shared" si="23"/>
        <v>46526.400000000001</v>
      </c>
    </row>
    <row r="20" spans="1:142" s="15" customFormat="1" ht="15" customHeight="1">
      <c r="A20" s="11">
        <v>11</v>
      </c>
      <c r="B20" s="12" t="s">
        <v>20</v>
      </c>
      <c r="C20" s="37">
        <v>0</v>
      </c>
      <c r="D20" s="38">
        <v>5783.1</v>
      </c>
      <c r="E20" s="23">
        <f t="shared" si="24"/>
        <v>150552.20000000001</v>
      </c>
      <c r="F20" s="22">
        <f t="shared" si="24"/>
        <v>75276.100000000006</v>
      </c>
      <c r="G20" s="13">
        <f t="shared" si="0"/>
        <v>61148.743999999999</v>
      </c>
      <c r="H20" s="13">
        <f t="shared" si="1"/>
        <v>81.232614335758626</v>
      </c>
      <c r="I20" s="13">
        <f t="shared" si="2"/>
        <v>40.616307167879313</v>
      </c>
      <c r="J20" s="23">
        <f t="shared" si="3"/>
        <v>33755</v>
      </c>
      <c r="K20" s="13">
        <f t="shared" si="3"/>
        <v>16877.5</v>
      </c>
      <c r="L20" s="13">
        <f t="shared" si="3"/>
        <v>12210.610666666662</v>
      </c>
      <c r="M20" s="13">
        <f t="shared" si="4"/>
        <v>72.348456031205217</v>
      </c>
      <c r="N20" s="13">
        <f t="shared" si="5"/>
        <v>36.174228015602608</v>
      </c>
      <c r="O20" s="23">
        <f t="shared" si="25"/>
        <v>12000</v>
      </c>
      <c r="P20" s="13">
        <f t="shared" si="6"/>
        <v>6000</v>
      </c>
      <c r="Q20" s="22">
        <f t="shared" si="6"/>
        <v>4607.6080000000002</v>
      </c>
      <c r="R20" s="13">
        <f t="shared" si="7"/>
        <v>76.79346666666666</v>
      </c>
      <c r="S20" s="14">
        <f t="shared" si="8"/>
        <v>38.39673333333333</v>
      </c>
      <c r="T20" s="22">
        <v>0</v>
      </c>
      <c r="U20" s="22">
        <v>0</v>
      </c>
      <c r="V20" s="22">
        <v>0.30499999999999999</v>
      </c>
      <c r="W20" s="22"/>
      <c r="X20" s="22"/>
      <c r="Y20" s="22">
        <v>11900</v>
      </c>
      <c r="Z20" s="22">
        <v>5950</v>
      </c>
      <c r="AA20" s="22">
        <v>1999.0546666666612</v>
      </c>
      <c r="AB20" s="22">
        <v>0</v>
      </c>
      <c r="AC20" s="22">
        <v>0</v>
      </c>
      <c r="AD20" s="22">
        <v>12000</v>
      </c>
      <c r="AE20" s="22">
        <v>6000</v>
      </c>
      <c r="AF20" s="22">
        <v>4607.3029999999999</v>
      </c>
      <c r="AG20" s="22">
        <f t="shared" si="13"/>
        <v>76.788383333333329</v>
      </c>
      <c r="AH20" s="22">
        <f t="shared" si="14"/>
        <v>38.394191666666664</v>
      </c>
      <c r="AI20" s="22">
        <v>1430</v>
      </c>
      <c r="AJ20" s="22">
        <v>715</v>
      </c>
      <c r="AK20" s="22">
        <v>364</v>
      </c>
      <c r="AL20" s="22">
        <f>AK20/AJ20*100</f>
        <v>50.909090909090907</v>
      </c>
      <c r="AM20" s="22">
        <f>AK20/AI20*100</f>
        <v>25.454545454545453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115707.2</v>
      </c>
      <c r="AZ20" s="22">
        <v>57853.599999999999</v>
      </c>
      <c r="BA20" s="22">
        <v>48211.333333333328</v>
      </c>
      <c r="BB20" s="22">
        <v>0</v>
      </c>
      <c r="BC20" s="22">
        <v>0</v>
      </c>
      <c r="BD20" s="22">
        <v>0</v>
      </c>
      <c r="BE20" s="22">
        <v>1090</v>
      </c>
      <c r="BF20" s="22">
        <v>545</v>
      </c>
      <c r="BG20" s="22">
        <v>726.8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f t="shared" si="17"/>
        <v>1525</v>
      </c>
      <c r="BO20" s="22">
        <f t="shared" si="17"/>
        <v>762.5</v>
      </c>
      <c r="BP20" s="22">
        <f t="shared" si="17"/>
        <v>282.38499999999999</v>
      </c>
      <c r="BQ20" s="22">
        <f t="shared" si="18"/>
        <v>37.03409836065574</v>
      </c>
      <c r="BR20" s="22">
        <f t="shared" si="19"/>
        <v>18.51704918032787</v>
      </c>
      <c r="BS20" s="22">
        <v>1500</v>
      </c>
      <c r="BT20" s="22">
        <v>750</v>
      </c>
      <c r="BU20" s="22">
        <v>282.38499999999999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25</v>
      </c>
      <c r="CC20" s="22">
        <v>12.5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6500</v>
      </c>
      <c r="CO20" s="22">
        <v>3250</v>
      </c>
      <c r="CP20" s="22">
        <v>4957.5630000000001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400</v>
      </c>
      <c r="CX20" s="22">
        <v>200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0</v>
      </c>
      <c r="DG20" s="22">
        <f t="shared" si="27"/>
        <v>150552.20000000001</v>
      </c>
      <c r="DH20" s="22">
        <f t="shared" si="26"/>
        <v>75276.100000000006</v>
      </c>
      <c r="DI20" s="22">
        <f t="shared" si="28"/>
        <v>61148.743999999999</v>
      </c>
      <c r="DJ20" s="22">
        <v>0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  <c r="DR20" s="22">
        <v>0</v>
      </c>
      <c r="DS20" s="22">
        <v>0</v>
      </c>
      <c r="DT20" s="22">
        <v>0</v>
      </c>
      <c r="DU20" s="22">
        <v>0</v>
      </c>
      <c r="DV20" s="22">
        <v>0</v>
      </c>
      <c r="DW20" s="22">
        <v>0</v>
      </c>
      <c r="DX20" s="22">
        <v>0</v>
      </c>
      <c r="DY20" s="22">
        <v>0</v>
      </c>
      <c r="DZ20" s="22">
        <v>0</v>
      </c>
      <c r="EA20" s="22">
        <v>0</v>
      </c>
      <c r="EB20" s="22">
        <v>0</v>
      </c>
      <c r="EC20" s="22">
        <f t="shared" si="20"/>
        <v>0</v>
      </c>
      <c r="ED20" s="22">
        <f t="shared" si="20"/>
        <v>0</v>
      </c>
      <c r="EE20" s="22">
        <f t="shared" si="21"/>
        <v>0</v>
      </c>
      <c r="EG20" s="10">
        <f t="shared" si="22"/>
        <v>0</v>
      </c>
      <c r="EH20" s="10">
        <f t="shared" si="22"/>
        <v>0</v>
      </c>
      <c r="EI20" s="10">
        <f t="shared" si="22"/>
        <v>0</v>
      </c>
      <c r="EJ20" s="10">
        <f t="shared" si="23"/>
        <v>116797.2</v>
      </c>
      <c r="EK20" s="10">
        <f t="shared" si="23"/>
        <v>58398.6</v>
      </c>
      <c r="EL20" s="10">
        <f t="shared" si="23"/>
        <v>48938.133333333331</v>
      </c>
    </row>
    <row r="21" spans="1:142" s="15" customFormat="1" ht="15" customHeight="1">
      <c r="A21" s="11">
        <v>12</v>
      </c>
      <c r="B21" s="12" t="s">
        <v>21</v>
      </c>
      <c r="C21" s="37">
        <v>0</v>
      </c>
      <c r="D21" s="38">
        <v>2401</v>
      </c>
      <c r="E21" s="23">
        <f t="shared" si="24"/>
        <v>17547.2</v>
      </c>
      <c r="F21" s="22">
        <f t="shared" si="24"/>
        <v>8773.6</v>
      </c>
      <c r="G21" s="13">
        <f t="shared" si="0"/>
        <v>18129.2124</v>
      </c>
      <c r="H21" s="13">
        <f t="shared" si="1"/>
        <v>206.6336783076502</v>
      </c>
      <c r="I21" s="13">
        <f t="shared" si="2"/>
        <v>103.3168391538251</v>
      </c>
      <c r="J21" s="23">
        <f t="shared" si="3"/>
        <v>4135.0999999999995</v>
      </c>
      <c r="K21" s="13">
        <f t="shared" si="3"/>
        <v>2067.5499999999997</v>
      </c>
      <c r="L21" s="13">
        <f t="shared" si="3"/>
        <v>949.41200000000003</v>
      </c>
      <c r="M21" s="13">
        <f t="shared" si="4"/>
        <v>45.91966336968877</v>
      </c>
      <c r="N21" s="13">
        <f t="shared" si="5"/>
        <v>22.959831684844385</v>
      </c>
      <c r="O21" s="23">
        <f t="shared" si="25"/>
        <v>3037.2</v>
      </c>
      <c r="P21" s="13">
        <f t="shared" si="6"/>
        <v>1518.6</v>
      </c>
      <c r="Q21" s="22">
        <f t="shared" si="6"/>
        <v>789.37099999999998</v>
      </c>
      <c r="R21" s="13">
        <f t="shared" si="7"/>
        <v>51.980179112340316</v>
      </c>
      <c r="S21" s="14">
        <f t="shared" si="8"/>
        <v>25.990089556170158</v>
      </c>
      <c r="T21" s="22">
        <v>37.200000000000003</v>
      </c>
      <c r="U21" s="22">
        <v>18.600000000000001</v>
      </c>
      <c r="V21" s="22">
        <v>17.867000000000001</v>
      </c>
      <c r="W21" s="22">
        <f t="shared" si="9"/>
        <v>96.05913978494624</v>
      </c>
      <c r="X21" s="22">
        <f t="shared" si="10"/>
        <v>48.02956989247312</v>
      </c>
      <c r="Y21" s="22">
        <v>1000</v>
      </c>
      <c r="Z21" s="22">
        <v>500</v>
      </c>
      <c r="AA21" s="22">
        <v>146.34100000000001</v>
      </c>
      <c r="AB21" s="22">
        <v>0</v>
      </c>
      <c r="AC21" s="22">
        <v>0</v>
      </c>
      <c r="AD21" s="22">
        <v>3000</v>
      </c>
      <c r="AE21" s="22">
        <v>1500</v>
      </c>
      <c r="AF21" s="22">
        <v>771.50400000000002</v>
      </c>
      <c r="AG21" s="22">
        <f t="shared" si="13"/>
        <v>51.433599999999998</v>
      </c>
      <c r="AH21" s="22">
        <f t="shared" si="14"/>
        <v>25.716799999999999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13412.1</v>
      </c>
      <c r="AZ21" s="22">
        <v>6706.05</v>
      </c>
      <c r="BA21" s="22">
        <v>5588.375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f t="shared" si="17"/>
        <v>97.9</v>
      </c>
      <c r="BO21" s="22">
        <f t="shared" si="17"/>
        <v>48.95</v>
      </c>
      <c r="BP21" s="22">
        <f t="shared" si="17"/>
        <v>13.7</v>
      </c>
      <c r="BQ21" s="22">
        <f t="shared" si="18"/>
        <v>27.987742594484168</v>
      </c>
      <c r="BR21" s="22">
        <f t="shared" si="19"/>
        <v>13.993871297242084</v>
      </c>
      <c r="BS21" s="22">
        <v>0</v>
      </c>
      <c r="BT21" s="22">
        <v>0</v>
      </c>
      <c r="BU21" s="22">
        <v>0</v>
      </c>
      <c r="BV21" s="22">
        <v>97.9</v>
      </c>
      <c r="BW21" s="22">
        <v>48.95</v>
      </c>
      <c r="BX21" s="22">
        <v>13.7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11591.4254</v>
      </c>
      <c r="DC21" s="22">
        <v>0</v>
      </c>
      <c r="DD21" s="22">
        <v>0</v>
      </c>
      <c r="DE21" s="22">
        <v>0</v>
      </c>
      <c r="DF21" s="22">
        <v>0</v>
      </c>
      <c r="DG21" s="22">
        <f t="shared" si="27"/>
        <v>17547.2</v>
      </c>
      <c r="DH21" s="22">
        <f t="shared" si="26"/>
        <v>8773.6</v>
      </c>
      <c r="DI21" s="22">
        <f t="shared" si="28"/>
        <v>18129.2124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0</v>
      </c>
      <c r="EA21" s="22">
        <v>0</v>
      </c>
      <c r="EB21" s="22">
        <v>0</v>
      </c>
      <c r="EC21" s="22">
        <f t="shared" si="20"/>
        <v>0</v>
      </c>
      <c r="ED21" s="22">
        <f t="shared" si="20"/>
        <v>0</v>
      </c>
      <c r="EE21" s="22">
        <f t="shared" si="21"/>
        <v>0</v>
      </c>
      <c r="EG21" s="10">
        <f t="shared" si="22"/>
        <v>0</v>
      </c>
      <c r="EH21" s="10">
        <f t="shared" si="22"/>
        <v>0</v>
      </c>
      <c r="EI21" s="10">
        <f t="shared" si="22"/>
        <v>0</v>
      </c>
      <c r="EJ21" s="10">
        <f t="shared" si="23"/>
        <v>13412.1</v>
      </c>
      <c r="EK21" s="10">
        <f t="shared" si="23"/>
        <v>6706.05</v>
      </c>
      <c r="EL21" s="10">
        <f t="shared" si="23"/>
        <v>17179.8004</v>
      </c>
    </row>
    <row r="22" spans="1:142" s="18" customFormat="1" ht="15" customHeight="1">
      <c r="A22" s="11">
        <v>13</v>
      </c>
      <c r="B22" s="12" t="s">
        <v>22</v>
      </c>
      <c r="C22" s="37">
        <v>0</v>
      </c>
      <c r="D22" s="38">
        <v>3627.5</v>
      </c>
      <c r="E22" s="23">
        <f t="shared" si="24"/>
        <v>131141.51</v>
      </c>
      <c r="F22" s="22">
        <f t="shared" si="24"/>
        <v>65570.755000000005</v>
      </c>
      <c r="G22" s="13">
        <f t="shared" si="0"/>
        <v>50051.684000000001</v>
      </c>
      <c r="H22" s="13">
        <f t="shared" si="1"/>
        <v>76.332328337534008</v>
      </c>
      <c r="I22" s="13">
        <f t="shared" si="2"/>
        <v>38.166164168767004</v>
      </c>
      <c r="J22" s="23">
        <f t="shared" si="3"/>
        <v>21417.599999999999</v>
      </c>
      <c r="K22" s="13">
        <f t="shared" si="3"/>
        <v>10708.8</v>
      </c>
      <c r="L22" s="13">
        <f t="shared" si="3"/>
        <v>4355.2256666666681</v>
      </c>
      <c r="M22" s="13">
        <f t="shared" si="4"/>
        <v>40.669595721898517</v>
      </c>
      <c r="N22" s="13">
        <f t="shared" si="5"/>
        <v>20.334797860949259</v>
      </c>
      <c r="O22" s="23">
        <f t="shared" si="25"/>
        <v>13077.7</v>
      </c>
      <c r="P22" s="13">
        <f t="shared" si="6"/>
        <v>6538.85</v>
      </c>
      <c r="Q22" s="22">
        <f t="shared" si="6"/>
        <v>2789.7109999999998</v>
      </c>
      <c r="R22" s="13">
        <f t="shared" si="7"/>
        <v>42.663633513538308</v>
      </c>
      <c r="S22" s="14">
        <f t="shared" si="8"/>
        <v>21.331816756769154</v>
      </c>
      <c r="T22" s="22">
        <v>4.2</v>
      </c>
      <c r="U22" s="22">
        <v>2.1</v>
      </c>
      <c r="V22" s="22">
        <v>1.8879999999999999</v>
      </c>
      <c r="W22" s="22">
        <f t="shared" si="9"/>
        <v>89.904761904761898</v>
      </c>
      <c r="X22" s="22">
        <f t="shared" si="10"/>
        <v>44.952380952380949</v>
      </c>
      <c r="Y22" s="22">
        <v>5489.9</v>
      </c>
      <c r="Z22" s="22">
        <v>2744.95</v>
      </c>
      <c r="AA22" s="22">
        <v>555.57866666666746</v>
      </c>
      <c r="AB22" s="22">
        <f t="shared" si="11"/>
        <v>20.240028658688409</v>
      </c>
      <c r="AC22" s="22">
        <f t="shared" si="12"/>
        <v>10.120014329344205</v>
      </c>
      <c r="AD22" s="22">
        <v>13073.5</v>
      </c>
      <c r="AE22" s="22">
        <v>6536.75</v>
      </c>
      <c r="AF22" s="22">
        <v>2787.8229999999999</v>
      </c>
      <c r="AG22" s="22">
        <f t="shared" si="13"/>
        <v>42.648456801927559</v>
      </c>
      <c r="AH22" s="22">
        <f t="shared" si="14"/>
        <v>21.324228400963779</v>
      </c>
      <c r="AI22" s="22">
        <v>580</v>
      </c>
      <c r="AJ22" s="22">
        <v>290</v>
      </c>
      <c r="AK22" s="22">
        <v>111.8</v>
      </c>
      <c r="AL22" s="22">
        <f>AK22/AJ22*100</f>
        <v>38.551724137931032</v>
      </c>
      <c r="AM22" s="22">
        <f>AK22/AI22*100</f>
        <v>19.275862068965516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97431.5</v>
      </c>
      <c r="AZ22" s="22">
        <v>48715.75</v>
      </c>
      <c r="BA22" s="22">
        <v>40596.458333333336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f t="shared" si="17"/>
        <v>950</v>
      </c>
      <c r="BO22" s="22">
        <f t="shared" si="17"/>
        <v>475</v>
      </c>
      <c r="BP22" s="22">
        <f t="shared" si="17"/>
        <v>223.536</v>
      </c>
      <c r="BQ22" s="22">
        <f t="shared" si="18"/>
        <v>47.060210526315785</v>
      </c>
      <c r="BR22" s="22">
        <f t="shared" si="19"/>
        <v>23.530105263157893</v>
      </c>
      <c r="BS22" s="22">
        <v>0</v>
      </c>
      <c r="BT22" s="22">
        <v>0</v>
      </c>
      <c r="BU22" s="22">
        <v>0</v>
      </c>
      <c r="BV22" s="22">
        <v>750</v>
      </c>
      <c r="BW22" s="22">
        <v>375</v>
      </c>
      <c r="BX22" s="22">
        <v>223.536</v>
      </c>
      <c r="BY22" s="22">
        <v>0</v>
      </c>
      <c r="BZ22" s="22">
        <v>0</v>
      </c>
      <c r="CA22" s="22">
        <v>0</v>
      </c>
      <c r="CB22" s="22">
        <v>200</v>
      </c>
      <c r="CC22" s="22">
        <v>100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1320</v>
      </c>
      <c r="CO22" s="22">
        <v>660</v>
      </c>
      <c r="CP22" s="22">
        <v>674.6</v>
      </c>
      <c r="CQ22" s="22">
        <v>600</v>
      </c>
      <c r="CR22" s="22">
        <v>300</v>
      </c>
      <c r="CS22" s="22">
        <v>60.5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0</v>
      </c>
      <c r="DG22" s="22">
        <f t="shared" si="27"/>
        <v>118849.1</v>
      </c>
      <c r="DH22" s="22">
        <f t="shared" si="26"/>
        <v>59424.55</v>
      </c>
      <c r="DI22" s="22">
        <f t="shared" si="28"/>
        <v>44951.684000000001</v>
      </c>
      <c r="DJ22" s="22">
        <v>0</v>
      </c>
      <c r="DK22" s="22">
        <v>0</v>
      </c>
      <c r="DL22" s="22">
        <v>0</v>
      </c>
      <c r="DM22" s="22">
        <v>12292.41</v>
      </c>
      <c r="DN22" s="22">
        <v>6146.2049999999999</v>
      </c>
      <c r="DO22" s="22">
        <v>5100</v>
      </c>
      <c r="DP22" s="22">
        <v>0</v>
      </c>
      <c r="DQ22" s="22">
        <v>0</v>
      </c>
      <c r="DR22" s="22">
        <v>0</v>
      </c>
      <c r="DS22" s="22">
        <v>0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>
        <v>0</v>
      </c>
      <c r="DZ22" s="22">
        <v>0</v>
      </c>
      <c r="EA22" s="22">
        <v>0</v>
      </c>
      <c r="EB22" s="22">
        <v>0</v>
      </c>
      <c r="EC22" s="22">
        <f t="shared" si="20"/>
        <v>12292.41</v>
      </c>
      <c r="ED22" s="22">
        <f t="shared" si="20"/>
        <v>6146.2049999999999</v>
      </c>
      <c r="EE22" s="22">
        <f t="shared" si="21"/>
        <v>5100</v>
      </c>
      <c r="EG22" s="10">
        <f t="shared" si="22"/>
        <v>0</v>
      </c>
      <c r="EH22" s="10">
        <f t="shared" si="22"/>
        <v>0</v>
      </c>
      <c r="EI22" s="10">
        <f t="shared" si="22"/>
        <v>0</v>
      </c>
      <c r="EJ22" s="10">
        <f t="shared" si="23"/>
        <v>109723.91</v>
      </c>
      <c r="EK22" s="10">
        <f t="shared" si="23"/>
        <v>54861.955000000002</v>
      </c>
      <c r="EL22" s="10">
        <f t="shared" si="23"/>
        <v>45696.458333333336</v>
      </c>
    </row>
    <row r="23" spans="1:142" s="18" customFormat="1" ht="15" customHeight="1">
      <c r="A23" s="11">
        <v>14</v>
      </c>
      <c r="B23" s="12" t="s">
        <v>23</v>
      </c>
      <c r="C23" s="37">
        <v>0</v>
      </c>
      <c r="D23" s="38">
        <v>5587.1</v>
      </c>
      <c r="E23" s="23">
        <f t="shared" si="24"/>
        <v>57187.9</v>
      </c>
      <c r="F23" s="22">
        <f t="shared" si="24"/>
        <v>28593.95</v>
      </c>
      <c r="G23" s="13">
        <f t="shared" si="0"/>
        <v>22879.999</v>
      </c>
      <c r="H23" s="13">
        <f t="shared" si="1"/>
        <v>80.016923160318882</v>
      </c>
      <c r="I23" s="13">
        <f t="shared" si="2"/>
        <v>40.008461580159441</v>
      </c>
      <c r="J23" s="23">
        <f t="shared" si="3"/>
        <v>9963.6</v>
      </c>
      <c r="K23" s="13">
        <f t="shared" si="3"/>
        <v>4981.8</v>
      </c>
      <c r="L23" s="13">
        <f t="shared" si="3"/>
        <v>3203.0989999999983</v>
      </c>
      <c r="M23" s="13">
        <f t="shared" si="4"/>
        <v>64.296017503713472</v>
      </c>
      <c r="N23" s="13">
        <f t="shared" si="5"/>
        <v>32.148008751856736</v>
      </c>
      <c r="O23" s="23">
        <f t="shared" si="25"/>
        <v>4538.3</v>
      </c>
      <c r="P23" s="13">
        <f t="shared" si="6"/>
        <v>2269.15</v>
      </c>
      <c r="Q23" s="22">
        <f t="shared" si="6"/>
        <v>2082.0810000000001</v>
      </c>
      <c r="R23" s="13">
        <f t="shared" si="7"/>
        <v>91.755987924993946</v>
      </c>
      <c r="S23" s="14">
        <f t="shared" si="8"/>
        <v>45.877993962496973</v>
      </c>
      <c r="T23" s="22">
        <v>0</v>
      </c>
      <c r="U23" s="22">
        <v>0</v>
      </c>
      <c r="V23" s="22">
        <v>22.396999999999998</v>
      </c>
      <c r="W23" s="22"/>
      <c r="X23" s="22"/>
      <c r="Y23" s="22">
        <v>2901.3</v>
      </c>
      <c r="Z23" s="22">
        <v>1450.65</v>
      </c>
      <c r="AA23" s="22">
        <v>398.91799999999785</v>
      </c>
      <c r="AB23" s="22">
        <f t="shared" si="11"/>
        <v>27.499258952883039</v>
      </c>
      <c r="AC23" s="22">
        <f t="shared" si="12"/>
        <v>13.74962947644152</v>
      </c>
      <c r="AD23" s="22">
        <v>4538.3</v>
      </c>
      <c r="AE23" s="22">
        <v>2269.15</v>
      </c>
      <c r="AF23" s="22">
        <v>2059.6840000000002</v>
      </c>
      <c r="AG23" s="22">
        <f t="shared" si="13"/>
        <v>90.768966353039687</v>
      </c>
      <c r="AH23" s="22">
        <f t="shared" si="14"/>
        <v>45.384483176519844</v>
      </c>
      <c r="AI23" s="22">
        <v>934</v>
      </c>
      <c r="AJ23" s="22">
        <v>467</v>
      </c>
      <c r="AK23" s="22">
        <v>192.8</v>
      </c>
      <c r="AL23" s="22">
        <f>AK23/AJ23*100</f>
        <v>41.284796573875802</v>
      </c>
      <c r="AM23" s="22">
        <f>AK23/AI23*100</f>
        <v>20.642398286937901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47224.3</v>
      </c>
      <c r="AZ23" s="22">
        <v>23612.15</v>
      </c>
      <c r="BA23" s="22">
        <v>19676.900000000001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f t="shared" si="17"/>
        <v>200</v>
      </c>
      <c r="BO23" s="22">
        <f t="shared" si="17"/>
        <v>100</v>
      </c>
      <c r="BP23" s="22">
        <f t="shared" si="17"/>
        <v>159.30000000000001</v>
      </c>
      <c r="BQ23" s="22">
        <f t="shared" si="18"/>
        <v>159.30000000000001</v>
      </c>
      <c r="BR23" s="22">
        <f t="shared" si="19"/>
        <v>79.650000000000006</v>
      </c>
      <c r="BS23" s="22">
        <v>0</v>
      </c>
      <c r="BT23" s="22">
        <v>0</v>
      </c>
      <c r="BU23" s="22">
        <v>0</v>
      </c>
      <c r="BV23" s="22">
        <v>200</v>
      </c>
      <c r="BW23" s="22">
        <v>100</v>
      </c>
      <c r="BX23" s="22">
        <v>85.3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74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1390</v>
      </c>
      <c r="CO23" s="22">
        <v>695</v>
      </c>
      <c r="CP23" s="22">
        <v>370</v>
      </c>
      <c r="CQ23" s="22">
        <v>290</v>
      </c>
      <c r="CR23" s="22">
        <v>145</v>
      </c>
      <c r="CS23" s="22">
        <v>12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f t="shared" si="27"/>
        <v>57187.9</v>
      </c>
      <c r="DH23" s="22">
        <f t="shared" si="26"/>
        <v>28593.95</v>
      </c>
      <c r="DI23" s="22">
        <f t="shared" si="28"/>
        <v>22879.999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22">
        <v>0</v>
      </c>
      <c r="DQ23" s="22">
        <v>0</v>
      </c>
      <c r="DR23" s="22">
        <v>0</v>
      </c>
      <c r="DS23" s="22">
        <v>0</v>
      </c>
      <c r="DT23" s="22">
        <v>0</v>
      </c>
      <c r="DU23" s="22">
        <v>0</v>
      </c>
      <c r="DV23" s="22">
        <v>0</v>
      </c>
      <c r="DW23" s="22">
        <v>0</v>
      </c>
      <c r="DX23" s="22">
        <v>0</v>
      </c>
      <c r="DY23" s="22">
        <v>0</v>
      </c>
      <c r="DZ23" s="22">
        <v>0</v>
      </c>
      <c r="EA23" s="22">
        <v>0</v>
      </c>
      <c r="EB23" s="22">
        <v>0</v>
      </c>
      <c r="EC23" s="22">
        <f t="shared" si="20"/>
        <v>0</v>
      </c>
      <c r="ED23" s="22">
        <f t="shared" si="20"/>
        <v>0</v>
      </c>
      <c r="EE23" s="22">
        <f t="shared" si="21"/>
        <v>0</v>
      </c>
      <c r="EG23" s="10">
        <f t="shared" si="22"/>
        <v>0</v>
      </c>
      <c r="EH23" s="10">
        <f t="shared" si="22"/>
        <v>0</v>
      </c>
      <c r="EI23" s="10">
        <f t="shared" si="22"/>
        <v>0</v>
      </c>
      <c r="EJ23" s="10">
        <f t="shared" si="23"/>
        <v>47224.3</v>
      </c>
      <c r="EK23" s="10">
        <f t="shared" si="23"/>
        <v>23612.15</v>
      </c>
      <c r="EL23" s="10">
        <f t="shared" si="23"/>
        <v>19676.900000000001</v>
      </c>
    </row>
    <row r="24" spans="1:142" s="18" customFormat="1" ht="15" customHeight="1">
      <c r="A24" s="11">
        <v>15</v>
      </c>
      <c r="B24" s="12" t="s">
        <v>24</v>
      </c>
      <c r="C24" s="37">
        <v>0</v>
      </c>
      <c r="D24" s="38">
        <v>0.9</v>
      </c>
      <c r="E24" s="23">
        <f t="shared" si="24"/>
        <v>12074.599999999999</v>
      </c>
      <c r="F24" s="22">
        <f t="shared" si="24"/>
        <v>6037.2999999999993</v>
      </c>
      <c r="G24" s="13">
        <f t="shared" si="0"/>
        <v>4535.9120999999996</v>
      </c>
      <c r="H24" s="13">
        <f t="shared" si="1"/>
        <v>75.131467709075253</v>
      </c>
      <c r="I24" s="13">
        <f t="shared" si="2"/>
        <v>37.565733854537626</v>
      </c>
      <c r="J24" s="23">
        <f t="shared" si="3"/>
        <v>6845.7</v>
      </c>
      <c r="K24" s="13">
        <f t="shared" si="3"/>
        <v>3422.85</v>
      </c>
      <c r="L24" s="13">
        <f t="shared" si="3"/>
        <v>2357.203766666667</v>
      </c>
      <c r="M24" s="13">
        <f t="shared" si="4"/>
        <v>68.866697829781231</v>
      </c>
      <c r="N24" s="13">
        <f t="shared" si="5"/>
        <v>34.433348914890615</v>
      </c>
      <c r="O24" s="23">
        <f t="shared" si="25"/>
        <v>2575.6999999999998</v>
      </c>
      <c r="P24" s="13">
        <f t="shared" si="6"/>
        <v>1287.8499999999999</v>
      </c>
      <c r="Q24" s="22">
        <f t="shared" si="6"/>
        <v>1037.222</v>
      </c>
      <c r="R24" s="13">
        <f t="shared" si="7"/>
        <v>80.539037931436113</v>
      </c>
      <c r="S24" s="14">
        <f t="shared" si="8"/>
        <v>40.269518965718056</v>
      </c>
      <c r="T24" s="22">
        <v>375.7</v>
      </c>
      <c r="U24" s="22">
        <v>187.85</v>
      </c>
      <c r="V24" s="22">
        <v>393.721</v>
      </c>
      <c r="W24" s="22">
        <f t="shared" si="9"/>
        <v>209.59329252062818</v>
      </c>
      <c r="X24" s="22">
        <f t="shared" si="10"/>
        <v>104.79664626031409</v>
      </c>
      <c r="Y24" s="22">
        <v>1600</v>
      </c>
      <c r="Z24" s="22">
        <v>800</v>
      </c>
      <c r="AA24" s="22">
        <v>754.10566666666682</v>
      </c>
      <c r="AB24" s="22">
        <f t="shared" si="11"/>
        <v>94.263208333333353</v>
      </c>
      <c r="AC24" s="22">
        <f t="shared" si="12"/>
        <v>47.131604166666676</v>
      </c>
      <c r="AD24" s="22">
        <v>2200</v>
      </c>
      <c r="AE24" s="22">
        <v>1100</v>
      </c>
      <c r="AF24" s="22">
        <v>643.50099999999998</v>
      </c>
      <c r="AG24" s="22">
        <f t="shared" si="13"/>
        <v>58.500090909090908</v>
      </c>
      <c r="AH24" s="22">
        <f t="shared" si="14"/>
        <v>29.250045454545454</v>
      </c>
      <c r="AI24" s="22">
        <v>30</v>
      </c>
      <c r="AJ24" s="22">
        <v>15</v>
      </c>
      <c r="AK24" s="22">
        <v>0</v>
      </c>
      <c r="AL24" s="22">
        <f>AK24/AJ24*100</f>
        <v>0</v>
      </c>
      <c r="AM24" s="22">
        <f>AK24/AI24*100</f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5228.8999999999996</v>
      </c>
      <c r="AZ24" s="22">
        <v>2614.4499999999998</v>
      </c>
      <c r="BA24" s="22">
        <v>2178.708333333333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f t="shared" si="17"/>
        <v>600</v>
      </c>
      <c r="BO24" s="22">
        <f t="shared" si="17"/>
        <v>300</v>
      </c>
      <c r="BP24" s="22">
        <f t="shared" si="17"/>
        <v>94.969099999999997</v>
      </c>
      <c r="BQ24" s="22">
        <f t="shared" si="18"/>
        <v>31.656366666666663</v>
      </c>
      <c r="BR24" s="22">
        <f t="shared" si="19"/>
        <v>15.828183333333332</v>
      </c>
      <c r="BS24" s="22">
        <v>600</v>
      </c>
      <c r="BT24" s="22">
        <v>300</v>
      </c>
      <c r="BU24" s="22">
        <v>94.969099999999997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100</v>
      </c>
      <c r="CO24" s="22">
        <v>50</v>
      </c>
      <c r="CP24" s="22">
        <v>15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1940</v>
      </c>
      <c r="DD24" s="22">
        <v>970</v>
      </c>
      <c r="DE24" s="22">
        <v>455.90699999999998</v>
      </c>
      <c r="DF24" s="22">
        <v>0</v>
      </c>
      <c r="DG24" s="22">
        <f t="shared" si="27"/>
        <v>12074.599999999999</v>
      </c>
      <c r="DH24" s="22">
        <f t="shared" si="26"/>
        <v>6037.2999999999993</v>
      </c>
      <c r="DI24" s="22">
        <f t="shared" si="28"/>
        <v>4535.9120999999996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22">
        <f t="shared" si="20"/>
        <v>0</v>
      </c>
      <c r="ED24" s="22">
        <f t="shared" si="20"/>
        <v>0</v>
      </c>
      <c r="EE24" s="22">
        <f t="shared" si="21"/>
        <v>0</v>
      </c>
      <c r="EG24" s="10">
        <f t="shared" si="22"/>
        <v>0</v>
      </c>
      <c r="EH24" s="10">
        <f t="shared" si="22"/>
        <v>0</v>
      </c>
      <c r="EI24" s="10">
        <f t="shared" si="22"/>
        <v>0</v>
      </c>
      <c r="EJ24" s="10">
        <f t="shared" si="23"/>
        <v>5228.8999999999996</v>
      </c>
      <c r="EK24" s="10">
        <f t="shared" si="23"/>
        <v>2614.4499999999998</v>
      </c>
      <c r="EL24" s="10">
        <f t="shared" si="23"/>
        <v>2178.708333333333</v>
      </c>
    </row>
    <row r="25" spans="1:142" s="18" customFormat="1" ht="15" customHeight="1">
      <c r="A25" s="11">
        <v>16</v>
      </c>
      <c r="B25" s="12" t="s">
        <v>25</v>
      </c>
      <c r="C25" s="37">
        <v>0</v>
      </c>
      <c r="D25" s="38">
        <v>12296.4</v>
      </c>
      <c r="E25" s="23">
        <f t="shared" si="24"/>
        <v>15566.5</v>
      </c>
      <c r="F25" s="22">
        <f t="shared" si="24"/>
        <v>7783.25</v>
      </c>
      <c r="G25" s="13">
        <f t="shared" si="0"/>
        <v>5538.1729999999998</v>
      </c>
      <c r="H25" s="13">
        <f t="shared" si="1"/>
        <v>71.155018790351079</v>
      </c>
      <c r="I25" s="13">
        <f t="shared" si="2"/>
        <v>35.577509395175539</v>
      </c>
      <c r="J25" s="23">
        <f t="shared" si="3"/>
        <v>5600</v>
      </c>
      <c r="K25" s="13">
        <f t="shared" si="3"/>
        <v>2800</v>
      </c>
      <c r="L25" s="13">
        <f t="shared" si="3"/>
        <v>1385.4646666666674</v>
      </c>
      <c r="M25" s="13">
        <f t="shared" si="4"/>
        <v>49.480880952380978</v>
      </c>
      <c r="N25" s="13">
        <f t="shared" si="5"/>
        <v>24.740440476190489</v>
      </c>
      <c r="O25" s="23">
        <f t="shared" si="25"/>
        <v>1200</v>
      </c>
      <c r="P25" s="13">
        <f t="shared" si="6"/>
        <v>600</v>
      </c>
      <c r="Q25" s="22">
        <f t="shared" si="6"/>
        <v>607.19899999999996</v>
      </c>
      <c r="R25" s="13">
        <f t="shared" ref="R25" si="29">Q25/P25*100</f>
        <v>101.19983333333333</v>
      </c>
      <c r="S25" s="14">
        <f t="shared" ref="S25" si="30">Q25/O25*100</f>
        <v>50.599916666666665</v>
      </c>
      <c r="T25" s="22">
        <v>0</v>
      </c>
      <c r="U25" s="22">
        <v>0</v>
      </c>
      <c r="V25" s="22">
        <v>55.125</v>
      </c>
      <c r="W25" s="22"/>
      <c r="X25" s="22"/>
      <c r="Y25" s="22">
        <v>3000</v>
      </c>
      <c r="Z25" s="22">
        <v>1500</v>
      </c>
      <c r="AA25" s="22">
        <v>520.37366666666753</v>
      </c>
      <c r="AB25" s="22">
        <f t="shared" ref="AB25" si="31">AA25/Z25*100</f>
        <v>34.691577777777837</v>
      </c>
      <c r="AC25" s="22">
        <f t="shared" ref="AC25" si="32">AA25/Y25*100</f>
        <v>17.345788888888919</v>
      </c>
      <c r="AD25" s="22">
        <v>1200</v>
      </c>
      <c r="AE25" s="22">
        <v>600</v>
      </c>
      <c r="AF25" s="22">
        <v>552.07399999999996</v>
      </c>
      <c r="AG25" s="22">
        <f t="shared" ref="AG25" si="33">AF25/AE25*100</f>
        <v>92.012333333333331</v>
      </c>
      <c r="AH25" s="22">
        <f t="shared" ref="AH25" si="34">AF25/AD25*100</f>
        <v>46.006166666666665</v>
      </c>
      <c r="AI25" s="22">
        <v>200</v>
      </c>
      <c r="AJ25" s="22">
        <v>100</v>
      </c>
      <c r="AK25" s="22">
        <v>176.3</v>
      </c>
      <c r="AL25" s="22">
        <f>AK25/AJ25*100</f>
        <v>176.3</v>
      </c>
      <c r="AM25" s="22">
        <f>AK25/AI25*100</f>
        <v>88.15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9966.5</v>
      </c>
      <c r="AZ25" s="22">
        <v>4983.25</v>
      </c>
      <c r="BA25" s="22">
        <v>4152.708333333333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f t="shared" si="17"/>
        <v>1000</v>
      </c>
      <c r="BO25" s="22">
        <f t="shared" si="17"/>
        <v>500</v>
      </c>
      <c r="BP25" s="22">
        <f t="shared" si="17"/>
        <v>61.631999999999998</v>
      </c>
      <c r="BQ25" s="22">
        <f t="shared" ref="BQ25" si="35">BP25/BO25*100</f>
        <v>12.3264</v>
      </c>
      <c r="BR25" s="22">
        <f t="shared" ref="BR25" si="36">BP25/BN25*100</f>
        <v>6.1631999999999998</v>
      </c>
      <c r="BS25" s="22">
        <v>1000</v>
      </c>
      <c r="BT25" s="22">
        <v>500</v>
      </c>
      <c r="BU25" s="22">
        <v>61.631999999999998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200</v>
      </c>
      <c r="CO25" s="22">
        <v>100</v>
      </c>
      <c r="CP25" s="22">
        <v>19.96</v>
      </c>
      <c r="CQ25" s="22">
        <v>200</v>
      </c>
      <c r="CR25" s="22">
        <v>100</v>
      </c>
      <c r="CS25" s="22">
        <v>19.96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f t="shared" si="27"/>
        <v>15566.5</v>
      </c>
      <c r="DH25" s="22">
        <f t="shared" si="26"/>
        <v>7783.25</v>
      </c>
      <c r="DI25" s="22">
        <f t="shared" si="28"/>
        <v>5538.1729999999998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  <c r="DR25" s="22">
        <v>0</v>
      </c>
      <c r="DS25" s="22">
        <v>0</v>
      </c>
      <c r="DT25" s="22">
        <v>0</v>
      </c>
      <c r="DU25" s="22">
        <v>0</v>
      </c>
      <c r="DV25" s="22">
        <v>0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22">
        <v>0</v>
      </c>
      <c r="EC25" s="22">
        <f t="shared" si="20"/>
        <v>0</v>
      </c>
      <c r="ED25" s="22">
        <f t="shared" si="20"/>
        <v>0</v>
      </c>
      <c r="EE25" s="22">
        <f t="shared" si="21"/>
        <v>0</v>
      </c>
      <c r="EG25" s="10">
        <f t="shared" si="22"/>
        <v>0</v>
      </c>
      <c r="EH25" s="10">
        <f t="shared" si="22"/>
        <v>0</v>
      </c>
      <c r="EI25" s="10">
        <f t="shared" si="22"/>
        <v>0</v>
      </c>
      <c r="EJ25" s="10">
        <f t="shared" si="23"/>
        <v>9966.5</v>
      </c>
      <c r="EK25" s="10">
        <f t="shared" si="23"/>
        <v>4983.25</v>
      </c>
      <c r="EL25" s="10">
        <f t="shared" si="23"/>
        <v>4152.708333333333</v>
      </c>
    </row>
    <row r="26" spans="1:142" s="18" customFormat="1" ht="15" customHeight="1">
      <c r="A26" s="11">
        <v>17</v>
      </c>
      <c r="B26" s="12" t="s">
        <v>26</v>
      </c>
      <c r="C26" s="37">
        <v>0</v>
      </c>
      <c r="D26" s="38">
        <v>52</v>
      </c>
      <c r="E26" s="23">
        <f t="shared" si="24"/>
        <v>9549.2999999999993</v>
      </c>
      <c r="F26" s="22">
        <f t="shared" si="24"/>
        <v>4774.6499999999996</v>
      </c>
      <c r="G26" s="13">
        <f t="shared" si="0"/>
        <v>4222.1559999999999</v>
      </c>
      <c r="H26" s="13">
        <f t="shared" si="1"/>
        <v>88.428596860502878</v>
      </c>
      <c r="I26" s="13">
        <f t="shared" si="2"/>
        <v>44.214298430251439</v>
      </c>
      <c r="J26" s="23">
        <f t="shared" si="3"/>
        <v>1401.4</v>
      </c>
      <c r="K26" s="13">
        <f t="shared" si="3"/>
        <v>700.7</v>
      </c>
      <c r="L26" s="13">
        <f t="shared" si="3"/>
        <v>827.19766666666578</v>
      </c>
      <c r="M26" s="13">
        <f t="shared" si="4"/>
        <v>118.05304219589921</v>
      </c>
      <c r="N26" s="13">
        <f t="shared" si="5"/>
        <v>59.026521097949605</v>
      </c>
      <c r="O26" s="23">
        <f t="shared" si="25"/>
        <v>599.70000000000005</v>
      </c>
      <c r="P26" s="13">
        <f t="shared" si="25"/>
        <v>299.85000000000002</v>
      </c>
      <c r="Q26" s="22">
        <f t="shared" si="25"/>
        <v>554.92600000000004</v>
      </c>
      <c r="R26" s="13">
        <f t="shared" si="7"/>
        <v>185.06786726696683</v>
      </c>
      <c r="S26" s="14">
        <f t="shared" si="8"/>
        <v>92.533933633483414</v>
      </c>
      <c r="T26" s="22">
        <v>0</v>
      </c>
      <c r="U26" s="22">
        <v>0</v>
      </c>
      <c r="V26" s="22">
        <v>0</v>
      </c>
      <c r="W26" s="22"/>
      <c r="X26" s="22"/>
      <c r="Y26" s="22">
        <v>596.70000000000005</v>
      </c>
      <c r="Z26" s="22">
        <v>298.35000000000002</v>
      </c>
      <c r="AA26" s="22">
        <v>99.095666666665835</v>
      </c>
      <c r="AB26" s="22">
        <f t="shared" si="11"/>
        <v>33.214569018490302</v>
      </c>
      <c r="AC26" s="22">
        <f t="shared" si="12"/>
        <v>16.607284509245151</v>
      </c>
      <c r="AD26" s="22">
        <v>599.70000000000005</v>
      </c>
      <c r="AE26" s="22">
        <v>299.85000000000002</v>
      </c>
      <c r="AF26" s="22">
        <v>554.92600000000004</v>
      </c>
      <c r="AG26" s="22">
        <f t="shared" si="13"/>
        <v>185.06786726696683</v>
      </c>
      <c r="AH26" s="22">
        <f t="shared" si="14"/>
        <v>92.533933633483414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8147.9</v>
      </c>
      <c r="AZ26" s="22">
        <v>4073.95</v>
      </c>
      <c r="BA26" s="22">
        <v>3394.9583333333335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f t="shared" ref="BN26:BQ33" si="37">BS26+BV26+BY26+CB26</f>
        <v>205</v>
      </c>
      <c r="BO26" s="22">
        <f t="shared" si="37"/>
        <v>102.5</v>
      </c>
      <c r="BP26" s="22">
        <f t="shared" si="37"/>
        <v>158.17599999999999</v>
      </c>
      <c r="BQ26" s="22">
        <f t="shared" si="18"/>
        <v>154.31804878048777</v>
      </c>
      <c r="BR26" s="22">
        <f t="shared" si="19"/>
        <v>77.159024390243886</v>
      </c>
      <c r="BS26" s="22">
        <v>205</v>
      </c>
      <c r="BT26" s="22">
        <v>102.5</v>
      </c>
      <c r="BU26" s="22">
        <v>158.17599999999999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15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f t="shared" si="27"/>
        <v>9549.2999999999993</v>
      </c>
      <c r="DH26" s="22">
        <f t="shared" si="26"/>
        <v>4774.6499999999996</v>
      </c>
      <c r="DI26" s="22">
        <f t="shared" si="28"/>
        <v>4222.1559999999999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22">
        <v>0</v>
      </c>
      <c r="DQ26" s="22">
        <v>0</v>
      </c>
      <c r="DR26" s="22">
        <v>0</v>
      </c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0</v>
      </c>
      <c r="DZ26" s="22">
        <v>0</v>
      </c>
      <c r="EA26" s="22">
        <v>0</v>
      </c>
      <c r="EB26" s="22">
        <v>0</v>
      </c>
      <c r="EC26" s="22">
        <f t="shared" ref="EC26:ED33" si="38">DJ26+DM26+DP26+DS26+DV26+DY26</f>
        <v>0</v>
      </c>
      <c r="ED26" s="22">
        <f t="shared" si="38"/>
        <v>0</v>
      </c>
      <c r="EE26" s="22">
        <f t="shared" si="21"/>
        <v>0</v>
      </c>
      <c r="EG26" s="10">
        <f t="shared" si="22"/>
        <v>0</v>
      </c>
      <c r="EH26" s="10">
        <f t="shared" si="22"/>
        <v>0</v>
      </c>
      <c r="EI26" s="10">
        <f t="shared" si="22"/>
        <v>0</v>
      </c>
      <c r="EJ26" s="10">
        <f t="shared" si="23"/>
        <v>8147.9</v>
      </c>
      <c r="EK26" s="10">
        <f t="shared" si="23"/>
        <v>4073.95</v>
      </c>
      <c r="EL26" s="10">
        <f t="shared" si="23"/>
        <v>3394.9583333333335</v>
      </c>
    </row>
    <row r="27" spans="1:142" s="18" customFormat="1" ht="15" customHeight="1">
      <c r="A27" s="11">
        <v>18</v>
      </c>
      <c r="B27" s="12" t="s">
        <v>27</v>
      </c>
      <c r="C27" s="37">
        <v>0</v>
      </c>
      <c r="D27" s="38">
        <v>9542.1</v>
      </c>
      <c r="E27" s="23">
        <f t="shared" si="24"/>
        <v>21395.9</v>
      </c>
      <c r="F27" s="22">
        <f t="shared" si="24"/>
        <v>10697.95</v>
      </c>
      <c r="G27" s="13">
        <f t="shared" si="0"/>
        <v>7448.7020000000002</v>
      </c>
      <c r="H27" s="13">
        <f t="shared" si="1"/>
        <v>69.627377207782786</v>
      </c>
      <c r="I27" s="13">
        <f t="shared" si="2"/>
        <v>34.813688603891393</v>
      </c>
      <c r="J27" s="23">
        <f t="shared" si="3"/>
        <v>5422.7</v>
      </c>
      <c r="K27" s="13">
        <f t="shared" si="3"/>
        <v>2711.35</v>
      </c>
      <c r="L27" s="13">
        <f t="shared" si="3"/>
        <v>793.20199999999954</v>
      </c>
      <c r="M27" s="13">
        <f t="shared" si="4"/>
        <v>29.254873033728568</v>
      </c>
      <c r="N27" s="13">
        <f t="shared" si="5"/>
        <v>14.627436516864284</v>
      </c>
      <c r="O27" s="23">
        <f t="shared" si="25"/>
        <v>2183.5</v>
      </c>
      <c r="P27" s="13">
        <f t="shared" si="25"/>
        <v>1091.75</v>
      </c>
      <c r="Q27" s="22">
        <f t="shared" si="25"/>
        <v>339.25</v>
      </c>
      <c r="R27" s="13">
        <f t="shared" si="7"/>
        <v>31.073963819555761</v>
      </c>
      <c r="S27" s="14">
        <f t="shared" si="8"/>
        <v>15.536981909777881</v>
      </c>
      <c r="T27" s="22">
        <v>44.6</v>
      </c>
      <c r="U27" s="22">
        <v>22.3</v>
      </c>
      <c r="V27" s="22">
        <v>12.91</v>
      </c>
      <c r="W27" s="22">
        <f t="shared" si="9"/>
        <v>57.892376681614344</v>
      </c>
      <c r="X27" s="22">
        <f t="shared" si="10"/>
        <v>28.946188340807172</v>
      </c>
      <c r="Y27" s="22">
        <v>1663.2</v>
      </c>
      <c r="Z27" s="22">
        <v>831.6</v>
      </c>
      <c r="AA27" s="22">
        <v>433.63199999999949</v>
      </c>
      <c r="AB27" s="22">
        <f t="shared" si="11"/>
        <v>52.144300144300082</v>
      </c>
      <c r="AC27" s="22">
        <f t="shared" si="12"/>
        <v>26.072150072150041</v>
      </c>
      <c r="AD27" s="22">
        <v>2138.9</v>
      </c>
      <c r="AE27" s="22">
        <v>1069.45</v>
      </c>
      <c r="AF27" s="22">
        <v>326.33999999999997</v>
      </c>
      <c r="AG27" s="22">
        <f t="shared" si="13"/>
        <v>30.514750572724292</v>
      </c>
      <c r="AH27" s="22">
        <f t="shared" si="14"/>
        <v>15.257375286362146</v>
      </c>
      <c r="AI27" s="22">
        <v>150</v>
      </c>
      <c r="AJ27" s="22">
        <v>75</v>
      </c>
      <c r="AK27" s="22">
        <v>4</v>
      </c>
      <c r="AL27" s="22">
        <f t="shared" ref="AL27:AL34" si="39">AK27/AJ27*100</f>
        <v>5.3333333333333339</v>
      </c>
      <c r="AM27" s="22">
        <f t="shared" ref="AM27:AM34" si="40">AK27/AI27*100</f>
        <v>2.666666666666667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15973.2</v>
      </c>
      <c r="AZ27" s="22">
        <v>7986.6</v>
      </c>
      <c r="BA27" s="22">
        <v>6655.5000000000009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f t="shared" si="37"/>
        <v>1226</v>
      </c>
      <c r="BO27" s="22">
        <f t="shared" si="37"/>
        <v>613</v>
      </c>
      <c r="BP27" s="22">
        <f t="shared" si="37"/>
        <v>2.12</v>
      </c>
      <c r="BQ27" s="22">
        <f t="shared" si="18"/>
        <v>0.34584013050570966</v>
      </c>
      <c r="BR27" s="22">
        <f t="shared" si="19"/>
        <v>0.17292006525285483</v>
      </c>
      <c r="BS27" s="22">
        <v>1226</v>
      </c>
      <c r="BT27" s="22">
        <v>613</v>
      </c>
      <c r="BU27" s="22">
        <v>2.12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200</v>
      </c>
      <c r="CO27" s="22">
        <v>100</v>
      </c>
      <c r="CP27" s="22">
        <v>14.2</v>
      </c>
      <c r="CQ27" s="22">
        <v>108</v>
      </c>
      <c r="CR27" s="22">
        <v>54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f t="shared" si="27"/>
        <v>21395.9</v>
      </c>
      <c r="DH27" s="22">
        <f t="shared" si="26"/>
        <v>10697.95</v>
      </c>
      <c r="DI27" s="22">
        <f t="shared" si="28"/>
        <v>7448.7020000000002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22">
        <v>0</v>
      </c>
      <c r="EC27" s="22">
        <f t="shared" si="38"/>
        <v>0</v>
      </c>
      <c r="ED27" s="22">
        <f t="shared" si="38"/>
        <v>0</v>
      </c>
      <c r="EE27" s="22">
        <f t="shared" si="21"/>
        <v>0</v>
      </c>
      <c r="EG27" s="10">
        <f t="shared" si="22"/>
        <v>0</v>
      </c>
      <c r="EH27" s="10">
        <f t="shared" si="22"/>
        <v>0</v>
      </c>
      <c r="EI27" s="10">
        <f t="shared" si="22"/>
        <v>0</v>
      </c>
      <c r="EJ27" s="10">
        <f t="shared" si="23"/>
        <v>15973.2</v>
      </c>
      <c r="EK27" s="10">
        <f t="shared" si="23"/>
        <v>7986.6</v>
      </c>
      <c r="EL27" s="10">
        <f t="shared" si="23"/>
        <v>6655.5000000000009</v>
      </c>
    </row>
    <row r="28" spans="1:142" s="18" customFormat="1" ht="15" customHeight="1">
      <c r="A28" s="11">
        <v>19</v>
      </c>
      <c r="B28" s="12" t="s">
        <v>28</v>
      </c>
      <c r="C28" s="37">
        <v>0</v>
      </c>
      <c r="D28" s="38">
        <v>2.2101000000000002</v>
      </c>
      <c r="E28" s="23">
        <f t="shared" si="24"/>
        <v>57501.9</v>
      </c>
      <c r="F28" s="22">
        <f t="shared" si="24"/>
        <v>28750.95</v>
      </c>
      <c r="G28" s="13">
        <f t="shared" si="0"/>
        <v>20805.502</v>
      </c>
      <c r="H28" s="13">
        <f t="shared" si="1"/>
        <v>72.364572301089183</v>
      </c>
      <c r="I28" s="13">
        <f t="shared" si="2"/>
        <v>36.182286150544591</v>
      </c>
      <c r="J28" s="23">
        <f t="shared" si="3"/>
        <v>13816.1</v>
      </c>
      <c r="K28" s="13">
        <f t="shared" si="3"/>
        <v>6908.05</v>
      </c>
      <c r="L28" s="13">
        <f t="shared" si="3"/>
        <v>2603.0853333333321</v>
      </c>
      <c r="M28" s="13">
        <f t="shared" si="4"/>
        <v>37.681912165275762</v>
      </c>
      <c r="N28" s="13">
        <f t="shared" si="5"/>
        <v>18.840956082637881</v>
      </c>
      <c r="O28" s="23">
        <f t="shared" si="25"/>
        <v>6788.2</v>
      </c>
      <c r="P28" s="13">
        <f t="shared" si="25"/>
        <v>3394.1</v>
      </c>
      <c r="Q28" s="22">
        <f t="shared" si="25"/>
        <v>1626.9569999999999</v>
      </c>
      <c r="R28" s="13">
        <f t="shared" si="7"/>
        <v>47.934857546919652</v>
      </c>
      <c r="S28" s="14">
        <f t="shared" si="8"/>
        <v>23.967428773459826</v>
      </c>
      <c r="T28" s="22">
        <v>0.3</v>
      </c>
      <c r="U28" s="22">
        <v>0.15</v>
      </c>
      <c r="V28" s="22">
        <v>0.108</v>
      </c>
      <c r="W28" s="22">
        <f t="shared" si="9"/>
        <v>72</v>
      </c>
      <c r="X28" s="22">
        <f t="shared" si="10"/>
        <v>36</v>
      </c>
      <c r="Y28" s="22">
        <v>2741.8</v>
      </c>
      <c r="Z28" s="22">
        <v>1370.9</v>
      </c>
      <c r="AA28" s="22">
        <v>381.53633333333181</v>
      </c>
      <c r="AB28" s="22">
        <f t="shared" si="11"/>
        <v>27.83108420259186</v>
      </c>
      <c r="AC28" s="22">
        <f t="shared" si="12"/>
        <v>13.91554210129593</v>
      </c>
      <c r="AD28" s="22">
        <v>6787.9</v>
      </c>
      <c r="AE28" s="22">
        <v>3393.95</v>
      </c>
      <c r="AF28" s="22">
        <v>1626.8489999999999</v>
      </c>
      <c r="AG28" s="22">
        <f t="shared" si="13"/>
        <v>47.933793956893886</v>
      </c>
      <c r="AH28" s="22">
        <f t="shared" si="14"/>
        <v>23.966896978446943</v>
      </c>
      <c r="AI28" s="22">
        <v>40</v>
      </c>
      <c r="AJ28" s="22">
        <v>20</v>
      </c>
      <c r="AK28" s="22">
        <v>6</v>
      </c>
      <c r="AL28" s="22">
        <f t="shared" si="39"/>
        <v>30</v>
      </c>
      <c r="AM28" s="22">
        <f t="shared" si="40"/>
        <v>15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43685.8</v>
      </c>
      <c r="AZ28" s="22">
        <v>21842.9</v>
      </c>
      <c r="BA28" s="22">
        <v>18202.416666666668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f t="shared" si="37"/>
        <v>886.1</v>
      </c>
      <c r="BO28" s="22">
        <f t="shared" si="37"/>
        <v>443.05</v>
      </c>
      <c r="BP28" s="22">
        <f t="shared" si="37"/>
        <v>385</v>
      </c>
      <c r="BQ28" s="22">
        <f t="shared" si="18"/>
        <v>86.897641349734783</v>
      </c>
      <c r="BR28" s="22">
        <f t="shared" si="19"/>
        <v>43.448820674867392</v>
      </c>
      <c r="BS28" s="22">
        <v>616</v>
      </c>
      <c r="BT28" s="22">
        <v>308</v>
      </c>
      <c r="BU28" s="22">
        <v>385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270.10000000000002</v>
      </c>
      <c r="CC28" s="22">
        <v>135.05000000000001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3360</v>
      </c>
      <c r="CO28" s="22">
        <v>1680</v>
      </c>
      <c r="CP28" s="22">
        <v>203.59200000000001</v>
      </c>
      <c r="CQ28" s="22">
        <v>960</v>
      </c>
      <c r="CR28" s="22">
        <v>480</v>
      </c>
      <c r="CS28" s="22">
        <v>99.891999999999996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f t="shared" si="27"/>
        <v>57501.9</v>
      </c>
      <c r="DH28" s="22">
        <f t="shared" si="26"/>
        <v>28750.95</v>
      </c>
      <c r="DI28" s="22">
        <f t="shared" si="28"/>
        <v>20805.502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2">
        <v>0</v>
      </c>
      <c r="EC28" s="22">
        <f t="shared" si="38"/>
        <v>0</v>
      </c>
      <c r="ED28" s="22">
        <f t="shared" si="38"/>
        <v>0</v>
      </c>
      <c r="EE28" s="22">
        <f t="shared" si="21"/>
        <v>0</v>
      </c>
      <c r="EG28" s="10">
        <f t="shared" si="22"/>
        <v>0</v>
      </c>
      <c r="EH28" s="10">
        <f t="shared" si="22"/>
        <v>0</v>
      </c>
      <c r="EI28" s="10">
        <f t="shared" si="22"/>
        <v>0</v>
      </c>
      <c r="EJ28" s="10">
        <f t="shared" si="23"/>
        <v>43685.8</v>
      </c>
      <c r="EK28" s="10">
        <f t="shared" si="23"/>
        <v>21842.9</v>
      </c>
      <c r="EL28" s="10">
        <f t="shared" si="23"/>
        <v>18202.416666666668</v>
      </c>
    </row>
    <row r="29" spans="1:142" s="18" customFormat="1" ht="15" customHeight="1">
      <c r="A29" s="11">
        <v>20</v>
      </c>
      <c r="B29" s="12" t="s">
        <v>29</v>
      </c>
      <c r="C29" s="37">
        <v>0</v>
      </c>
      <c r="D29" s="38">
        <v>178.1</v>
      </c>
      <c r="E29" s="23">
        <f t="shared" si="24"/>
        <v>18453.139000000003</v>
      </c>
      <c r="F29" s="22">
        <f t="shared" si="24"/>
        <v>9226.5695000000014</v>
      </c>
      <c r="G29" s="13">
        <f t="shared" si="0"/>
        <v>7652.1639999999998</v>
      </c>
      <c r="H29" s="13">
        <f t="shared" si="1"/>
        <v>82.936176874839546</v>
      </c>
      <c r="I29" s="13">
        <f t="shared" si="2"/>
        <v>41.468088437419773</v>
      </c>
      <c r="J29" s="23">
        <f t="shared" si="3"/>
        <v>4726.4390000000003</v>
      </c>
      <c r="K29" s="13">
        <f t="shared" si="3"/>
        <v>2363.2195000000002</v>
      </c>
      <c r="L29" s="13">
        <f t="shared" si="3"/>
        <v>1932.7056666666658</v>
      </c>
      <c r="M29" s="13">
        <f t="shared" si="4"/>
        <v>81.782740311116498</v>
      </c>
      <c r="N29" s="13">
        <f t="shared" si="5"/>
        <v>40.891370155558249</v>
      </c>
      <c r="O29" s="23">
        <f t="shared" si="25"/>
        <v>1246.239</v>
      </c>
      <c r="P29" s="13">
        <f t="shared" si="25"/>
        <v>623.11950000000002</v>
      </c>
      <c r="Q29" s="22">
        <f t="shared" si="25"/>
        <v>404.79400000000004</v>
      </c>
      <c r="R29" s="13">
        <f t="shared" si="7"/>
        <v>64.962499167495167</v>
      </c>
      <c r="S29" s="14">
        <f t="shared" si="8"/>
        <v>32.481249583747584</v>
      </c>
      <c r="T29" s="22">
        <v>0.23899999999999999</v>
      </c>
      <c r="U29" s="22">
        <v>0.1195</v>
      </c>
      <c r="V29" s="22">
        <v>0.11</v>
      </c>
      <c r="W29" s="22">
        <f t="shared" si="9"/>
        <v>92.050209205020934</v>
      </c>
      <c r="X29" s="22">
        <f t="shared" si="10"/>
        <v>46.025104602510467</v>
      </c>
      <c r="Y29" s="22">
        <v>1563.5</v>
      </c>
      <c r="Z29" s="22">
        <v>781.75</v>
      </c>
      <c r="AA29" s="22">
        <v>743.02966666666589</v>
      </c>
      <c r="AB29" s="22">
        <f t="shared" si="11"/>
        <v>95.046967274277691</v>
      </c>
      <c r="AC29" s="22">
        <f t="shared" si="12"/>
        <v>47.523483637138845</v>
      </c>
      <c r="AD29" s="22">
        <v>1246</v>
      </c>
      <c r="AE29" s="22">
        <v>623</v>
      </c>
      <c r="AF29" s="22">
        <v>404.68400000000003</v>
      </c>
      <c r="AG29" s="22">
        <f t="shared" si="13"/>
        <v>64.957303370786519</v>
      </c>
      <c r="AH29" s="22">
        <f t="shared" si="14"/>
        <v>32.47865168539326</v>
      </c>
      <c r="AI29" s="22">
        <v>81.8</v>
      </c>
      <c r="AJ29" s="22">
        <v>40.9</v>
      </c>
      <c r="AK29" s="22">
        <v>24</v>
      </c>
      <c r="AL29" s="22">
        <f t="shared" si="39"/>
        <v>58.679706601466997</v>
      </c>
      <c r="AM29" s="22">
        <f t="shared" si="40"/>
        <v>29.339853300733498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13726.7</v>
      </c>
      <c r="AZ29" s="22">
        <v>6863.35</v>
      </c>
      <c r="BA29" s="22">
        <v>5719.458333333333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f t="shared" si="37"/>
        <v>1834.9</v>
      </c>
      <c r="BO29" s="22">
        <f t="shared" si="37"/>
        <v>917.45</v>
      </c>
      <c r="BP29" s="22">
        <f t="shared" si="37"/>
        <v>736.28200000000004</v>
      </c>
      <c r="BQ29" s="22">
        <f t="shared" si="18"/>
        <v>80.253092811597355</v>
      </c>
      <c r="BR29" s="22">
        <f t="shared" si="19"/>
        <v>40.126546405798678</v>
      </c>
      <c r="BS29" s="22">
        <v>1834.9</v>
      </c>
      <c r="BT29" s="22">
        <v>917.45</v>
      </c>
      <c r="BU29" s="22">
        <v>736.28200000000004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24.6</v>
      </c>
      <c r="DF29" s="22">
        <v>0</v>
      </c>
      <c r="DG29" s="22">
        <f t="shared" si="27"/>
        <v>18453.139000000003</v>
      </c>
      <c r="DH29" s="22">
        <f t="shared" si="26"/>
        <v>9226.5695000000014</v>
      </c>
      <c r="DI29" s="22">
        <f t="shared" si="28"/>
        <v>7652.1639999999998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22">
        <v>0</v>
      </c>
      <c r="DQ29" s="22">
        <v>0</v>
      </c>
      <c r="DR29" s="22">
        <v>0</v>
      </c>
      <c r="DS29" s="22">
        <v>0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0</v>
      </c>
      <c r="DZ29" s="22">
        <v>0</v>
      </c>
      <c r="EA29" s="22">
        <v>0</v>
      </c>
      <c r="EB29" s="22">
        <v>0</v>
      </c>
      <c r="EC29" s="22">
        <f t="shared" si="38"/>
        <v>0</v>
      </c>
      <c r="ED29" s="22">
        <f t="shared" si="38"/>
        <v>0</v>
      </c>
      <c r="EE29" s="22">
        <f t="shared" si="21"/>
        <v>0</v>
      </c>
      <c r="EG29" s="10">
        <f t="shared" si="22"/>
        <v>0</v>
      </c>
      <c r="EH29" s="10">
        <f t="shared" si="22"/>
        <v>0</v>
      </c>
      <c r="EI29" s="10">
        <f t="shared" si="22"/>
        <v>0</v>
      </c>
      <c r="EJ29" s="10">
        <f t="shared" si="23"/>
        <v>13726.7</v>
      </c>
      <c r="EK29" s="10">
        <f t="shared" si="23"/>
        <v>6863.35</v>
      </c>
      <c r="EL29" s="10">
        <f t="shared" si="23"/>
        <v>5719.458333333333</v>
      </c>
    </row>
    <row r="30" spans="1:142" s="18" customFormat="1" ht="15" customHeight="1">
      <c r="A30" s="11">
        <v>21</v>
      </c>
      <c r="B30" s="12" t="s">
        <v>30</v>
      </c>
      <c r="C30" s="37">
        <v>0</v>
      </c>
      <c r="D30" s="38">
        <v>2745.0032000000001</v>
      </c>
      <c r="E30" s="23">
        <f t="shared" si="24"/>
        <v>10844.1</v>
      </c>
      <c r="F30" s="22">
        <f t="shared" si="24"/>
        <v>5422.05</v>
      </c>
      <c r="G30" s="13">
        <f t="shared" si="0"/>
        <v>4504.4269999999997</v>
      </c>
      <c r="H30" s="13">
        <f t="shared" si="1"/>
        <v>83.076087457695877</v>
      </c>
      <c r="I30" s="13">
        <f t="shared" si="2"/>
        <v>41.538043728847938</v>
      </c>
      <c r="J30" s="23">
        <f t="shared" si="3"/>
        <v>1693.2</v>
      </c>
      <c r="K30" s="13">
        <f t="shared" si="3"/>
        <v>846.6</v>
      </c>
      <c r="L30" s="13">
        <f t="shared" si="3"/>
        <v>691.55200000000002</v>
      </c>
      <c r="M30" s="13">
        <f t="shared" si="4"/>
        <v>81.685802031656038</v>
      </c>
      <c r="N30" s="13">
        <f t="shared" si="5"/>
        <v>40.842901015828019</v>
      </c>
      <c r="O30" s="23">
        <f t="shared" si="25"/>
        <v>1164.4000000000001</v>
      </c>
      <c r="P30" s="13">
        <f t="shared" si="25"/>
        <v>582.20000000000005</v>
      </c>
      <c r="Q30" s="22">
        <f t="shared" si="25"/>
        <v>394.05</v>
      </c>
      <c r="R30" s="13">
        <f t="shared" si="7"/>
        <v>67.682926829268283</v>
      </c>
      <c r="S30" s="14">
        <f t="shared" si="8"/>
        <v>33.841463414634141</v>
      </c>
      <c r="T30" s="22">
        <v>0</v>
      </c>
      <c r="U30" s="22">
        <v>0</v>
      </c>
      <c r="V30" s="22">
        <v>0</v>
      </c>
      <c r="W30" s="22"/>
      <c r="X30" s="22"/>
      <c r="Y30" s="22">
        <v>458.8</v>
      </c>
      <c r="Z30" s="22">
        <v>229.4</v>
      </c>
      <c r="AA30" s="22">
        <v>255.50200000000001</v>
      </c>
      <c r="AB30" s="22">
        <f t="shared" si="11"/>
        <v>111.37837837837839</v>
      </c>
      <c r="AC30" s="22">
        <f t="shared" si="12"/>
        <v>55.689189189189193</v>
      </c>
      <c r="AD30" s="22">
        <v>1164.4000000000001</v>
      </c>
      <c r="AE30" s="22">
        <v>582.20000000000005</v>
      </c>
      <c r="AF30" s="22">
        <v>394.05</v>
      </c>
      <c r="AG30" s="22">
        <f t="shared" si="13"/>
        <v>67.682926829268283</v>
      </c>
      <c r="AH30" s="22">
        <f t="shared" si="14"/>
        <v>33.841463414634141</v>
      </c>
      <c r="AI30" s="22">
        <v>70</v>
      </c>
      <c r="AJ30" s="22">
        <v>35</v>
      </c>
      <c r="AK30" s="22">
        <v>42</v>
      </c>
      <c r="AL30" s="22">
        <f t="shared" si="39"/>
        <v>120</v>
      </c>
      <c r="AM30" s="22">
        <f t="shared" si="40"/>
        <v>60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9150.9</v>
      </c>
      <c r="AZ30" s="22">
        <v>4575.45</v>
      </c>
      <c r="BA30" s="22">
        <v>3812.8749999999995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f t="shared" si="37"/>
        <v>0</v>
      </c>
      <c r="BO30" s="22">
        <f t="shared" si="37"/>
        <v>0</v>
      </c>
      <c r="BP30" s="22">
        <f t="shared" si="37"/>
        <v>0</v>
      </c>
      <c r="BQ30" s="22">
        <f t="shared" si="37"/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f t="shared" si="27"/>
        <v>10844.1</v>
      </c>
      <c r="DH30" s="22">
        <f t="shared" si="26"/>
        <v>5422.05</v>
      </c>
      <c r="DI30" s="22">
        <f t="shared" si="28"/>
        <v>4504.4269999999997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22">
        <v>0</v>
      </c>
      <c r="EB30" s="22">
        <v>0</v>
      </c>
      <c r="EC30" s="22">
        <f t="shared" si="38"/>
        <v>0</v>
      </c>
      <c r="ED30" s="22">
        <f t="shared" si="38"/>
        <v>0</v>
      </c>
      <c r="EE30" s="22">
        <f t="shared" si="21"/>
        <v>0</v>
      </c>
      <c r="EG30" s="10">
        <f t="shared" si="22"/>
        <v>0</v>
      </c>
      <c r="EH30" s="10">
        <f t="shared" si="22"/>
        <v>0</v>
      </c>
      <c r="EI30" s="10">
        <f t="shared" si="22"/>
        <v>0</v>
      </c>
      <c r="EJ30" s="10">
        <f t="shared" si="23"/>
        <v>9150.9</v>
      </c>
      <c r="EK30" s="10">
        <f t="shared" si="23"/>
        <v>4575.45</v>
      </c>
      <c r="EL30" s="10">
        <f t="shared" si="23"/>
        <v>3812.8749999999995</v>
      </c>
    </row>
    <row r="31" spans="1:142" s="18" customFormat="1" ht="15" customHeight="1">
      <c r="A31" s="11">
        <v>22</v>
      </c>
      <c r="B31" s="12" t="s">
        <v>31</v>
      </c>
      <c r="C31" s="37">
        <v>0</v>
      </c>
      <c r="D31" s="38">
        <v>3757.6</v>
      </c>
      <c r="E31" s="23">
        <f t="shared" si="24"/>
        <v>40841.4</v>
      </c>
      <c r="F31" s="22">
        <f t="shared" si="24"/>
        <v>20420.7</v>
      </c>
      <c r="G31" s="13">
        <f t="shared" si="0"/>
        <v>16634.677</v>
      </c>
      <c r="H31" s="13">
        <f t="shared" si="1"/>
        <v>81.459876497867356</v>
      </c>
      <c r="I31" s="13">
        <f t="shared" si="2"/>
        <v>40.729938248933678</v>
      </c>
      <c r="J31" s="23">
        <f t="shared" si="3"/>
        <v>9372</v>
      </c>
      <c r="K31" s="13">
        <f t="shared" si="3"/>
        <v>4686</v>
      </c>
      <c r="L31" s="13">
        <f t="shared" si="3"/>
        <v>3395.6579999999985</v>
      </c>
      <c r="M31" s="13">
        <f t="shared" si="4"/>
        <v>72.463892445582559</v>
      </c>
      <c r="N31" s="13">
        <f t="shared" si="5"/>
        <v>36.231946222791279</v>
      </c>
      <c r="O31" s="23">
        <f t="shared" si="25"/>
        <v>2872</v>
      </c>
      <c r="P31" s="13">
        <f t="shared" si="25"/>
        <v>1436</v>
      </c>
      <c r="Q31" s="22">
        <f t="shared" si="25"/>
        <v>918.90199999999993</v>
      </c>
      <c r="R31" s="13">
        <f t="shared" si="7"/>
        <v>63.990389972144847</v>
      </c>
      <c r="S31" s="14">
        <f t="shared" si="8"/>
        <v>31.995194986072423</v>
      </c>
      <c r="T31" s="22">
        <v>25</v>
      </c>
      <c r="U31" s="22">
        <v>12.5</v>
      </c>
      <c r="V31" s="22">
        <v>11.843</v>
      </c>
      <c r="W31" s="22">
        <f t="shared" si="9"/>
        <v>94.744</v>
      </c>
      <c r="X31" s="22">
        <f t="shared" si="10"/>
        <v>47.372</v>
      </c>
      <c r="Y31" s="22">
        <v>2300</v>
      </c>
      <c r="Z31" s="22">
        <v>1150</v>
      </c>
      <c r="AA31" s="22">
        <v>1053.9779999999985</v>
      </c>
      <c r="AB31" s="22">
        <f t="shared" si="11"/>
        <v>91.650260869565088</v>
      </c>
      <c r="AC31" s="22">
        <f t="shared" si="12"/>
        <v>45.825130434782544</v>
      </c>
      <c r="AD31" s="22">
        <v>2847</v>
      </c>
      <c r="AE31" s="22">
        <v>1423.5</v>
      </c>
      <c r="AF31" s="22">
        <v>907.05899999999997</v>
      </c>
      <c r="AG31" s="22">
        <f t="shared" si="13"/>
        <v>63.720337197049524</v>
      </c>
      <c r="AH31" s="22">
        <f t="shared" si="14"/>
        <v>31.860168598524762</v>
      </c>
      <c r="AI31" s="22">
        <v>300</v>
      </c>
      <c r="AJ31" s="22">
        <v>150</v>
      </c>
      <c r="AK31" s="22">
        <v>78.5</v>
      </c>
      <c r="AL31" s="22">
        <f t="shared" si="39"/>
        <v>52.333333333333329</v>
      </c>
      <c r="AM31" s="22">
        <f t="shared" si="40"/>
        <v>26.166666666666664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31469.4</v>
      </c>
      <c r="AZ31" s="22">
        <v>15734.7</v>
      </c>
      <c r="BA31" s="22">
        <v>13112.4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f t="shared" si="37"/>
        <v>1900</v>
      </c>
      <c r="BO31" s="22">
        <f t="shared" si="37"/>
        <v>950</v>
      </c>
      <c r="BP31" s="22">
        <f t="shared" si="37"/>
        <v>772.11</v>
      </c>
      <c r="BQ31" s="22">
        <f>BP31/BO31*100</f>
        <v>81.27473684210527</v>
      </c>
      <c r="BR31" s="22">
        <f>BP31/BN31*100</f>
        <v>40.637368421052635</v>
      </c>
      <c r="BS31" s="22">
        <v>1900</v>
      </c>
      <c r="BT31" s="22">
        <v>950</v>
      </c>
      <c r="BU31" s="22">
        <v>772.11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2000</v>
      </c>
      <c r="CO31" s="22">
        <v>1000</v>
      </c>
      <c r="CP31" s="22">
        <v>572.16800000000001</v>
      </c>
      <c r="CQ31" s="22">
        <v>1000</v>
      </c>
      <c r="CR31" s="22">
        <v>500</v>
      </c>
      <c r="CS31" s="22">
        <v>346.81700000000001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126.619</v>
      </c>
      <c r="DC31" s="22">
        <v>0</v>
      </c>
      <c r="DD31" s="22">
        <v>0</v>
      </c>
      <c r="DE31" s="22">
        <v>0</v>
      </c>
      <c r="DF31" s="22">
        <v>0</v>
      </c>
      <c r="DG31" s="22">
        <f t="shared" si="27"/>
        <v>40841.4</v>
      </c>
      <c r="DH31" s="22">
        <f t="shared" si="26"/>
        <v>20420.7</v>
      </c>
      <c r="DI31" s="22">
        <f t="shared" si="28"/>
        <v>16634.677</v>
      </c>
      <c r="DJ31" s="22">
        <v>0</v>
      </c>
      <c r="DK31" s="22">
        <v>0</v>
      </c>
      <c r="DL31" s="22">
        <v>0</v>
      </c>
      <c r="DM31" s="22">
        <v>0</v>
      </c>
      <c r="DN31" s="22">
        <v>0</v>
      </c>
      <c r="DO31" s="22">
        <v>0</v>
      </c>
      <c r="DP31" s="22">
        <v>0</v>
      </c>
      <c r="DQ31" s="22">
        <v>0</v>
      </c>
      <c r="DR31" s="22">
        <v>0</v>
      </c>
      <c r="DS31" s="22">
        <v>0</v>
      </c>
      <c r="DT31" s="22">
        <v>0</v>
      </c>
      <c r="DU31" s="22">
        <v>0</v>
      </c>
      <c r="DV31" s="22">
        <v>0</v>
      </c>
      <c r="DW31" s="22">
        <v>0</v>
      </c>
      <c r="DX31" s="22">
        <v>0</v>
      </c>
      <c r="DY31" s="22">
        <v>0</v>
      </c>
      <c r="DZ31" s="22">
        <v>0</v>
      </c>
      <c r="EA31" s="22">
        <v>0</v>
      </c>
      <c r="EB31" s="22">
        <v>0</v>
      </c>
      <c r="EC31" s="22">
        <f t="shared" si="38"/>
        <v>0</v>
      </c>
      <c r="ED31" s="22">
        <f t="shared" si="38"/>
        <v>0</v>
      </c>
      <c r="EE31" s="22">
        <f t="shared" si="21"/>
        <v>0</v>
      </c>
      <c r="EG31" s="10">
        <f t="shared" si="22"/>
        <v>0</v>
      </c>
      <c r="EH31" s="10">
        <f t="shared" si="22"/>
        <v>0</v>
      </c>
      <c r="EI31" s="10">
        <f t="shared" si="22"/>
        <v>0</v>
      </c>
      <c r="EJ31" s="10">
        <f t="shared" si="23"/>
        <v>31469.4</v>
      </c>
      <c r="EK31" s="10">
        <f t="shared" si="23"/>
        <v>15734.7</v>
      </c>
      <c r="EL31" s="10">
        <f t="shared" si="23"/>
        <v>13239.019</v>
      </c>
    </row>
    <row r="32" spans="1:142" s="18" customFormat="1" ht="15" customHeight="1">
      <c r="A32" s="11">
        <v>23</v>
      </c>
      <c r="B32" s="12" t="s">
        <v>32</v>
      </c>
      <c r="C32" s="37">
        <v>0</v>
      </c>
      <c r="D32" s="38">
        <v>15494.2</v>
      </c>
      <c r="E32" s="23">
        <f t="shared" si="24"/>
        <v>64878.8</v>
      </c>
      <c r="F32" s="22">
        <f t="shared" si="24"/>
        <v>32439.4</v>
      </c>
      <c r="G32" s="13">
        <f t="shared" si="0"/>
        <v>26700.177</v>
      </c>
      <c r="H32" s="13">
        <f t="shared" si="1"/>
        <v>82.307863277372576</v>
      </c>
      <c r="I32" s="13">
        <f t="shared" si="2"/>
        <v>41.153931638686288</v>
      </c>
      <c r="J32" s="23">
        <f t="shared" si="3"/>
        <v>15396</v>
      </c>
      <c r="K32" s="13">
        <f t="shared" si="3"/>
        <v>7698</v>
      </c>
      <c r="L32" s="13">
        <f t="shared" si="3"/>
        <v>6082.3436666666666</v>
      </c>
      <c r="M32" s="13">
        <f t="shared" si="4"/>
        <v>79.011998787563869</v>
      </c>
      <c r="N32" s="13">
        <f t="shared" si="5"/>
        <v>39.505999393781934</v>
      </c>
      <c r="O32" s="23">
        <f t="shared" si="25"/>
        <v>7080</v>
      </c>
      <c r="P32" s="13">
        <f t="shared" si="25"/>
        <v>3540</v>
      </c>
      <c r="Q32" s="22">
        <f t="shared" si="25"/>
        <v>3080.3620000000001</v>
      </c>
      <c r="R32" s="13">
        <f t="shared" si="7"/>
        <v>87.0158757062147</v>
      </c>
      <c r="S32" s="14">
        <f t="shared" si="8"/>
        <v>43.50793785310735</v>
      </c>
      <c r="T32" s="22">
        <v>80</v>
      </c>
      <c r="U32" s="22">
        <v>40</v>
      </c>
      <c r="V32" s="22">
        <v>0.28100000000000003</v>
      </c>
      <c r="W32" s="22">
        <f t="shared" si="9"/>
        <v>0.70250000000000012</v>
      </c>
      <c r="X32" s="22">
        <f t="shared" si="10"/>
        <v>0.35125000000000006</v>
      </c>
      <c r="Y32" s="22">
        <v>4551</v>
      </c>
      <c r="Z32" s="22">
        <v>2275.5</v>
      </c>
      <c r="AA32" s="22">
        <v>2338.7646666666674</v>
      </c>
      <c r="AB32" s="22">
        <v>0</v>
      </c>
      <c r="AC32" s="22">
        <v>0</v>
      </c>
      <c r="AD32" s="22">
        <v>7000</v>
      </c>
      <c r="AE32" s="22">
        <v>3500</v>
      </c>
      <c r="AF32" s="22">
        <v>3080.0810000000001</v>
      </c>
      <c r="AG32" s="22">
        <f t="shared" si="13"/>
        <v>88.002314285714291</v>
      </c>
      <c r="AH32" s="22">
        <f t="shared" si="14"/>
        <v>44.001157142857146</v>
      </c>
      <c r="AI32" s="22">
        <v>360</v>
      </c>
      <c r="AJ32" s="22">
        <v>180</v>
      </c>
      <c r="AK32" s="22">
        <v>152</v>
      </c>
      <c r="AL32" s="22">
        <f t="shared" si="39"/>
        <v>84.444444444444443</v>
      </c>
      <c r="AM32" s="22">
        <f t="shared" si="40"/>
        <v>42.222222222222221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49482.8</v>
      </c>
      <c r="AZ32" s="22">
        <v>24741.4</v>
      </c>
      <c r="BA32" s="22">
        <v>20617.833333333332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f t="shared" si="37"/>
        <v>920</v>
      </c>
      <c r="BO32" s="22">
        <f t="shared" si="37"/>
        <v>460</v>
      </c>
      <c r="BP32" s="22">
        <f t="shared" si="37"/>
        <v>201.65</v>
      </c>
      <c r="BQ32" s="22">
        <f>BP32/BO32*100</f>
        <v>43.836956521739133</v>
      </c>
      <c r="BR32" s="22">
        <f>BP32/BN32*100</f>
        <v>21.918478260869566</v>
      </c>
      <c r="BS32" s="22">
        <v>920</v>
      </c>
      <c r="BT32" s="22">
        <v>460</v>
      </c>
      <c r="BU32" s="22">
        <v>201.65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2485</v>
      </c>
      <c r="CO32" s="22">
        <v>1242.5</v>
      </c>
      <c r="CP32" s="22">
        <v>200</v>
      </c>
      <c r="CQ32" s="22">
        <v>0</v>
      </c>
      <c r="CR32" s="22">
        <v>0</v>
      </c>
      <c r="CS32" s="22">
        <v>0</v>
      </c>
      <c r="CT32" s="22">
        <v>0</v>
      </c>
      <c r="CU32" s="22">
        <v>0</v>
      </c>
      <c r="CV32" s="22">
        <v>99.566999999999993</v>
      </c>
      <c r="CW32" s="22">
        <v>0</v>
      </c>
      <c r="CX32" s="22">
        <v>0</v>
      </c>
      <c r="CY32" s="22">
        <v>10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f t="shared" si="27"/>
        <v>64878.8</v>
      </c>
      <c r="DH32" s="22">
        <f t="shared" si="26"/>
        <v>32439.4</v>
      </c>
      <c r="DI32" s="22">
        <f t="shared" si="28"/>
        <v>26700.177</v>
      </c>
      <c r="DJ32" s="22">
        <v>0</v>
      </c>
      <c r="DK32" s="22">
        <v>0</v>
      </c>
      <c r="DL32" s="22">
        <v>0</v>
      </c>
      <c r="DM32" s="22">
        <v>0</v>
      </c>
      <c r="DN32" s="22">
        <v>0</v>
      </c>
      <c r="DO32" s="22">
        <v>0</v>
      </c>
      <c r="DP32" s="22">
        <v>0</v>
      </c>
      <c r="DQ32" s="22">
        <v>0</v>
      </c>
      <c r="DR32" s="22">
        <v>0</v>
      </c>
      <c r="DS32" s="22">
        <v>0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0</v>
      </c>
      <c r="DZ32" s="22">
        <v>0</v>
      </c>
      <c r="EA32" s="22">
        <v>0</v>
      </c>
      <c r="EB32" s="22">
        <v>0</v>
      </c>
      <c r="EC32" s="22">
        <f t="shared" si="38"/>
        <v>0</v>
      </c>
      <c r="ED32" s="22">
        <f t="shared" si="38"/>
        <v>0</v>
      </c>
      <c r="EE32" s="22">
        <f t="shared" si="21"/>
        <v>0</v>
      </c>
      <c r="EG32" s="10">
        <f t="shared" si="22"/>
        <v>0</v>
      </c>
      <c r="EH32" s="10">
        <f t="shared" si="22"/>
        <v>0</v>
      </c>
      <c r="EI32" s="10">
        <f t="shared" si="22"/>
        <v>99.566999999999993</v>
      </c>
      <c r="EJ32" s="10">
        <f t="shared" si="23"/>
        <v>49482.8</v>
      </c>
      <c r="EK32" s="10">
        <f t="shared" si="23"/>
        <v>24741.4</v>
      </c>
      <c r="EL32" s="10">
        <f t="shared" si="23"/>
        <v>20617.833333333332</v>
      </c>
    </row>
    <row r="33" spans="1:142" s="18" customFormat="1" ht="15" customHeight="1">
      <c r="A33" s="11">
        <v>24</v>
      </c>
      <c r="B33" s="12" t="s">
        <v>33</v>
      </c>
      <c r="C33" s="37">
        <v>0</v>
      </c>
      <c r="D33" s="38">
        <v>12.1</v>
      </c>
      <c r="E33" s="23">
        <f t="shared" si="24"/>
        <v>24782</v>
      </c>
      <c r="F33" s="22">
        <f t="shared" si="24"/>
        <v>12391</v>
      </c>
      <c r="G33" s="13">
        <f t="shared" si="0"/>
        <v>9934.9660000000003</v>
      </c>
      <c r="H33" s="13">
        <f t="shared" si="1"/>
        <v>80.178887902509885</v>
      </c>
      <c r="I33" s="13">
        <f t="shared" si="2"/>
        <v>40.089443951254943</v>
      </c>
      <c r="J33" s="23">
        <f t="shared" si="3"/>
        <v>2542.3000000000002</v>
      </c>
      <c r="K33" s="13">
        <f t="shared" si="3"/>
        <v>1271.1500000000001</v>
      </c>
      <c r="L33" s="13">
        <f t="shared" si="3"/>
        <v>668.42433333333304</v>
      </c>
      <c r="M33" s="13">
        <f t="shared" si="4"/>
        <v>52.584221636575776</v>
      </c>
      <c r="N33" s="13">
        <f t="shared" si="5"/>
        <v>26.292110818287888</v>
      </c>
      <c r="O33" s="23">
        <f t="shared" si="25"/>
        <v>700.7</v>
      </c>
      <c r="P33" s="13">
        <f t="shared" si="25"/>
        <v>350.35</v>
      </c>
      <c r="Q33" s="22">
        <f t="shared" si="25"/>
        <v>2.9000000000000001E-2</v>
      </c>
      <c r="R33" s="13">
        <f t="shared" si="7"/>
        <v>8.2774368488654198E-3</v>
      </c>
      <c r="S33" s="14">
        <f t="shared" si="8"/>
        <v>4.1387184244327099E-3</v>
      </c>
      <c r="T33" s="22">
        <v>100.7</v>
      </c>
      <c r="U33" s="22">
        <v>50.35</v>
      </c>
      <c r="V33" s="22">
        <v>2.9000000000000001E-2</v>
      </c>
      <c r="W33" s="22">
        <f t="shared" si="9"/>
        <v>5.7596822244289976E-2</v>
      </c>
      <c r="X33" s="22">
        <f t="shared" si="10"/>
        <v>2.8798411122144988E-2</v>
      </c>
      <c r="Y33" s="22">
        <v>1474.6</v>
      </c>
      <c r="Z33" s="22">
        <v>737.3</v>
      </c>
      <c r="AA33" s="22">
        <v>518.39533333333304</v>
      </c>
      <c r="AB33" s="22">
        <f t="shared" si="11"/>
        <v>70.309959763099556</v>
      </c>
      <c r="AC33" s="22">
        <f t="shared" si="12"/>
        <v>35.154979881549778</v>
      </c>
      <c r="AD33" s="22">
        <v>600</v>
      </c>
      <c r="AE33" s="22">
        <v>300</v>
      </c>
      <c r="AF33" s="22">
        <v>0</v>
      </c>
      <c r="AG33" s="22">
        <f t="shared" si="13"/>
        <v>0</v>
      </c>
      <c r="AH33" s="22">
        <f t="shared" si="14"/>
        <v>0</v>
      </c>
      <c r="AI33" s="22">
        <v>6</v>
      </c>
      <c r="AJ33" s="22">
        <v>3</v>
      </c>
      <c r="AK33" s="22">
        <v>0</v>
      </c>
      <c r="AL33" s="22">
        <f t="shared" si="39"/>
        <v>0</v>
      </c>
      <c r="AM33" s="22">
        <f t="shared" si="40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22239.7</v>
      </c>
      <c r="AZ33" s="22">
        <v>11119.85</v>
      </c>
      <c r="BA33" s="22">
        <v>9266.5416666666679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f t="shared" si="37"/>
        <v>361</v>
      </c>
      <c r="BO33" s="22">
        <f t="shared" si="37"/>
        <v>180.5</v>
      </c>
      <c r="BP33" s="22">
        <f t="shared" si="37"/>
        <v>150</v>
      </c>
      <c r="BQ33" s="22">
        <f>BP33/BO33*100</f>
        <v>83.102493074792235</v>
      </c>
      <c r="BR33" s="22">
        <f>BP33/BN33*100</f>
        <v>41.551246537396118</v>
      </c>
      <c r="BS33" s="22">
        <v>361</v>
      </c>
      <c r="BT33" s="22">
        <v>180.5</v>
      </c>
      <c r="BU33" s="22">
        <v>150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f t="shared" si="27"/>
        <v>24782</v>
      </c>
      <c r="DH33" s="22">
        <f t="shared" si="26"/>
        <v>12391</v>
      </c>
      <c r="DI33" s="22">
        <f t="shared" si="28"/>
        <v>9934.9660000000003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  <c r="DR33" s="22">
        <v>0</v>
      </c>
      <c r="DS33" s="22">
        <v>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>
        <v>0</v>
      </c>
      <c r="DZ33" s="22">
        <v>0</v>
      </c>
      <c r="EA33" s="22">
        <v>0</v>
      </c>
      <c r="EB33" s="22">
        <v>0</v>
      </c>
      <c r="EC33" s="22">
        <f t="shared" si="38"/>
        <v>0</v>
      </c>
      <c r="ED33" s="22">
        <f t="shared" si="38"/>
        <v>0</v>
      </c>
      <c r="EE33" s="22">
        <f t="shared" si="21"/>
        <v>0</v>
      </c>
      <c r="EG33" s="10">
        <f t="shared" si="22"/>
        <v>0</v>
      </c>
      <c r="EH33" s="10">
        <f t="shared" si="22"/>
        <v>0</v>
      </c>
      <c r="EI33" s="10">
        <f t="shared" si="22"/>
        <v>0</v>
      </c>
      <c r="EJ33" s="10">
        <f t="shared" si="23"/>
        <v>22239.7</v>
      </c>
      <c r="EK33" s="10">
        <f t="shared" si="23"/>
        <v>11119.85</v>
      </c>
      <c r="EL33" s="10">
        <f t="shared" si="23"/>
        <v>9266.5416666666679</v>
      </c>
    </row>
    <row r="34" spans="1:142" s="21" customFormat="1" ht="15" customHeight="1">
      <c r="A34" s="47" t="s">
        <v>34</v>
      </c>
      <c r="B34" s="48"/>
      <c r="C34" s="33">
        <f>SUM(C10:C33)</f>
        <v>5868.4</v>
      </c>
      <c r="D34" s="33">
        <f>SUM(D10:D33)</f>
        <v>643432.21330000006</v>
      </c>
      <c r="E34" s="19">
        <f>SUM(E10:E33)</f>
        <v>5589636.1450000023</v>
      </c>
      <c r="F34" s="19">
        <f>SUM(F10:F33)</f>
        <v>2792358.122500001</v>
      </c>
      <c r="G34" s="19">
        <f>SUM(G10:G33)</f>
        <v>2148923.8810000005</v>
      </c>
      <c r="H34" s="19">
        <f t="shared" si="1"/>
        <v>76.9573166022153</v>
      </c>
      <c r="I34" s="19">
        <f t="shared" si="2"/>
        <v>38.44479005887063</v>
      </c>
      <c r="J34" s="19">
        <f>SUM(J10:J33)</f>
        <v>1296840.5070000002</v>
      </c>
      <c r="K34" s="19">
        <f>SUM(K10:K33)</f>
        <v>642220.25350000011</v>
      </c>
      <c r="L34" s="19">
        <f>SUM(L10:L33)</f>
        <v>457173.92960000015</v>
      </c>
      <c r="M34" s="19">
        <f t="shared" si="4"/>
        <v>71.186470234856898</v>
      </c>
      <c r="N34" s="19">
        <f t="shared" si="5"/>
        <v>35.252903277796833</v>
      </c>
      <c r="O34" s="19">
        <f>SUM(O10:O33)</f>
        <v>531005.50099999993</v>
      </c>
      <c r="P34" s="19">
        <f>SUM(P10:P33)</f>
        <v>265502.75049999997</v>
      </c>
      <c r="Q34" s="19">
        <f>SUM(Q10:Q33)</f>
        <v>174686.80640000006</v>
      </c>
      <c r="R34" s="19">
        <f t="shared" si="7"/>
        <v>65.794725693434984</v>
      </c>
      <c r="S34" s="20">
        <f t="shared" si="8"/>
        <v>32.897362846717492</v>
      </c>
      <c r="T34" s="19">
        <f>SUM(T10:T33)</f>
        <v>35139.53899999999</v>
      </c>
      <c r="U34" s="19">
        <f>SUM(U10:U33)</f>
        <v>17569.769499999995</v>
      </c>
      <c r="V34" s="19">
        <f>SUM(V10:V33)</f>
        <v>13955.364800000003</v>
      </c>
      <c r="W34" s="19">
        <f>V34/U34*100</f>
        <v>79.428274798938077</v>
      </c>
      <c r="X34" s="20">
        <f>V34/T34*100</f>
        <v>39.714137399469038</v>
      </c>
      <c r="Y34" s="19">
        <f>SUM(Y10:Y33)</f>
        <v>203590.90599999999</v>
      </c>
      <c r="Z34" s="19">
        <f>SUM(Z10:Z33)</f>
        <v>101795.45299999999</v>
      </c>
      <c r="AA34" s="19">
        <f>SUM(AA10:AA33)</f>
        <v>65399.013000000101</v>
      </c>
      <c r="AB34" s="19">
        <f t="shared" si="11"/>
        <v>64.24551497403337</v>
      </c>
      <c r="AC34" s="20">
        <f t="shared" si="12"/>
        <v>32.122757487016685</v>
      </c>
      <c r="AD34" s="19">
        <f>SUM(AD10:AD33)</f>
        <v>495865.96200000006</v>
      </c>
      <c r="AE34" s="19">
        <f>SUM(AE10:AE33)</f>
        <v>247932.98100000003</v>
      </c>
      <c r="AF34" s="19">
        <f>SUM(AF10:AF33)</f>
        <v>160731.44159999999</v>
      </c>
      <c r="AG34" s="19">
        <f t="shared" si="13"/>
        <v>64.828584301981181</v>
      </c>
      <c r="AH34" s="20">
        <f t="shared" si="14"/>
        <v>32.41429215099059</v>
      </c>
      <c r="AI34" s="19">
        <f>SUM(AI10:AI33)</f>
        <v>42019.600000000006</v>
      </c>
      <c r="AJ34" s="19">
        <f>SUM(AJ10:AJ33)</f>
        <v>20909.800000000003</v>
      </c>
      <c r="AK34" s="19">
        <f>SUM(AK10:AK33)</f>
        <v>18553.096999999998</v>
      </c>
      <c r="AL34" s="19">
        <f t="shared" si="39"/>
        <v>88.729193966465459</v>
      </c>
      <c r="AM34" s="20">
        <f t="shared" si="40"/>
        <v>44.153435539605319</v>
      </c>
      <c r="AN34" s="19">
        <f>SUM(AN10:AN33)</f>
        <v>24600</v>
      </c>
      <c r="AO34" s="19">
        <f>SUM(AO10:AO33)</f>
        <v>12300</v>
      </c>
      <c r="AP34" s="19">
        <f>SUM(AP10:AP33)</f>
        <v>9044.4</v>
      </c>
      <c r="AQ34" s="19">
        <f>AP34/AO34*100</f>
        <v>73.53170731707317</v>
      </c>
      <c r="AR34" s="20">
        <f>AP34/AN34*100</f>
        <v>36.765853658536585</v>
      </c>
      <c r="AS34" s="19">
        <f t="shared" ref="AS34:BP34" si="41">SUM(AS10:AS33)</f>
        <v>0</v>
      </c>
      <c r="AT34" s="19">
        <f t="shared" si="41"/>
        <v>0</v>
      </c>
      <c r="AU34" s="19">
        <f t="shared" si="41"/>
        <v>0</v>
      </c>
      <c r="AV34" s="19">
        <f t="shared" si="41"/>
        <v>0</v>
      </c>
      <c r="AW34" s="19">
        <f t="shared" si="41"/>
        <v>0</v>
      </c>
      <c r="AX34" s="19">
        <f t="shared" si="41"/>
        <v>0</v>
      </c>
      <c r="AY34" s="19">
        <f t="shared" si="41"/>
        <v>3737608.2999999993</v>
      </c>
      <c r="AZ34" s="19">
        <f t="shared" si="41"/>
        <v>1868804.1499999997</v>
      </c>
      <c r="BA34" s="19">
        <f t="shared" si="41"/>
        <v>1557337.699999999</v>
      </c>
      <c r="BB34" s="19">
        <f t="shared" si="41"/>
        <v>0</v>
      </c>
      <c r="BC34" s="19">
        <f t="shared" si="41"/>
        <v>0</v>
      </c>
      <c r="BD34" s="19">
        <f t="shared" si="41"/>
        <v>0</v>
      </c>
      <c r="BE34" s="19">
        <f t="shared" si="41"/>
        <v>37823.599999999999</v>
      </c>
      <c r="BF34" s="19">
        <f t="shared" si="41"/>
        <v>18371.8</v>
      </c>
      <c r="BG34" s="19">
        <f t="shared" si="41"/>
        <v>16375.199999999999</v>
      </c>
      <c r="BH34" s="19">
        <f t="shared" si="41"/>
        <v>0</v>
      </c>
      <c r="BI34" s="19">
        <f t="shared" si="41"/>
        <v>0</v>
      </c>
      <c r="BJ34" s="19">
        <f t="shared" si="41"/>
        <v>0</v>
      </c>
      <c r="BK34" s="19">
        <f t="shared" si="41"/>
        <v>0</v>
      </c>
      <c r="BL34" s="19">
        <f t="shared" si="41"/>
        <v>0</v>
      </c>
      <c r="BM34" s="19">
        <f t="shared" si="41"/>
        <v>0</v>
      </c>
      <c r="BN34" s="19">
        <f t="shared" si="41"/>
        <v>115375.2</v>
      </c>
      <c r="BO34" s="19">
        <f t="shared" si="41"/>
        <v>57687.6</v>
      </c>
      <c r="BP34" s="19">
        <f t="shared" si="41"/>
        <v>42700.08370000001</v>
      </c>
      <c r="BQ34" s="19">
        <f>BP34/BO34*100</f>
        <v>74.019518406035289</v>
      </c>
      <c r="BR34" s="20">
        <f>BP34/BN34*100</f>
        <v>37.009759203017644</v>
      </c>
      <c r="BS34" s="19">
        <f t="shared" ref="BS34:ED34" si="42">SUM(BS10:BS33)</f>
        <v>51747</v>
      </c>
      <c r="BT34" s="19">
        <f t="shared" si="42"/>
        <v>25873.5</v>
      </c>
      <c r="BU34" s="19">
        <f t="shared" si="42"/>
        <v>15367.244700000001</v>
      </c>
      <c r="BV34" s="19">
        <f t="shared" si="42"/>
        <v>14379.6</v>
      </c>
      <c r="BW34" s="19">
        <f t="shared" si="42"/>
        <v>7189.8</v>
      </c>
      <c r="BX34" s="19">
        <f t="shared" si="42"/>
        <v>5256.8940000000002</v>
      </c>
      <c r="BY34" s="19">
        <f t="shared" si="42"/>
        <v>17787.3</v>
      </c>
      <c r="BZ34" s="19">
        <f t="shared" si="42"/>
        <v>8893.65</v>
      </c>
      <c r="CA34" s="19">
        <f t="shared" si="42"/>
        <v>7371.8230000000003</v>
      </c>
      <c r="CB34" s="19">
        <f t="shared" si="42"/>
        <v>31461.3</v>
      </c>
      <c r="CC34" s="19">
        <f t="shared" si="42"/>
        <v>15730.65</v>
      </c>
      <c r="CD34" s="19">
        <f t="shared" si="42"/>
        <v>14704.121999999999</v>
      </c>
      <c r="CE34" s="19">
        <f t="shared" si="42"/>
        <v>0</v>
      </c>
      <c r="CF34" s="19">
        <f t="shared" si="42"/>
        <v>0</v>
      </c>
      <c r="CG34" s="19">
        <f t="shared" si="42"/>
        <v>0</v>
      </c>
      <c r="CH34" s="19">
        <f t="shared" si="42"/>
        <v>21897.200000000001</v>
      </c>
      <c r="CI34" s="19">
        <f t="shared" si="42"/>
        <v>10948.6</v>
      </c>
      <c r="CJ34" s="19">
        <f t="shared" si="42"/>
        <v>8031.42</v>
      </c>
      <c r="CK34" s="19">
        <f t="shared" si="42"/>
        <v>385</v>
      </c>
      <c r="CL34" s="19">
        <f t="shared" si="42"/>
        <v>192.5</v>
      </c>
      <c r="CM34" s="19">
        <f t="shared" si="42"/>
        <v>40.98</v>
      </c>
      <c r="CN34" s="19">
        <f t="shared" si="42"/>
        <v>331175.40000000002</v>
      </c>
      <c r="CO34" s="19">
        <f t="shared" si="42"/>
        <v>165387.70000000001</v>
      </c>
      <c r="CP34" s="19">
        <f t="shared" si="42"/>
        <v>115321.16360000001</v>
      </c>
      <c r="CQ34" s="19">
        <f t="shared" si="42"/>
        <v>105962</v>
      </c>
      <c r="CR34" s="19">
        <f t="shared" si="42"/>
        <v>52981</v>
      </c>
      <c r="CS34" s="19">
        <f t="shared" si="42"/>
        <v>33006.147900000004</v>
      </c>
      <c r="CT34" s="19">
        <f t="shared" si="42"/>
        <v>11000</v>
      </c>
      <c r="CU34" s="19">
        <f t="shared" si="42"/>
        <v>5500</v>
      </c>
      <c r="CV34" s="19">
        <f t="shared" si="42"/>
        <v>7449.0565999999999</v>
      </c>
      <c r="CW34" s="19">
        <f t="shared" si="42"/>
        <v>5640.5</v>
      </c>
      <c r="CX34" s="19">
        <f t="shared" si="42"/>
        <v>2820.25</v>
      </c>
      <c r="CY34" s="19">
        <f t="shared" si="42"/>
        <v>2873.0661</v>
      </c>
      <c r="CZ34" s="19">
        <f t="shared" si="42"/>
        <v>0</v>
      </c>
      <c r="DA34" s="19">
        <f t="shared" si="42"/>
        <v>0</v>
      </c>
      <c r="DB34" s="19">
        <f t="shared" si="42"/>
        <v>11719.484400000001</v>
      </c>
      <c r="DC34" s="19">
        <f t="shared" si="42"/>
        <v>32048.400000000001</v>
      </c>
      <c r="DD34" s="19">
        <f t="shared" si="42"/>
        <v>10124.200000000001</v>
      </c>
      <c r="DE34" s="19">
        <f t="shared" si="42"/>
        <v>21106.263199999998</v>
      </c>
      <c r="DF34" s="19">
        <f t="shared" si="42"/>
        <v>0</v>
      </c>
      <c r="DG34" s="19">
        <f t="shared" si="42"/>
        <v>5094169.6070000026</v>
      </c>
      <c r="DH34" s="19">
        <f t="shared" si="42"/>
        <v>2540344.8035000013</v>
      </c>
      <c r="DI34" s="19">
        <f t="shared" si="42"/>
        <v>2050637.7340000002</v>
      </c>
      <c r="DJ34" s="19">
        <f t="shared" si="42"/>
        <v>8560.1</v>
      </c>
      <c r="DK34" s="19">
        <f t="shared" si="42"/>
        <v>8560.1</v>
      </c>
      <c r="DL34" s="19">
        <f t="shared" si="42"/>
        <v>7399.87</v>
      </c>
      <c r="DM34" s="19">
        <f t="shared" si="42"/>
        <v>486906.43799999997</v>
      </c>
      <c r="DN34" s="19">
        <f t="shared" si="42"/>
        <v>243453.21899999998</v>
      </c>
      <c r="DO34" s="19">
        <f t="shared" si="42"/>
        <v>90886.277000000002</v>
      </c>
      <c r="DP34" s="19">
        <f t="shared" si="42"/>
        <v>0</v>
      </c>
      <c r="DQ34" s="19">
        <f t="shared" si="42"/>
        <v>0</v>
      </c>
      <c r="DR34" s="19">
        <f t="shared" si="42"/>
        <v>0</v>
      </c>
      <c r="DS34" s="19">
        <f t="shared" si="42"/>
        <v>0</v>
      </c>
      <c r="DT34" s="19">
        <f t="shared" si="42"/>
        <v>0</v>
      </c>
      <c r="DU34" s="19">
        <f t="shared" si="42"/>
        <v>0</v>
      </c>
      <c r="DV34" s="19">
        <f t="shared" si="42"/>
        <v>0</v>
      </c>
      <c r="DW34" s="19">
        <f t="shared" si="42"/>
        <v>0</v>
      </c>
      <c r="DX34" s="19">
        <f t="shared" si="42"/>
        <v>0</v>
      </c>
      <c r="DY34" s="43">
        <f t="shared" si="42"/>
        <v>20000</v>
      </c>
      <c r="DZ34" s="43">
        <f t="shared" si="42"/>
        <v>0</v>
      </c>
      <c r="EA34" s="43">
        <f t="shared" si="42"/>
        <v>20000</v>
      </c>
      <c r="EB34" s="19">
        <f t="shared" si="42"/>
        <v>0</v>
      </c>
      <c r="EC34" s="19">
        <f t="shared" si="42"/>
        <v>515466.53799999994</v>
      </c>
      <c r="ED34" s="19">
        <f t="shared" si="42"/>
        <v>252013.31899999996</v>
      </c>
      <c r="EE34" s="19">
        <f t="shared" ref="EE34" si="43">SUM(EE10:EE33)</f>
        <v>118286.147</v>
      </c>
      <c r="EG34" s="19">
        <f t="shared" ref="EG34:EL34" si="44">SUM(EG10:EG33)</f>
        <v>52897.200000000004</v>
      </c>
      <c r="EH34" s="19">
        <f t="shared" si="44"/>
        <v>16448.599999999999</v>
      </c>
      <c r="EI34" s="19">
        <f t="shared" si="44"/>
        <v>35480.476600000002</v>
      </c>
      <c r="EJ34" s="19">
        <f t="shared" si="44"/>
        <v>4284235.5380000006</v>
      </c>
      <c r="EK34" s="19">
        <f t="shared" si="44"/>
        <v>2141577.7690000003</v>
      </c>
      <c r="EL34" s="19">
        <f t="shared" si="44"/>
        <v>1684350.0813999993</v>
      </c>
    </row>
    <row r="35" spans="1:142" ht="3" customHeight="1">
      <c r="EG35" s="25"/>
      <c r="EH35" s="25"/>
      <c r="EI35" s="25"/>
      <c r="EJ35" s="25"/>
      <c r="EK35" s="25"/>
      <c r="EL35" s="25"/>
    </row>
    <row r="36" spans="1:142" ht="13.5">
      <c r="EG36" s="25"/>
      <c r="EH36" s="25"/>
      <c r="EI36" s="25"/>
      <c r="EJ36" s="25"/>
      <c r="EK36" s="25"/>
      <c r="EL36" s="25"/>
    </row>
    <row r="37" spans="1:142" ht="13.5">
      <c r="EG37" s="25"/>
      <c r="EH37" s="25"/>
      <c r="EI37" s="25"/>
      <c r="EJ37" s="25"/>
      <c r="EK37" s="25"/>
      <c r="EL37" s="25"/>
    </row>
    <row r="38" spans="1:142" ht="13.5">
      <c r="EG38" s="25"/>
      <c r="EH38" s="25"/>
      <c r="EI38" s="25"/>
      <c r="EJ38" s="25"/>
      <c r="EK38" s="25"/>
      <c r="EL38" s="25"/>
    </row>
    <row r="39" spans="1:142" ht="13.5">
      <c r="EG39" s="25"/>
      <c r="EH39" s="25"/>
      <c r="EI39" s="25"/>
      <c r="EJ39" s="25"/>
      <c r="EK39" s="25"/>
      <c r="EL39" s="25"/>
    </row>
    <row r="40" spans="1:142" ht="13.5">
      <c r="EG40" s="25"/>
      <c r="EH40" s="25"/>
      <c r="EI40" s="25"/>
      <c r="EJ40" s="25"/>
      <c r="EK40" s="25"/>
      <c r="EL40" s="25"/>
    </row>
    <row r="41" spans="1:142" ht="13.5"/>
    <row r="42" spans="1:142" ht="13.5"/>
    <row r="43" spans="1:142" ht="13.5"/>
    <row r="44" spans="1:142" ht="13.5"/>
    <row r="45" spans="1:142" ht="13.5"/>
    <row r="46" spans="1:142" ht="13.5"/>
    <row r="47" spans="1:142" ht="13.5"/>
    <row r="48" spans="1:142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</sheetData>
  <protectedRanges>
    <protectedRange sqref="AB10:AB34" name="Range4_1_1_1_2_1_1_1_1_1_1_1_1_1_1_1_1_1"/>
    <protectedRange sqref="AG10:AG34" name="Range4_2_1_1_2_1_1_1_1_1_1_1_1_1_1_1_1_1"/>
    <protectedRange sqref="AL10:AL34" name="Range4_3_1_1_2_1_1_1_1_1_1_1_1_1_1_1_1_1"/>
    <protectedRange sqref="AQ10:AQ34 AR16:AR33 AR13:AR14" name="Range4_4_1_1_2_1_1_1_1_1_1_1_1_1_1_1_1_1"/>
    <protectedRange sqref="V10:V33" name="Range4"/>
    <protectedRange sqref="AA10:AA33" name="Range4_1"/>
    <protectedRange sqref="AP16:AP33" name="Range4_4"/>
    <protectedRange sqref="AZ10:BA33" name="Range4_7"/>
    <protectedRange sqref="BG10:BG33" name="Range4_9"/>
    <protectedRange sqref="BX10:BX11 BX24:BX33" name="Range5_1"/>
    <protectedRange sqref="CI10:CI33" name="Range5_4"/>
    <protectedRange sqref="CM10:CM33" name="Range5_6"/>
    <protectedRange sqref="CP33" name="Range5_7"/>
    <protectedRange sqref="CS32:CS33" name="Range5_8"/>
    <protectedRange sqref="CU10:CU33" name="Range5_9"/>
    <protectedRange sqref="CY16:CY33" name="Range5_11"/>
    <protectedRange sqref="DC10:DD33" name="Range5_12"/>
    <protectedRange sqref="DN10:DN33" name="Range6"/>
    <protectedRange sqref="DO10:DO33" name="Range6_1"/>
    <protectedRange sqref="AY10:AY33" name="Range4_7_1"/>
    <protectedRange sqref="CH10:CH33" name="Range5_4_1"/>
    <protectedRange sqref="CT10:CT12" name="Range5_9_1"/>
    <protectedRange sqref="DM10:DM33" name="Range6_2"/>
  </protectedRanges>
  <mergeCells count="138">
    <mergeCell ref="D1:Q1"/>
    <mergeCell ref="A2:N2"/>
    <mergeCell ref="L3:N3"/>
    <mergeCell ref="A4:A8"/>
    <mergeCell ref="B4:B8"/>
    <mergeCell ref="C4:C8"/>
    <mergeCell ref="D4:D8"/>
    <mergeCell ref="E4:I6"/>
    <mergeCell ref="J4:N6"/>
    <mergeCell ref="O4:DE4"/>
    <mergeCell ref="O6:S6"/>
    <mergeCell ref="T6:X6"/>
    <mergeCell ref="Y6:AC6"/>
    <mergeCell ref="AD6:AH6"/>
    <mergeCell ref="AI6:AM6"/>
    <mergeCell ref="AN6:AR6"/>
    <mergeCell ref="AJ7:AM7"/>
    <mergeCell ref="AN7:AN8"/>
    <mergeCell ref="AO7:AR7"/>
    <mergeCell ref="AS7:AS8"/>
    <mergeCell ref="AT7:AU7"/>
    <mergeCell ref="AV7:AV8"/>
    <mergeCell ref="U7:X7"/>
    <mergeCell ref="Y7:Y8"/>
    <mergeCell ref="EJ4:EL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F4:DF6"/>
    <mergeCell ref="DG4:DI6"/>
    <mergeCell ref="DJ4:EA4"/>
    <mergeCell ref="EB4:EB6"/>
    <mergeCell ref="EC4:EE6"/>
    <mergeCell ref="EG4:EI6"/>
    <mergeCell ref="DJ5:DO5"/>
    <mergeCell ref="DP5:DR6"/>
    <mergeCell ref="DS5:EA5"/>
    <mergeCell ref="DM6:DO6"/>
    <mergeCell ref="AY6:BA6"/>
    <mergeCell ref="BB6:BD6"/>
    <mergeCell ref="BE6:BG6"/>
    <mergeCell ref="BH6:BJ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T7:T8"/>
    <mergeCell ref="CH6:CJ6"/>
    <mergeCell ref="CK6:CM6"/>
    <mergeCell ref="CN6:CP6"/>
    <mergeCell ref="CQ6:CS6"/>
    <mergeCell ref="CT6:CV6"/>
    <mergeCell ref="DJ6:DL6"/>
    <mergeCell ref="BN6:BR6"/>
    <mergeCell ref="BS6:BU6"/>
    <mergeCell ref="BV6:BX6"/>
    <mergeCell ref="BY6:CA6"/>
    <mergeCell ref="CB6:CD6"/>
    <mergeCell ref="CE6:CG6"/>
    <mergeCell ref="AS6:AU6"/>
    <mergeCell ref="AV6:AX6"/>
    <mergeCell ref="Z7:AC7"/>
    <mergeCell ref="AD7:AD8"/>
    <mergeCell ref="AE7:AH7"/>
    <mergeCell ref="AI7:AI8"/>
    <mergeCell ref="BF7:BG7"/>
    <mergeCell ref="BH7:BH8"/>
    <mergeCell ref="BI7:BJ7"/>
    <mergeCell ref="BK7:BK8"/>
    <mergeCell ref="BL7:BM7"/>
    <mergeCell ref="BN7:BN8"/>
    <mergeCell ref="AW7:AX7"/>
    <mergeCell ref="AY7:AY8"/>
    <mergeCell ref="AZ7:BA7"/>
    <mergeCell ref="BB7:BB8"/>
    <mergeCell ref="BC7:BD7"/>
    <mergeCell ref="BE7:BE8"/>
    <mergeCell ref="BZ7:CA7"/>
    <mergeCell ref="CB7:CB8"/>
    <mergeCell ref="CC7:CD7"/>
    <mergeCell ref="CE7:CE8"/>
    <mergeCell ref="CF7:CG7"/>
    <mergeCell ref="CH7:CH8"/>
    <mergeCell ref="BO7:BR7"/>
    <mergeCell ref="BS7:BS8"/>
    <mergeCell ref="BT7:BU7"/>
    <mergeCell ref="BV7:BV8"/>
    <mergeCell ref="BW7:BX7"/>
    <mergeCell ref="BY7:BY8"/>
    <mergeCell ref="DG7:DG8"/>
    <mergeCell ref="DH7:DI7"/>
    <mergeCell ref="CR7:CS7"/>
    <mergeCell ref="CT7:CT8"/>
    <mergeCell ref="CU7:CV7"/>
    <mergeCell ref="CW7:CW8"/>
    <mergeCell ref="CX7:CY7"/>
    <mergeCell ref="CZ7:CZ8"/>
    <mergeCell ref="CI7:CJ7"/>
    <mergeCell ref="CK7:CK8"/>
    <mergeCell ref="CL7:CM7"/>
    <mergeCell ref="CN7:CN8"/>
    <mergeCell ref="CO7:CP7"/>
    <mergeCell ref="CQ7:CQ8"/>
    <mergeCell ref="EK7:EL7"/>
    <mergeCell ref="A34:B34"/>
    <mergeCell ref="EB7:EB8"/>
    <mergeCell ref="EC7:EC8"/>
    <mergeCell ref="ED7:EE7"/>
    <mergeCell ref="EG7:EG8"/>
    <mergeCell ref="EH7:EI7"/>
    <mergeCell ref="EJ7:EJ8"/>
    <mergeCell ref="DS7:DS8"/>
    <mergeCell ref="DT7:DU7"/>
    <mergeCell ref="DV7:DV8"/>
    <mergeCell ref="DW7:DX7"/>
    <mergeCell ref="DY7:DY8"/>
    <mergeCell ref="DZ7:EA7"/>
    <mergeCell ref="DJ7:DJ8"/>
    <mergeCell ref="DK7:DL7"/>
    <mergeCell ref="DM7:DM8"/>
    <mergeCell ref="DN7:DO7"/>
    <mergeCell ref="DP7:DP8"/>
    <mergeCell ref="DQ7:DR7"/>
    <mergeCell ref="DA7:DB7"/>
    <mergeCell ref="DC7:DC8"/>
    <mergeCell ref="DD7:DE7"/>
    <mergeCell ref="DF7:DF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06</vt:lpstr>
      <vt:lpstr>'06'!Print_Titles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2021-06-03T08:37:41Z</dcterms:modified>
</cp:coreProperties>
</file>