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70"/>
  </bookViews>
  <sheets>
    <sheet name="4" sheetId="13" r:id="rId1"/>
  </sheets>
  <definedNames>
    <definedName name="_xlnm.Print_Titles" localSheetId="0">'4'!$A:$B,'4'!$1:$9</definedName>
  </definedNames>
  <calcPr calcId="124519"/>
</workbook>
</file>

<file path=xl/calcChain.xml><?xml version="1.0" encoding="utf-8"?>
<calcChain xmlns="http://schemas.openxmlformats.org/spreadsheetml/2006/main">
  <c r="DG12" i="13"/>
  <c r="E12" s="1"/>
  <c r="DG16"/>
  <c r="J20"/>
  <c r="EH23"/>
  <c r="EH24"/>
  <c r="CZ34"/>
  <c r="EH11"/>
  <c r="DG14"/>
  <c r="J19"/>
  <c r="CH34"/>
  <c r="EK15"/>
  <c r="BN15"/>
  <c r="BN18"/>
  <c r="BN20"/>
  <c r="BN23"/>
  <c r="BN26"/>
  <c r="BN27"/>
  <c r="BN28"/>
  <c r="DG30"/>
  <c r="BN31"/>
  <c r="BY34"/>
  <c r="BV34"/>
  <c r="DG18"/>
  <c r="BN24"/>
  <c r="J26"/>
  <c r="J13"/>
  <c r="J17"/>
  <c r="BN21"/>
  <c r="DG22"/>
  <c r="DG25"/>
  <c r="E25" s="1"/>
  <c r="DG29"/>
  <c r="J33"/>
  <c r="EK12"/>
  <c r="EK14"/>
  <c r="EK20"/>
  <c r="EK24"/>
  <c r="EK30"/>
  <c r="EK32"/>
  <c r="EK10"/>
  <c r="EK28"/>
  <c r="AP11"/>
  <c r="AP15"/>
  <c r="J25"/>
  <c r="AK23"/>
  <c r="AK27"/>
  <c r="AK28"/>
  <c r="AK31"/>
  <c r="AF18"/>
  <c r="O22"/>
  <c r="AF23"/>
  <c r="AF27"/>
  <c r="O31"/>
  <c r="AF10"/>
  <c r="AA11"/>
  <c r="AA19"/>
  <c r="AA20"/>
  <c r="AA23"/>
  <c r="AA31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E34"/>
  <c r="DD34"/>
  <c r="DB34"/>
  <c r="DA34"/>
  <c r="CY34"/>
  <c r="CX34"/>
  <c r="CV34"/>
  <c r="CU34"/>
  <c r="CS34"/>
  <c r="CR34"/>
  <c r="CP34"/>
  <c r="CO34"/>
  <c r="CM34"/>
  <c r="CL34"/>
  <c r="CK34"/>
  <c r="CJ34"/>
  <c r="CI34"/>
  <c r="CG34"/>
  <c r="CF34"/>
  <c r="CE34"/>
  <c r="CD34"/>
  <c r="CC34"/>
  <c r="CA34"/>
  <c r="BZ34"/>
  <c r="BX34"/>
  <c r="BW34"/>
  <c r="BU34"/>
  <c r="BT34"/>
  <c r="BR34"/>
  <c r="BL34"/>
  <c r="BK34"/>
  <c r="BJ34"/>
  <c r="BI34"/>
  <c r="BH34"/>
  <c r="BG34"/>
  <c r="BF34"/>
  <c r="BD34"/>
  <c r="BC34"/>
  <c r="BB34"/>
  <c r="BA34"/>
  <c r="AZ34"/>
  <c r="AX34"/>
  <c r="AW34"/>
  <c r="AV34"/>
  <c r="AU34"/>
  <c r="AT34"/>
  <c r="AS34"/>
  <c r="AR34"/>
  <c r="AO34"/>
  <c r="AQ34" s="1"/>
  <c r="AM34"/>
  <c r="AJ34"/>
  <c r="AH34"/>
  <c r="AE34"/>
  <c r="AC34"/>
  <c r="Z34"/>
  <c r="X34"/>
  <c r="U34"/>
  <c r="W34" s="1"/>
  <c r="S34"/>
  <c r="C34"/>
  <c r="EK33"/>
  <c r="EJ33"/>
  <c r="EI33"/>
  <c r="EH33"/>
  <c r="EG33"/>
  <c r="EF33"/>
  <c r="ED33"/>
  <c r="EC33"/>
  <c r="EB33"/>
  <c r="DH33"/>
  <c r="F33" s="1"/>
  <c r="DF33"/>
  <c r="BO33"/>
  <c r="BM33"/>
  <c r="AL33"/>
  <c r="AK33"/>
  <c r="AG33"/>
  <c r="AB33"/>
  <c r="AA33"/>
  <c r="W33"/>
  <c r="V33"/>
  <c r="P33"/>
  <c r="O33"/>
  <c r="N33"/>
  <c r="K33"/>
  <c r="I33"/>
  <c r="EJ32"/>
  <c r="EI32"/>
  <c r="EH32"/>
  <c r="EG32"/>
  <c r="EF32"/>
  <c r="ED32"/>
  <c r="EC32"/>
  <c r="EB32"/>
  <c r="DH32"/>
  <c r="DF32"/>
  <c r="BO32"/>
  <c r="BN32"/>
  <c r="BM32"/>
  <c r="AL32"/>
  <c r="AG32"/>
  <c r="AB32"/>
  <c r="AA32"/>
  <c r="W32"/>
  <c r="P32"/>
  <c r="O32"/>
  <c r="N32"/>
  <c r="K32"/>
  <c r="I32"/>
  <c r="EK31"/>
  <c r="EJ31"/>
  <c r="EI31"/>
  <c r="EH31"/>
  <c r="EG31"/>
  <c r="EF31"/>
  <c r="ED31"/>
  <c r="EC31"/>
  <c r="EB31"/>
  <c r="DH31"/>
  <c r="DF31"/>
  <c r="BO31"/>
  <c r="BM31"/>
  <c r="AL31"/>
  <c r="AG31"/>
  <c r="AB31"/>
  <c r="W31"/>
  <c r="P31"/>
  <c r="N31"/>
  <c r="K31"/>
  <c r="I31"/>
  <c r="EJ30"/>
  <c r="EI30"/>
  <c r="EH30"/>
  <c r="EG30"/>
  <c r="EF30"/>
  <c r="ED30"/>
  <c r="EC30"/>
  <c r="EB30"/>
  <c r="DH30"/>
  <c r="DF30"/>
  <c r="BP30"/>
  <c r="BO30"/>
  <c r="BM30"/>
  <c r="AL30"/>
  <c r="AK30"/>
  <c r="AG30"/>
  <c r="AF30"/>
  <c r="AB30"/>
  <c r="AA30"/>
  <c r="P30"/>
  <c r="O30"/>
  <c r="N30"/>
  <c r="K30"/>
  <c r="I30"/>
  <c r="EJ29"/>
  <c r="EI29"/>
  <c r="EH29"/>
  <c r="EG29"/>
  <c r="EF29"/>
  <c r="ED29"/>
  <c r="EC29"/>
  <c r="EB29"/>
  <c r="DH29"/>
  <c r="DF29"/>
  <c r="BO29"/>
  <c r="BM29"/>
  <c r="AL29"/>
  <c r="AK29"/>
  <c r="AG29"/>
  <c r="AF29"/>
  <c r="AB29"/>
  <c r="AA29"/>
  <c r="P29"/>
  <c r="O29"/>
  <c r="Q29" s="1"/>
  <c r="N29"/>
  <c r="K29"/>
  <c r="I29"/>
  <c r="EJ28"/>
  <c r="EI28"/>
  <c r="EH28"/>
  <c r="EG28"/>
  <c r="EF28"/>
  <c r="ED28"/>
  <c r="EC28"/>
  <c r="EB28"/>
  <c r="DH28"/>
  <c r="DF28"/>
  <c r="D28" s="1"/>
  <c r="BO28"/>
  <c r="BM28"/>
  <c r="AL28"/>
  <c r="AG28"/>
  <c r="AF28"/>
  <c r="AB28"/>
  <c r="P28"/>
  <c r="N28"/>
  <c r="K28"/>
  <c r="I28"/>
  <c r="EK27"/>
  <c r="EJ27"/>
  <c r="EI27"/>
  <c r="EH27"/>
  <c r="EG27"/>
  <c r="EF27"/>
  <c r="ED27"/>
  <c r="EC27"/>
  <c r="EB27"/>
  <c r="DH27"/>
  <c r="F27" s="1"/>
  <c r="DF27"/>
  <c r="D27" s="1"/>
  <c r="BO27"/>
  <c r="BM27"/>
  <c r="AL27"/>
  <c r="AG27"/>
  <c r="AB27"/>
  <c r="AA27"/>
  <c r="W27"/>
  <c r="P27"/>
  <c r="N27"/>
  <c r="K27"/>
  <c r="I27"/>
  <c r="EK26"/>
  <c r="EJ26"/>
  <c r="EI26"/>
  <c r="EH26"/>
  <c r="EG26"/>
  <c r="EF26"/>
  <c r="ED26"/>
  <c r="EC26"/>
  <c r="EB26"/>
  <c r="DH26"/>
  <c r="DG26"/>
  <c r="DF26"/>
  <c r="D26" s="1"/>
  <c r="BO26"/>
  <c r="BM26"/>
  <c r="AG26"/>
  <c r="AF26"/>
  <c r="AB26"/>
  <c r="AA26"/>
  <c r="P26"/>
  <c r="O26"/>
  <c r="N26"/>
  <c r="K26"/>
  <c r="I26"/>
  <c r="EK25"/>
  <c r="EJ25"/>
  <c r="EI25"/>
  <c r="EH25"/>
  <c r="EG25"/>
  <c r="EF25"/>
  <c r="ED25"/>
  <c r="EC25"/>
  <c r="EB25"/>
  <c r="DH25"/>
  <c r="F25" s="1"/>
  <c r="DF25"/>
  <c r="BO25"/>
  <c r="BM25"/>
  <c r="AL25"/>
  <c r="AK25"/>
  <c r="AG25"/>
  <c r="AF25"/>
  <c r="AB25"/>
  <c r="AA25"/>
  <c r="P25"/>
  <c r="O25"/>
  <c r="N25"/>
  <c r="K25"/>
  <c r="I25"/>
  <c r="EJ24"/>
  <c r="EI24"/>
  <c r="EG24"/>
  <c r="EF24"/>
  <c r="ED24"/>
  <c r="EC24"/>
  <c r="EB24"/>
  <c r="DH24"/>
  <c r="DF24"/>
  <c r="D24" s="1"/>
  <c r="BO24"/>
  <c r="BM24"/>
  <c r="AL24"/>
  <c r="AK24"/>
  <c r="AG24"/>
  <c r="AF24"/>
  <c r="AB24"/>
  <c r="W24"/>
  <c r="V24"/>
  <c r="P24"/>
  <c r="N24"/>
  <c r="K24"/>
  <c r="I24"/>
  <c r="EK23"/>
  <c r="EJ23"/>
  <c r="EI23"/>
  <c r="EG23"/>
  <c r="EF23"/>
  <c r="ED23"/>
  <c r="EC23"/>
  <c r="EB23"/>
  <c r="DH23"/>
  <c r="DF23"/>
  <c r="BO23"/>
  <c r="BM23"/>
  <c r="AL23"/>
  <c r="AG23"/>
  <c r="AB23"/>
  <c r="P23"/>
  <c r="N23"/>
  <c r="K23"/>
  <c r="I23"/>
  <c r="EK22"/>
  <c r="EJ22"/>
  <c r="EI22"/>
  <c r="EH22"/>
  <c r="EG22"/>
  <c r="EF22"/>
  <c r="ED22"/>
  <c r="EC22"/>
  <c r="EB22"/>
  <c r="DH22"/>
  <c r="DF22"/>
  <c r="BO22"/>
  <c r="BN22"/>
  <c r="BM22"/>
  <c r="AL22"/>
  <c r="AK22"/>
  <c r="AG22"/>
  <c r="AF22"/>
  <c r="AB22"/>
  <c r="AA22"/>
  <c r="W22"/>
  <c r="V22"/>
  <c r="P22"/>
  <c r="N22"/>
  <c r="K22"/>
  <c r="I22"/>
  <c r="EK21"/>
  <c r="EJ21"/>
  <c r="EI21"/>
  <c r="EH21"/>
  <c r="EG21"/>
  <c r="EF21"/>
  <c r="ED21"/>
  <c r="EC21"/>
  <c r="EB21"/>
  <c r="DH21"/>
  <c r="F21" s="1"/>
  <c r="DF21"/>
  <c r="D21" s="1"/>
  <c r="BO21"/>
  <c r="BM21"/>
  <c r="AG21"/>
  <c r="AF21"/>
  <c r="AB21"/>
  <c r="AA21"/>
  <c r="W21"/>
  <c r="V21"/>
  <c r="P21"/>
  <c r="O21"/>
  <c r="N21"/>
  <c r="K21"/>
  <c r="I21"/>
  <c r="EJ20"/>
  <c r="EI20"/>
  <c r="EH20"/>
  <c r="EG20"/>
  <c r="EF20"/>
  <c r="ED20"/>
  <c r="EC20"/>
  <c r="EB20"/>
  <c r="DH20"/>
  <c r="F20" s="1"/>
  <c r="DF20"/>
  <c r="D20" s="1"/>
  <c r="BO20"/>
  <c r="BM20"/>
  <c r="AL20"/>
  <c r="AK20"/>
  <c r="AG20"/>
  <c r="AF20"/>
  <c r="AB20"/>
  <c r="P20"/>
  <c r="O20"/>
  <c r="N20"/>
  <c r="K20"/>
  <c r="I20"/>
  <c r="EK19"/>
  <c r="EJ19"/>
  <c r="EI19"/>
  <c r="EH19"/>
  <c r="EG19"/>
  <c r="EF19"/>
  <c r="ED19"/>
  <c r="EC19"/>
  <c r="EB19"/>
  <c r="DH19"/>
  <c r="DF19"/>
  <c r="D19" s="1"/>
  <c r="BO19"/>
  <c r="BM19"/>
  <c r="AG19"/>
  <c r="AB19"/>
  <c r="P19"/>
  <c r="N19"/>
  <c r="K19"/>
  <c r="I19"/>
  <c r="EK18"/>
  <c r="EJ18"/>
  <c r="EI18"/>
  <c r="EH18"/>
  <c r="EG18"/>
  <c r="EF18"/>
  <c r="ED18"/>
  <c r="EC18"/>
  <c r="EB18"/>
  <c r="DH18"/>
  <c r="DF18"/>
  <c r="D18" s="1"/>
  <c r="BO18"/>
  <c r="BM18"/>
  <c r="AG18"/>
  <c r="AB18"/>
  <c r="AA18"/>
  <c r="W18"/>
  <c r="V18"/>
  <c r="P18"/>
  <c r="O18"/>
  <c r="N18"/>
  <c r="K18"/>
  <c r="J18"/>
  <c r="I18"/>
  <c r="EK17"/>
  <c r="EJ17"/>
  <c r="EI17"/>
  <c r="EH17"/>
  <c r="EG17"/>
  <c r="EF17"/>
  <c r="ED17"/>
  <c r="EC17"/>
  <c r="EB17"/>
  <c r="DH17"/>
  <c r="DF17"/>
  <c r="D17" s="1"/>
  <c r="BO17"/>
  <c r="BM17"/>
  <c r="AL17"/>
  <c r="AK17"/>
  <c r="AG17"/>
  <c r="AF17"/>
  <c r="AB17"/>
  <c r="AA17"/>
  <c r="W17"/>
  <c r="V17"/>
  <c r="P17"/>
  <c r="O17"/>
  <c r="N17"/>
  <c r="K17"/>
  <c r="I17"/>
  <c r="EJ16"/>
  <c r="EI16"/>
  <c r="EG16"/>
  <c r="EF16"/>
  <c r="ED16"/>
  <c r="EC16"/>
  <c r="EB16"/>
  <c r="DH16"/>
  <c r="DF16"/>
  <c r="D16" s="1"/>
  <c r="BO16"/>
  <c r="BN16"/>
  <c r="BM16"/>
  <c r="AL16"/>
  <c r="AK16"/>
  <c r="AG16"/>
  <c r="AF16"/>
  <c r="AB16"/>
  <c r="P16"/>
  <c r="N16"/>
  <c r="K16"/>
  <c r="I16"/>
  <c r="EJ15"/>
  <c r="EI15"/>
  <c r="EH15"/>
  <c r="EG15"/>
  <c r="EF15"/>
  <c r="ED15"/>
  <c r="EC15"/>
  <c r="EB15"/>
  <c r="DH15"/>
  <c r="F15" s="1"/>
  <c r="DF15"/>
  <c r="BO15"/>
  <c r="BM15"/>
  <c r="AQ15"/>
  <c r="AL15"/>
  <c r="AK15"/>
  <c r="AG15"/>
  <c r="AF15"/>
  <c r="AB15"/>
  <c r="W15"/>
  <c r="V15"/>
  <c r="P15"/>
  <c r="N15"/>
  <c r="K15"/>
  <c r="I15"/>
  <c r="EJ14"/>
  <c r="EI14"/>
  <c r="EH14"/>
  <c r="EG14"/>
  <c r="EF14"/>
  <c r="ED14"/>
  <c r="EC14"/>
  <c r="EB14"/>
  <c r="DH14"/>
  <c r="F14" s="1"/>
  <c r="DF14"/>
  <c r="BO14"/>
  <c r="BN14"/>
  <c r="BM14"/>
  <c r="AL14"/>
  <c r="AK14"/>
  <c r="AG14"/>
  <c r="AF14"/>
  <c r="AB14"/>
  <c r="AA14"/>
  <c r="W14"/>
  <c r="V14"/>
  <c r="P14"/>
  <c r="O14"/>
  <c r="N14"/>
  <c r="K14"/>
  <c r="J14"/>
  <c r="I14"/>
  <c r="EK13"/>
  <c r="EJ13"/>
  <c r="EI13"/>
  <c r="EH13"/>
  <c r="EG13"/>
  <c r="EF13"/>
  <c r="ED13"/>
  <c r="EC13"/>
  <c r="EB13"/>
  <c r="DH13"/>
  <c r="F13" s="1"/>
  <c r="DF13"/>
  <c r="BO13"/>
  <c r="BM13"/>
  <c r="AL13"/>
  <c r="AK13"/>
  <c r="AG13"/>
  <c r="AF13"/>
  <c r="AB13"/>
  <c r="AA13"/>
  <c r="W13"/>
  <c r="V13"/>
  <c r="P13"/>
  <c r="O13"/>
  <c r="N13"/>
  <c r="K13"/>
  <c r="I13"/>
  <c r="EJ12"/>
  <c r="EI12"/>
  <c r="EG12"/>
  <c r="EF12"/>
  <c r="ED12"/>
  <c r="EC12"/>
  <c r="EB12"/>
  <c r="DH12"/>
  <c r="F12" s="1"/>
  <c r="DF12"/>
  <c r="BO12"/>
  <c r="BN12"/>
  <c r="BP12" s="1"/>
  <c r="BM12"/>
  <c r="AQ12"/>
  <c r="AP12"/>
  <c r="AL12"/>
  <c r="AK12"/>
  <c r="AG12"/>
  <c r="AB12"/>
  <c r="AA12"/>
  <c r="W12"/>
  <c r="V12"/>
  <c r="P12"/>
  <c r="N12"/>
  <c r="K12"/>
  <c r="I12"/>
  <c r="EJ11"/>
  <c r="EI11"/>
  <c r="EG11"/>
  <c r="EF11"/>
  <c r="ED11"/>
  <c r="EC11"/>
  <c r="EB11"/>
  <c r="DH11"/>
  <c r="DF11"/>
  <c r="BO11"/>
  <c r="BM11"/>
  <c r="AQ11"/>
  <c r="AL11"/>
  <c r="AK11"/>
  <c r="AG11"/>
  <c r="AB11"/>
  <c r="W11"/>
  <c r="V11"/>
  <c r="P11"/>
  <c r="N11"/>
  <c r="K11"/>
  <c r="I11"/>
  <c r="EJ10"/>
  <c r="EI10"/>
  <c r="EG10"/>
  <c r="EF10"/>
  <c r="ED10"/>
  <c r="EC10"/>
  <c r="EB10"/>
  <c r="DH10"/>
  <c r="F10" s="1"/>
  <c r="DF10"/>
  <c r="BO10"/>
  <c r="BM10"/>
  <c r="AQ10"/>
  <c r="AL10"/>
  <c r="AK10"/>
  <c r="AG10"/>
  <c r="AB10"/>
  <c r="W10"/>
  <c r="V10"/>
  <c r="P10"/>
  <c r="N10"/>
  <c r="K10"/>
  <c r="I10"/>
  <c r="D33" l="1"/>
  <c r="H33" s="1"/>
  <c r="BP18"/>
  <c r="BP22"/>
  <c r="E16"/>
  <c r="EC34"/>
  <c r="D12"/>
  <c r="D13"/>
  <c r="D14"/>
  <c r="H14" s="1"/>
  <c r="D15"/>
  <c r="BQ20"/>
  <c r="BQ21"/>
  <c r="F22"/>
  <c r="H22" s="1"/>
  <c r="F23"/>
  <c r="D25"/>
  <c r="H25" s="1"/>
  <c r="F26"/>
  <c r="R29"/>
  <c r="F29"/>
  <c r="Q30"/>
  <c r="F30"/>
  <c r="R31"/>
  <c r="F31"/>
  <c r="F32"/>
  <c r="E29"/>
  <c r="E18"/>
  <c r="E30"/>
  <c r="E22"/>
  <c r="BP32"/>
  <c r="EB34"/>
  <c r="D11"/>
  <c r="H11" s="1"/>
  <c r="BQ14"/>
  <c r="F16"/>
  <c r="G16" s="1"/>
  <c r="F17"/>
  <c r="H17" s="1"/>
  <c r="F18"/>
  <c r="H18" s="1"/>
  <c r="F19"/>
  <c r="H19" s="1"/>
  <c r="D22"/>
  <c r="D23"/>
  <c r="F24"/>
  <c r="H24" s="1"/>
  <c r="E26"/>
  <c r="F28"/>
  <c r="H28" s="1"/>
  <c r="D29"/>
  <c r="D30"/>
  <c r="D31"/>
  <c r="D32"/>
  <c r="E14"/>
  <c r="G14" s="1"/>
  <c r="EH16"/>
  <c r="J24"/>
  <c r="L24" s="1"/>
  <c r="DC34"/>
  <c r="J11"/>
  <c r="L11" s="1"/>
  <c r="EH12"/>
  <c r="CT34"/>
  <c r="EH10"/>
  <c r="CQ34"/>
  <c r="CN34"/>
  <c r="DG28"/>
  <c r="E28" s="1"/>
  <c r="G28" s="1"/>
  <c r="J28"/>
  <c r="L28" s="1"/>
  <c r="CB34"/>
  <c r="J15"/>
  <c r="L15" s="1"/>
  <c r="DG19"/>
  <c r="E19" s="1"/>
  <c r="G19" s="1"/>
  <c r="BN11"/>
  <c r="BN19"/>
  <c r="BP19" s="1"/>
  <c r="BN13"/>
  <c r="BP13" s="1"/>
  <c r="BN17"/>
  <c r="BP17" s="1"/>
  <c r="J22"/>
  <c r="L22" s="1"/>
  <c r="BN25"/>
  <c r="BP25" s="1"/>
  <c r="BN29"/>
  <c r="BP29" s="1"/>
  <c r="BN30"/>
  <c r="BN33"/>
  <c r="BP33" s="1"/>
  <c r="DG21"/>
  <c r="E21" s="1"/>
  <c r="G21" s="1"/>
  <c r="J21"/>
  <c r="L21" s="1"/>
  <c r="BS34"/>
  <c r="BN10"/>
  <c r="BP10" s="1"/>
  <c r="BE34"/>
  <c r="DG20"/>
  <c r="E20" s="1"/>
  <c r="G20" s="1"/>
  <c r="DG24"/>
  <c r="E24" s="1"/>
  <c r="DG32"/>
  <c r="E32" s="1"/>
  <c r="EK16"/>
  <c r="EK29"/>
  <c r="AY34"/>
  <c r="EK11"/>
  <c r="DG13"/>
  <c r="E13" s="1"/>
  <c r="G13" s="1"/>
  <c r="DG17"/>
  <c r="E17" s="1"/>
  <c r="J29"/>
  <c r="L29" s="1"/>
  <c r="AN34"/>
  <c r="AP34" s="1"/>
  <c r="AP10"/>
  <c r="AK32"/>
  <c r="J12"/>
  <c r="L12" s="1"/>
  <c r="J32"/>
  <c r="L32" s="1"/>
  <c r="AI34"/>
  <c r="AK34" s="1"/>
  <c r="AF33"/>
  <c r="DG33"/>
  <c r="E33" s="1"/>
  <c r="G33" s="1"/>
  <c r="AF31"/>
  <c r="O27"/>
  <c r="DG15"/>
  <c r="E15" s="1"/>
  <c r="G15" s="1"/>
  <c r="AF11"/>
  <c r="AF12"/>
  <c r="O19"/>
  <c r="O23"/>
  <c r="Q23" s="1"/>
  <c r="O24"/>
  <c r="Q24" s="1"/>
  <c r="O28"/>
  <c r="Q28" s="1"/>
  <c r="J30"/>
  <c r="L30" s="1"/>
  <c r="DG11"/>
  <c r="E11" s="1"/>
  <c r="G11" s="1"/>
  <c r="AF19"/>
  <c r="AF32"/>
  <c r="DG10"/>
  <c r="E10" s="1"/>
  <c r="AD34"/>
  <c r="AF34" s="1"/>
  <c r="DG23"/>
  <c r="E23" s="1"/>
  <c r="J23"/>
  <c r="L23" s="1"/>
  <c r="AA15"/>
  <c r="AA24"/>
  <c r="AA28"/>
  <c r="J16"/>
  <c r="L16" s="1"/>
  <c r="AA16"/>
  <c r="Y34"/>
  <c r="AA34" s="1"/>
  <c r="AA10"/>
  <c r="O11"/>
  <c r="Q11" s="1"/>
  <c r="O15"/>
  <c r="Q15" s="1"/>
  <c r="V27"/>
  <c r="DG27"/>
  <c r="E27" s="1"/>
  <c r="G27" s="1"/>
  <c r="V31"/>
  <c r="DG31"/>
  <c r="E31" s="1"/>
  <c r="O12"/>
  <c r="Q12" s="1"/>
  <c r="O16"/>
  <c r="Q16" s="1"/>
  <c r="J27"/>
  <c r="J31"/>
  <c r="L31" s="1"/>
  <c r="V32"/>
  <c r="J10"/>
  <c r="L10" s="1"/>
  <c r="T34"/>
  <c r="V34" s="1"/>
  <c r="O10"/>
  <c r="Q10" s="1"/>
  <c r="ED34"/>
  <c r="F11"/>
  <c r="EI34"/>
  <c r="EG34"/>
  <c r="M32"/>
  <c r="EF34"/>
  <c r="BO34"/>
  <c r="L19"/>
  <c r="BP23"/>
  <c r="BP26"/>
  <c r="BQ11"/>
  <c r="BQ13"/>
  <c r="BQ15"/>
  <c r="BQ17"/>
  <c r="BQ24"/>
  <c r="BQ25"/>
  <c r="BQ27"/>
  <c r="BQ28"/>
  <c r="BQ31"/>
  <c r="BP14"/>
  <c r="BP20"/>
  <c r="BP11"/>
  <c r="BP15"/>
  <c r="BP24"/>
  <c r="BP31"/>
  <c r="BP21"/>
  <c r="BQ12"/>
  <c r="BQ18"/>
  <c r="BQ22"/>
  <c r="BQ32"/>
  <c r="BM34"/>
  <c r="BQ19"/>
  <c r="BQ23"/>
  <c r="BQ26"/>
  <c r="BQ29"/>
  <c r="BQ33"/>
  <c r="EJ34"/>
  <c r="M25"/>
  <c r="I34"/>
  <c r="M28"/>
  <c r="M31"/>
  <c r="L14"/>
  <c r="N34"/>
  <c r="DF34"/>
  <c r="M22"/>
  <c r="M30"/>
  <c r="R32"/>
  <c r="M33"/>
  <c r="AG34"/>
  <c r="M15"/>
  <c r="M16"/>
  <c r="M17"/>
  <c r="M20"/>
  <c r="M21"/>
  <c r="M24"/>
  <c r="R30"/>
  <c r="R33"/>
  <c r="L13"/>
  <c r="L17"/>
  <c r="L33"/>
  <c r="D10"/>
  <c r="M13"/>
  <c r="M19"/>
  <c r="M23"/>
  <c r="H26"/>
  <c r="H27"/>
  <c r="M14"/>
  <c r="M18"/>
  <c r="M26"/>
  <c r="M27"/>
  <c r="M29"/>
  <c r="K34"/>
  <c r="G25"/>
  <c r="DH34"/>
  <c r="M12"/>
  <c r="CW34"/>
  <c r="M11"/>
  <c r="G12"/>
  <c r="Q13"/>
  <c r="Q14"/>
  <c r="Q17"/>
  <c r="Q18"/>
  <c r="Q19"/>
  <c r="Q20"/>
  <c r="Q21"/>
  <c r="Q22"/>
  <c r="Q25"/>
  <c r="Q26"/>
  <c r="Q27"/>
  <c r="R10"/>
  <c r="R11"/>
  <c r="H12"/>
  <c r="R12"/>
  <c r="H13"/>
  <c r="R13"/>
  <c r="R14"/>
  <c r="H15"/>
  <c r="R15"/>
  <c r="R16"/>
  <c r="R17"/>
  <c r="L18"/>
  <c r="R18"/>
  <c r="R19"/>
  <c r="H20"/>
  <c r="L20"/>
  <c r="R20"/>
  <c r="H21"/>
  <c r="R21"/>
  <c r="R22"/>
  <c r="R23"/>
  <c r="R24"/>
  <c r="L25"/>
  <c r="R25"/>
  <c r="L26"/>
  <c r="R26"/>
  <c r="R27"/>
  <c r="BP27"/>
  <c r="R28"/>
  <c r="BP28"/>
  <c r="Q31"/>
  <c r="Q32"/>
  <c r="Q33"/>
  <c r="P34"/>
  <c r="AB34"/>
  <c r="AL34"/>
  <c r="M10"/>
  <c r="BQ10"/>
  <c r="G22" l="1"/>
  <c r="G29"/>
  <c r="H23"/>
  <c r="H30"/>
  <c r="G30"/>
  <c r="H29"/>
  <c r="H32"/>
  <c r="G24"/>
  <c r="G26"/>
  <c r="H31"/>
  <c r="G23"/>
  <c r="D34"/>
  <c r="H16"/>
  <c r="G31"/>
  <c r="G18"/>
  <c r="F34"/>
  <c r="H34" s="1"/>
  <c r="M34"/>
  <c r="G32"/>
  <c r="G17"/>
  <c r="EH34"/>
  <c r="BN34"/>
  <c r="BP34" s="1"/>
  <c r="EK34"/>
  <c r="J34"/>
  <c r="L34" s="1"/>
  <c r="O34"/>
  <c r="Q34" s="1"/>
  <c r="E34"/>
  <c r="L27"/>
  <c r="DG34"/>
  <c r="BQ34"/>
  <c r="H10"/>
  <c r="G10"/>
  <c r="R34"/>
  <c r="G34" l="1"/>
</calcChain>
</file>

<file path=xl/sharedStrings.xml><?xml version="1.0" encoding="utf-8"?>
<sst xmlns="http://schemas.openxmlformats.org/spreadsheetml/2006/main" count="251" uniqueCount="92">
  <si>
    <t>հազար դրամ</t>
  </si>
  <si>
    <t>Հ/Հ</t>
  </si>
  <si>
    <t>Ֆոնդային բյուջեի տարեսկզբի մնացորդ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</si>
  <si>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</si>
  <si>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</si>
  <si>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</si>
  <si>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</si>
  <si>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</si>
  <si>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</si>
  <si>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Ընդամենը գույքահարկ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</si>
  <si>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</si>
  <si>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</si>
  <si>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</si>
  <si>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</si>
  <si>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</si>
  <si>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</si>
  <si>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</si>
  <si>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</si>
  <si>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</si>
  <si>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</si>
  <si>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</si>
  <si>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</si>
  <si>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</si>
  <si>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</si>
  <si>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</si>
  <si>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</si>
  <si>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</si>
  <si>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</si>
  <si>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</si>
  <si>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</si>
  <si>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</si>
  <si>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</si>
  <si>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</si>
  <si>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</si>
  <si>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</si>
  <si>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</si>
  <si>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</si>
  <si>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</si>
  <si>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</si>
  <si>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</si>
  <si>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</si>
  <si>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</si>
  <si>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</si>
  <si>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</si>
  <si>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</si>
  <si>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</si>
  <si>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</si>
  <si>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</si>
  <si>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</si>
  <si>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</si>
  <si>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</si>
  <si>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</si>
  <si>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</si>
  <si>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</si>
  <si>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</si>
  <si>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</si>
  <si>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</si>
  <si>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</si>
  <si>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</si>
  <si>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</si>
  <si>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</si>
  <si>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</si>
  <si>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</si>
  <si>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</si>
  <si>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</si>
  <si>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</si>
  <si>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</si>
  <si>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</si>
  <si>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Վ Ա Ր Չ Ա Կ Ա Ն</t>
  </si>
  <si>
    <t xml:space="preserve">ծրագիր տարեկան </t>
  </si>
  <si>
    <t xml:space="preserve"> ծրագիր տարեկան </t>
  </si>
  <si>
    <t>կատ. % տարեկան ծրագրի նկատմամբ</t>
  </si>
  <si>
    <t>Ընդամենը այլ եկամուտներ</t>
  </si>
  <si>
    <t>Ընդամենը տրանսֆերտներ</t>
  </si>
  <si>
    <t>ծրագիր           (3ամիս)</t>
  </si>
  <si>
    <t xml:space="preserve"> տող 1351 տեղական վճարներ</t>
  </si>
  <si>
    <t xml:space="preserve">փաստ                   (2ամիս )                                                                           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</si>
  <si>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</si>
  <si>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</si>
  <si>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</si>
  <si>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</si>
  <si>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</si>
  <si>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</si>
  <si>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</si>
  <si>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</si>
  <si>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</si>
  <si>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ծրագիր (6 ամիս)</t>
  </si>
  <si>
    <t xml:space="preserve">փաստ                (4ամիս )                                                                    </t>
  </si>
  <si>
    <t>կատ%-ը 6ամսվա նկատմամբ</t>
  </si>
  <si>
    <t>ծրագիր           (6ամիս)</t>
  </si>
  <si>
    <t xml:space="preserve">փաստ                   (4ամիս )                                                                           </t>
  </si>
  <si>
    <r>
      <t xml:space="preserve"> ՀՀ ՏԱՎՈւՇԻ ՄԱՐԶԻ ՀԱՄԱՅՆՔՆԵՐԻ ԲՅՈՒՋԵՏԱՅԻՆ ԵԿԱՄՈՒՏՆԵՐԻ ՎԵՐԱԲԵՐՅԱԼ (աճողական) 2020թ.մայիսի 1-ի դրությամբ </t>
    </r>
    <r>
      <rPr>
        <b/>
        <sz val="10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</si>
</sst>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Protection="1"/>
    <xf numFmtId="0" fontId="4" fillId="0" borderId="0" xfId="0" applyFont="1" applyFill="1" applyProtection="1"/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165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165" fontId="4" fillId="7" borderId="12" xfId="0" applyNumberFormat="1" applyFont="1" applyFill="1" applyBorder="1" applyAlignment="1" applyProtection="1">
      <alignment horizontal="center" vertical="center" wrapText="1"/>
    </xf>
    <xf numFmtId="165" fontId="4" fillId="3" borderId="12" xfId="0" applyNumberFormat="1" applyFont="1" applyFill="1" applyBorder="1" applyAlignment="1" applyProtection="1">
      <alignment horizontal="center" vertical="center" wrapText="1"/>
    </xf>
    <xf numFmtId="165" fontId="4" fillId="0" borderId="12" xfId="0" applyNumberFormat="1" applyFont="1" applyFill="1" applyBorder="1" applyAlignment="1" applyProtection="1">
      <alignment horizontal="center" vertical="center" wrapText="1"/>
    </xf>
    <xf numFmtId="165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left" vertical="center"/>
    </xf>
    <xf numFmtId="164" fontId="4" fillId="0" borderId="0" xfId="0" applyNumberFormat="1" applyFont="1" applyFill="1" applyAlignment="1" applyProtection="1">
      <alignment horizontal="center" vertical="center" wrapText="1"/>
      <protection locked="0"/>
    </xf>
    <xf numFmtId="165" fontId="4" fillId="2" borderId="12" xfId="0" applyNumberFormat="1" applyFont="1" applyFill="1" applyBorder="1" applyAlignment="1" applyProtection="1">
      <alignment horizontal="center" vertical="center" wrapText="1"/>
    </xf>
    <xf numFmtId="165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6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5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4" xfId="0" applyNumberFormat="1" applyFont="1" applyFill="1" applyBorder="1" applyAlignment="1" applyProtection="1">
      <alignment horizontal="center" vertical="center" wrapText="1"/>
    </xf>
    <xf numFmtId="4" fontId="4" fillId="6" borderId="7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4" fontId="4" fillId="3" borderId="15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</cellXfs>
  <cellStyles count="2">
    <cellStyle name="Normal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565"/>
  <sheetViews>
    <sheetView tabSelected="1" topLeftCell="A13" workbookViewId="0">
      <selection activeCell="DY17" sqref="DY17"/>
    </sheetView>
  </sheetViews>
  <sheetFormatPr defaultColWidth="9" defaultRowHeight="14.25" customHeight="1"/>
  <cols>
    <col min="1" max="1" width="7" style="2" customWidth="1"/>
    <col min="2" max="2" width="11.5703125" style="2" customWidth="1"/>
    <col min="3" max="3" width="11.140625" style="2" customWidth="1"/>
    <col min="4" max="4" width="15.42578125" style="2" customWidth="1"/>
    <col min="5" max="5" width="14.7109375" style="2" customWidth="1"/>
    <col min="6" max="6" width="14.42578125" style="2" customWidth="1"/>
    <col min="7" max="8" width="10.28515625" style="2" customWidth="1"/>
    <col min="9" max="9" width="13.7109375" style="2" customWidth="1"/>
    <col min="10" max="11" width="11.5703125" style="2" customWidth="1"/>
    <col min="12" max="13" width="9.85546875" style="2" customWidth="1"/>
    <col min="14" max="43" width="11.5703125" style="2" customWidth="1"/>
    <col min="44" max="49" width="11.5703125" style="2" hidden="1" customWidth="1"/>
    <col min="50" max="51" width="14.85546875" style="2" customWidth="1"/>
    <col min="52" max="52" width="14.7109375" style="2" customWidth="1"/>
    <col min="53" max="53" width="0.140625" style="2" hidden="1" customWidth="1"/>
    <col min="54" max="55" width="11.5703125" style="2" hidden="1" customWidth="1"/>
    <col min="56" max="58" width="11.5703125" style="2" customWidth="1"/>
    <col min="59" max="64" width="11.5703125" style="2" hidden="1" customWidth="1"/>
    <col min="65" max="65" width="12.140625" style="2" customWidth="1"/>
    <col min="66" max="66" width="10.7109375" style="2" customWidth="1"/>
    <col min="67" max="72" width="11.5703125" style="2" customWidth="1"/>
    <col min="73" max="73" width="11.7109375" style="2" customWidth="1"/>
    <col min="74" max="75" width="9.140625" style="2" customWidth="1"/>
    <col min="76" max="78" width="10.140625" style="2" customWidth="1"/>
    <col min="79" max="80" width="10.5703125" style="2" customWidth="1"/>
    <col min="81" max="81" width="9.7109375" style="2" customWidth="1"/>
    <col min="82" max="82" width="0.140625" style="2" hidden="1" customWidth="1"/>
    <col min="83" max="83" width="8.5703125" style="2" hidden="1" customWidth="1"/>
    <col min="84" max="84" width="8" style="2" hidden="1" customWidth="1"/>
    <col min="85" max="87" width="17" style="2" customWidth="1"/>
    <col min="88" max="88" width="12.140625" style="2" customWidth="1"/>
    <col min="89" max="90" width="17" style="2" customWidth="1"/>
    <col min="91" max="96" width="11.5703125" style="2" customWidth="1"/>
    <col min="97" max="97" width="11.28515625" style="2" customWidth="1"/>
    <col min="98" max="99" width="9.42578125" style="2" customWidth="1"/>
    <col min="100" max="102" width="12.7109375" style="2" customWidth="1"/>
    <col min="103" max="109" width="17.28515625" style="2" customWidth="1"/>
    <col min="110" max="110" width="13.5703125" style="2" customWidth="1"/>
    <col min="111" max="111" width="14.7109375" style="2" customWidth="1"/>
    <col min="112" max="112" width="24.42578125" style="2" customWidth="1"/>
    <col min="113" max="115" width="26.7109375" style="2" hidden="1" customWidth="1"/>
    <col min="116" max="116" width="11.85546875" style="2" customWidth="1"/>
    <col min="117" max="118" width="13.7109375" style="2" customWidth="1"/>
    <col min="119" max="122" width="26.7109375" style="2" hidden="1" customWidth="1"/>
    <col min="123" max="123" width="10" style="2" hidden="1" customWidth="1"/>
    <col min="124" max="127" width="9.42578125" style="2" hidden="1" customWidth="1"/>
    <col min="128" max="131" width="9.42578125" style="2" customWidth="1"/>
    <col min="132" max="135" width="11.5703125" style="2" customWidth="1"/>
    <col min="136" max="139" width="11.5703125" style="1" customWidth="1"/>
    <col min="140" max="141" width="15.42578125" style="1" customWidth="1"/>
    <col min="142" max="16384" width="9" style="2"/>
  </cols>
  <sheetData>
    <row r="1" spans="1:141" ht="12" customHeight="1">
      <c r="C1" s="36" t="s">
        <v>35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41" s="6" customFormat="1" ht="15" customHeight="1">
      <c r="C2" s="37" t="s">
        <v>91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7"/>
      <c r="R2" s="7"/>
      <c r="S2" s="7"/>
      <c r="T2" s="7"/>
      <c r="U2" s="8"/>
      <c r="V2" s="9"/>
      <c r="W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EF2" s="1"/>
      <c r="EG2" s="1"/>
      <c r="EH2" s="1"/>
      <c r="EI2" s="1"/>
      <c r="EJ2" s="1"/>
      <c r="EK2" s="1"/>
    </row>
    <row r="3" spans="1:141" ht="13.5" customHeight="1">
      <c r="C3" s="10"/>
      <c r="D3" s="10"/>
      <c r="E3" s="10"/>
      <c r="F3" s="10"/>
      <c r="G3" s="11"/>
      <c r="H3" s="10"/>
      <c r="I3" s="10"/>
      <c r="J3" s="10"/>
      <c r="L3" s="11"/>
      <c r="M3" s="11"/>
      <c r="N3" s="11"/>
      <c r="O3" s="38" t="s">
        <v>0</v>
      </c>
      <c r="P3" s="38"/>
      <c r="U3" s="9"/>
      <c r="V3" s="9"/>
      <c r="W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141" s="12" customFormat="1" ht="13.5" customHeight="1">
      <c r="A4" s="39" t="s">
        <v>1</v>
      </c>
      <c r="B4" s="39" t="s">
        <v>36</v>
      </c>
      <c r="C4" s="42" t="s">
        <v>2</v>
      </c>
      <c r="D4" s="45" t="s">
        <v>37</v>
      </c>
      <c r="E4" s="46"/>
      <c r="F4" s="46"/>
      <c r="G4" s="46"/>
      <c r="H4" s="47"/>
      <c r="I4" s="54" t="s">
        <v>77</v>
      </c>
      <c r="J4" s="55"/>
      <c r="K4" s="55"/>
      <c r="L4" s="55"/>
      <c r="M4" s="56"/>
      <c r="N4" s="63" t="s">
        <v>68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5"/>
      <c r="DE4" s="92" t="s">
        <v>38</v>
      </c>
      <c r="DF4" s="103" t="s">
        <v>39</v>
      </c>
      <c r="DG4" s="104"/>
      <c r="DH4" s="105"/>
      <c r="DI4" s="112" t="s">
        <v>3</v>
      </c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92" t="s">
        <v>40</v>
      </c>
      <c r="EB4" s="113" t="s">
        <v>41</v>
      </c>
      <c r="EC4" s="114"/>
      <c r="ED4" s="115"/>
      <c r="EF4" s="80" t="s">
        <v>72</v>
      </c>
      <c r="EG4" s="81"/>
      <c r="EH4" s="82"/>
      <c r="EI4" s="80" t="s">
        <v>73</v>
      </c>
      <c r="EJ4" s="81"/>
      <c r="EK4" s="82"/>
    </row>
    <row r="5" spans="1:141" s="12" customFormat="1" ht="19.5" customHeight="1">
      <c r="A5" s="40"/>
      <c r="B5" s="40"/>
      <c r="C5" s="43"/>
      <c r="D5" s="48"/>
      <c r="E5" s="49"/>
      <c r="F5" s="49"/>
      <c r="G5" s="49"/>
      <c r="H5" s="50"/>
      <c r="I5" s="57"/>
      <c r="J5" s="58"/>
      <c r="K5" s="58"/>
      <c r="L5" s="58"/>
      <c r="M5" s="59"/>
      <c r="N5" s="89" t="s">
        <v>4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92" t="s">
        <v>5</v>
      </c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3" t="s">
        <v>6</v>
      </c>
      <c r="BK5" s="94"/>
      <c r="BL5" s="94"/>
      <c r="BM5" s="78" t="s">
        <v>42</v>
      </c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79"/>
      <c r="CD5" s="98" t="s">
        <v>7</v>
      </c>
      <c r="CE5" s="99"/>
      <c r="CF5" s="99"/>
      <c r="CG5" s="99"/>
      <c r="CH5" s="99"/>
      <c r="CI5" s="99"/>
      <c r="CJ5" s="99"/>
      <c r="CK5" s="99"/>
      <c r="CL5" s="100"/>
      <c r="CM5" s="78" t="s">
        <v>8</v>
      </c>
      <c r="CN5" s="97"/>
      <c r="CO5" s="97"/>
      <c r="CP5" s="97"/>
      <c r="CQ5" s="97"/>
      <c r="CR5" s="97"/>
      <c r="CS5" s="97"/>
      <c r="CT5" s="97"/>
      <c r="CU5" s="97"/>
      <c r="CV5" s="92" t="s">
        <v>43</v>
      </c>
      <c r="CW5" s="92"/>
      <c r="CX5" s="92"/>
      <c r="CY5" s="93" t="s">
        <v>44</v>
      </c>
      <c r="CZ5" s="94"/>
      <c r="DA5" s="101"/>
      <c r="DB5" s="93" t="s">
        <v>45</v>
      </c>
      <c r="DC5" s="94"/>
      <c r="DD5" s="101"/>
      <c r="DE5" s="92"/>
      <c r="DF5" s="106"/>
      <c r="DG5" s="107"/>
      <c r="DH5" s="108"/>
      <c r="DI5" s="122"/>
      <c r="DJ5" s="122"/>
      <c r="DK5" s="123"/>
      <c r="DL5" s="123"/>
      <c r="DM5" s="123"/>
      <c r="DN5" s="123"/>
      <c r="DO5" s="93" t="s">
        <v>46</v>
      </c>
      <c r="DP5" s="94"/>
      <c r="DQ5" s="101"/>
      <c r="DR5" s="124"/>
      <c r="DS5" s="125"/>
      <c r="DT5" s="125"/>
      <c r="DU5" s="125"/>
      <c r="DV5" s="125"/>
      <c r="DW5" s="125"/>
      <c r="DX5" s="125"/>
      <c r="DY5" s="125"/>
      <c r="DZ5" s="125"/>
      <c r="EA5" s="92"/>
      <c r="EB5" s="116"/>
      <c r="EC5" s="117"/>
      <c r="ED5" s="118"/>
      <c r="EF5" s="83"/>
      <c r="EG5" s="84"/>
      <c r="EH5" s="85"/>
      <c r="EI5" s="83"/>
      <c r="EJ5" s="84"/>
      <c r="EK5" s="85"/>
    </row>
    <row r="6" spans="1:141" s="12" customFormat="1" ht="55.5" customHeight="1">
      <c r="A6" s="40"/>
      <c r="B6" s="40"/>
      <c r="C6" s="43"/>
      <c r="D6" s="51"/>
      <c r="E6" s="52"/>
      <c r="F6" s="52"/>
      <c r="G6" s="52"/>
      <c r="H6" s="53"/>
      <c r="I6" s="60"/>
      <c r="J6" s="61"/>
      <c r="K6" s="61"/>
      <c r="L6" s="61"/>
      <c r="M6" s="62"/>
      <c r="N6" s="66" t="s">
        <v>9</v>
      </c>
      <c r="O6" s="67"/>
      <c r="P6" s="67"/>
      <c r="Q6" s="67"/>
      <c r="R6" s="68"/>
      <c r="S6" s="69" t="s">
        <v>47</v>
      </c>
      <c r="T6" s="70"/>
      <c r="U6" s="70"/>
      <c r="V6" s="70"/>
      <c r="W6" s="71"/>
      <c r="X6" s="69" t="s">
        <v>48</v>
      </c>
      <c r="Y6" s="70"/>
      <c r="Z6" s="70"/>
      <c r="AA6" s="70"/>
      <c r="AB6" s="71"/>
      <c r="AC6" s="69" t="s">
        <v>49</v>
      </c>
      <c r="AD6" s="70"/>
      <c r="AE6" s="70"/>
      <c r="AF6" s="70"/>
      <c r="AG6" s="71"/>
      <c r="AH6" s="69" t="s">
        <v>50</v>
      </c>
      <c r="AI6" s="70"/>
      <c r="AJ6" s="70"/>
      <c r="AK6" s="70"/>
      <c r="AL6" s="71"/>
      <c r="AM6" s="69" t="s">
        <v>51</v>
      </c>
      <c r="AN6" s="70"/>
      <c r="AO6" s="70"/>
      <c r="AP6" s="70"/>
      <c r="AQ6" s="71"/>
      <c r="AR6" s="72" t="s">
        <v>52</v>
      </c>
      <c r="AS6" s="72"/>
      <c r="AT6" s="72"/>
      <c r="AU6" s="136" t="s">
        <v>53</v>
      </c>
      <c r="AV6" s="137"/>
      <c r="AW6" s="137"/>
      <c r="AX6" s="136" t="s">
        <v>54</v>
      </c>
      <c r="AY6" s="137"/>
      <c r="AZ6" s="138"/>
      <c r="BA6" s="75" t="s">
        <v>55</v>
      </c>
      <c r="BB6" s="76"/>
      <c r="BC6" s="77"/>
      <c r="BD6" s="75" t="s">
        <v>56</v>
      </c>
      <c r="BE6" s="76"/>
      <c r="BF6" s="76"/>
      <c r="BG6" s="126" t="s">
        <v>57</v>
      </c>
      <c r="BH6" s="127"/>
      <c r="BI6" s="127"/>
      <c r="BJ6" s="95"/>
      <c r="BK6" s="96"/>
      <c r="BL6" s="96"/>
      <c r="BM6" s="128" t="s">
        <v>58</v>
      </c>
      <c r="BN6" s="129"/>
      <c r="BO6" s="129"/>
      <c r="BP6" s="129"/>
      <c r="BQ6" s="130"/>
      <c r="BR6" s="133" t="s">
        <v>59</v>
      </c>
      <c r="BS6" s="133"/>
      <c r="BT6" s="133"/>
      <c r="BU6" s="133" t="s">
        <v>60</v>
      </c>
      <c r="BV6" s="133"/>
      <c r="BW6" s="133"/>
      <c r="BX6" s="133" t="s">
        <v>61</v>
      </c>
      <c r="BY6" s="133"/>
      <c r="BZ6" s="133"/>
      <c r="CA6" s="133" t="s">
        <v>62</v>
      </c>
      <c r="CB6" s="133"/>
      <c r="CC6" s="133"/>
      <c r="CD6" s="133" t="s">
        <v>78</v>
      </c>
      <c r="CE6" s="133"/>
      <c r="CF6" s="133"/>
      <c r="CG6" s="98" t="s">
        <v>79</v>
      </c>
      <c r="CH6" s="99"/>
      <c r="CI6" s="99"/>
      <c r="CJ6" s="133" t="s">
        <v>63</v>
      </c>
      <c r="CK6" s="133"/>
      <c r="CL6" s="133"/>
      <c r="CM6" s="134" t="s">
        <v>75</v>
      </c>
      <c r="CN6" s="135"/>
      <c r="CO6" s="99"/>
      <c r="CP6" s="133" t="s">
        <v>64</v>
      </c>
      <c r="CQ6" s="133"/>
      <c r="CR6" s="133"/>
      <c r="CS6" s="98" t="s">
        <v>80</v>
      </c>
      <c r="CT6" s="99"/>
      <c r="CU6" s="99"/>
      <c r="CV6" s="92"/>
      <c r="CW6" s="92"/>
      <c r="CX6" s="92"/>
      <c r="CY6" s="95"/>
      <c r="CZ6" s="96"/>
      <c r="DA6" s="102"/>
      <c r="DB6" s="95"/>
      <c r="DC6" s="96"/>
      <c r="DD6" s="102"/>
      <c r="DE6" s="92"/>
      <c r="DF6" s="109"/>
      <c r="DG6" s="110"/>
      <c r="DH6" s="111"/>
      <c r="DI6" s="93" t="s">
        <v>81</v>
      </c>
      <c r="DJ6" s="94"/>
      <c r="DK6" s="101"/>
      <c r="DL6" s="93" t="s">
        <v>82</v>
      </c>
      <c r="DM6" s="94"/>
      <c r="DN6" s="101"/>
      <c r="DO6" s="95"/>
      <c r="DP6" s="96"/>
      <c r="DQ6" s="102"/>
      <c r="DR6" s="93" t="s">
        <v>83</v>
      </c>
      <c r="DS6" s="94"/>
      <c r="DT6" s="101"/>
      <c r="DU6" s="93" t="s">
        <v>84</v>
      </c>
      <c r="DV6" s="94"/>
      <c r="DW6" s="101"/>
      <c r="DX6" s="126" t="s">
        <v>85</v>
      </c>
      <c r="DY6" s="127"/>
      <c r="DZ6" s="127"/>
      <c r="EA6" s="92"/>
      <c r="EB6" s="119"/>
      <c r="EC6" s="120"/>
      <c r="ED6" s="121"/>
      <c r="EF6" s="86"/>
      <c r="EG6" s="87"/>
      <c r="EH6" s="88"/>
      <c r="EI6" s="86"/>
      <c r="EJ6" s="87"/>
      <c r="EK6" s="88"/>
    </row>
    <row r="7" spans="1:141" s="13" customFormat="1" ht="22.5" customHeight="1">
      <c r="A7" s="40"/>
      <c r="B7" s="40"/>
      <c r="C7" s="43"/>
      <c r="D7" s="131" t="s">
        <v>69</v>
      </c>
      <c r="E7" s="75" t="s">
        <v>66</v>
      </c>
      <c r="F7" s="76"/>
      <c r="G7" s="76"/>
      <c r="H7" s="77"/>
      <c r="I7" s="131" t="s">
        <v>69</v>
      </c>
      <c r="J7" s="75" t="s">
        <v>66</v>
      </c>
      <c r="K7" s="76"/>
      <c r="L7" s="76"/>
      <c r="M7" s="77"/>
      <c r="N7" s="131" t="s">
        <v>70</v>
      </c>
      <c r="O7" s="75" t="s">
        <v>66</v>
      </c>
      <c r="P7" s="76"/>
      <c r="Q7" s="76"/>
      <c r="R7" s="77"/>
      <c r="S7" s="73" t="s">
        <v>69</v>
      </c>
      <c r="T7" s="75" t="s">
        <v>66</v>
      </c>
      <c r="U7" s="76"/>
      <c r="V7" s="76"/>
      <c r="W7" s="77"/>
      <c r="X7" s="73" t="s">
        <v>69</v>
      </c>
      <c r="Y7" s="75" t="s">
        <v>66</v>
      </c>
      <c r="Z7" s="76"/>
      <c r="AA7" s="76"/>
      <c r="AB7" s="77"/>
      <c r="AC7" s="73" t="s">
        <v>69</v>
      </c>
      <c r="AD7" s="75" t="s">
        <v>66</v>
      </c>
      <c r="AE7" s="76"/>
      <c r="AF7" s="76"/>
      <c r="AG7" s="77"/>
      <c r="AH7" s="73" t="s">
        <v>69</v>
      </c>
      <c r="AI7" s="75" t="s">
        <v>66</v>
      </c>
      <c r="AJ7" s="76"/>
      <c r="AK7" s="76"/>
      <c r="AL7" s="77"/>
      <c r="AM7" s="73" t="s">
        <v>70</v>
      </c>
      <c r="AN7" s="75" t="s">
        <v>66</v>
      </c>
      <c r="AO7" s="76"/>
      <c r="AP7" s="76"/>
      <c r="AQ7" s="77"/>
      <c r="AR7" s="73" t="s">
        <v>65</v>
      </c>
      <c r="AS7" s="78" t="s">
        <v>66</v>
      </c>
      <c r="AT7" s="79"/>
      <c r="AU7" s="73" t="s">
        <v>65</v>
      </c>
      <c r="AV7" s="78" t="s">
        <v>66</v>
      </c>
      <c r="AW7" s="79"/>
      <c r="AX7" s="73" t="s">
        <v>69</v>
      </c>
      <c r="AY7" s="75" t="s">
        <v>66</v>
      </c>
      <c r="AZ7" s="77"/>
      <c r="BA7" s="73" t="s">
        <v>65</v>
      </c>
      <c r="BB7" s="78" t="s">
        <v>66</v>
      </c>
      <c r="BC7" s="79"/>
      <c r="BD7" s="73" t="s">
        <v>69</v>
      </c>
      <c r="BE7" s="75" t="s">
        <v>66</v>
      </c>
      <c r="BF7" s="77"/>
      <c r="BG7" s="73" t="s">
        <v>65</v>
      </c>
      <c r="BH7" s="78" t="s">
        <v>66</v>
      </c>
      <c r="BI7" s="79"/>
      <c r="BJ7" s="73" t="s">
        <v>65</v>
      </c>
      <c r="BK7" s="78" t="s">
        <v>66</v>
      </c>
      <c r="BL7" s="79"/>
      <c r="BM7" s="131" t="s">
        <v>69</v>
      </c>
      <c r="BN7" s="78" t="s">
        <v>66</v>
      </c>
      <c r="BO7" s="97"/>
      <c r="BP7" s="97"/>
      <c r="BQ7" s="79"/>
      <c r="BR7" s="73" t="s">
        <v>69</v>
      </c>
      <c r="BS7" s="75" t="s">
        <v>66</v>
      </c>
      <c r="BT7" s="77"/>
      <c r="BU7" s="73" t="s">
        <v>69</v>
      </c>
      <c r="BV7" s="75" t="s">
        <v>66</v>
      </c>
      <c r="BW7" s="77"/>
      <c r="BX7" s="73" t="s">
        <v>69</v>
      </c>
      <c r="BY7" s="75" t="s">
        <v>66</v>
      </c>
      <c r="BZ7" s="77"/>
      <c r="CA7" s="73" t="s">
        <v>69</v>
      </c>
      <c r="CB7" s="75" t="s">
        <v>66</v>
      </c>
      <c r="CC7" s="77"/>
      <c r="CD7" s="73" t="s">
        <v>65</v>
      </c>
      <c r="CE7" s="78" t="s">
        <v>66</v>
      </c>
      <c r="CF7" s="79"/>
      <c r="CG7" s="73" t="s">
        <v>69</v>
      </c>
      <c r="CH7" s="75" t="s">
        <v>66</v>
      </c>
      <c r="CI7" s="77"/>
      <c r="CJ7" s="73" t="s">
        <v>69</v>
      </c>
      <c r="CK7" s="75" t="s">
        <v>66</v>
      </c>
      <c r="CL7" s="77"/>
      <c r="CM7" s="73" t="s">
        <v>69</v>
      </c>
      <c r="CN7" s="78" t="s">
        <v>66</v>
      </c>
      <c r="CO7" s="79"/>
      <c r="CP7" s="73" t="s">
        <v>69</v>
      </c>
      <c r="CQ7" s="78" t="s">
        <v>66</v>
      </c>
      <c r="CR7" s="79"/>
      <c r="CS7" s="73" t="s">
        <v>69</v>
      </c>
      <c r="CT7" s="78" t="s">
        <v>66</v>
      </c>
      <c r="CU7" s="79"/>
      <c r="CV7" s="73" t="s">
        <v>69</v>
      </c>
      <c r="CW7" s="78" t="s">
        <v>66</v>
      </c>
      <c r="CX7" s="79"/>
      <c r="CY7" s="73" t="s">
        <v>69</v>
      </c>
      <c r="CZ7" s="78" t="s">
        <v>66</v>
      </c>
      <c r="DA7" s="79"/>
      <c r="DB7" s="73" t="s">
        <v>69</v>
      </c>
      <c r="DC7" s="78" t="s">
        <v>66</v>
      </c>
      <c r="DD7" s="79"/>
      <c r="DE7" s="141" t="s">
        <v>67</v>
      </c>
      <c r="DF7" s="73" t="s">
        <v>69</v>
      </c>
      <c r="DG7" s="78" t="s">
        <v>66</v>
      </c>
      <c r="DH7" s="79"/>
      <c r="DI7" s="73" t="s">
        <v>65</v>
      </c>
      <c r="DJ7" s="78" t="s">
        <v>66</v>
      </c>
      <c r="DK7" s="79"/>
      <c r="DL7" s="73" t="s">
        <v>69</v>
      </c>
      <c r="DM7" s="78" t="s">
        <v>66</v>
      </c>
      <c r="DN7" s="79"/>
      <c r="DO7" s="73" t="s">
        <v>65</v>
      </c>
      <c r="DP7" s="78" t="s">
        <v>66</v>
      </c>
      <c r="DQ7" s="79"/>
      <c r="DR7" s="73" t="s">
        <v>69</v>
      </c>
      <c r="DS7" s="78" t="s">
        <v>66</v>
      </c>
      <c r="DT7" s="79"/>
      <c r="DU7" s="73" t="s">
        <v>65</v>
      </c>
      <c r="DV7" s="78" t="s">
        <v>66</v>
      </c>
      <c r="DW7" s="79"/>
      <c r="DX7" s="73" t="s">
        <v>69</v>
      </c>
      <c r="DY7" s="78" t="s">
        <v>66</v>
      </c>
      <c r="DZ7" s="79"/>
      <c r="EA7" s="92" t="s">
        <v>67</v>
      </c>
      <c r="EB7" s="73" t="s">
        <v>69</v>
      </c>
      <c r="EC7" s="78" t="s">
        <v>66</v>
      </c>
      <c r="ED7" s="79"/>
      <c r="EF7" s="73" t="s">
        <v>69</v>
      </c>
      <c r="EG7" s="78" t="s">
        <v>66</v>
      </c>
      <c r="EH7" s="79"/>
      <c r="EI7" s="73" t="s">
        <v>69</v>
      </c>
      <c r="EJ7" s="78" t="s">
        <v>66</v>
      </c>
      <c r="EK7" s="79"/>
    </row>
    <row r="8" spans="1:141" s="13" customFormat="1" ht="42" customHeight="1">
      <c r="A8" s="41"/>
      <c r="B8" s="41"/>
      <c r="C8" s="44"/>
      <c r="D8" s="132"/>
      <c r="E8" s="35" t="s">
        <v>86</v>
      </c>
      <c r="F8" s="15" t="s">
        <v>87</v>
      </c>
      <c r="G8" s="15" t="s">
        <v>88</v>
      </c>
      <c r="H8" s="15" t="s">
        <v>71</v>
      </c>
      <c r="I8" s="132"/>
      <c r="J8" s="35" t="s">
        <v>86</v>
      </c>
      <c r="K8" s="15" t="s">
        <v>87</v>
      </c>
      <c r="L8" s="15" t="s">
        <v>88</v>
      </c>
      <c r="M8" s="15" t="s">
        <v>71</v>
      </c>
      <c r="N8" s="132"/>
      <c r="O8" s="35" t="s">
        <v>86</v>
      </c>
      <c r="P8" s="15" t="s">
        <v>87</v>
      </c>
      <c r="Q8" s="15" t="s">
        <v>88</v>
      </c>
      <c r="R8" s="15" t="s">
        <v>71</v>
      </c>
      <c r="S8" s="74"/>
      <c r="T8" s="35" t="s">
        <v>86</v>
      </c>
      <c r="U8" s="15" t="s">
        <v>87</v>
      </c>
      <c r="V8" s="15" t="s">
        <v>88</v>
      </c>
      <c r="W8" s="15" t="s">
        <v>71</v>
      </c>
      <c r="X8" s="74"/>
      <c r="Y8" s="35" t="s">
        <v>86</v>
      </c>
      <c r="Z8" s="15" t="s">
        <v>87</v>
      </c>
      <c r="AA8" s="15" t="s">
        <v>88</v>
      </c>
      <c r="AB8" s="15" t="s">
        <v>71</v>
      </c>
      <c r="AC8" s="74"/>
      <c r="AD8" s="35" t="s">
        <v>86</v>
      </c>
      <c r="AE8" s="15" t="s">
        <v>87</v>
      </c>
      <c r="AF8" s="15" t="s">
        <v>88</v>
      </c>
      <c r="AG8" s="15" t="s">
        <v>71</v>
      </c>
      <c r="AH8" s="74"/>
      <c r="AI8" s="35" t="s">
        <v>86</v>
      </c>
      <c r="AJ8" s="15" t="s">
        <v>87</v>
      </c>
      <c r="AK8" s="15" t="s">
        <v>88</v>
      </c>
      <c r="AL8" s="15" t="s">
        <v>71</v>
      </c>
      <c r="AM8" s="74"/>
      <c r="AN8" s="35" t="s">
        <v>86</v>
      </c>
      <c r="AO8" s="15" t="s">
        <v>87</v>
      </c>
      <c r="AP8" s="15" t="s">
        <v>88</v>
      </c>
      <c r="AQ8" s="15" t="s">
        <v>71</v>
      </c>
      <c r="AR8" s="74"/>
      <c r="AS8" s="14" t="s">
        <v>74</v>
      </c>
      <c r="AT8" s="15" t="s">
        <v>76</v>
      </c>
      <c r="AU8" s="74"/>
      <c r="AV8" s="14" t="s">
        <v>74</v>
      </c>
      <c r="AW8" s="15" t="s">
        <v>76</v>
      </c>
      <c r="AX8" s="74"/>
      <c r="AY8" s="35" t="s">
        <v>86</v>
      </c>
      <c r="AZ8" s="15" t="s">
        <v>87</v>
      </c>
      <c r="BA8" s="74"/>
      <c r="BB8" s="14" t="s">
        <v>74</v>
      </c>
      <c r="BC8" s="15" t="s">
        <v>76</v>
      </c>
      <c r="BD8" s="74"/>
      <c r="BE8" s="35" t="s">
        <v>86</v>
      </c>
      <c r="BF8" s="15" t="s">
        <v>87</v>
      </c>
      <c r="BG8" s="74"/>
      <c r="BH8" s="14" t="s">
        <v>74</v>
      </c>
      <c r="BI8" s="15" t="s">
        <v>76</v>
      </c>
      <c r="BJ8" s="74"/>
      <c r="BK8" s="14" t="s">
        <v>74</v>
      </c>
      <c r="BL8" s="15" t="s">
        <v>76</v>
      </c>
      <c r="BM8" s="132"/>
      <c r="BN8" s="35" t="s">
        <v>86</v>
      </c>
      <c r="BO8" s="15" t="s">
        <v>87</v>
      </c>
      <c r="BP8" s="15" t="s">
        <v>88</v>
      </c>
      <c r="BQ8" s="15" t="s">
        <v>71</v>
      </c>
      <c r="BR8" s="74"/>
      <c r="BS8" s="35" t="s">
        <v>86</v>
      </c>
      <c r="BT8" s="15" t="s">
        <v>87</v>
      </c>
      <c r="BU8" s="74"/>
      <c r="BV8" s="35" t="s">
        <v>86</v>
      </c>
      <c r="BW8" s="15" t="s">
        <v>87</v>
      </c>
      <c r="BX8" s="74"/>
      <c r="BY8" s="35" t="s">
        <v>86</v>
      </c>
      <c r="BZ8" s="15" t="s">
        <v>87</v>
      </c>
      <c r="CA8" s="74"/>
      <c r="CB8" s="35" t="s">
        <v>86</v>
      </c>
      <c r="CC8" s="15" t="s">
        <v>87</v>
      </c>
      <c r="CD8" s="74"/>
      <c r="CE8" s="35" t="s">
        <v>86</v>
      </c>
      <c r="CF8" s="15" t="s">
        <v>87</v>
      </c>
      <c r="CG8" s="74"/>
      <c r="CH8" s="35" t="s">
        <v>86</v>
      </c>
      <c r="CI8" s="15" t="s">
        <v>87</v>
      </c>
      <c r="CJ8" s="74"/>
      <c r="CK8" s="35" t="s">
        <v>86</v>
      </c>
      <c r="CL8" s="15" t="s">
        <v>87</v>
      </c>
      <c r="CM8" s="74"/>
      <c r="CN8" s="35" t="s">
        <v>86</v>
      </c>
      <c r="CO8" s="15" t="s">
        <v>87</v>
      </c>
      <c r="CP8" s="74"/>
      <c r="CQ8" s="35" t="s">
        <v>86</v>
      </c>
      <c r="CR8" s="15" t="s">
        <v>87</v>
      </c>
      <c r="CS8" s="74"/>
      <c r="CT8" s="35" t="s">
        <v>86</v>
      </c>
      <c r="CU8" s="15" t="s">
        <v>87</v>
      </c>
      <c r="CV8" s="74"/>
      <c r="CW8" s="35" t="s">
        <v>86</v>
      </c>
      <c r="CX8" s="15" t="s">
        <v>87</v>
      </c>
      <c r="CY8" s="74"/>
      <c r="CZ8" s="35" t="s">
        <v>86</v>
      </c>
      <c r="DA8" s="15" t="s">
        <v>87</v>
      </c>
      <c r="DB8" s="74"/>
      <c r="DC8" s="35" t="s">
        <v>86</v>
      </c>
      <c r="DD8" s="15" t="s">
        <v>87</v>
      </c>
      <c r="DE8" s="141"/>
      <c r="DF8" s="74"/>
      <c r="DG8" s="35" t="s">
        <v>86</v>
      </c>
      <c r="DH8" s="15" t="s">
        <v>87</v>
      </c>
      <c r="DI8" s="74"/>
      <c r="DJ8" s="14" t="s">
        <v>74</v>
      </c>
      <c r="DK8" s="15" t="s">
        <v>76</v>
      </c>
      <c r="DL8" s="74"/>
      <c r="DM8" s="35" t="s">
        <v>89</v>
      </c>
      <c r="DN8" s="15" t="s">
        <v>90</v>
      </c>
      <c r="DO8" s="74"/>
      <c r="DP8" s="14" t="s">
        <v>74</v>
      </c>
      <c r="DQ8" s="15" t="s">
        <v>76</v>
      </c>
      <c r="DR8" s="74"/>
      <c r="DS8" s="35" t="s">
        <v>86</v>
      </c>
      <c r="DT8" s="15" t="s">
        <v>87</v>
      </c>
      <c r="DU8" s="74"/>
      <c r="DV8" s="14" t="s">
        <v>74</v>
      </c>
      <c r="DW8" s="15" t="s">
        <v>76</v>
      </c>
      <c r="DX8" s="74"/>
      <c r="DY8" s="14" t="s">
        <v>74</v>
      </c>
      <c r="DZ8" s="15" t="s">
        <v>76</v>
      </c>
      <c r="EA8" s="92"/>
      <c r="EB8" s="74"/>
      <c r="EC8" s="35" t="s">
        <v>86</v>
      </c>
      <c r="ED8" s="15" t="s">
        <v>87</v>
      </c>
      <c r="EF8" s="74"/>
      <c r="EG8" s="14"/>
      <c r="EH8" s="15"/>
      <c r="EI8" s="74"/>
      <c r="EJ8" s="14"/>
      <c r="EK8" s="15"/>
    </row>
    <row r="9" spans="1:141" s="18" customFormat="1" ht="11.25" customHeight="1">
      <c r="A9" s="16"/>
      <c r="B9" s="16">
        <v>1</v>
      </c>
      <c r="C9" s="17">
        <v>2</v>
      </c>
      <c r="D9" s="16">
        <v>3</v>
      </c>
      <c r="E9" s="17">
        <v>4</v>
      </c>
      <c r="F9" s="16">
        <v>5</v>
      </c>
      <c r="G9" s="17">
        <v>6</v>
      </c>
      <c r="H9" s="16">
        <v>7</v>
      </c>
      <c r="I9" s="17">
        <v>8</v>
      </c>
      <c r="J9" s="16">
        <v>9</v>
      </c>
      <c r="K9" s="17">
        <v>10</v>
      </c>
      <c r="L9" s="16">
        <v>11</v>
      </c>
      <c r="M9" s="17">
        <v>12</v>
      </c>
      <c r="N9" s="16">
        <v>13</v>
      </c>
      <c r="O9" s="17">
        <v>14</v>
      </c>
      <c r="P9" s="16">
        <v>15</v>
      </c>
      <c r="Q9" s="17">
        <v>16</v>
      </c>
      <c r="R9" s="16">
        <v>17</v>
      </c>
      <c r="S9" s="17">
        <v>18</v>
      </c>
      <c r="T9" s="16">
        <v>19</v>
      </c>
      <c r="U9" s="17">
        <v>20</v>
      </c>
      <c r="V9" s="16">
        <v>21</v>
      </c>
      <c r="W9" s="17">
        <v>22</v>
      </c>
      <c r="X9" s="16">
        <v>23</v>
      </c>
      <c r="Y9" s="17">
        <v>24</v>
      </c>
      <c r="Z9" s="16">
        <v>25</v>
      </c>
      <c r="AA9" s="17">
        <v>26</v>
      </c>
      <c r="AB9" s="16">
        <v>27</v>
      </c>
      <c r="AC9" s="17">
        <v>28</v>
      </c>
      <c r="AD9" s="16">
        <v>29</v>
      </c>
      <c r="AE9" s="17">
        <v>30</v>
      </c>
      <c r="AF9" s="16">
        <v>31</v>
      </c>
      <c r="AG9" s="17">
        <v>32</v>
      </c>
      <c r="AH9" s="16">
        <v>33</v>
      </c>
      <c r="AI9" s="17">
        <v>34</v>
      </c>
      <c r="AJ9" s="16">
        <v>35</v>
      </c>
      <c r="AK9" s="17">
        <v>36</v>
      </c>
      <c r="AL9" s="16">
        <v>37</v>
      </c>
      <c r="AM9" s="17">
        <v>38</v>
      </c>
      <c r="AN9" s="16">
        <v>39</v>
      </c>
      <c r="AO9" s="17">
        <v>40</v>
      </c>
      <c r="AP9" s="16">
        <v>41</v>
      </c>
      <c r="AQ9" s="17">
        <v>42</v>
      </c>
      <c r="AR9" s="16">
        <v>43</v>
      </c>
      <c r="AS9" s="17">
        <v>44</v>
      </c>
      <c r="AT9" s="16">
        <v>45</v>
      </c>
      <c r="AU9" s="17">
        <v>46</v>
      </c>
      <c r="AV9" s="16">
        <v>47</v>
      </c>
      <c r="AW9" s="17">
        <v>48</v>
      </c>
      <c r="AX9" s="16">
        <v>49</v>
      </c>
      <c r="AY9" s="17">
        <v>50</v>
      </c>
      <c r="AZ9" s="16">
        <v>51</v>
      </c>
      <c r="BA9" s="17">
        <v>52</v>
      </c>
      <c r="BB9" s="16">
        <v>53</v>
      </c>
      <c r="BC9" s="17">
        <v>54</v>
      </c>
      <c r="BD9" s="16">
        <v>55</v>
      </c>
      <c r="BE9" s="17">
        <v>56</v>
      </c>
      <c r="BF9" s="16">
        <v>57</v>
      </c>
      <c r="BG9" s="17">
        <v>58</v>
      </c>
      <c r="BH9" s="16">
        <v>59</v>
      </c>
      <c r="BI9" s="17">
        <v>60</v>
      </c>
      <c r="BJ9" s="16">
        <v>61</v>
      </c>
      <c r="BK9" s="17">
        <v>62</v>
      </c>
      <c r="BL9" s="16">
        <v>63</v>
      </c>
      <c r="BM9" s="17">
        <v>64</v>
      </c>
      <c r="BN9" s="16">
        <v>65</v>
      </c>
      <c r="BO9" s="17">
        <v>66</v>
      </c>
      <c r="BP9" s="16">
        <v>67</v>
      </c>
      <c r="BQ9" s="17">
        <v>68</v>
      </c>
      <c r="BR9" s="16">
        <v>69</v>
      </c>
      <c r="BS9" s="17">
        <v>70</v>
      </c>
      <c r="BT9" s="16">
        <v>71</v>
      </c>
      <c r="BU9" s="17">
        <v>72</v>
      </c>
      <c r="BV9" s="16">
        <v>73</v>
      </c>
      <c r="BW9" s="17">
        <v>74</v>
      </c>
      <c r="BX9" s="16">
        <v>75</v>
      </c>
      <c r="BY9" s="17">
        <v>76</v>
      </c>
      <c r="BZ9" s="16">
        <v>77</v>
      </c>
      <c r="CA9" s="17">
        <v>78</v>
      </c>
      <c r="CB9" s="16">
        <v>79</v>
      </c>
      <c r="CC9" s="17">
        <v>80</v>
      </c>
      <c r="CD9" s="16">
        <v>81</v>
      </c>
      <c r="CE9" s="17">
        <v>82</v>
      </c>
      <c r="CF9" s="16">
        <v>83</v>
      </c>
      <c r="CG9" s="17">
        <v>84</v>
      </c>
      <c r="CH9" s="16">
        <v>85</v>
      </c>
      <c r="CI9" s="17">
        <v>86</v>
      </c>
      <c r="CJ9" s="16">
        <v>87</v>
      </c>
      <c r="CK9" s="17">
        <v>88</v>
      </c>
      <c r="CL9" s="16">
        <v>89</v>
      </c>
      <c r="CM9" s="17">
        <v>90</v>
      </c>
      <c r="CN9" s="16">
        <v>91</v>
      </c>
      <c r="CO9" s="17">
        <v>92</v>
      </c>
      <c r="CP9" s="16">
        <v>93</v>
      </c>
      <c r="CQ9" s="17">
        <v>94</v>
      </c>
      <c r="CR9" s="16">
        <v>95</v>
      </c>
      <c r="CS9" s="17">
        <v>96</v>
      </c>
      <c r="CT9" s="16">
        <v>97</v>
      </c>
      <c r="CU9" s="17">
        <v>98</v>
      </c>
      <c r="CV9" s="16">
        <v>99</v>
      </c>
      <c r="CW9" s="17">
        <v>100</v>
      </c>
      <c r="CX9" s="16">
        <v>101</v>
      </c>
      <c r="CY9" s="17">
        <v>102</v>
      </c>
      <c r="CZ9" s="16">
        <v>103</v>
      </c>
      <c r="DA9" s="17">
        <v>104</v>
      </c>
      <c r="DB9" s="16">
        <v>105</v>
      </c>
      <c r="DC9" s="17">
        <v>106</v>
      </c>
      <c r="DD9" s="16">
        <v>107</v>
      </c>
      <c r="DE9" s="17">
        <v>108</v>
      </c>
      <c r="DF9" s="16">
        <v>109</v>
      </c>
      <c r="DG9" s="17">
        <v>110</v>
      </c>
      <c r="DH9" s="16">
        <v>111</v>
      </c>
      <c r="DI9" s="17">
        <v>112</v>
      </c>
      <c r="DJ9" s="16">
        <v>113</v>
      </c>
      <c r="DK9" s="17">
        <v>114</v>
      </c>
      <c r="DL9" s="16">
        <v>115</v>
      </c>
      <c r="DM9" s="17">
        <v>116</v>
      </c>
      <c r="DN9" s="16">
        <v>117</v>
      </c>
      <c r="DO9" s="17">
        <v>118</v>
      </c>
      <c r="DP9" s="16">
        <v>119</v>
      </c>
      <c r="DQ9" s="17">
        <v>120</v>
      </c>
      <c r="DR9" s="16">
        <v>121</v>
      </c>
      <c r="DS9" s="17">
        <v>122</v>
      </c>
      <c r="DT9" s="16">
        <v>123</v>
      </c>
      <c r="DU9" s="17">
        <v>124</v>
      </c>
      <c r="DV9" s="16">
        <v>125</v>
      </c>
      <c r="DW9" s="17">
        <v>126</v>
      </c>
      <c r="DX9" s="16">
        <v>127</v>
      </c>
      <c r="DY9" s="17">
        <v>128</v>
      </c>
      <c r="DZ9" s="16">
        <v>129</v>
      </c>
      <c r="EA9" s="17">
        <v>130</v>
      </c>
      <c r="EB9" s="16">
        <v>131</v>
      </c>
      <c r="EC9" s="17">
        <v>132</v>
      </c>
      <c r="ED9" s="16">
        <v>133</v>
      </c>
      <c r="EF9" s="19"/>
      <c r="EG9" s="19"/>
      <c r="EH9" s="19"/>
      <c r="EI9" s="19"/>
      <c r="EJ9" s="19"/>
      <c r="EK9" s="19"/>
    </row>
    <row r="10" spans="1:141" s="26" customFormat="1" ht="15" customHeight="1">
      <c r="A10" s="20">
        <v>1</v>
      </c>
      <c r="B10" s="21" t="s">
        <v>10</v>
      </c>
      <c r="C10" s="22">
        <v>101869.05730000001</v>
      </c>
      <c r="D10" s="23">
        <f>DF10+EB10-DX10</f>
        <v>953855.97000000009</v>
      </c>
      <c r="E10" s="22">
        <f>DG10+EC10-DY10</f>
        <v>476927.98500000004</v>
      </c>
      <c r="F10" s="24">
        <f t="shared" ref="F10:F33" si="0">DH10+ED10-DZ10</f>
        <v>270090.87120000005</v>
      </c>
      <c r="G10" s="24">
        <f t="shared" ref="G10:G34" si="1">F10/E10*100</f>
        <v>56.63137406373837</v>
      </c>
      <c r="H10" s="24">
        <f t="shared" ref="H10:H34" si="2">F10/D10*100</f>
        <v>28.315687031869185</v>
      </c>
      <c r="I10" s="23">
        <f t="shared" ref="I10:K25" si="3">S10+X10+AC10+AH10+AM10+AR10+BJ10+BR10+BU10+BX10+CA10+CD10+CJ10+CM10+CS10+CV10+DB10</f>
        <v>360391.3</v>
      </c>
      <c r="J10" s="22">
        <f t="shared" si="3"/>
        <v>180195.65</v>
      </c>
      <c r="K10" s="24">
        <f t="shared" si="3"/>
        <v>75850.7212</v>
      </c>
      <c r="L10" s="24">
        <f t="shared" ref="L10:L34" si="4">K10/J10*100</f>
        <v>42.09353622021397</v>
      </c>
      <c r="M10" s="24">
        <f t="shared" ref="M10:M34" si="5">K10/I10*100</f>
        <v>21.046768110106985</v>
      </c>
      <c r="N10" s="23">
        <f>S10+AC10</f>
        <v>113356</v>
      </c>
      <c r="O10" s="24">
        <f t="shared" ref="O10:P25" si="6">T10+AD10</f>
        <v>56678</v>
      </c>
      <c r="P10" s="22">
        <f t="shared" si="6"/>
        <v>26359.236400000002</v>
      </c>
      <c r="Q10" s="24">
        <f t="shared" ref="Q10:Q34" si="7">P10/O10*100</f>
        <v>46.506998129785806</v>
      </c>
      <c r="R10" s="25">
        <f t="shared" ref="R10:R34" si="8">P10/N10*100</f>
        <v>23.253499064892903</v>
      </c>
      <c r="S10" s="22">
        <v>26608.5</v>
      </c>
      <c r="T10" s="22">
        <v>13304.25</v>
      </c>
      <c r="U10" s="22">
        <v>7786.5554000000002</v>
      </c>
      <c r="V10" s="22">
        <f t="shared" ref="V10:V15" si="9">U10/T10*100</f>
        <v>58.526827141702839</v>
      </c>
      <c r="W10" s="22">
        <f t="shared" ref="W10:W15" si="10">U10/S10*100</f>
        <v>29.263413570851419</v>
      </c>
      <c r="X10" s="22">
        <v>44185.1</v>
      </c>
      <c r="Y10" s="22">
        <v>22092.55</v>
      </c>
      <c r="Z10" s="22">
        <v>7000.9895999999999</v>
      </c>
      <c r="AA10" s="22">
        <f t="shared" ref="AA10:AA34" si="11">Z10/Y10*100</f>
        <v>31.689368588053441</v>
      </c>
      <c r="AB10" s="22">
        <f t="shared" ref="AB10:AB34" si="12">Z10/X10*100</f>
        <v>15.84468429402672</v>
      </c>
      <c r="AC10" s="22">
        <v>86747.5</v>
      </c>
      <c r="AD10" s="22">
        <v>43373.75</v>
      </c>
      <c r="AE10" s="22">
        <v>18572.681</v>
      </c>
      <c r="AF10" s="22">
        <f t="shared" ref="AF10:AF34" si="13">AE10/AD10*100</f>
        <v>42.820095103605297</v>
      </c>
      <c r="AG10" s="22">
        <f t="shared" ref="AG10:AG34" si="14">AE10/AC10*100</f>
        <v>21.410047551802649</v>
      </c>
      <c r="AH10" s="22">
        <v>18282.400000000001</v>
      </c>
      <c r="AI10" s="22">
        <v>9141.2000000000007</v>
      </c>
      <c r="AJ10" s="22">
        <v>4774.7299999999996</v>
      </c>
      <c r="AK10" s="22">
        <f t="shared" ref="AK10:AK17" si="15">AJ10/AI10*100</f>
        <v>52.233076620137389</v>
      </c>
      <c r="AL10" s="22">
        <f t="shared" ref="AL10:AL17" si="16">AJ10/AH10*100</f>
        <v>26.116538310068695</v>
      </c>
      <c r="AM10" s="22">
        <v>5000</v>
      </c>
      <c r="AN10" s="22">
        <v>2500</v>
      </c>
      <c r="AO10" s="22">
        <v>2096.6999999999998</v>
      </c>
      <c r="AP10" s="22">
        <f>AO10/AN10*100</f>
        <v>83.867999999999995</v>
      </c>
      <c r="AQ10" s="22">
        <f>AO10/AM10*100</f>
        <v>41.933999999999997</v>
      </c>
      <c r="AR10" s="22"/>
      <c r="AS10" s="22"/>
      <c r="AT10" s="22"/>
      <c r="AU10" s="22"/>
      <c r="AV10" s="22"/>
      <c r="AW10" s="22"/>
      <c r="AX10" s="22">
        <v>579487.5</v>
      </c>
      <c r="AY10" s="22">
        <v>289743.75</v>
      </c>
      <c r="AZ10" s="22">
        <v>190569.5</v>
      </c>
      <c r="BA10" s="22"/>
      <c r="BB10" s="22"/>
      <c r="BC10" s="22"/>
      <c r="BD10" s="22">
        <v>10501.9</v>
      </c>
      <c r="BE10" s="22">
        <v>5250.95</v>
      </c>
      <c r="BF10" s="22">
        <v>2975.6</v>
      </c>
      <c r="BG10" s="22"/>
      <c r="BH10" s="22"/>
      <c r="BI10" s="22"/>
      <c r="BJ10" s="22"/>
      <c r="BK10" s="22"/>
      <c r="BL10" s="22"/>
      <c r="BM10" s="22">
        <f t="shared" ref="BM10:BO25" si="17">BR10+BU10+BX10+CA10</f>
        <v>59781.8</v>
      </c>
      <c r="BN10" s="22">
        <f t="shared" si="17"/>
        <v>29890.9</v>
      </c>
      <c r="BO10" s="22">
        <f t="shared" si="17"/>
        <v>13137.065000000002</v>
      </c>
      <c r="BP10" s="22">
        <f t="shared" ref="BP10:BP29" si="18">BO10/BN10*100</f>
        <v>43.95004834247213</v>
      </c>
      <c r="BQ10" s="22">
        <f t="shared" ref="BQ10:BQ29" si="19">BO10/BM10*100</f>
        <v>21.975024171236065</v>
      </c>
      <c r="BR10" s="22">
        <v>22327</v>
      </c>
      <c r="BS10" s="22">
        <v>11163.5</v>
      </c>
      <c r="BT10" s="22">
        <v>3875.7330000000002</v>
      </c>
      <c r="BU10" s="22"/>
      <c r="BV10" s="22"/>
      <c r="BW10" s="22"/>
      <c r="BX10" s="22">
        <v>22912.799999999999</v>
      </c>
      <c r="BY10" s="22">
        <v>11456.4</v>
      </c>
      <c r="BZ10" s="22">
        <v>4611.3440000000001</v>
      </c>
      <c r="CA10" s="22">
        <v>14542</v>
      </c>
      <c r="CB10" s="22">
        <v>7271</v>
      </c>
      <c r="CC10" s="22">
        <v>4649.9880000000003</v>
      </c>
      <c r="CD10" s="22"/>
      <c r="CE10" s="22"/>
      <c r="CF10" s="22"/>
      <c r="CG10" s="22">
        <v>3475.27</v>
      </c>
      <c r="CH10" s="22">
        <v>1737.635</v>
      </c>
      <c r="CI10" s="22">
        <v>695.05</v>
      </c>
      <c r="CJ10" s="22"/>
      <c r="CK10" s="22"/>
      <c r="CL10" s="22"/>
      <c r="CM10" s="22">
        <v>103786</v>
      </c>
      <c r="CN10" s="22">
        <v>51893</v>
      </c>
      <c r="CO10" s="22">
        <v>17864.234199999999</v>
      </c>
      <c r="CP10" s="22">
        <v>33999</v>
      </c>
      <c r="CQ10" s="22">
        <v>16999.5</v>
      </c>
      <c r="CR10" s="22">
        <v>7331.3242</v>
      </c>
      <c r="CS10" s="22">
        <v>13000</v>
      </c>
      <c r="CT10" s="22">
        <v>6500</v>
      </c>
      <c r="CU10" s="22">
        <v>3957.7660000000001</v>
      </c>
      <c r="CV10" s="22">
        <v>3000</v>
      </c>
      <c r="CW10" s="22">
        <v>1500</v>
      </c>
      <c r="CX10" s="22">
        <v>615</v>
      </c>
      <c r="CY10" s="22"/>
      <c r="CZ10" s="22"/>
      <c r="DA10" s="22"/>
      <c r="DB10" s="22"/>
      <c r="DC10" s="22"/>
      <c r="DD10" s="22">
        <v>45</v>
      </c>
      <c r="DE10" s="22"/>
      <c r="DF10" s="22">
        <f t="shared" ref="DF10:DG25" si="20">S10+X10+AC10+AH10+AM10+AR10+AU10+AX10+BA10+BD10+BG10+BJ10+BR10+BU10+BX10+CA10+CD10+CG10+CJ10+CM10+CS10+CV10+CY10+DB10</f>
        <v>953855.97000000009</v>
      </c>
      <c r="DG10" s="22">
        <f t="shared" si="20"/>
        <v>476927.98500000004</v>
      </c>
      <c r="DH10" s="22">
        <f t="shared" ref="DH10:DH33" si="21">U10+Z10+AE10+AJ10+AO10+AT10+AW10+AZ10+BC10+BF10+BI10+BL10+BT10+BW10+BZ10+CC10+CF10+CI10+CL10+CO10+CU10+CX10+DA10+DD10+DE10</f>
        <v>270090.87120000005</v>
      </c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>
        <f t="shared" ref="EB10:EC25" si="22">DI10+DL10+DO10+DR10+DU10+DX10</f>
        <v>0</v>
      </c>
      <c r="EC10" s="22">
        <f t="shared" si="22"/>
        <v>0</v>
      </c>
      <c r="ED10" s="22">
        <f t="shared" ref="ED10:ED33" si="23">DK10+DN10+DQ10+DT10+DW10+DZ10+EA10</f>
        <v>0</v>
      </c>
      <c r="EF10" s="19">
        <f t="shared" ref="EF10:EH33" si="24">CI10+CR10+CU10+DA10</f>
        <v>11984.1402</v>
      </c>
      <c r="EG10" s="19">
        <f t="shared" si="24"/>
        <v>16000</v>
      </c>
      <c r="EH10" s="19">
        <f t="shared" si="24"/>
        <v>8000</v>
      </c>
      <c r="EI10" s="19">
        <f t="shared" ref="EI10:EK33" si="25">AW10+BC10+CF10+CX10+DK10+DQ10</f>
        <v>615</v>
      </c>
      <c r="EJ10" s="19">
        <f t="shared" si="25"/>
        <v>593464.67000000004</v>
      </c>
      <c r="EK10" s="19">
        <f t="shared" si="25"/>
        <v>296732.33500000002</v>
      </c>
    </row>
    <row r="11" spans="1:141" s="26" customFormat="1" ht="15" customHeight="1">
      <c r="A11" s="27">
        <v>2</v>
      </c>
      <c r="B11" s="28" t="s">
        <v>11</v>
      </c>
      <c r="C11" s="22">
        <v>100731.8738</v>
      </c>
      <c r="D11" s="23">
        <f t="shared" ref="D11:E33" si="26">DF11+EB11-DX11</f>
        <v>995202.1</v>
      </c>
      <c r="E11" s="22">
        <f t="shared" si="26"/>
        <v>497601.05</v>
      </c>
      <c r="F11" s="24">
        <f t="shared" si="0"/>
        <v>325901.83029999991</v>
      </c>
      <c r="G11" s="24">
        <f t="shared" si="1"/>
        <v>65.494602613881128</v>
      </c>
      <c r="H11" s="24">
        <f t="shared" si="2"/>
        <v>32.747301306940564</v>
      </c>
      <c r="I11" s="23">
        <f t="shared" si="3"/>
        <v>215800</v>
      </c>
      <c r="J11" s="22">
        <f t="shared" si="3"/>
        <v>107900</v>
      </c>
      <c r="K11" s="24">
        <f t="shared" si="3"/>
        <v>55818.480300000003</v>
      </c>
      <c r="L11" s="24">
        <f t="shared" si="4"/>
        <v>51.731677757182581</v>
      </c>
      <c r="M11" s="24">
        <f t="shared" si="5"/>
        <v>25.86583887859129</v>
      </c>
      <c r="N11" s="23">
        <f t="shared" ref="N11:P33" si="27">S11+AC11</f>
        <v>79650</v>
      </c>
      <c r="O11" s="24">
        <f t="shared" si="6"/>
        <v>39825</v>
      </c>
      <c r="P11" s="22">
        <f t="shared" si="6"/>
        <v>26623.779300000002</v>
      </c>
      <c r="Q11" s="24">
        <f t="shared" si="7"/>
        <v>66.851925423728815</v>
      </c>
      <c r="R11" s="25">
        <f t="shared" si="8"/>
        <v>33.425962711864408</v>
      </c>
      <c r="S11" s="22">
        <v>4350</v>
      </c>
      <c r="T11" s="22">
        <v>2175</v>
      </c>
      <c r="U11" s="22">
        <v>2087.2773000000002</v>
      </c>
      <c r="V11" s="22">
        <f t="shared" si="9"/>
        <v>95.966772413793109</v>
      </c>
      <c r="W11" s="22">
        <f t="shared" si="10"/>
        <v>47.983386206896554</v>
      </c>
      <c r="X11" s="22">
        <v>50350</v>
      </c>
      <c r="Y11" s="22">
        <v>25175</v>
      </c>
      <c r="Z11" s="22">
        <v>3641.4679999999998</v>
      </c>
      <c r="AA11" s="22">
        <f t="shared" si="11"/>
        <v>14.464619662363457</v>
      </c>
      <c r="AB11" s="22">
        <f t="shared" si="12"/>
        <v>7.2323098311817287</v>
      </c>
      <c r="AC11" s="22">
        <v>75300</v>
      </c>
      <c r="AD11" s="22">
        <v>37650</v>
      </c>
      <c r="AE11" s="22">
        <v>24536.502</v>
      </c>
      <c r="AF11" s="22">
        <f t="shared" si="13"/>
        <v>65.169992031872511</v>
      </c>
      <c r="AG11" s="22">
        <f t="shared" si="14"/>
        <v>32.584996015936255</v>
      </c>
      <c r="AH11" s="22">
        <v>4000</v>
      </c>
      <c r="AI11" s="22">
        <v>2000</v>
      </c>
      <c r="AJ11" s="22">
        <v>2080.38</v>
      </c>
      <c r="AK11" s="22">
        <f t="shared" si="15"/>
        <v>104.01899999999999</v>
      </c>
      <c r="AL11" s="22">
        <f t="shared" si="16"/>
        <v>52.009499999999996</v>
      </c>
      <c r="AM11" s="22">
        <v>6300</v>
      </c>
      <c r="AN11" s="22">
        <v>3150</v>
      </c>
      <c r="AO11" s="22">
        <v>1084.7</v>
      </c>
      <c r="AP11" s="22">
        <f>AO11/AN11*100</f>
        <v>34.434920634920637</v>
      </c>
      <c r="AQ11" s="22">
        <f>AO11/AM11*100</f>
        <v>17.217460317460318</v>
      </c>
      <c r="AR11" s="22"/>
      <c r="AS11" s="22"/>
      <c r="AT11" s="22"/>
      <c r="AU11" s="22"/>
      <c r="AV11" s="22"/>
      <c r="AW11" s="22"/>
      <c r="AX11" s="22">
        <v>770504.8</v>
      </c>
      <c r="AY11" s="22">
        <v>385252.4</v>
      </c>
      <c r="AZ11" s="22">
        <v>273310.5</v>
      </c>
      <c r="BA11" s="22"/>
      <c r="BB11" s="22"/>
      <c r="BC11" s="22"/>
      <c r="BD11" s="22">
        <v>3500.6</v>
      </c>
      <c r="BE11" s="22">
        <v>1750.3</v>
      </c>
      <c r="BF11" s="22">
        <v>991.8</v>
      </c>
      <c r="BG11" s="22"/>
      <c r="BH11" s="22"/>
      <c r="BI11" s="22"/>
      <c r="BJ11" s="22"/>
      <c r="BK11" s="22"/>
      <c r="BL11" s="22"/>
      <c r="BM11" s="22">
        <f t="shared" si="17"/>
        <v>15500</v>
      </c>
      <c r="BN11" s="22">
        <f t="shared" si="17"/>
        <v>7750</v>
      </c>
      <c r="BO11" s="22">
        <f t="shared" si="17"/>
        <v>4730.3130000000001</v>
      </c>
      <c r="BP11" s="22">
        <f t="shared" si="18"/>
        <v>61.036296774193552</v>
      </c>
      <c r="BQ11" s="22">
        <f t="shared" si="19"/>
        <v>30.518148387096776</v>
      </c>
      <c r="BR11" s="22">
        <v>8000</v>
      </c>
      <c r="BS11" s="22">
        <v>4000</v>
      </c>
      <c r="BT11" s="22">
        <v>3158.4740000000002</v>
      </c>
      <c r="BU11" s="22"/>
      <c r="BV11" s="22"/>
      <c r="BW11" s="22"/>
      <c r="BX11" s="22"/>
      <c r="BY11" s="22"/>
      <c r="BZ11" s="22"/>
      <c r="CA11" s="22">
        <v>7500</v>
      </c>
      <c r="CB11" s="22">
        <v>3750</v>
      </c>
      <c r="CC11" s="22">
        <v>1571.8389999999999</v>
      </c>
      <c r="CD11" s="22"/>
      <c r="CE11" s="22"/>
      <c r="CF11" s="22"/>
      <c r="CG11" s="22">
        <v>5396.7</v>
      </c>
      <c r="CH11" s="22">
        <v>2698.35</v>
      </c>
      <c r="CI11" s="22">
        <v>1551.05</v>
      </c>
      <c r="CJ11" s="22"/>
      <c r="CK11" s="22"/>
      <c r="CL11" s="22"/>
      <c r="CM11" s="22">
        <v>55000</v>
      </c>
      <c r="CN11" s="22">
        <v>27500</v>
      </c>
      <c r="CO11" s="22">
        <v>11149.42</v>
      </c>
      <c r="CP11" s="22">
        <v>18000</v>
      </c>
      <c r="CQ11" s="22">
        <v>9000</v>
      </c>
      <c r="CR11" s="22">
        <v>4511</v>
      </c>
      <c r="CS11" s="22"/>
      <c r="CT11" s="22"/>
      <c r="CU11" s="22"/>
      <c r="CV11" s="22"/>
      <c r="CW11" s="22"/>
      <c r="CX11" s="22"/>
      <c r="CY11" s="22"/>
      <c r="CZ11" s="22"/>
      <c r="DA11" s="22"/>
      <c r="DB11" s="22">
        <v>5000</v>
      </c>
      <c r="DC11" s="22">
        <v>2500</v>
      </c>
      <c r="DD11" s="22">
        <v>6508.42</v>
      </c>
      <c r="DE11" s="22"/>
      <c r="DF11" s="22">
        <f t="shared" si="20"/>
        <v>995202.1</v>
      </c>
      <c r="DG11" s="22">
        <f t="shared" si="20"/>
        <v>497601.05</v>
      </c>
      <c r="DH11" s="22">
        <f t="shared" si="21"/>
        <v>331671.83029999991</v>
      </c>
      <c r="DI11" s="22"/>
      <c r="DJ11" s="22"/>
      <c r="DK11" s="22"/>
      <c r="DL11" s="22"/>
      <c r="DM11" s="22"/>
      <c r="DN11" s="22">
        <v>-5770</v>
      </c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>
        <f t="shared" si="22"/>
        <v>0</v>
      </c>
      <c r="EC11" s="22">
        <f t="shared" si="22"/>
        <v>0</v>
      </c>
      <c r="ED11" s="22">
        <f t="shared" si="23"/>
        <v>-5770</v>
      </c>
      <c r="EF11" s="19">
        <f t="shared" si="24"/>
        <v>6062.05</v>
      </c>
      <c r="EG11" s="19">
        <f t="shared" si="24"/>
        <v>5000</v>
      </c>
      <c r="EH11" s="19">
        <f t="shared" si="24"/>
        <v>2500</v>
      </c>
      <c r="EI11" s="19">
        <f t="shared" si="25"/>
        <v>0</v>
      </c>
      <c r="EJ11" s="19">
        <f t="shared" si="25"/>
        <v>779402.1</v>
      </c>
      <c r="EK11" s="19">
        <f t="shared" si="25"/>
        <v>389701.05</v>
      </c>
    </row>
    <row r="12" spans="1:141" s="26" customFormat="1" ht="15" customHeight="1">
      <c r="A12" s="20">
        <v>3</v>
      </c>
      <c r="B12" s="21" t="s">
        <v>12</v>
      </c>
      <c r="C12" s="22">
        <v>28131.594000000001</v>
      </c>
      <c r="D12" s="23">
        <f t="shared" si="26"/>
        <v>566457.89800000004</v>
      </c>
      <c r="E12" s="22">
        <f t="shared" si="26"/>
        <v>283228.94900000002</v>
      </c>
      <c r="F12" s="24">
        <f t="shared" si="0"/>
        <v>163755.8083</v>
      </c>
      <c r="G12" s="24">
        <f t="shared" si="1"/>
        <v>57.817468474947454</v>
      </c>
      <c r="H12" s="24">
        <f t="shared" si="2"/>
        <v>28.908734237473727</v>
      </c>
      <c r="I12" s="23">
        <f t="shared" si="3"/>
        <v>150258.29800000001</v>
      </c>
      <c r="J12" s="22">
        <f t="shared" si="3"/>
        <v>75129.149000000005</v>
      </c>
      <c r="K12" s="24">
        <f t="shared" si="3"/>
        <v>29312.748299999999</v>
      </c>
      <c r="L12" s="24">
        <f t="shared" si="4"/>
        <v>39.016478544166652</v>
      </c>
      <c r="M12" s="24">
        <f t="shared" si="5"/>
        <v>19.508239272083326</v>
      </c>
      <c r="N12" s="23">
        <f t="shared" si="27"/>
        <v>72124.888999999996</v>
      </c>
      <c r="O12" s="24">
        <f t="shared" si="6"/>
        <v>36062.444499999998</v>
      </c>
      <c r="P12" s="22">
        <f t="shared" si="6"/>
        <v>14285.9455</v>
      </c>
      <c r="Q12" s="24">
        <f t="shared" si="7"/>
        <v>39.614467898869144</v>
      </c>
      <c r="R12" s="25">
        <f t="shared" si="8"/>
        <v>19.807233949434572</v>
      </c>
      <c r="S12" s="22">
        <v>1320</v>
      </c>
      <c r="T12" s="22">
        <v>660</v>
      </c>
      <c r="U12" s="22">
        <v>395.54880000000003</v>
      </c>
      <c r="V12" s="22">
        <f t="shared" si="9"/>
        <v>59.931636363636365</v>
      </c>
      <c r="W12" s="22">
        <f t="shared" si="10"/>
        <v>29.965818181818182</v>
      </c>
      <c r="X12" s="22">
        <v>17786.109</v>
      </c>
      <c r="Y12" s="22">
        <v>8893.0545000000002</v>
      </c>
      <c r="Z12" s="22">
        <v>149.58099999999999</v>
      </c>
      <c r="AA12" s="22">
        <f t="shared" si="11"/>
        <v>1.681998013168591</v>
      </c>
      <c r="AB12" s="22">
        <f t="shared" si="12"/>
        <v>0.84099900658429549</v>
      </c>
      <c r="AC12" s="22">
        <v>70804.888999999996</v>
      </c>
      <c r="AD12" s="22">
        <v>35402.444499999998</v>
      </c>
      <c r="AE12" s="22">
        <v>13890.396699999999</v>
      </c>
      <c r="AF12" s="22">
        <f t="shared" si="13"/>
        <v>39.235699387933508</v>
      </c>
      <c r="AG12" s="22">
        <f t="shared" si="14"/>
        <v>19.617849693966754</v>
      </c>
      <c r="AH12" s="22">
        <v>4506</v>
      </c>
      <c r="AI12" s="22">
        <v>2253</v>
      </c>
      <c r="AJ12" s="22">
        <v>1641.43</v>
      </c>
      <c r="AK12" s="22">
        <f t="shared" si="15"/>
        <v>72.855304039059035</v>
      </c>
      <c r="AL12" s="22">
        <f t="shared" si="16"/>
        <v>36.427652019529518</v>
      </c>
      <c r="AM12" s="22">
        <v>6000</v>
      </c>
      <c r="AN12" s="22">
        <v>3000</v>
      </c>
      <c r="AO12" s="22">
        <v>1613.53</v>
      </c>
      <c r="AP12" s="22">
        <f>AO12/AN12*100</f>
        <v>53.784333333333336</v>
      </c>
      <c r="AQ12" s="22">
        <f>AO12/AM12*100</f>
        <v>26.892166666666668</v>
      </c>
      <c r="AR12" s="22"/>
      <c r="AS12" s="22"/>
      <c r="AT12" s="22"/>
      <c r="AU12" s="22"/>
      <c r="AV12" s="22"/>
      <c r="AW12" s="22"/>
      <c r="AX12" s="22">
        <v>403024</v>
      </c>
      <c r="AY12" s="22">
        <v>201512</v>
      </c>
      <c r="AZ12" s="22">
        <v>131166.1</v>
      </c>
      <c r="BA12" s="22"/>
      <c r="BB12" s="22"/>
      <c r="BC12" s="22"/>
      <c r="BD12" s="22">
        <v>7701.3</v>
      </c>
      <c r="BE12" s="22">
        <v>3850.65</v>
      </c>
      <c r="BF12" s="22">
        <v>2182.1</v>
      </c>
      <c r="BG12" s="22"/>
      <c r="BH12" s="22"/>
      <c r="BI12" s="22"/>
      <c r="BJ12" s="22"/>
      <c r="BK12" s="22"/>
      <c r="BL12" s="22"/>
      <c r="BM12" s="22">
        <f t="shared" si="17"/>
        <v>11430.8</v>
      </c>
      <c r="BN12" s="22">
        <f t="shared" si="17"/>
        <v>5715.4</v>
      </c>
      <c r="BO12" s="22">
        <f t="shared" si="17"/>
        <v>3755.5329000000002</v>
      </c>
      <c r="BP12" s="22">
        <f t="shared" si="18"/>
        <v>65.709012492563957</v>
      </c>
      <c r="BQ12" s="22">
        <f t="shared" si="19"/>
        <v>32.854506246281979</v>
      </c>
      <c r="BR12" s="22">
        <v>3468.6</v>
      </c>
      <c r="BS12" s="22">
        <v>1734.3</v>
      </c>
      <c r="BT12" s="22">
        <v>204.13319999999999</v>
      </c>
      <c r="BU12" s="22">
        <v>2800</v>
      </c>
      <c r="BV12" s="22">
        <v>1400</v>
      </c>
      <c r="BW12" s="22">
        <v>1779.9277</v>
      </c>
      <c r="BX12" s="22"/>
      <c r="BY12" s="22"/>
      <c r="BZ12" s="22"/>
      <c r="CA12" s="22">
        <v>5162.2</v>
      </c>
      <c r="CB12" s="22">
        <v>2581.1</v>
      </c>
      <c r="CC12" s="22">
        <v>1771.472</v>
      </c>
      <c r="CD12" s="22"/>
      <c r="CE12" s="22"/>
      <c r="CF12" s="22"/>
      <c r="CG12" s="22">
        <v>5474.3</v>
      </c>
      <c r="CH12" s="22">
        <v>2737.15</v>
      </c>
      <c r="CI12" s="22">
        <v>1094.8599999999999</v>
      </c>
      <c r="CJ12" s="22"/>
      <c r="CK12" s="22"/>
      <c r="CL12" s="22">
        <v>229.71</v>
      </c>
      <c r="CM12" s="22">
        <v>35035.300000000003</v>
      </c>
      <c r="CN12" s="22">
        <v>17517.650000000001</v>
      </c>
      <c r="CO12" s="22">
        <v>5820.5388999999996</v>
      </c>
      <c r="CP12" s="22">
        <v>6500</v>
      </c>
      <c r="CQ12" s="22">
        <v>3250</v>
      </c>
      <c r="CR12" s="22">
        <v>1364.2308</v>
      </c>
      <c r="CS12" s="22">
        <v>550</v>
      </c>
      <c r="CT12" s="22">
        <v>275</v>
      </c>
      <c r="CU12" s="22">
        <v>664.26</v>
      </c>
      <c r="CV12" s="22">
        <v>300</v>
      </c>
      <c r="CW12" s="22">
        <v>150</v>
      </c>
      <c r="CX12" s="22">
        <v>300</v>
      </c>
      <c r="CY12" s="22"/>
      <c r="CZ12" s="22"/>
      <c r="DA12" s="22"/>
      <c r="DB12" s="22">
        <v>2525.1999999999998</v>
      </c>
      <c r="DC12" s="22">
        <v>1262.5999999999999</v>
      </c>
      <c r="DD12" s="22">
        <v>852.22</v>
      </c>
      <c r="DE12" s="22"/>
      <c r="DF12" s="22">
        <f t="shared" si="20"/>
        <v>566457.89800000004</v>
      </c>
      <c r="DG12" s="22">
        <f t="shared" si="20"/>
        <v>283228.94900000002</v>
      </c>
      <c r="DH12" s="22">
        <f t="shared" si="21"/>
        <v>163755.8083</v>
      </c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>
        <v>9500</v>
      </c>
      <c r="DY12" s="22"/>
      <c r="DZ12" s="22"/>
      <c r="EA12" s="22"/>
      <c r="EB12" s="22">
        <f t="shared" si="22"/>
        <v>9500</v>
      </c>
      <c r="EC12" s="22">
        <f t="shared" si="22"/>
        <v>0</v>
      </c>
      <c r="ED12" s="22">
        <f t="shared" si="23"/>
        <v>0</v>
      </c>
      <c r="EF12" s="19">
        <f t="shared" si="24"/>
        <v>3123.3508000000002</v>
      </c>
      <c r="EG12" s="19">
        <f t="shared" si="24"/>
        <v>3375.2</v>
      </c>
      <c r="EH12" s="19">
        <f t="shared" si="24"/>
        <v>1687.6</v>
      </c>
      <c r="EI12" s="19">
        <f t="shared" si="25"/>
        <v>300</v>
      </c>
      <c r="EJ12" s="19">
        <f t="shared" si="25"/>
        <v>416199.6</v>
      </c>
      <c r="EK12" s="19">
        <f t="shared" si="25"/>
        <v>208099.8</v>
      </c>
    </row>
    <row r="13" spans="1:141" s="26" customFormat="1" ht="15" customHeight="1">
      <c r="A13" s="20">
        <v>4</v>
      </c>
      <c r="B13" s="21" t="s">
        <v>13</v>
      </c>
      <c r="C13" s="22">
        <v>111722.63709999999</v>
      </c>
      <c r="D13" s="23">
        <f t="shared" si="26"/>
        <v>311829.90000000002</v>
      </c>
      <c r="E13" s="22">
        <f t="shared" si="26"/>
        <v>155914.95000000001</v>
      </c>
      <c r="F13" s="24">
        <f t="shared" si="0"/>
        <v>90201.92809999999</v>
      </c>
      <c r="G13" s="24">
        <f t="shared" si="1"/>
        <v>57.853289950707087</v>
      </c>
      <c r="H13" s="24">
        <f t="shared" si="2"/>
        <v>28.926644975353543</v>
      </c>
      <c r="I13" s="23">
        <f t="shared" si="3"/>
        <v>118715.7</v>
      </c>
      <c r="J13" s="22">
        <f t="shared" si="3"/>
        <v>59357.85</v>
      </c>
      <c r="K13" s="24">
        <f t="shared" si="3"/>
        <v>23955.928100000001</v>
      </c>
      <c r="L13" s="24">
        <f t="shared" si="4"/>
        <v>40.358483503024459</v>
      </c>
      <c r="M13" s="24">
        <f t="shared" si="5"/>
        <v>20.17924175151223</v>
      </c>
      <c r="N13" s="23">
        <f t="shared" si="27"/>
        <v>48418.8</v>
      </c>
      <c r="O13" s="24">
        <f t="shared" si="6"/>
        <v>24209.4</v>
      </c>
      <c r="P13" s="22">
        <f t="shared" si="6"/>
        <v>10807.8233</v>
      </c>
      <c r="Q13" s="24">
        <f t="shared" si="7"/>
        <v>44.643086156616853</v>
      </c>
      <c r="R13" s="25">
        <f t="shared" si="8"/>
        <v>22.321543078308427</v>
      </c>
      <c r="S13" s="22">
        <v>1545.8</v>
      </c>
      <c r="T13" s="22">
        <v>772.9</v>
      </c>
      <c r="U13" s="22">
        <v>175.76130000000001</v>
      </c>
      <c r="V13" s="22">
        <f t="shared" si="9"/>
        <v>22.740496830120328</v>
      </c>
      <c r="W13" s="22">
        <f t="shared" si="10"/>
        <v>11.370248415060164</v>
      </c>
      <c r="X13" s="22">
        <v>32593</v>
      </c>
      <c r="Y13" s="22">
        <v>16296.5</v>
      </c>
      <c r="Z13" s="22">
        <v>7195.0204000000003</v>
      </c>
      <c r="AA13" s="22">
        <f t="shared" si="11"/>
        <v>44.150709661583775</v>
      </c>
      <c r="AB13" s="22">
        <f t="shared" si="12"/>
        <v>22.075354830791888</v>
      </c>
      <c r="AC13" s="22">
        <v>46873</v>
      </c>
      <c r="AD13" s="22">
        <v>23436.5</v>
      </c>
      <c r="AE13" s="22">
        <v>10632.062</v>
      </c>
      <c r="AF13" s="22">
        <f t="shared" si="13"/>
        <v>45.365400123738617</v>
      </c>
      <c r="AG13" s="22">
        <f t="shared" si="14"/>
        <v>22.682700061869308</v>
      </c>
      <c r="AH13" s="22">
        <v>4923.2</v>
      </c>
      <c r="AI13" s="22">
        <v>2461.6</v>
      </c>
      <c r="AJ13" s="22">
        <v>859.66</v>
      </c>
      <c r="AK13" s="22">
        <f t="shared" si="15"/>
        <v>34.92281442963926</v>
      </c>
      <c r="AL13" s="22">
        <f t="shared" si="16"/>
        <v>17.46140721481963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>
        <v>189613.5</v>
      </c>
      <c r="AY13" s="22">
        <v>94806.75</v>
      </c>
      <c r="AZ13" s="22">
        <v>63204.5</v>
      </c>
      <c r="BA13" s="22"/>
      <c r="BB13" s="22"/>
      <c r="BC13" s="22"/>
      <c r="BD13" s="22">
        <v>3500.7</v>
      </c>
      <c r="BE13" s="22">
        <v>1750.35</v>
      </c>
      <c r="BF13" s="22">
        <v>3041.5</v>
      </c>
      <c r="BG13" s="22"/>
      <c r="BH13" s="22"/>
      <c r="BI13" s="22"/>
      <c r="BJ13" s="22"/>
      <c r="BK13" s="22"/>
      <c r="BL13" s="22"/>
      <c r="BM13" s="22">
        <f t="shared" si="17"/>
        <v>13677.2</v>
      </c>
      <c r="BN13" s="22">
        <f t="shared" si="17"/>
        <v>6838.6</v>
      </c>
      <c r="BO13" s="22">
        <f t="shared" si="17"/>
        <v>1843.3914</v>
      </c>
      <c r="BP13" s="22">
        <f t="shared" si="18"/>
        <v>26.955683911911795</v>
      </c>
      <c r="BQ13" s="22">
        <f t="shared" si="19"/>
        <v>13.477841955955897</v>
      </c>
      <c r="BR13" s="22">
        <v>1131</v>
      </c>
      <c r="BS13" s="22">
        <v>565.5</v>
      </c>
      <c r="BT13" s="22">
        <v>316.26339999999999</v>
      </c>
      <c r="BU13" s="22">
        <v>10294.200000000001</v>
      </c>
      <c r="BV13" s="22">
        <v>5147.1000000000004</v>
      </c>
      <c r="BW13" s="22">
        <v>1042.008</v>
      </c>
      <c r="BX13" s="22"/>
      <c r="BY13" s="22"/>
      <c r="BZ13" s="22"/>
      <c r="CA13" s="22">
        <v>2252</v>
      </c>
      <c r="CB13" s="22">
        <v>1126</v>
      </c>
      <c r="CC13" s="22">
        <v>485.12</v>
      </c>
      <c r="CD13" s="22"/>
      <c r="CE13" s="22"/>
      <c r="CF13" s="22"/>
      <c r="CG13" s="22"/>
      <c r="CH13" s="22"/>
      <c r="CI13" s="22"/>
      <c r="CJ13" s="22"/>
      <c r="CK13" s="22"/>
      <c r="CL13" s="22"/>
      <c r="CM13" s="22">
        <v>18103.5</v>
      </c>
      <c r="CN13" s="22">
        <v>9051.75</v>
      </c>
      <c r="CO13" s="22">
        <v>1875.0329999999999</v>
      </c>
      <c r="CP13" s="22">
        <v>3336</v>
      </c>
      <c r="CQ13" s="22">
        <v>1668</v>
      </c>
      <c r="CR13" s="22">
        <v>554.53300000000002</v>
      </c>
      <c r="CS13" s="22"/>
      <c r="CT13" s="22"/>
      <c r="CU13" s="22"/>
      <c r="CV13" s="22">
        <v>1000</v>
      </c>
      <c r="CW13" s="22">
        <v>500</v>
      </c>
      <c r="CX13" s="22">
        <v>1250</v>
      </c>
      <c r="CY13" s="22"/>
      <c r="CZ13" s="22"/>
      <c r="DA13" s="22"/>
      <c r="DB13" s="22"/>
      <c r="DC13" s="22"/>
      <c r="DD13" s="22">
        <v>125</v>
      </c>
      <c r="DE13" s="22"/>
      <c r="DF13" s="22">
        <f t="shared" si="20"/>
        <v>311829.90000000002</v>
      </c>
      <c r="DG13" s="22">
        <f t="shared" si="20"/>
        <v>155914.95000000001</v>
      </c>
      <c r="DH13" s="22">
        <f t="shared" si="21"/>
        <v>90201.92809999999</v>
      </c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>
        <f t="shared" si="22"/>
        <v>0</v>
      </c>
      <c r="EC13" s="22">
        <f t="shared" si="22"/>
        <v>0</v>
      </c>
      <c r="ED13" s="22">
        <f t="shared" si="23"/>
        <v>0</v>
      </c>
      <c r="EF13" s="19">
        <f t="shared" si="24"/>
        <v>554.53300000000002</v>
      </c>
      <c r="EG13" s="19">
        <f t="shared" si="24"/>
        <v>1000</v>
      </c>
      <c r="EH13" s="19">
        <f t="shared" si="24"/>
        <v>500</v>
      </c>
      <c r="EI13" s="19">
        <f t="shared" si="25"/>
        <v>1250</v>
      </c>
      <c r="EJ13" s="19">
        <f t="shared" si="25"/>
        <v>193114.2</v>
      </c>
      <c r="EK13" s="19">
        <f t="shared" si="25"/>
        <v>96557.1</v>
      </c>
    </row>
    <row r="14" spans="1:141" s="26" customFormat="1" ht="15" customHeight="1">
      <c r="A14" s="20">
        <v>5</v>
      </c>
      <c r="B14" s="21" t="s">
        <v>14</v>
      </c>
      <c r="C14" s="22">
        <v>9103.8202999999994</v>
      </c>
      <c r="D14" s="23">
        <f t="shared" si="26"/>
        <v>176901.3</v>
      </c>
      <c r="E14" s="22">
        <f t="shared" si="26"/>
        <v>88450.65</v>
      </c>
      <c r="F14" s="24">
        <f t="shared" si="0"/>
        <v>51501.918700000002</v>
      </c>
      <c r="G14" s="24">
        <f t="shared" si="1"/>
        <v>58.226727220206975</v>
      </c>
      <c r="H14" s="24">
        <f t="shared" si="2"/>
        <v>29.113363610103487</v>
      </c>
      <c r="I14" s="23">
        <f t="shared" si="3"/>
        <v>53286</v>
      </c>
      <c r="J14" s="22">
        <f t="shared" si="3"/>
        <v>26643</v>
      </c>
      <c r="K14" s="24">
        <f t="shared" si="3"/>
        <v>7367.9187000000002</v>
      </c>
      <c r="L14" s="24">
        <f t="shared" si="4"/>
        <v>27.654238261457042</v>
      </c>
      <c r="M14" s="24">
        <f t="shared" si="5"/>
        <v>13.827119130728521</v>
      </c>
      <c r="N14" s="23">
        <f t="shared" si="27"/>
        <v>26674</v>
      </c>
      <c r="O14" s="24">
        <f t="shared" si="6"/>
        <v>13337</v>
      </c>
      <c r="P14" s="22">
        <f t="shared" si="6"/>
        <v>3286.4617000000003</v>
      </c>
      <c r="Q14" s="24">
        <f t="shared" si="7"/>
        <v>24.641686286271277</v>
      </c>
      <c r="R14" s="25">
        <f t="shared" si="8"/>
        <v>12.320843143135638</v>
      </c>
      <c r="S14" s="22">
        <v>855</v>
      </c>
      <c r="T14" s="22">
        <v>427.5</v>
      </c>
      <c r="U14" s="22">
        <v>380.6037</v>
      </c>
      <c r="V14" s="22">
        <f t="shared" si="9"/>
        <v>89.030105263157893</v>
      </c>
      <c r="W14" s="22">
        <f t="shared" si="10"/>
        <v>44.515052631578946</v>
      </c>
      <c r="X14" s="22">
        <v>8492</v>
      </c>
      <c r="Y14" s="22">
        <v>4246</v>
      </c>
      <c r="Z14" s="22">
        <v>253.81700000000001</v>
      </c>
      <c r="AA14" s="22">
        <f t="shared" si="11"/>
        <v>5.9777908619877538</v>
      </c>
      <c r="AB14" s="22">
        <f t="shared" si="12"/>
        <v>2.9888954309938769</v>
      </c>
      <c r="AC14" s="22">
        <v>25819</v>
      </c>
      <c r="AD14" s="22">
        <v>12909.5</v>
      </c>
      <c r="AE14" s="22">
        <v>2905.8580000000002</v>
      </c>
      <c r="AF14" s="22">
        <f t="shared" si="13"/>
        <v>22.509454277857394</v>
      </c>
      <c r="AG14" s="22">
        <f t="shared" si="14"/>
        <v>11.254727138928697</v>
      </c>
      <c r="AH14" s="22">
        <v>580</v>
      </c>
      <c r="AI14" s="22">
        <v>290</v>
      </c>
      <c r="AJ14" s="22">
        <v>111</v>
      </c>
      <c r="AK14" s="22">
        <f t="shared" si="15"/>
        <v>38.275862068965516</v>
      </c>
      <c r="AL14" s="22">
        <f t="shared" si="16"/>
        <v>19.137931034482758</v>
      </c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>
        <v>118947.8</v>
      </c>
      <c r="AY14" s="22">
        <v>59473.9</v>
      </c>
      <c r="AZ14" s="22">
        <v>42811.6</v>
      </c>
      <c r="BA14" s="22"/>
      <c r="BB14" s="22"/>
      <c r="BC14" s="22"/>
      <c r="BD14" s="22">
        <v>4667.5</v>
      </c>
      <c r="BE14" s="22">
        <v>2333.75</v>
      </c>
      <c r="BF14" s="22">
        <v>1322.4</v>
      </c>
      <c r="BG14" s="22"/>
      <c r="BH14" s="22"/>
      <c r="BI14" s="22"/>
      <c r="BJ14" s="22"/>
      <c r="BK14" s="22"/>
      <c r="BL14" s="22"/>
      <c r="BM14" s="22">
        <f t="shared" si="17"/>
        <v>4020</v>
      </c>
      <c r="BN14" s="22">
        <f t="shared" si="17"/>
        <v>2010</v>
      </c>
      <c r="BO14" s="22">
        <f t="shared" si="17"/>
        <v>295.5</v>
      </c>
      <c r="BP14" s="22">
        <f t="shared" si="18"/>
        <v>14.701492537313431</v>
      </c>
      <c r="BQ14" s="22">
        <f t="shared" si="19"/>
        <v>7.3507462686567155</v>
      </c>
      <c r="BR14" s="22">
        <v>2600</v>
      </c>
      <c r="BS14" s="22">
        <v>1300</v>
      </c>
      <c r="BT14" s="22">
        <v>270</v>
      </c>
      <c r="BU14" s="22">
        <v>600</v>
      </c>
      <c r="BV14" s="22">
        <v>300</v>
      </c>
      <c r="BW14" s="22">
        <v>25.5</v>
      </c>
      <c r="BX14" s="22"/>
      <c r="BY14" s="22"/>
      <c r="BZ14" s="22"/>
      <c r="CA14" s="22">
        <v>820</v>
      </c>
      <c r="CB14" s="22">
        <v>410</v>
      </c>
      <c r="CC14" s="22">
        <v>0</v>
      </c>
      <c r="CD14" s="22"/>
      <c r="CE14" s="22"/>
      <c r="CF14" s="22"/>
      <c r="CG14" s="22"/>
      <c r="CH14" s="22"/>
      <c r="CI14" s="22"/>
      <c r="CJ14" s="22"/>
      <c r="CK14" s="22"/>
      <c r="CL14" s="22"/>
      <c r="CM14" s="22">
        <v>13500</v>
      </c>
      <c r="CN14" s="22">
        <v>6750</v>
      </c>
      <c r="CO14" s="22">
        <v>3421.14</v>
      </c>
      <c r="CP14" s="22">
        <v>2000</v>
      </c>
      <c r="CQ14" s="22">
        <v>1000</v>
      </c>
      <c r="CR14" s="22">
        <v>243.88</v>
      </c>
      <c r="CS14" s="22"/>
      <c r="CT14" s="22"/>
      <c r="CU14" s="22"/>
      <c r="CV14" s="22">
        <v>20</v>
      </c>
      <c r="CW14" s="22">
        <v>10</v>
      </c>
      <c r="CX14" s="22">
        <v>0</v>
      </c>
      <c r="CY14" s="22"/>
      <c r="CZ14" s="22"/>
      <c r="DA14" s="22"/>
      <c r="DB14" s="22"/>
      <c r="DC14" s="22"/>
      <c r="DD14" s="22"/>
      <c r="DE14" s="22"/>
      <c r="DF14" s="22">
        <f t="shared" si="20"/>
        <v>176901.3</v>
      </c>
      <c r="DG14" s="22">
        <f t="shared" si="20"/>
        <v>88450.65</v>
      </c>
      <c r="DH14" s="22">
        <f t="shared" si="21"/>
        <v>51501.918700000002</v>
      </c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>
        <f t="shared" si="22"/>
        <v>0</v>
      </c>
      <c r="EC14" s="22">
        <f t="shared" si="22"/>
        <v>0</v>
      </c>
      <c r="ED14" s="22">
        <f t="shared" si="23"/>
        <v>0</v>
      </c>
      <c r="EF14" s="19">
        <f t="shared" si="24"/>
        <v>243.88</v>
      </c>
      <c r="EG14" s="19">
        <f t="shared" si="24"/>
        <v>20</v>
      </c>
      <c r="EH14" s="19">
        <f t="shared" si="24"/>
        <v>10</v>
      </c>
      <c r="EI14" s="19">
        <f t="shared" si="25"/>
        <v>0</v>
      </c>
      <c r="EJ14" s="19">
        <f t="shared" si="25"/>
        <v>123615.3</v>
      </c>
      <c r="EK14" s="19">
        <f t="shared" si="25"/>
        <v>61807.65</v>
      </c>
    </row>
    <row r="15" spans="1:141" s="26" customFormat="1" ht="15" customHeight="1">
      <c r="A15" s="20">
        <v>6</v>
      </c>
      <c r="B15" s="21" t="s">
        <v>15</v>
      </c>
      <c r="C15" s="22">
        <v>71637.921900000001</v>
      </c>
      <c r="D15" s="23">
        <f t="shared" si="26"/>
        <v>679411.19999999995</v>
      </c>
      <c r="E15" s="22">
        <f t="shared" si="26"/>
        <v>339705.59999999998</v>
      </c>
      <c r="F15" s="24">
        <f t="shared" si="0"/>
        <v>209017.73379999999</v>
      </c>
      <c r="G15" s="24">
        <f t="shared" si="1"/>
        <v>61.529081004257804</v>
      </c>
      <c r="H15" s="24">
        <f t="shared" si="2"/>
        <v>30.764540502128902</v>
      </c>
      <c r="I15" s="23">
        <f t="shared" si="3"/>
        <v>225230</v>
      </c>
      <c r="J15" s="22">
        <f t="shared" si="3"/>
        <v>112615</v>
      </c>
      <c r="K15" s="24">
        <f t="shared" si="3"/>
        <v>49119.27380000001</v>
      </c>
      <c r="L15" s="24">
        <f t="shared" si="4"/>
        <v>43.61699045420238</v>
      </c>
      <c r="M15" s="24">
        <f t="shared" si="5"/>
        <v>21.80849522710119</v>
      </c>
      <c r="N15" s="23">
        <f t="shared" si="27"/>
        <v>98873</v>
      </c>
      <c r="O15" s="24">
        <f t="shared" si="6"/>
        <v>49436.5</v>
      </c>
      <c r="P15" s="22">
        <f t="shared" si="6"/>
        <v>21581.7392</v>
      </c>
      <c r="Q15" s="24">
        <f t="shared" si="7"/>
        <v>43.655475610126118</v>
      </c>
      <c r="R15" s="25">
        <f t="shared" si="8"/>
        <v>21.827737805063059</v>
      </c>
      <c r="S15" s="22">
        <v>6600</v>
      </c>
      <c r="T15" s="22">
        <v>3300</v>
      </c>
      <c r="U15" s="22">
        <v>3292.4652000000001</v>
      </c>
      <c r="V15" s="22">
        <f t="shared" si="9"/>
        <v>99.77167272727273</v>
      </c>
      <c r="W15" s="22">
        <f t="shared" si="10"/>
        <v>49.885836363636365</v>
      </c>
      <c r="X15" s="22">
        <v>3500</v>
      </c>
      <c r="Y15" s="22">
        <v>1750</v>
      </c>
      <c r="Z15" s="22">
        <v>793.31399999999996</v>
      </c>
      <c r="AA15" s="22">
        <f t="shared" si="11"/>
        <v>45.332228571428566</v>
      </c>
      <c r="AB15" s="22">
        <f t="shared" si="12"/>
        <v>22.666114285714283</v>
      </c>
      <c r="AC15" s="22">
        <v>92273</v>
      </c>
      <c r="AD15" s="22">
        <v>46136.5</v>
      </c>
      <c r="AE15" s="22">
        <v>18289.274000000001</v>
      </c>
      <c r="AF15" s="22">
        <f t="shared" si="13"/>
        <v>39.641658990170477</v>
      </c>
      <c r="AG15" s="22">
        <f t="shared" si="14"/>
        <v>19.820829495085238</v>
      </c>
      <c r="AH15" s="22">
        <v>13039</v>
      </c>
      <c r="AI15" s="22">
        <v>6519.5</v>
      </c>
      <c r="AJ15" s="22">
        <v>1620.4</v>
      </c>
      <c r="AK15" s="22">
        <f t="shared" si="15"/>
        <v>24.854666768923998</v>
      </c>
      <c r="AL15" s="22">
        <f t="shared" si="16"/>
        <v>12.427333384461999</v>
      </c>
      <c r="AM15" s="22">
        <v>10500</v>
      </c>
      <c r="AN15" s="22">
        <v>5250</v>
      </c>
      <c r="AO15" s="22">
        <v>2369.5</v>
      </c>
      <c r="AP15" s="22">
        <f>AO15/AN15*100</f>
        <v>45.133333333333333</v>
      </c>
      <c r="AQ15" s="22">
        <f>AO15/AM15*100</f>
        <v>22.566666666666666</v>
      </c>
      <c r="AR15" s="22"/>
      <c r="AS15" s="22"/>
      <c r="AT15" s="22"/>
      <c r="AU15" s="22"/>
      <c r="AV15" s="22"/>
      <c r="AW15" s="22"/>
      <c r="AX15" s="22">
        <v>433055</v>
      </c>
      <c r="AY15" s="22">
        <v>216527.5</v>
      </c>
      <c r="AZ15" s="22">
        <v>154502.5</v>
      </c>
      <c r="BA15" s="22"/>
      <c r="BB15" s="22"/>
      <c r="BC15" s="22"/>
      <c r="BD15" s="22">
        <v>13769.2</v>
      </c>
      <c r="BE15" s="22">
        <v>6884.6</v>
      </c>
      <c r="BF15" s="22">
        <v>3901.3</v>
      </c>
      <c r="BG15" s="22"/>
      <c r="BH15" s="22"/>
      <c r="BI15" s="22"/>
      <c r="BJ15" s="22"/>
      <c r="BK15" s="22"/>
      <c r="BL15" s="22"/>
      <c r="BM15" s="22">
        <f t="shared" si="17"/>
        <v>5000</v>
      </c>
      <c r="BN15" s="22">
        <f t="shared" si="17"/>
        <v>2500</v>
      </c>
      <c r="BO15" s="22">
        <f t="shared" si="17"/>
        <v>560.52599999999995</v>
      </c>
      <c r="BP15" s="22">
        <f t="shared" si="18"/>
        <v>22.421039999999998</v>
      </c>
      <c r="BQ15" s="22">
        <f t="shared" si="19"/>
        <v>11.210519999999999</v>
      </c>
      <c r="BR15" s="22">
        <v>5000</v>
      </c>
      <c r="BS15" s="22">
        <v>2500</v>
      </c>
      <c r="BT15" s="22">
        <v>560.52599999999995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>
        <v>7357</v>
      </c>
      <c r="CH15" s="22">
        <v>3678.5</v>
      </c>
      <c r="CI15" s="22">
        <v>1494.66</v>
      </c>
      <c r="CJ15" s="22"/>
      <c r="CK15" s="22"/>
      <c r="CL15" s="22"/>
      <c r="CM15" s="22">
        <v>93718</v>
      </c>
      <c r="CN15" s="22">
        <v>46859</v>
      </c>
      <c r="CO15" s="22">
        <v>21660.794600000001</v>
      </c>
      <c r="CP15" s="22">
        <v>33000</v>
      </c>
      <c r="CQ15" s="22">
        <v>16500</v>
      </c>
      <c r="CR15" s="22">
        <v>7649.3735999999999</v>
      </c>
      <c r="CS15" s="22"/>
      <c r="CT15" s="22"/>
      <c r="CU15" s="22"/>
      <c r="CV15" s="22">
        <v>600</v>
      </c>
      <c r="CW15" s="22">
        <v>300</v>
      </c>
      <c r="CX15" s="22">
        <v>400</v>
      </c>
      <c r="CY15" s="22"/>
      <c r="CZ15" s="22"/>
      <c r="DA15" s="22"/>
      <c r="DB15" s="22"/>
      <c r="DC15" s="22"/>
      <c r="DD15" s="22">
        <v>133</v>
      </c>
      <c r="DE15" s="22"/>
      <c r="DF15" s="22">
        <f t="shared" si="20"/>
        <v>679411.19999999995</v>
      </c>
      <c r="DG15" s="22">
        <f t="shared" si="20"/>
        <v>339705.59999999998</v>
      </c>
      <c r="DH15" s="22">
        <f t="shared" si="21"/>
        <v>209017.73379999999</v>
      </c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>
        <f t="shared" si="22"/>
        <v>0</v>
      </c>
      <c r="EC15" s="22">
        <f t="shared" si="22"/>
        <v>0</v>
      </c>
      <c r="ED15" s="22">
        <f t="shared" si="23"/>
        <v>0</v>
      </c>
      <c r="EF15" s="19">
        <f t="shared" si="24"/>
        <v>9144.0336000000007</v>
      </c>
      <c r="EG15" s="19">
        <f t="shared" si="24"/>
        <v>600</v>
      </c>
      <c r="EH15" s="19">
        <f t="shared" si="24"/>
        <v>300</v>
      </c>
      <c r="EI15" s="19">
        <f t="shared" si="25"/>
        <v>400</v>
      </c>
      <c r="EJ15" s="19">
        <f t="shared" si="25"/>
        <v>454181.2</v>
      </c>
      <c r="EK15" s="19">
        <f t="shared" si="25"/>
        <v>227090.6</v>
      </c>
    </row>
    <row r="16" spans="1:141" s="26" customFormat="1" ht="15" customHeight="1">
      <c r="A16" s="20">
        <v>7</v>
      </c>
      <c r="B16" s="21" t="s">
        <v>16</v>
      </c>
      <c r="C16" s="22">
        <v>416.8888</v>
      </c>
      <c r="D16" s="23">
        <f t="shared" si="26"/>
        <v>93609.5</v>
      </c>
      <c r="E16" s="22">
        <f t="shared" si="26"/>
        <v>46804.75</v>
      </c>
      <c r="F16" s="24">
        <f t="shared" si="0"/>
        <v>28388.177500000002</v>
      </c>
      <c r="G16" s="24">
        <f t="shared" si="1"/>
        <v>60.652342978009713</v>
      </c>
      <c r="H16" s="24">
        <f t="shared" si="2"/>
        <v>30.326171489004857</v>
      </c>
      <c r="I16" s="23">
        <f t="shared" si="3"/>
        <v>15524.5</v>
      </c>
      <c r="J16" s="22">
        <f t="shared" si="3"/>
        <v>7762.25</v>
      </c>
      <c r="K16" s="24">
        <f t="shared" si="3"/>
        <v>3387.4775</v>
      </c>
      <c r="L16" s="24">
        <f t="shared" si="4"/>
        <v>43.640407098457281</v>
      </c>
      <c r="M16" s="24">
        <f t="shared" si="5"/>
        <v>21.820203549228641</v>
      </c>
      <c r="N16" s="23">
        <f t="shared" si="27"/>
        <v>6252.5</v>
      </c>
      <c r="O16" s="24">
        <f t="shared" si="6"/>
        <v>3126.25</v>
      </c>
      <c r="P16" s="22">
        <f t="shared" si="6"/>
        <v>1799.6074999999998</v>
      </c>
      <c r="Q16" s="24">
        <f t="shared" si="7"/>
        <v>57.56441423430627</v>
      </c>
      <c r="R16" s="25">
        <f t="shared" si="8"/>
        <v>28.782207117153135</v>
      </c>
      <c r="S16" s="22">
        <v>0</v>
      </c>
      <c r="T16" s="22">
        <v>0</v>
      </c>
      <c r="U16" s="22">
        <v>10.807499999999999</v>
      </c>
      <c r="V16" s="22"/>
      <c r="W16" s="22"/>
      <c r="X16" s="22">
        <v>16</v>
      </c>
      <c r="Y16" s="22">
        <v>8</v>
      </c>
      <c r="Z16" s="22">
        <v>2.6</v>
      </c>
      <c r="AA16" s="22">
        <f t="shared" si="11"/>
        <v>32.5</v>
      </c>
      <c r="AB16" s="22">
        <f t="shared" si="12"/>
        <v>16.25</v>
      </c>
      <c r="AC16" s="22">
        <v>6252.5</v>
      </c>
      <c r="AD16" s="22">
        <v>3126.25</v>
      </c>
      <c r="AE16" s="22">
        <v>1788.8</v>
      </c>
      <c r="AF16" s="22">
        <f t="shared" si="13"/>
        <v>57.218712514993996</v>
      </c>
      <c r="AG16" s="22">
        <f t="shared" si="14"/>
        <v>28.609356257496998</v>
      </c>
      <c r="AH16" s="22">
        <v>532</v>
      </c>
      <c r="AI16" s="22">
        <v>266</v>
      </c>
      <c r="AJ16" s="22">
        <v>123</v>
      </c>
      <c r="AK16" s="22">
        <f t="shared" si="15"/>
        <v>46.2406015037594</v>
      </c>
      <c r="AL16" s="22">
        <f t="shared" si="16"/>
        <v>23.1203007518797</v>
      </c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>
        <v>75517.899999999994</v>
      </c>
      <c r="AY16" s="22">
        <v>37758.949999999997</v>
      </c>
      <c r="AZ16" s="22">
        <v>24273.4</v>
      </c>
      <c r="BA16" s="22"/>
      <c r="BB16" s="22"/>
      <c r="BC16" s="22"/>
      <c r="BD16" s="22">
        <v>2567.1</v>
      </c>
      <c r="BE16" s="22">
        <v>1283.55</v>
      </c>
      <c r="BF16" s="22">
        <v>727.3</v>
      </c>
      <c r="BG16" s="22"/>
      <c r="BH16" s="22"/>
      <c r="BI16" s="22"/>
      <c r="BJ16" s="22"/>
      <c r="BK16" s="22"/>
      <c r="BL16" s="22"/>
      <c r="BM16" s="22">
        <f t="shared" si="17"/>
        <v>0</v>
      </c>
      <c r="BN16" s="22">
        <f t="shared" si="17"/>
        <v>0</v>
      </c>
      <c r="BO16" s="22">
        <f t="shared" si="17"/>
        <v>30.75</v>
      </c>
      <c r="BP16" s="22"/>
      <c r="BQ16" s="22"/>
      <c r="BR16" s="22">
        <v>0</v>
      </c>
      <c r="BS16" s="22">
        <v>0</v>
      </c>
      <c r="BT16" s="22">
        <v>0</v>
      </c>
      <c r="BU16" s="22"/>
      <c r="BV16" s="22"/>
      <c r="BW16" s="22"/>
      <c r="BX16" s="22"/>
      <c r="BY16" s="22"/>
      <c r="BZ16" s="22"/>
      <c r="CA16" s="22">
        <v>0</v>
      </c>
      <c r="CB16" s="22">
        <v>0</v>
      </c>
      <c r="CC16" s="22">
        <v>30.75</v>
      </c>
      <c r="CD16" s="22"/>
      <c r="CE16" s="22"/>
      <c r="CF16" s="22"/>
      <c r="CG16" s="22"/>
      <c r="CH16" s="22"/>
      <c r="CI16" s="22"/>
      <c r="CJ16" s="22"/>
      <c r="CK16" s="22"/>
      <c r="CL16" s="22">
        <v>8.73</v>
      </c>
      <c r="CM16" s="22">
        <v>8724</v>
      </c>
      <c r="CN16" s="22">
        <v>4362</v>
      </c>
      <c r="CO16" s="22">
        <v>1422.79</v>
      </c>
      <c r="CP16" s="22">
        <v>2635</v>
      </c>
      <c r="CQ16" s="22">
        <v>1317.5</v>
      </c>
      <c r="CR16" s="22">
        <v>567.79</v>
      </c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>
        <f t="shared" si="20"/>
        <v>93609.5</v>
      </c>
      <c r="DG16" s="22">
        <f t="shared" si="20"/>
        <v>46804.75</v>
      </c>
      <c r="DH16" s="22">
        <f t="shared" si="21"/>
        <v>28388.177500000002</v>
      </c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>
        <f t="shared" si="22"/>
        <v>0</v>
      </c>
      <c r="EC16" s="22">
        <f t="shared" si="22"/>
        <v>0</v>
      </c>
      <c r="ED16" s="22">
        <f t="shared" si="23"/>
        <v>0</v>
      </c>
      <c r="EF16" s="19">
        <f t="shared" si="24"/>
        <v>567.79</v>
      </c>
      <c r="EG16" s="19">
        <f t="shared" si="24"/>
        <v>0</v>
      </c>
      <c r="EH16" s="19">
        <f t="shared" si="24"/>
        <v>0</v>
      </c>
      <c r="EI16" s="19">
        <f t="shared" si="25"/>
        <v>0</v>
      </c>
      <c r="EJ16" s="19">
        <f t="shared" si="25"/>
        <v>78085</v>
      </c>
      <c r="EK16" s="19">
        <f t="shared" si="25"/>
        <v>39042.5</v>
      </c>
    </row>
    <row r="17" spans="1:141" s="26" customFormat="1" ht="15" customHeight="1">
      <c r="A17" s="20">
        <v>8</v>
      </c>
      <c r="B17" s="21" t="s">
        <v>17</v>
      </c>
      <c r="C17" s="22">
        <v>105.0346</v>
      </c>
      <c r="D17" s="23">
        <f t="shared" si="26"/>
        <v>12854.2</v>
      </c>
      <c r="E17" s="22">
        <f t="shared" si="26"/>
        <v>6427.1</v>
      </c>
      <c r="F17" s="24">
        <f t="shared" si="0"/>
        <v>5307.3975</v>
      </c>
      <c r="G17" s="24">
        <f t="shared" si="1"/>
        <v>82.578417948997213</v>
      </c>
      <c r="H17" s="24">
        <f t="shared" si="2"/>
        <v>41.289208974498607</v>
      </c>
      <c r="I17" s="23">
        <f t="shared" si="3"/>
        <v>3837.2</v>
      </c>
      <c r="J17" s="22">
        <f t="shared" si="3"/>
        <v>1918.6</v>
      </c>
      <c r="K17" s="24">
        <f t="shared" si="3"/>
        <v>2310.5974999999999</v>
      </c>
      <c r="L17" s="24">
        <f t="shared" si="4"/>
        <v>120.43143437923484</v>
      </c>
      <c r="M17" s="24">
        <f t="shared" si="5"/>
        <v>60.215717189617422</v>
      </c>
      <c r="N17" s="23">
        <f t="shared" si="27"/>
        <v>1329.5</v>
      </c>
      <c r="O17" s="24">
        <f t="shared" si="6"/>
        <v>664.75</v>
      </c>
      <c r="P17" s="22">
        <f t="shared" si="6"/>
        <v>706.4085</v>
      </c>
      <c r="Q17" s="24">
        <f t="shared" si="7"/>
        <v>106.26679202707786</v>
      </c>
      <c r="R17" s="25">
        <f t="shared" si="8"/>
        <v>53.133396013538928</v>
      </c>
      <c r="S17" s="22">
        <v>0.3</v>
      </c>
      <c r="T17" s="22">
        <v>0.15</v>
      </c>
      <c r="U17" s="22">
        <v>0.1585</v>
      </c>
      <c r="V17" s="22">
        <f>U17/T17*100</f>
        <v>105.66666666666666</v>
      </c>
      <c r="W17" s="22">
        <f>U17/S17*100</f>
        <v>52.833333333333329</v>
      </c>
      <c r="X17" s="22">
        <v>2094.1999999999998</v>
      </c>
      <c r="Y17" s="22">
        <v>1047.0999999999999</v>
      </c>
      <c r="Z17" s="22">
        <v>1222.769</v>
      </c>
      <c r="AA17" s="22">
        <f t="shared" si="11"/>
        <v>116.7767166459746</v>
      </c>
      <c r="AB17" s="22">
        <f t="shared" si="12"/>
        <v>58.388358322987301</v>
      </c>
      <c r="AC17" s="22">
        <v>1329.2</v>
      </c>
      <c r="AD17" s="22">
        <v>664.6</v>
      </c>
      <c r="AE17" s="22">
        <v>706.25</v>
      </c>
      <c r="AF17" s="22">
        <f t="shared" si="13"/>
        <v>106.26692747517303</v>
      </c>
      <c r="AG17" s="22">
        <f t="shared" si="14"/>
        <v>53.133463737586517</v>
      </c>
      <c r="AH17" s="22">
        <v>4</v>
      </c>
      <c r="AI17" s="22">
        <v>2</v>
      </c>
      <c r="AJ17" s="22">
        <v>1</v>
      </c>
      <c r="AK17" s="22">
        <f t="shared" si="15"/>
        <v>50</v>
      </c>
      <c r="AL17" s="22">
        <f t="shared" si="16"/>
        <v>25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>
        <v>9017</v>
      </c>
      <c r="AY17" s="22">
        <v>4508.5</v>
      </c>
      <c r="AZ17" s="22">
        <v>2996.8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>
        <f t="shared" si="17"/>
        <v>409.5</v>
      </c>
      <c r="BN17" s="22">
        <f t="shared" si="17"/>
        <v>204.75</v>
      </c>
      <c r="BO17" s="22">
        <f t="shared" si="17"/>
        <v>264.42</v>
      </c>
      <c r="BP17" s="22">
        <f t="shared" si="18"/>
        <v>129.14285714285717</v>
      </c>
      <c r="BQ17" s="22">
        <f t="shared" si="19"/>
        <v>64.571428571428584</v>
      </c>
      <c r="BR17" s="22">
        <v>409.5</v>
      </c>
      <c r="BS17" s="22">
        <v>204.75</v>
      </c>
      <c r="BT17" s="22">
        <v>264.42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0</v>
      </c>
      <c r="CN17" s="22">
        <v>0</v>
      </c>
      <c r="CO17" s="22">
        <v>32</v>
      </c>
      <c r="CP17" s="22">
        <v>0</v>
      </c>
      <c r="CQ17" s="22">
        <v>0</v>
      </c>
      <c r="CR17" s="22">
        <v>0</v>
      </c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>
        <v>84</v>
      </c>
      <c r="DE17" s="22"/>
      <c r="DF17" s="22">
        <f t="shared" si="20"/>
        <v>12854.2</v>
      </c>
      <c r="DG17" s="22">
        <f t="shared" si="20"/>
        <v>6427.1</v>
      </c>
      <c r="DH17" s="22">
        <f t="shared" si="21"/>
        <v>5307.3975</v>
      </c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>
        <f t="shared" si="22"/>
        <v>0</v>
      </c>
      <c r="EC17" s="22">
        <f t="shared" si="22"/>
        <v>0</v>
      </c>
      <c r="ED17" s="22">
        <f t="shared" si="23"/>
        <v>0</v>
      </c>
      <c r="EF17" s="19">
        <f t="shared" si="24"/>
        <v>0</v>
      </c>
      <c r="EG17" s="19">
        <f t="shared" si="24"/>
        <v>0</v>
      </c>
      <c r="EH17" s="19">
        <f t="shared" si="24"/>
        <v>0</v>
      </c>
      <c r="EI17" s="19">
        <f t="shared" si="25"/>
        <v>0</v>
      </c>
      <c r="EJ17" s="19">
        <f t="shared" si="25"/>
        <v>9017</v>
      </c>
      <c r="EK17" s="19">
        <f t="shared" si="25"/>
        <v>4508.5</v>
      </c>
    </row>
    <row r="18" spans="1:141" s="26" customFormat="1" ht="15" customHeight="1">
      <c r="A18" s="20">
        <v>9</v>
      </c>
      <c r="B18" s="21" t="s">
        <v>18</v>
      </c>
      <c r="C18" s="22">
        <v>1267.652</v>
      </c>
      <c r="D18" s="23">
        <f t="shared" si="26"/>
        <v>5192</v>
      </c>
      <c r="E18" s="22">
        <f t="shared" si="26"/>
        <v>2596</v>
      </c>
      <c r="F18" s="24">
        <f t="shared" si="0"/>
        <v>1816.886</v>
      </c>
      <c r="G18" s="24">
        <f t="shared" si="1"/>
        <v>69.98790446841295</v>
      </c>
      <c r="H18" s="24">
        <f t="shared" si="2"/>
        <v>34.993952234206475</v>
      </c>
      <c r="I18" s="23">
        <f t="shared" si="3"/>
        <v>1035.0999999999999</v>
      </c>
      <c r="J18" s="22">
        <f t="shared" si="3"/>
        <v>517.54999999999995</v>
      </c>
      <c r="K18" s="24">
        <f t="shared" si="3"/>
        <v>321.98599999999999</v>
      </c>
      <c r="L18" s="24">
        <f t="shared" si="4"/>
        <v>62.21350594145494</v>
      </c>
      <c r="M18" s="24">
        <f t="shared" si="5"/>
        <v>31.10675297072747</v>
      </c>
      <c r="N18" s="23">
        <f t="shared" si="27"/>
        <v>845.1</v>
      </c>
      <c r="O18" s="24">
        <f t="shared" si="6"/>
        <v>422.55</v>
      </c>
      <c r="P18" s="22">
        <f t="shared" si="6"/>
        <v>307.98599999999999</v>
      </c>
      <c r="Q18" s="24">
        <f t="shared" si="7"/>
        <v>72.887468938587148</v>
      </c>
      <c r="R18" s="25">
        <f t="shared" si="8"/>
        <v>36.443734469293574</v>
      </c>
      <c r="S18" s="22">
        <v>38.1</v>
      </c>
      <c r="T18" s="22">
        <v>19.05</v>
      </c>
      <c r="U18" s="22">
        <v>19.085000000000001</v>
      </c>
      <c r="V18" s="22">
        <f>U18/T18*100</f>
        <v>100.18372703412072</v>
      </c>
      <c r="W18" s="22">
        <f>U18/S18*100</f>
        <v>50.091863517060361</v>
      </c>
      <c r="X18" s="22">
        <v>100</v>
      </c>
      <c r="Y18" s="22">
        <v>50</v>
      </c>
      <c r="Z18" s="22">
        <v>14</v>
      </c>
      <c r="AA18" s="22">
        <f t="shared" si="11"/>
        <v>28.000000000000004</v>
      </c>
      <c r="AB18" s="22">
        <f t="shared" si="12"/>
        <v>14.000000000000002</v>
      </c>
      <c r="AC18" s="22">
        <v>807</v>
      </c>
      <c r="AD18" s="22">
        <v>403.5</v>
      </c>
      <c r="AE18" s="22">
        <v>288.90100000000001</v>
      </c>
      <c r="AF18" s="22">
        <f t="shared" si="13"/>
        <v>71.598760842627016</v>
      </c>
      <c r="AG18" s="22">
        <f t="shared" si="14"/>
        <v>35.799380421313508</v>
      </c>
      <c r="AH18" s="22">
        <v>0</v>
      </c>
      <c r="AI18" s="22">
        <v>0</v>
      </c>
      <c r="AJ18" s="22">
        <v>0</v>
      </c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>
        <v>4156.8999999999996</v>
      </c>
      <c r="AY18" s="22">
        <v>2078.4499999999998</v>
      </c>
      <c r="AZ18" s="22">
        <v>1494.9</v>
      </c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>
        <f t="shared" si="17"/>
        <v>90</v>
      </c>
      <c r="BN18" s="22">
        <f t="shared" si="17"/>
        <v>45</v>
      </c>
      <c r="BO18" s="22">
        <f t="shared" si="17"/>
        <v>0</v>
      </c>
      <c r="BP18" s="22">
        <f t="shared" si="18"/>
        <v>0</v>
      </c>
      <c r="BQ18" s="22">
        <f t="shared" si="19"/>
        <v>0</v>
      </c>
      <c r="BR18" s="22">
        <v>90</v>
      </c>
      <c r="BS18" s="22">
        <v>45</v>
      </c>
      <c r="BT18" s="22">
        <v>0</v>
      </c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>
        <f t="shared" si="20"/>
        <v>5192</v>
      </c>
      <c r="DG18" s="22">
        <f t="shared" si="20"/>
        <v>2596</v>
      </c>
      <c r="DH18" s="22">
        <f t="shared" si="21"/>
        <v>1816.886</v>
      </c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>
        <f t="shared" si="22"/>
        <v>0</v>
      </c>
      <c r="EC18" s="22">
        <f t="shared" si="22"/>
        <v>0</v>
      </c>
      <c r="ED18" s="22">
        <f t="shared" si="23"/>
        <v>0</v>
      </c>
      <c r="EF18" s="19">
        <f t="shared" si="24"/>
        <v>0</v>
      </c>
      <c r="EG18" s="19">
        <f t="shared" si="24"/>
        <v>0</v>
      </c>
      <c r="EH18" s="19">
        <f t="shared" si="24"/>
        <v>0</v>
      </c>
      <c r="EI18" s="19">
        <f t="shared" si="25"/>
        <v>0</v>
      </c>
      <c r="EJ18" s="19">
        <f t="shared" si="25"/>
        <v>4156.8999999999996</v>
      </c>
      <c r="EK18" s="19">
        <f t="shared" si="25"/>
        <v>2078.4499999999998</v>
      </c>
    </row>
    <row r="19" spans="1:141" s="26" customFormat="1" ht="15" customHeight="1">
      <c r="A19" s="20">
        <v>10</v>
      </c>
      <c r="B19" s="21" t="s">
        <v>19</v>
      </c>
      <c r="C19" s="22">
        <v>18956.451300000001</v>
      </c>
      <c r="D19" s="23">
        <f t="shared" si="26"/>
        <v>103049.5</v>
      </c>
      <c r="E19" s="22">
        <f t="shared" si="26"/>
        <v>51524.75</v>
      </c>
      <c r="F19" s="24">
        <f t="shared" si="0"/>
        <v>32378.704099999999</v>
      </c>
      <c r="G19" s="24">
        <f t="shared" si="1"/>
        <v>62.841069777145933</v>
      </c>
      <c r="H19" s="24">
        <f t="shared" si="2"/>
        <v>31.420534888572966</v>
      </c>
      <c r="I19" s="23">
        <f t="shared" si="3"/>
        <v>12795.6</v>
      </c>
      <c r="J19" s="22">
        <f t="shared" si="3"/>
        <v>6397.8</v>
      </c>
      <c r="K19" s="24">
        <f t="shared" si="3"/>
        <v>1291.6041</v>
      </c>
      <c r="L19" s="24">
        <f t="shared" si="4"/>
        <v>20.188253774735067</v>
      </c>
      <c r="M19" s="24">
        <f t="shared" si="5"/>
        <v>10.094126887367533</v>
      </c>
      <c r="N19" s="23">
        <f t="shared" si="27"/>
        <v>6873.6</v>
      </c>
      <c r="O19" s="24">
        <f t="shared" si="6"/>
        <v>3436.8</v>
      </c>
      <c r="P19" s="22">
        <f t="shared" si="6"/>
        <v>1074.4820999999999</v>
      </c>
      <c r="Q19" s="24">
        <f t="shared" si="7"/>
        <v>31.264027583798882</v>
      </c>
      <c r="R19" s="25">
        <f t="shared" si="8"/>
        <v>15.632013791899441</v>
      </c>
      <c r="S19" s="22">
        <v>0</v>
      </c>
      <c r="T19" s="22">
        <v>0</v>
      </c>
      <c r="U19" s="22">
        <v>0.28610000000000002</v>
      </c>
      <c r="V19" s="22"/>
      <c r="W19" s="22"/>
      <c r="X19" s="22">
        <v>4372</v>
      </c>
      <c r="Y19" s="22">
        <v>2186</v>
      </c>
      <c r="Z19" s="22">
        <v>0.122</v>
      </c>
      <c r="AA19" s="22">
        <f t="shared" si="11"/>
        <v>5.5809698078682531E-3</v>
      </c>
      <c r="AB19" s="22">
        <f t="shared" si="12"/>
        <v>2.7904849039341265E-3</v>
      </c>
      <c r="AC19" s="22">
        <v>6873.6</v>
      </c>
      <c r="AD19" s="22">
        <v>3436.8</v>
      </c>
      <c r="AE19" s="22">
        <v>1074.1959999999999</v>
      </c>
      <c r="AF19" s="22">
        <f t="shared" si="13"/>
        <v>31.255702979515824</v>
      </c>
      <c r="AG19" s="22">
        <f t="shared" si="14"/>
        <v>15.627851489757912</v>
      </c>
      <c r="AH19" s="22">
        <v>100</v>
      </c>
      <c r="AI19" s="22">
        <v>50</v>
      </c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>
        <v>90253.9</v>
      </c>
      <c r="AY19" s="22">
        <v>45126.95</v>
      </c>
      <c r="AZ19" s="22">
        <v>31087.1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>
        <f t="shared" si="17"/>
        <v>1080</v>
      </c>
      <c r="BN19" s="22">
        <f t="shared" si="17"/>
        <v>540</v>
      </c>
      <c r="BO19" s="22">
        <f t="shared" si="17"/>
        <v>205</v>
      </c>
      <c r="BP19" s="22">
        <f t="shared" si="18"/>
        <v>37.962962962962962</v>
      </c>
      <c r="BQ19" s="22">
        <f t="shared" si="19"/>
        <v>18.981481481481481</v>
      </c>
      <c r="BR19" s="22">
        <v>500</v>
      </c>
      <c r="BS19" s="22">
        <v>250</v>
      </c>
      <c r="BT19" s="22">
        <v>165</v>
      </c>
      <c r="BU19" s="22"/>
      <c r="BV19" s="22"/>
      <c r="BW19" s="22"/>
      <c r="BX19" s="22"/>
      <c r="BY19" s="22"/>
      <c r="BZ19" s="22"/>
      <c r="CA19" s="22">
        <v>580</v>
      </c>
      <c r="CB19" s="22">
        <v>290</v>
      </c>
      <c r="CC19" s="22">
        <v>40</v>
      </c>
      <c r="CD19" s="22"/>
      <c r="CE19" s="22"/>
      <c r="CF19" s="22"/>
      <c r="CG19" s="22"/>
      <c r="CH19" s="22"/>
      <c r="CI19" s="22"/>
      <c r="CJ19" s="22"/>
      <c r="CK19" s="22"/>
      <c r="CL19" s="22"/>
      <c r="CM19" s="22">
        <v>370</v>
      </c>
      <c r="CN19" s="22">
        <v>185</v>
      </c>
      <c r="CO19" s="22">
        <v>12</v>
      </c>
      <c r="CP19" s="22">
        <v>370</v>
      </c>
      <c r="CQ19" s="22">
        <v>185</v>
      </c>
      <c r="CR19" s="22">
        <v>11</v>
      </c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>
        <f t="shared" si="20"/>
        <v>103049.5</v>
      </c>
      <c r="DG19" s="22">
        <f t="shared" si="20"/>
        <v>51524.75</v>
      </c>
      <c r="DH19" s="22">
        <f t="shared" si="21"/>
        <v>32378.704099999999</v>
      </c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>
        <f t="shared" si="22"/>
        <v>0</v>
      </c>
      <c r="EC19" s="22">
        <f t="shared" si="22"/>
        <v>0</v>
      </c>
      <c r="ED19" s="22">
        <f t="shared" si="23"/>
        <v>0</v>
      </c>
      <c r="EF19" s="19">
        <f t="shared" si="24"/>
        <v>11</v>
      </c>
      <c r="EG19" s="19">
        <f t="shared" si="24"/>
        <v>0</v>
      </c>
      <c r="EH19" s="19">
        <f t="shared" si="24"/>
        <v>0</v>
      </c>
      <c r="EI19" s="19">
        <f t="shared" si="25"/>
        <v>0</v>
      </c>
      <c r="EJ19" s="19">
        <f t="shared" si="25"/>
        <v>90253.9</v>
      </c>
      <c r="EK19" s="19">
        <f t="shared" si="25"/>
        <v>45126.95</v>
      </c>
    </row>
    <row r="20" spans="1:141" s="26" customFormat="1" ht="15" customHeight="1">
      <c r="A20" s="20">
        <v>11</v>
      </c>
      <c r="B20" s="21" t="s">
        <v>20</v>
      </c>
      <c r="C20" s="22">
        <v>2345.3652999999999</v>
      </c>
      <c r="D20" s="23">
        <f t="shared" si="26"/>
        <v>139540.30000000002</v>
      </c>
      <c r="E20" s="22">
        <f t="shared" si="26"/>
        <v>69770.150000000009</v>
      </c>
      <c r="F20" s="24">
        <f t="shared" si="0"/>
        <v>40688.780200000008</v>
      </c>
      <c r="G20" s="24">
        <f t="shared" si="1"/>
        <v>58.318321230497574</v>
      </c>
      <c r="H20" s="24">
        <f t="shared" si="2"/>
        <v>29.159160615248787</v>
      </c>
      <c r="I20" s="23">
        <f t="shared" si="3"/>
        <v>32900</v>
      </c>
      <c r="J20" s="22">
        <f t="shared" si="3"/>
        <v>16450</v>
      </c>
      <c r="K20" s="24">
        <f t="shared" si="3"/>
        <v>6163.2802000000001</v>
      </c>
      <c r="L20" s="24">
        <f t="shared" si="4"/>
        <v>37.466748936170212</v>
      </c>
      <c r="M20" s="24">
        <f t="shared" si="5"/>
        <v>18.733374468085106</v>
      </c>
      <c r="N20" s="23">
        <f t="shared" si="27"/>
        <v>13000</v>
      </c>
      <c r="O20" s="24">
        <f t="shared" si="6"/>
        <v>6500</v>
      </c>
      <c r="P20" s="22">
        <f t="shared" si="6"/>
        <v>3902.5962</v>
      </c>
      <c r="Q20" s="24">
        <f t="shared" si="7"/>
        <v>60.039941538461541</v>
      </c>
      <c r="R20" s="25">
        <f t="shared" si="8"/>
        <v>30.01997076923077</v>
      </c>
      <c r="S20" s="22">
        <v>0</v>
      </c>
      <c r="T20" s="22">
        <v>0</v>
      </c>
      <c r="U20" s="22">
        <v>0.33119999999999999</v>
      </c>
      <c r="V20" s="22"/>
      <c r="W20" s="22"/>
      <c r="X20" s="22">
        <v>11300</v>
      </c>
      <c r="Y20" s="22">
        <v>5650</v>
      </c>
      <c r="Z20" s="22">
        <v>649.95500000000004</v>
      </c>
      <c r="AA20" s="22">
        <f t="shared" si="11"/>
        <v>11.503628318584072</v>
      </c>
      <c r="AB20" s="22">
        <f t="shared" si="12"/>
        <v>5.751814159292036</v>
      </c>
      <c r="AC20" s="22">
        <v>13000</v>
      </c>
      <c r="AD20" s="22">
        <v>6500</v>
      </c>
      <c r="AE20" s="22">
        <v>3902.2649999999999</v>
      </c>
      <c r="AF20" s="22">
        <f t="shared" si="13"/>
        <v>60.034846153846154</v>
      </c>
      <c r="AG20" s="22">
        <f t="shared" si="14"/>
        <v>30.017423076923077</v>
      </c>
      <c r="AH20" s="22">
        <v>1550</v>
      </c>
      <c r="AI20" s="22">
        <v>775</v>
      </c>
      <c r="AJ20" s="22">
        <v>37.898000000000003</v>
      </c>
      <c r="AK20" s="22">
        <f>AJ20/AI20*100</f>
        <v>4.8900645161290326</v>
      </c>
      <c r="AL20" s="22">
        <f>AJ20/AH20*100</f>
        <v>2.4450322580645163</v>
      </c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>
        <v>104306.6</v>
      </c>
      <c r="AY20" s="22">
        <v>52153.3</v>
      </c>
      <c r="AZ20" s="22">
        <v>33864.300000000003</v>
      </c>
      <c r="BA20" s="22"/>
      <c r="BB20" s="22"/>
      <c r="BC20" s="22"/>
      <c r="BD20" s="22">
        <v>2333.6999999999998</v>
      </c>
      <c r="BE20" s="22">
        <v>1166.8499999999999</v>
      </c>
      <c r="BF20" s="22">
        <v>661.2</v>
      </c>
      <c r="BG20" s="22"/>
      <c r="BH20" s="22"/>
      <c r="BI20" s="22"/>
      <c r="BJ20" s="22"/>
      <c r="BK20" s="22"/>
      <c r="BL20" s="22"/>
      <c r="BM20" s="22">
        <f t="shared" si="17"/>
        <v>1500</v>
      </c>
      <c r="BN20" s="22">
        <f t="shared" si="17"/>
        <v>750</v>
      </c>
      <c r="BO20" s="22">
        <f t="shared" si="17"/>
        <v>150.26400000000001</v>
      </c>
      <c r="BP20" s="22">
        <f t="shared" si="18"/>
        <v>20.0352</v>
      </c>
      <c r="BQ20" s="22">
        <f t="shared" si="19"/>
        <v>10.0176</v>
      </c>
      <c r="BR20" s="22">
        <v>1475</v>
      </c>
      <c r="BS20" s="22">
        <v>737.5</v>
      </c>
      <c r="BT20" s="22">
        <v>150.26400000000001</v>
      </c>
      <c r="BU20" s="22"/>
      <c r="BV20" s="22"/>
      <c r="BW20" s="22"/>
      <c r="BX20" s="22"/>
      <c r="BY20" s="22"/>
      <c r="BZ20" s="22"/>
      <c r="CA20" s="22">
        <v>25</v>
      </c>
      <c r="CB20" s="22">
        <v>12.5</v>
      </c>
      <c r="CC20" s="22">
        <v>0</v>
      </c>
      <c r="CD20" s="22"/>
      <c r="CE20" s="22"/>
      <c r="CF20" s="22"/>
      <c r="CG20" s="22"/>
      <c r="CH20" s="22"/>
      <c r="CI20" s="22"/>
      <c r="CJ20" s="22"/>
      <c r="CK20" s="22"/>
      <c r="CL20" s="22"/>
      <c r="CM20" s="22">
        <v>5550</v>
      </c>
      <c r="CN20" s="22">
        <v>2775</v>
      </c>
      <c r="CO20" s="22">
        <v>1422.567</v>
      </c>
      <c r="CP20" s="22">
        <v>0</v>
      </c>
      <c r="CQ20" s="22">
        <v>0</v>
      </c>
      <c r="CR20" s="22">
        <v>0</v>
      </c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>
        <f t="shared" si="20"/>
        <v>139540.30000000002</v>
      </c>
      <c r="DG20" s="22">
        <f t="shared" si="20"/>
        <v>69770.150000000009</v>
      </c>
      <c r="DH20" s="22">
        <f t="shared" si="21"/>
        <v>40688.780200000008</v>
      </c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>
        <f t="shared" si="22"/>
        <v>0</v>
      </c>
      <c r="EC20" s="22">
        <f t="shared" si="22"/>
        <v>0</v>
      </c>
      <c r="ED20" s="22">
        <f t="shared" si="23"/>
        <v>0</v>
      </c>
      <c r="EF20" s="19">
        <f t="shared" si="24"/>
        <v>0</v>
      </c>
      <c r="EG20" s="19">
        <f t="shared" si="24"/>
        <v>0</v>
      </c>
      <c r="EH20" s="19">
        <f t="shared" si="24"/>
        <v>0</v>
      </c>
      <c r="EI20" s="19">
        <f t="shared" si="25"/>
        <v>0</v>
      </c>
      <c r="EJ20" s="19">
        <f t="shared" si="25"/>
        <v>106640.3</v>
      </c>
      <c r="EK20" s="19">
        <f t="shared" si="25"/>
        <v>53320.15</v>
      </c>
    </row>
    <row r="21" spans="1:141" s="26" customFormat="1" ht="15" customHeight="1">
      <c r="A21" s="20">
        <v>12</v>
      </c>
      <c r="B21" s="21" t="s">
        <v>21</v>
      </c>
      <c r="C21" s="22">
        <v>250.81370000000001</v>
      </c>
      <c r="D21" s="23">
        <f t="shared" si="26"/>
        <v>15448</v>
      </c>
      <c r="E21" s="22">
        <f t="shared" si="26"/>
        <v>7724</v>
      </c>
      <c r="F21" s="24">
        <f t="shared" si="0"/>
        <v>4225.1819000000005</v>
      </c>
      <c r="G21" s="24">
        <f t="shared" si="1"/>
        <v>54.701992490937343</v>
      </c>
      <c r="H21" s="24">
        <f t="shared" si="2"/>
        <v>27.350996245468671</v>
      </c>
      <c r="I21" s="23">
        <f t="shared" si="3"/>
        <v>4430</v>
      </c>
      <c r="J21" s="22">
        <f t="shared" si="3"/>
        <v>2215</v>
      </c>
      <c r="K21" s="24">
        <f t="shared" si="3"/>
        <v>323.38190000000003</v>
      </c>
      <c r="L21" s="24">
        <f t="shared" si="4"/>
        <v>14.599634311512416</v>
      </c>
      <c r="M21" s="24">
        <f t="shared" si="5"/>
        <v>7.2998171557562079</v>
      </c>
      <c r="N21" s="23">
        <f t="shared" si="27"/>
        <v>2860</v>
      </c>
      <c r="O21" s="24">
        <f t="shared" si="6"/>
        <v>1430</v>
      </c>
      <c r="P21" s="22">
        <f t="shared" si="6"/>
        <v>266.8954</v>
      </c>
      <c r="Q21" s="24">
        <f t="shared" si="7"/>
        <v>18.664013986013988</v>
      </c>
      <c r="R21" s="25">
        <f t="shared" si="8"/>
        <v>9.3320069930069938</v>
      </c>
      <c r="S21" s="22">
        <v>60</v>
      </c>
      <c r="T21" s="22">
        <v>30</v>
      </c>
      <c r="U21" s="22">
        <v>9.5399999999999999E-2</v>
      </c>
      <c r="V21" s="22">
        <f>U21/T21*100</f>
        <v>0.318</v>
      </c>
      <c r="W21" s="22">
        <f>U21/S21*100</f>
        <v>0.159</v>
      </c>
      <c r="X21" s="22">
        <v>1500</v>
      </c>
      <c r="Y21" s="22">
        <v>750</v>
      </c>
      <c r="Z21" s="22">
        <v>40.486499999999999</v>
      </c>
      <c r="AA21" s="22">
        <f t="shared" si="11"/>
        <v>5.3982000000000001</v>
      </c>
      <c r="AB21" s="22">
        <f t="shared" si="12"/>
        <v>2.6991000000000001</v>
      </c>
      <c r="AC21" s="22">
        <v>2800</v>
      </c>
      <c r="AD21" s="22">
        <v>1400</v>
      </c>
      <c r="AE21" s="22">
        <v>266.8</v>
      </c>
      <c r="AF21" s="22">
        <f t="shared" si="13"/>
        <v>19.057142857142857</v>
      </c>
      <c r="AG21" s="22">
        <f t="shared" si="14"/>
        <v>9.5285714285714285</v>
      </c>
      <c r="AH21" s="22">
        <v>0</v>
      </c>
      <c r="AI21" s="22">
        <v>0</v>
      </c>
      <c r="AJ21" s="22">
        <v>0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>
        <v>11018</v>
      </c>
      <c r="AY21" s="22">
        <v>5509</v>
      </c>
      <c r="AZ21" s="22">
        <v>3901.8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>
        <f t="shared" si="17"/>
        <v>70</v>
      </c>
      <c r="BN21" s="22">
        <f t="shared" si="17"/>
        <v>35</v>
      </c>
      <c r="BO21" s="22">
        <f t="shared" si="17"/>
        <v>16</v>
      </c>
      <c r="BP21" s="22">
        <f t="shared" si="18"/>
        <v>45.714285714285715</v>
      </c>
      <c r="BQ21" s="22">
        <f t="shared" si="19"/>
        <v>22.857142857142858</v>
      </c>
      <c r="BR21" s="22"/>
      <c r="BS21" s="22"/>
      <c r="BT21" s="22"/>
      <c r="BU21" s="22">
        <v>70</v>
      </c>
      <c r="BV21" s="22">
        <v>35</v>
      </c>
      <c r="BW21" s="22">
        <v>16</v>
      </c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>
        <f t="shared" si="20"/>
        <v>15448</v>
      </c>
      <c r="DG21" s="22">
        <f t="shared" si="20"/>
        <v>7724</v>
      </c>
      <c r="DH21" s="22">
        <f t="shared" si="21"/>
        <v>4225.1819000000005</v>
      </c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>
        <f t="shared" si="22"/>
        <v>0</v>
      </c>
      <c r="EC21" s="22">
        <f t="shared" si="22"/>
        <v>0</v>
      </c>
      <c r="ED21" s="22">
        <f t="shared" si="23"/>
        <v>0</v>
      </c>
      <c r="EF21" s="19">
        <f t="shared" si="24"/>
        <v>0</v>
      </c>
      <c r="EG21" s="19">
        <f t="shared" si="24"/>
        <v>0</v>
      </c>
      <c r="EH21" s="19">
        <f t="shared" si="24"/>
        <v>0</v>
      </c>
      <c r="EI21" s="19">
        <f t="shared" si="25"/>
        <v>0</v>
      </c>
      <c r="EJ21" s="19">
        <f t="shared" si="25"/>
        <v>11018</v>
      </c>
      <c r="EK21" s="19">
        <f t="shared" si="25"/>
        <v>5509</v>
      </c>
    </row>
    <row r="22" spans="1:141" s="29" customFormat="1" ht="15" customHeight="1">
      <c r="A22" s="20">
        <v>13</v>
      </c>
      <c r="B22" s="21" t="s">
        <v>22</v>
      </c>
      <c r="C22" s="22">
        <v>8235.0583000000006</v>
      </c>
      <c r="D22" s="23">
        <f t="shared" si="26"/>
        <v>99406.400000000009</v>
      </c>
      <c r="E22" s="22">
        <f t="shared" si="26"/>
        <v>49703.200000000004</v>
      </c>
      <c r="F22" s="24">
        <f t="shared" si="0"/>
        <v>31515.690300000002</v>
      </c>
      <c r="G22" s="24">
        <f t="shared" si="1"/>
        <v>63.407769117481372</v>
      </c>
      <c r="H22" s="24">
        <f t="shared" si="2"/>
        <v>31.703884558740686</v>
      </c>
      <c r="I22" s="23">
        <f t="shared" si="3"/>
        <v>19827.8</v>
      </c>
      <c r="J22" s="22">
        <f t="shared" si="3"/>
        <v>9913.9</v>
      </c>
      <c r="K22" s="24">
        <f t="shared" si="3"/>
        <v>3877.7903000000001</v>
      </c>
      <c r="L22" s="24">
        <f t="shared" si="4"/>
        <v>39.114680398228749</v>
      </c>
      <c r="M22" s="24">
        <f t="shared" si="5"/>
        <v>19.557340199114375</v>
      </c>
      <c r="N22" s="23">
        <f t="shared" si="27"/>
        <v>9582.8000000000011</v>
      </c>
      <c r="O22" s="24">
        <f t="shared" si="6"/>
        <v>4791.4000000000005</v>
      </c>
      <c r="P22" s="22">
        <f t="shared" si="6"/>
        <v>2698.5792999999999</v>
      </c>
      <c r="Q22" s="24">
        <f t="shared" si="7"/>
        <v>56.321311099052465</v>
      </c>
      <c r="R22" s="25">
        <f t="shared" si="8"/>
        <v>28.160655549526233</v>
      </c>
      <c r="S22" s="22">
        <v>4.2</v>
      </c>
      <c r="T22" s="22">
        <v>2.1</v>
      </c>
      <c r="U22" s="22">
        <v>1.9793000000000001</v>
      </c>
      <c r="V22" s="22">
        <f>U22/T22*100</f>
        <v>94.25238095238096</v>
      </c>
      <c r="W22" s="22">
        <f>U22/S22*100</f>
        <v>47.12619047619048</v>
      </c>
      <c r="X22" s="22">
        <v>5515</v>
      </c>
      <c r="Y22" s="22">
        <v>2757.5</v>
      </c>
      <c r="Z22" s="22">
        <v>409.411</v>
      </c>
      <c r="AA22" s="22">
        <f t="shared" si="11"/>
        <v>14.847180417044425</v>
      </c>
      <c r="AB22" s="22">
        <f t="shared" si="12"/>
        <v>7.4235902085222127</v>
      </c>
      <c r="AC22" s="22">
        <v>9578.6</v>
      </c>
      <c r="AD22" s="22">
        <v>4789.3</v>
      </c>
      <c r="AE22" s="22">
        <v>2696.6</v>
      </c>
      <c r="AF22" s="22">
        <f t="shared" si="13"/>
        <v>56.304679180673581</v>
      </c>
      <c r="AG22" s="22">
        <f t="shared" si="14"/>
        <v>28.152339590336791</v>
      </c>
      <c r="AH22" s="22">
        <v>580</v>
      </c>
      <c r="AI22" s="22">
        <v>290</v>
      </c>
      <c r="AJ22" s="22">
        <v>41.8</v>
      </c>
      <c r="AK22" s="22">
        <f>AJ22/AI22*100</f>
        <v>14.413793103448274</v>
      </c>
      <c r="AL22" s="22">
        <f>AJ22/AH22*100</f>
        <v>7.206896551724137</v>
      </c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>
        <v>79578.600000000006</v>
      </c>
      <c r="AY22" s="22">
        <v>39789.300000000003</v>
      </c>
      <c r="AZ22" s="22">
        <v>27637.9</v>
      </c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>
        <f t="shared" si="17"/>
        <v>950</v>
      </c>
      <c r="BN22" s="22">
        <f t="shared" si="17"/>
        <v>475</v>
      </c>
      <c r="BO22" s="22">
        <f t="shared" si="17"/>
        <v>262.3</v>
      </c>
      <c r="BP22" s="22">
        <f t="shared" si="18"/>
        <v>55.221052631578949</v>
      </c>
      <c r="BQ22" s="22">
        <f t="shared" si="19"/>
        <v>27.610526315789475</v>
      </c>
      <c r="BR22" s="22"/>
      <c r="BS22" s="22"/>
      <c r="BT22" s="22"/>
      <c r="BU22" s="22">
        <v>750</v>
      </c>
      <c r="BV22" s="22">
        <v>375</v>
      </c>
      <c r="BW22" s="22">
        <v>262.3</v>
      </c>
      <c r="BX22" s="22"/>
      <c r="BY22" s="22"/>
      <c r="BZ22" s="22"/>
      <c r="CA22" s="22">
        <v>200</v>
      </c>
      <c r="CB22" s="22">
        <v>100</v>
      </c>
      <c r="CC22" s="22">
        <v>0</v>
      </c>
      <c r="CD22" s="22"/>
      <c r="CE22" s="22"/>
      <c r="CF22" s="22"/>
      <c r="CG22" s="22"/>
      <c r="CH22" s="22"/>
      <c r="CI22" s="22"/>
      <c r="CJ22" s="22"/>
      <c r="CK22" s="22"/>
      <c r="CL22" s="22"/>
      <c r="CM22" s="22">
        <v>3200</v>
      </c>
      <c r="CN22" s="22">
        <v>1600</v>
      </c>
      <c r="CO22" s="22">
        <v>465.7</v>
      </c>
      <c r="CP22" s="22">
        <v>600</v>
      </c>
      <c r="CQ22" s="22">
        <v>300</v>
      </c>
      <c r="CR22" s="22">
        <v>47</v>
      </c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>
        <f t="shared" si="20"/>
        <v>99406.400000000009</v>
      </c>
      <c r="DG22" s="22">
        <f t="shared" si="20"/>
        <v>49703.200000000004</v>
      </c>
      <c r="DH22" s="22">
        <f t="shared" si="21"/>
        <v>31515.690300000002</v>
      </c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>
        <f t="shared" si="22"/>
        <v>0</v>
      </c>
      <c r="EC22" s="22">
        <f t="shared" si="22"/>
        <v>0</v>
      </c>
      <c r="ED22" s="22">
        <f t="shared" si="23"/>
        <v>0</v>
      </c>
      <c r="EF22" s="19">
        <f t="shared" si="24"/>
        <v>47</v>
      </c>
      <c r="EG22" s="19">
        <f t="shared" si="24"/>
        <v>0</v>
      </c>
      <c r="EH22" s="19">
        <f t="shared" si="24"/>
        <v>0</v>
      </c>
      <c r="EI22" s="19">
        <f t="shared" si="25"/>
        <v>0</v>
      </c>
      <c r="EJ22" s="19">
        <f t="shared" si="25"/>
        <v>79578.600000000006</v>
      </c>
      <c r="EK22" s="19">
        <f t="shared" si="25"/>
        <v>39789.300000000003</v>
      </c>
    </row>
    <row r="23" spans="1:141" s="29" customFormat="1" ht="15" customHeight="1">
      <c r="A23" s="20">
        <v>14</v>
      </c>
      <c r="B23" s="21" t="s">
        <v>23</v>
      </c>
      <c r="C23" s="22">
        <v>868.96379999999999</v>
      </c>
      <c r="D23" s="23">
        <f t="shared" si="26"/>
        <v>60115.4</v>
      </c>
      <c r="E23" s="22">
        <f t="shared" si="26"/>
        <v>30057.7</v>
      </c>
      <c r="F23" s="24">
        <f t="shared" si="0"/>
        <v>16859.567500000001</v>
      </c>
      <c r="G23" s="24">
        <f t="shared" si="1"/>
        <v>56.09067726406213</v>
      </c>
      <c r="H23" s="24">
        <f t="shared" si="2"/>
        <v>28.045338632031065</v>
      </c>
      <c r="I23" s="23">
        <f t="shared" si="3"/>
        <v>10241.9</v>
      </c>
      <c r="J23" s="22">
        <f t="shared" si="3"/>
        <v>5120.95</v>
      </c>
      <c r="K23" s="24">
        <f t="shared" si="3"/>
        <v>2071.5675000000001</v>
      </c>
      <c r="L23" s="24">
        <f t="shared" si="4"/>
        <v>40.452796844335523</v>
      </c>
      <c r="M23" s="24">
        <f t="shared" si="5"/>
        <v>20.226398422167762</v>
      </c>
      <c r="N23" s="23">
        <f t="shared" si="27"/>
        <v>4518.5</v>
      </c>
      <c r="O23" s="24">
        <f t="shared" si="6"/>
        <v>2259.25</v>
      </c>
      <c r="P23" s="22">
        <f t="shared" si="6"/>
        <v>748.55949999999996</v>
      </c>
      <c r="Q23" s="24">
        <f t="shared" si="7"/>
        <v>33.133097266792078</v>
      </c>
      <c r="R23" s="25">
        <f t="shared" si="8"/>
        <v>16.566548633396039</v>
      </c>
      <c r="S23" s="22">
        <v>0</v>
      </c>
      <c r="T23" s="22">
        <v>0</v>
      </c>
      <c r="U23" s="22">
        <v>7.9275000000000002</v>
      </c>
      <c r="V23" s="22"/>
      <c r="W23" s="22"/>
      <c r="X23" s="22">
        <v>2901.4</v>
      </c>
      <c r="Y23" s="22">
        <v>1450.7</v>
      </c>
      <c r="Z23" s="22">
        <v>602.40800000000002</v>
      </c>
      <c r="AA23" s="22">
        <f t="shared" si="11"/>
        <v>41.52533259805611</v>
      </c>
      <c r="AB23" s="22">
        <f t="shared" si="12"/>
        <v>20.762666299028055</v>
      </c>
      <c r="AC23" s="22">
        <v>4518.5</v>
      </c>
      <c r="AD23" s="22">
        <v>2259.25</v>
      </c>
      <c r="AE23" s="22">
        <v>740.63199999999995</v>
      </c>
      <c r="AF23" s="22">
        <f t="shared" si="13"/>
        <v>32.7822064844528</v>
      </c>
      <c r="AG23" s="22">
        <f t="shared" si="14"/>
        <v>16.3911032422264</v>
      </c>
      <c r="AH23" s="22">
        <v>760</v>
      </c>
      <c r="AI23" s="22">
        <v>380</v>
      </c>
      <c r="AJ23" s="22">
        <v>297.2</v>
      </c>
      <c r="AK23" s="22">
        <f>AJ23/AI23*100</f>
        <v>78.21052631578948</v>
      </c>
      <c r="AL23" s="22">
        <f>AJ23/AH23*100</f>
        <v>39.10526315789474</v>
      </c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>
        <v>43873.5</v>
      </c>
      <c r="AY23" s="22">
        <v>21936.75</v>
      </c>
      <c r="AZ23" s="22">
        <v>14288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>
        <f t="shared" si="17"/>
        <v>672</v>
      </c>
      <c r="BN23" s="22">
        <f t="shared" si="17"/>
        <v>336</v>
      </c>
      <c r="BO23" s="22">
        <f t="shared" si="17"/>
        <v>239.7</v>
      </c>
      <c r="BP23" s="22">
        <f t="shared" si="18"/>
        <v>71.339285714285722</v>
      </c>
      <c r="BQ23" s="22">
        <f t="shared" si="19"/>
        <v>35.669642857142861</v>
      </c>
      <c r="BR23" s="22"/>
      <c r="BS23" s="22"/>
      <c r="BT23" s="22"/>
      <c r="BU23" s="22">
        <v>390</v>
      </c>
      <c r="BV23" s="22">
        <v>195</v>
      </c>
      <c r="BW23" s="22">
        <v>170.7</v>
      </c>
      <c r="BX23" s="22"/>
      <c r="BY23" s="22"/>
      <c r="BZ23" s="22"/>
      <c r="CA23" s="22">
        <v>282</v>
      </c>
      <c r="CB23" s="22">
        <v>141</v>
      </c>
      <c r="CC23" s="22">
        <v>69</v>
      </c>
      <c r="CD23" s="22"/>
      <c r="CE23" s="22"/>
      <c r="CF23" s="22"/>
      <c r="CG23" s="22"/>
      <c r="CH23" s="22"/>
      <c r="CI23" s="22"/>
      <c r="CJ23" s="22"/>
      <c r="CK23" s="22"/>
      <c r="CL23" s="22"/>
      <c r="CM23" s="22">
        <v>1390</v>
      </c>
      <c r="CN23" s="22">
        <v>695</v>
      </c>
      <c r="CO23" s="22">
        <v>183.7</v>
      </c>
      <c r="CP23" s="22">
        <v>290</v>
      </c>
      <c r="CQ23" s="22">
        <v>145</v>
      </c>
      <c r="CR23" s="22">
        <v>13.7</v>
      </c>
      <c r="CS23" s="22"/>
      <c r="CT23" s="22"/>
      <c r="CU23" s="22"/>
      <c r="CV23" s="22"/>
      <c r="CW23" s="22"/>
      <c r="CX23" s="22"/>
      <c r="CY23" s="22">
        <v>6000</v>
      </c>
      <c r="CZ23" s="22">
        <v>3000</v>
      </c>
      <c r="DA23" s="22">
        <v>500</v>
      </c>
      <c r="DB23" s="22"/>
      <c r="DC23" s="22"/>
      <c r="DD23" s="22"/>
      <c r="DE23" s="22"/>
      <c r="DF23" s="22">
        <f t="shared" si="20"/>
        <v>60115.4</v>
      </c>
      <c r="DG23" s="22">
        <f t="shared" si="20"/>
        <v>30057.7</v>
      </c>
      <c r="DH23" s="22">
        <f t="shared" si="21"/>
        <v>16859.567500000001</v>
      </c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>
        <f t="shared" si="22"/>
        <v>0</v>
      </c>
      <c r="EC23" s="22">
        <f t="shared" si="22"/>
        <v>0</v>
      </c>
      <c r="ED23" s="22">
        <f t="shared" si="23"/>
        <v>0</v>
      </c>
      <c r="EF23" s="19">
        <f t="shared" si="24"/>
        <v>513.70000000000005</v>
      </c>
      <c r="EG23" s="19">
        <f t="shared" si="24"/>
        <v>0</v>
      </c>
      <c r="EH23" s="19">
        <f t="shared" si="24"/>
        <v>0</v>
      </c>
      <c r="EI23" s="19">
        <f t="shared" si="25"/>
        <v>0</v>
      </c>
      <c r="EJ23" s="19">
        <f t="shared" si="25"/>
        <v>49873.5</v>
      </c>
      <c r="EK23" s="19">
        <f t="shared" si="25"/>
        <v>24936.75</v>
      </c>
    </row>
    <row r="24" spans="1:141" s="29" customFormat="1" ht="15" customHeight="1">
      <c r="A24" s="20">
        <v>15</v>
      </c>
      <c r="B24" s="21" t="s">
        <v>24</v>
      </c>
      <c r="C24" s="22">
        <v>18.094200000000001</v>
      </c>
      <c r="D24" s="23">
        <f t="shared" si="26"/>
        <v>12006.3</v>
      </c>
      <c r="E24" s="22">
        <f t="shared" si="26"/>
        <v>6003.15</v>
      </c>
      <c r="F24" s="24">
        <f t="shared" si="0"/>
        <v>2410.0810999999999</v>
      </c>
      <c r="G24" s="24">
        <f t="shared" si="1"/>
        <v>40.146941189209002</v>
      </c>
      <c r="H24" s="24">
        <f t="shared" si="2"/>
        <v>20.073470594604501</v>
      </c>
      <c r="I24" s="23">
        <f t="shared" si="3"/>
        <v>7991.7</v>
      </c>
      <c r="J24" s="22">
        <f t="shared" si="3"/>
        <v>3995.85</v>
      </c>
      <c r="K24" s="24">
        <f t="shared" si="3"/>
        <v>936.08109999999999</v>
      </c>
      <c r="L24" s="24">
        <f t="shared" si="4"/>
        <v>23.426332319781771</v>
      </c>
      <c r="M24" s="24">
        <f t="shared" si="5"/>
        <v>11.713166159890886</v>
      </c>
      <c r="N24" s="23">
        <f t="shared" si="27"/>
        <v>2475.6999999999998</v>
      </c>
      <c r="O24" s="24">
        <f t="shared" si="6"/>
        <v>1237.8499999999999</v>
      </c>
      <c r="P24" s="22">
        <f t="shared" si="6"/>
        <v>765.94309999999996</v>
      </c>
      <c r="Q24" s="24">
        <f t="shared" si="7"/>
        <v>61.876891384254961</v>
      </c>
      <c r="R24" s="25">
        <f t="shared" si="8"/>
        <v>30.93844569212748</v>
      </c>
      <c r="S24" s="22">
        <v>375.7</v>
      </c>
      <c r="T24" s="22">
        <v>187.85</v>
      </c>
      <c r="U24" s="22">
        <v>214.88310000000001</v>
      </c>
      <c r="V24" s="22">
        <f>U24/T24*100</f>
        <v>114.39079052435454</v>
      </c>
      <c r="W24" s="22">
        <f>U24/S24*100</f>
        <v>57.195395262177271</v>
      </c>
      <c r="X24" s="22">
        <v>1600</v>
      </c>
      <c r="Y24" s="22">
        <v>800</v>
      </c>
      <c r="Z24" s="22">
        <v>85.138000000000005</v>
      </c>
      <c r="AA24" s="22">
        <f t="shared" si="11"/>
        <v>10.642250000000001</v>
      </c>
      <c r="AB24" s="22">
        <f t="shared" si="12"/>
        <v>5.3211250000000003</v>
      </c>
      <c r="AC24" s="22">
        <v>2100</v>
      </c>
      <c r="AD24" s="22">
        <v>1050</v>
      </c>
      <c r="AE24" s="22">
        <v>551.05999999999995</v>
      </c>
      <c r="AF24" s="22">
        <f t="shared" si="13"/>
        <v>52.481904761904751</v>
      </c>
      <c r="AG24" s="22">
        <f t="shared" si="14"/>
        <v>26.240952380952375</v>
      </c>
      <c r="AH24" s="22">
        <v>36</v>
      </c>
      <c r="AI24" s="22">
        <v>18</v>
      </c>
      <c r="AJ24" s="22">
        <v>25</v>
      </c>
      <c r="AK24" s="22">
        <f>AJ24/AI24*100</f>
        <v>138.88888888888889</v>
      </c>
      <c r="AL24" s="22">
        <f>AJ24/AH24*100</f>
        <v>69.444444444444443</v>
      </c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>
        <v>4014.6</v>
      </c>
      <c r="AY24" s="22">
        <v>2007.3</v>
      </c>
      <c r="AZ24" s="22">
        <v>1474</v>
      </c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>
        <f t="shared" si="17"/>
        <v>580</v>
      </c>
      <c r="BN24" s="22">
        <f t="shared" si="17"/>
        <v>290</v>
      </c>
      <c r="BO24" s="22">
        <f t="shared" si="17"/>
        <v>60</v>
      </c>
      <c r="BP24" s="22">
        <f t="shared" si="18"/>
        <v>20.689655172413794</v>
      </c>
      <c r="BQ24" s="22">
        <f t="shared" si="19"/>
        <v>10.344827586206897</v>
      </c>
      <c r="BR24" s="22">
        <v>580</v>
      </c>
      <c r="BS24" s="22">
        <v>290</v>
      </c>
      <c r="BT24" s="22">
        <v>60</v>
      </c>
      <c r="BU24" s="22">
        <v>0</v>
      </c>
      <c r="BV24" s="22">
        <v>0</v>
      </c>
      <c r="BW24" s="22">
        <v>0</v>
      </c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>
        <v>100</v>
      </c>
      <c r="CN24" s="22">
        <v>50</v>
      </c>
      <c r="CO24" s="22">
        <v>0</v>
      </c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>
        <v>3200</v>
      </c>
      <c r="DC24" s="22">
        <v>1600</v>
      </c>
      <c r="DD24" s="22"/>
      <c r="DE24" s="22"/>
      <c r="DF24" s="22">
        <f t="shared" si="20"/>
        <v>12006.3</v>
      </c>
      <c r="DG24" s="22">
        <f t="shared" si="20"/>
        <v>6003.15</v>
      </c>
      <c r="DH24" s="22">
        <f t="shared" si="21"/>
        <v>2410.0810999999999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>
        <f t="shared" si="22"/>
        <v>0</v>
      </c>
      <c r="EC24" s="22">
        <f t="shared" si="22"/>
        <v>0</v>
      </c>
      <c r="ED24" s="22">
        <f t="shared" si="23"/>
        <v>0</v>
      </c>
      <c r="EF24" s="19">
        <f t="shared" si="24"/>
        <v>0</v>
      </c>
      <c r="EG24" s="19">
        <f t="shared" si="24"/>
        <v>3200</v>
      </c>
      <c r="EH24" s="19">
        <f t="shared" si="24"/>
        <v>1600</v>
      </c>
      <c r="EI24" s="19">
        <f t="shared" si="25"/>
        <v>0</v>
      </c>
      <c r="EJ24" s="19">
        <f t="shared" si="25"/>
        <v>4014.6</v>
      </c>
      <c r="EK24" s="19">
        <f t="shared" si="25"/>
        <v>2007.3</v>
      </c>
    </row>
    <row r="25" spans="1:141" s="29" customFormat="1" ht="15" customHeight="1">
      <c r="A25" s="20">
        <v>16</v>
      </c>
      <c r="B25" s="21" t="s">
        <v>25</v>
      </c>
      <c r="C25" s="22">
        <v>9422.86</v>
      </c>
      <c r="D25" s="23">
        <f t="shared" si="26"/>
        <v>13662.1</v>
      </c>
      <c r="E25" s="22">
        <f t="shared" si="26"/>
        <v>6831.05</v>
      </c>
      <c r="F25" s="24">
        <f t="shared" si="0"/>
        <v>4878.558</v>
      </c>
      <c r="G25" s="24">
        <f t="shared" si="1"/>
        <v>71.417395568763226</v>
      </c>
      <c r="H25" s="24">
        <f t="shared" si="2"/>
        <v>35.708697784381613</v>
      </c>
      <c r="I25" s="23">
        <f t="shared" si="3"/>
        <v>5700</v>
      </c>
      <c r="J25" s="22">
        <f t="shared" si="3"/>
        <v>2850</v>
      </c>
      <c r="K25" s="24">
        <f t="shared" si="3"/>
        <v>2114.0580000000004</v>
      </c>
      <c r="L25" s="24">
        <f t="shared" si="4"/>
        <v>74.17747368421054</v>
      </c>
      <c r="M25" s="24">
        <f t="shared" si="5"/>
        <v>37.08873684210527</v>
      </c>
      <c r="N25" s="23">
        <f t="shared" si="27"/>
        <v>1200</v>
      </c>
      <c r="O25" s="24">
        <f t="shared" si="6"/>
        <v>600</v>
      </c>
      <c r="P25" s="22">
        <f t="shared" si="6"/>
        <v>553.74800000000005</v>
      </c>
      <c r="Q25" s="24">
        <f t="shared" si="7"/>
        <v>92.291333333333341</v>
      </c>
      <c r="R25" s="25">
        <f t="shared" si="8"/>
        <v>46.145666666666671</v>
      </c>
      <c r="S25" s="22">
        <v>0</v>
      </c>
      <c r="T25" s="22">
        <v>0</v>
      </c>
      <c r="U25" s="22">
        <v>5.1379999999999999</v>
      </c>
      <c r="V25" s="22"/>
      <c r="W25" s="22"/>
      <c r="X25" s="22">
        <v>3000</v>
      </c>
      <c r="Y25" s="22">
        <v>1500</v>
      </c>
      <c r="Z25" s="22">
        <v>909.06</v>
      </c>
      <c r="AA25" s="22">
        <f t="shared" si="11"/>
        <v>60.603999999999992</v>
      </c>
      <c r="AB25" s="22">
        <f t="shared" si="12"/>
        <v>30.301999999999996</v>
      </c>
      <c r="AC25" s="22">
        <v>1200</v>
      </c>
      <c r="AD25" s="22">
        <v>600</v>
      </c>
      <c r="AE25" s="22">
        <v>548.61</v>
      </c>
      <c r="AF25" s="22">
        <f t="shared" si="13"/>
        <v>91.435000000000002</v>
      </c>
      <c r="AG25" s="22">
        <f t="shared" si="14"/>
        <v>45.717500000000001</v>
      </c>
      <c r="AH25" s="22">
        <v>200</v>
      </c>
      <c r="AI25" s="22">
        <v>100</v>
      </c>
      <c r="AJ25" s="22">
        <v>94.4</v>
      </c>
      <c r="AK25" s="22">
        <f>AJ25/AI25*100</f>
        <v>94.4</v>
      </c>
      <c r="AL25" s="22">
        <f>AJ25/AH25*100</f>
        <v>47.2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>
        <v>7962.1</v>
      </c>
      <c r="AY25" s="22">
        <v>3981.05</v>
      </c>
      <c r="AZ25" s="22">
        <v>2764.5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>
        <f t="shared" si="17"/>
        <v>1100</v>
      </c>
      <c r="BN25" s="22">
        <f t="shared" si="17"/>
        <v>550</v>
      </c>
      <c r="BO25" s="22">
        <f t="shared" si="17"/>
        <v>538.53</v>
      </c>
      <c r="BP25" s="22">
        <f t="shared" si="18"/>
        <v>97.914545454545447</v>
      </c>
      <c r="BQ25" s="22">
        <f t="shared" si="19"/>
        <v>48.957272727272724</v>
      </c>
      <c r="BR25" s="22">
        <v>1100</v>
      </c>
      <c r="BS25" s="22">
        <v>550</v>
      </c>
      <c r="BT25" s="22">
        <v>538.53</v>
      </c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>
        <v>200</v>
      </c>
      <c r="CN25" s="22">
        <v>100</v>
      </c>
      <c r="CO25" s="22">
        <v>18.32</v>
      </c>
      <c r="CP25" s="22">
        <v>200</v>
      </c>
      <c r="CQ25" s="22">
        <v>100</v>
      </c>
      <c r="CR25" s="22">
        <v>18.32</v>
      </c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>
        <f t="shared" si="20"/>
        <v>13662.1</v>
      </c>
      <c r="DG25" s="22">
        <f t="shared" si="20"/>
        <v>6831.05</v>
      </c>
      <c r="DH25" s="22">
        <f t="shared" si="21"/>
        <v>4878.558</v>
      </c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>
        <f t="shared" si="22"/>
        <v>0</v>
      </c>
      <c r="EC25" s="22">
        <f t="shared" si="22"/>
        <v>0</v>
      </c>
      <c r="ED25" s="22">
        <f t="shared" si="23"/>
        <v>0</v>
      </c>
      <c r="EF25" s="19">
        <f t="shared" si="24"/>
        <v>18.32</v>
      </c>
      <c r="EG25" s="19">
        <f t="shared" si="24"/>
        <v>0</v>
      </c>
      <c r="EH25" s="19">
        <f t="shared" si="24"/>
        <v>0</v>
      </c>
      <c r="EI25" s="19">
        <f t="shared" si="25"/>
        <v>0</v>
      </c>
      <c r="EJ25" s="19">
        <f t="shared" si="25"/>
        <v>7962.1</v>
      </c>
      <c r="EK25" s="19">
        <f t="shared" si="25"/>
        <v>3981.05</v>
      </c>
    </row>
    <row r="26" spans="1:141" s="29" customFormat="1" ht="15" customHeight="1">
      <c r="A26" s="20">
        <v>17</v>
      </c>
      <c r="B26" s="21" t="s">
        <v>26</v>
      </c>
      <c r="C26" s="22">
        <v>6.0258000000000003</v>
      </c>
      <c r="D26" s="23">
        <f t="shared" si="26"/>
        <v>8594.2000000000007</v>
      </c>
      <c r="E26" s="22">
        <f t="shared" si="26"/>
        <v>4297.1000000000004</v>
      </c>
      <c r="F26" s="24">
        <f t="shared" si="0"/>
        <v>2629.4</v>
      </c>
      <c r="G26" s="24">
        <f t="shared" si="1"/>
        <v>61.1901049545042</v>
      </c>
      <c r="H26" s="24">
        <f t="shared" si="2"/>
        <v>30.5950524772521</v>
      </c>
      <c r="I26" s="23">
        <f t="shared" ref="I26:K33" si="28">S26+X26+AC26+AH26+AM26+AR26+BJ26+BR26+BU26+BX26+CA26+CD26+CJ26+CM26+CS26+CV26+DB26</f>
        <v>1297.7</v>
      </c>
      <c r="J26" s="22">
        <f t="shared" si="28"/>
        <v>648.85</v>
      </c>
      <c r="K26" s="24">
        <f t="shared" si="28"/>
        <v>238.1</v>
      </c>
      <c r="L26" s="24">
        <f t="shared" si="4"/>
        <v>36.69569237882407</v>
      </c>
      <c r="M26" s="24">
        <f t="shared" si="5"/>
        <v>18.347846189412035</v>
      </c>
      <c r="N26" s="23">
        <f t="shared" si="27"/>
        <v>496</v>
      </c>
      <c r="O26" s="24">
        <f t="shared" si="27"/>
        <v>248</v>
      </c>
      <c r="P26" s="22">
        <f t="shared" si="27"/>
        <v>148</v>
      </c>
      <c r="Q26" s="24">
        <f t="shared" si="7"/>
        <v>59.677419354838712</v>
      </c>
      <c r="R26" s="25">
        <f t="shared" si="8"/>
        <v>29.838709677419356</v>
      </c>
      <c r="S26" s="22">
        <v>0</v>
      </c>
      <c r="T26" s="22">
        <v>0</v>
      </c>
      <c r="U26" s="22">
        <v>0</v>
      </c>
      <c r="V26" s="22"/>
      <c r="W26" s="22"/>
      <c r="X26" s="22">
        <v>596.70000000000005</v>
      </c>
      <c r="Y26" s="22">
        <v>298.35000000000002</v>
      </c>
      <c r="Z26" s="22">
        <v>90.1</v>
      </c>
      <c r="AA26" s="22">
        <f t="shared" si="11"/>
        <v>30.199430199430193</v>
      </c>
      <c r="AB26" s="22">
        <f t="shared" si="12"/>
        <v>15.099715099715096</v>
      </c>
      <c r="AC26" s="22">
        <v>496</v>
      </c>
      <c r="AD26" s="22">
        <v>248</v>
      </c>
      <c r="AE26" s="22">
        <v>148</v>
      </c>
      <c r="AF26" s="22">
        <f t="shared" si="13"/>
        <v>59.677419354838712</v>
      </c>
      <c r="AG26" s="22">
        <f t="shared" si="14"/>
        <v>29.838709677419356</v>
      </c>
      <c r="AH26" s="22">
        <v>0</v>
      </c>
      <c r="AI26" s="22">
        <v>0</v>
      </c>
      <c r="AJ26" s="22">
        <v>0</v>
      </c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>
        <v>7296.5</v>
      </c>
      <c r="AY26" s="22">
        <v>3648.25</v>
      </c>
      <c r="AZ26" s="22">
        <v>2391.3000000000002</v>
      </c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>
        <f t="shared" ref="BM26:BP33" si="29">BR26+BU26+BX26+CA26</f>
        <v>205</v>
      </c>
      <c r="BN26" s="22">
        <f t="shared" si="29"/>
        <v>102.5</v>
      </c>
      <c r="BO26" s="22">
        <f t="shared" si="29"/>
        <v>0</v>
      </c>
      <c r="BP26" s="22">
        <f t="shared" si="18"/>
        <v>0</v>
      </c>
      <c r="BQ26" s="22">
        <f t="shared" si="19"/>
        <v>0</v>
      </c>
      <c r="BR26" s="22">
        <v>205</v>
      </c>
      <c r="BS26" s="22">
        <v>102.5</v>
      </c>
      <c r="BT26" s="22">
        <v>0</v>
      </c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>
        <f t="shared" ref="DF26:DG33" si="30">S26+X26+AC26+AH26+AM26+AR26+AU26+AX26+BA26+BD26+BG26+BJ26+BR26+BU26+BX26+CA26+CD26+CG26+CJ26+CM26+CS26+CV26+CY26+DB26</f>
        <v>8594.2000000000007</v>
      </c>
      <c r="DG26" s="22">
        <f t="shared" si="30"/>
        <v>4297.1000000000004</v>
      </c>
      <c r="DH26" s="22">
        <f t="shared" si="21"/>
        <v>2629.4</v>
      </c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>
        <f t="shared" ref="EB26:EC33" si="31">DI26+DL26+DO26+DR26+DU26+DX26</f>
        <v>0</v>
      </c>
      <c r="EC26" s="22">
        <f t="shared" si="31"/>
        <v>0</v>
      </c>
      <c r="ED26" s="22">
        <f t="shared" si="23"/>
        <v>0</v>
      </c>
      <c r="EF26" s="19">
        <f t="shared" si="24"/>
        <v>0</v>
      </c>
      <c r="EG26" s="19">
        <f t="shared" si="24"/>
        <v>0</v>
      </c>
      <c r="EH26" s="19">
        <f t="shared" si="24"/>
        <v>0</v>
      </c>
      <c r="EI26" s="19">
        <f t="shared" si="25"/>
        <v>0</v>
      </c>
      <c r="EJ26" s="19">
        <f t="shared" si="25"/>
        <v>7296.5</v>
      </c>
      <c r="EK26" s="19">
        <f t="shared" si="25"/>
        <v>3648.25</v>
      </c>
    </row>
    <row r="27" spans="1:141" s="29" customFormat="1" ht="15" customHeight="1">
      <c r="A27" s="20">
        <v>18</v>
      </c>
      <c r="B27" s="21" t="s">
        <v>27</v>
      </c>
      <c r="C27" s="22">
        <v>10611.527099999999</v>
      </c>
      <c r="D27" s="23">
        <f t="shared" si="26"/>
        <v>18587.099999999999</v>
      </c>
      <c r="E27" s="22">
        <f t="shared" si="26"/>
        <v>9293.5499999999993</v>
      </c>
      <c r="F27" s="24">
        <f t="shared" si="0"/>
        <v>5461.0742999999993</v>
      </c>
      <c r="G27" s="24">
        <f t="shared" si="1"/>
        <v>58.76198331100602</v>
      </c>
      <c r="H27" s="24">
        <f t="shared" si="2"/>
        <v>29.38099165550301</v>
      </c>
      <c r="I27" s="23">
        <f t="shared" si="28"/>
        <v>4857</v>
      </c>
      <c r="J27" s="22">
        <f t="shared" si="28"/>
        <v>2428.5</v>
      </c>
      <c r="K27" s="24">
        <f t="shared" si="28"/>
        <v>707.67430000000013</v>
      </c>
      <c r="L27" s="24">
        <f t="shared" si="4"/>
        <v>29.14038707020795</v>
      </c>
      <c r="M27" s="24">
        <f t="shared" si="5"/>
        <v>14.570193535103975</v>
      </c>
      <c r="N27" s="23">
        <f t="shared" si="27"/>
        <v>1358.6</v>
      </c>
      <c r="O27" s="24">
        <f t="shared" si="27"/>
        <v>679.3</v>
      </c>
      <c r="P27" s="22">
        <f t="shared" si="27"/>
        <v>313.63130000000001</v>
      </c>
      <c r="Q27" s="24">
        <f t="shared" si="7"/>
        <v>46.169777712350957</v>
      </c>
      <c r="R27" s="25">
        <f t="shared" si="8"/>
        <v>23.084888856175478</v>
      </c>
      <c r="S27" s="22">
        <v>44.6</v>
      </c>
      <c r="T27" s="22">
        <v>22.3</v>
      </c>
      <c r="U27" s="22">
        <v>18.531300000000002</v>
      </c>
      <c r="V27" s="22">
        <f>U27/T27*100</f>
        <v>83.100000000000009</v>
      </c>
      <c r="W27" s="22">
        <f>U27/S27*100</f>
        <v>41.550000000000004</v>
      </c>
      <c r="X27" s="22">
        <v>1952.4</v>
      </c>
      <c r="Y27" s="22">
        <v>976.2</v>
      </c>
      <c r="Z27" s="22">
        <v>313.84300000000002</v>
      </c>
      <c r="AA27" s="22">
        <f t="shared" si="11"/>
        <v>32.149457078467528</v>
      </c>
      <c r="AB27" s="22">
        <f t="shared" si="12"/>
        <v>16.074728539233764</v>
      </c>
      <c r="AC27" s="22">
        <v>1314</v>
      </c>
      <c r="AD27" s="22">
        <v>657</v>
      </c>
      <c r="AE27" s="22">
        <v>295.10000000000002</v>
      </c>
      <c r="AF27" s="22">
        <f t="shared" si="13"/>
        <v>44.916286149162865</v>
      </c>
      <c r="AG27" s="22">
        <f t="shared" si="14"/>
        <v>22.458143074581432</v>
      </c>
      <c r="AH27" s="22">
        <v>120</v>
      </c>
      <c r="AI27" s="22">
        <v>60</v>
      </c>
      <c r="AJ27" s="22">
        <v>4</v>
      </c>
      <c r="AK27" s="22">
        <f t="shared" ref="AK27:AK34" si="32">AJ27/AI27*100</f>
        <v>6.666666666666667</v>
      </c>
      <c r="AL27" s="22">
        <f t="shared" ref="AL27:AL34" si="33">AJ27/AH27*100</f>
        <v>3.3333333333333335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>
        <v>13730.1</v>
      </c>
      <c r="AY27" s="22">
        <v>6865.05</v>
      </c>
      <c r="AZ27" s="22">
        <v>4753.3999999999996</v>
      </c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>
        <f t="shared" si="29"/>
        <v>1226</v>
      </c>
      <c r="BN27" s="22">
        <f t="shared" si="29"/>
        <v>613</v>
      </c>
      <c r="BO27" s="22">
        <f t="shared" si="29"/>
        <v>36.200000000000003</v>
      </c>
      <c r="BP27" s="22">
        <f t="shared" si="18"/>
        <v>5.9053833605220234</v>
      </c>
      <c r="BQ27" s="22">
        <f t="shared" si="19"/>
        <v>2.9526916802610117</v>
      </c>
      <c r="BR27" s="22">
        <v>1226</v>
      </c>
      <c r="BS27" s="22">
        <v>613</v>
      </c>
      <c r="BT27" s="22">
        <v>36.200000000000003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>
        <v>200</v>
      </c>
      <c r="CN27" s="22">
        <v>100</v>
      </c>
      <c r="CO27" s="22">
        <v>40</v>
      </c>
      <c r="CP27" s="22">
        <v>108</v>
      </c>
      <c r="CQ27" s="22">
        <v>54</v>
      </c>
      <c r="CR27" s="22">
        <v>0</v>
      </c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>
        <f t="shared" si="30"/>
        <v>18587.099999999999</v>
      </c>
      <c r="DG27" s="22">
        <f t="shared" si="30"/>
        <v>9293.5499999999993</v>
      </c>
      <c r="DH27" s="22">
        <f t="shared" si="21"/>
        <v>5461.0742999999993</v>
      </c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>
        <f t="shared" si="31"/>
        <v>0</v>
      </c>
      <c r="EC27" s="22">
        <f t="shared" si="31"/>
        <v>0</v>
      </c>
      <c r="ED27" s="22">
        <f t="shared" si="23"/>
        <v>0</v>
      </c>
      <c r="EF27" s="19">
        <f t="shared" si="24"/>
        <v>0</v>
      </c>
      <c r="EG27" s="19">
        <f t="shared" si="24"/>
        <v>0</v>
      </c>
      <c r="EH27" s="19">
        <f t="shared" si="24"/>
        <v>0</v>
      </c>
      <c r="EI27" s="19">
        <f t="shared" si="25"/>
        <v>0</v>
      </c>
      <c r="EJ27" s="19">
        <f t="shared" si="25"/>
        <v>13730.1</v>
      </c>
      <c r="EK27" s="19">
        <f t="shared" si="25"/>
        <v>6865.05</v>
      </c>
    </row>
    <row r="28" spans="1:141" s="29" customFormat="1" ht="15" customHeight="1">
      <c r="A28" s="20">
        <v>19</v>
      </c>
      <c r="B28" s="21" t="s">
        <v>28</v>
      </c>
      <c r="C28" s="22">
        <v>3.4</v>
      </c>
      <c r="D28" s="23">
        <f t="shared" si="26"/>
        <v>52812.7</v>
      </c>
      <c r="E28" s="22">
        <f t="shared" si="26"/>
        <v>26406.35</v>
      </c>
      <c r="F28" s="24">
        <f t="shared" si="0"/>
        <v>14073.602800000001</v>
      </c>
      <c r="G28" s="24">
        <f t="shared" si="1"/>
        <v>53.296282144256978</v>
      </c>
      <c r="H28" s="24">
        <f t="shared" si="2"/>
        <v>26.648141072128489</v>
      </c>
      <c r="I28" s="23">
        <f t="shared" si="28"/>
        <v>12017.800000000001</v>
      </c>
      <c r="J28" s="22">
        <f t="shared" si="28"/>
        <v>6008.9000000000005</v>
      </c>
      <c r="K28" s="24">
        <f t="shared" si="28"/>
        <v>767.1028</v>
      </c>
      <c r="L28" s="24">
        <f t="shared" si="4"/>
        <v>12.766110269766513</v>
      </c>
      <c r="M28" s="24">
        <f t="shared" si="5"/>
        <v>6.3830551348832563</v>
      </c>
      <c r="N28" s="23">
        <f t="shared" si="27"/>
        <v>5141.7</v>
      </c>
      <c r="O28" s="24">
        <f t="shared" si="27"/>
        <v>2570.85</v>
      </c>
      <c r="P28" s="22">
        <f t="shared" si="27"/>
        <v>301.32679999999999</v>
      </c>
      <c r="Q28" s="24">
        <f t="shared" si="7"/>
        <v>11.72090164731509</v>
      </c>
      <c r="R28" s="25">
        <f t="shared" si="8"/>
        <v>5.860450823657545</v>
      </c>
      <c r="S28" s="22">
        <v>0</v>
      </c>
      <c r="T28" s="22">
        <v>0</v>
      </c>
      <c r="U28" s="22">
        <v>0.1268</v>
      </c>
      <c r="V28" s="22"/>
      <c r="W28" s="22"/>
      <c r="X28" s="22">
        <v>2590</v>
      </c>
      <c r="Y28" s="22">
        <v>1295</v>
      </c>
      <c r="Z28" s="22">
        <v>210.72200000000001</v>
      </c>
      <c r="AA28" s="22">
        <f t="shared" si="11"/>
        <v>16.271969111969113</v>
      </c>
      <c r="AB28" s="22">
        <f t="shared" si="12"/>
        <v>8.1359845559845567</v>
      </c>
      <c r="AC28" s="22">
        <v>5141.7</v>
      </c>
      <c r="AD28" s="22">
        <v>2570.85</v>
      </c>
      <c r="AE28" s="22">
        <v>301.2</v>
      </c>
      <c r="AF28" s="22">
        <f t="shared" si="13"/>
        <v>11.715969426454285</v>
      </c>
      <c r="AG28" s="22">
        <f t="shared" si="14"/>
        <v>5.8579847132271423</v>
      </c>
      <c r="AH28" s="22">
        <v>40</v>
      </c>
      <c r="AI28" s="22">
        <v>20</v>
      </c>
      <c r="AJ28" s="22">
        <v>10</v>
      </c>
      <c r="AK28" s="22">
        <f t="shared" si="32"/>
        <v>50</v>
      </c>
      <c r="AL28" s="22">
        <f t="shared" si="33"/>
        <v>25</v>
      </c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>
        <v>40794.9</v>
      </c>
      <c r="AY28" s="22">
        <v>20397.45</v>
      </c>
      <c r="AZ28" s="22">
        <v>13306.5</v>
      </c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>
        <f t="shared" si="29"/>
        <v>886.1</v>
      </c>
      <c r="BN28" s="22">
        <f t="shared" si="29"/>
        <v>443.05</v>
      </c>
      <c r="BO28" s="22">
        <f t="shared" si="29"/>
        <v>152</v>
      </c>
      <c r="BP28" s="22">
        <f t="shared" si="18"/>
        <v>34.307640221193999</v>
      </c>
      <c r="BQ28" s="22">
        <f t="shared" si="19"/>
        <v>17.153820110597</v>
      </c>
      <c r="BR28" s="22">
        <v>616</v>
      </c>
      <c r="BS28" s="22">
        <v>308</v>
      </c>
      <c r="BT28" s="22">
        <v>132</v>
      </c>
      <c r="BU28" s="22"/>
      <c r="BV28" s="22"/>
      <c r="BW28" s="22"/>
      <c r="BX28" s="22"/>
      <c r="BY28" s="22"/>
      <c r="BZ28" s="22"/>
      <c r="CA28" s="22">
        <v>270.10000000000002</v>
      </c>
      <c r="CB28" s="22">
        <v>135.05000000000001</v>
      </c>
      <c r="CC28" s="22">
        <v>20</v>
      </c>
      <c r="CD28" s="22"/>
      <c r="CE28" s="22"/>
      <c r="CF28" s="22"/>
      <c r="CG28" s="22"/>
      <c r="CH28" s="22"/>
      <c r="CI28" s="22"/>
      <c r="CJ28" s="22"/>
      <c r="CK28" s="22"/>
      <c r="CL28" s="22"/>
      <c r="CM28" s="22">
        <v>3360</v>
      </c>
      <c r="CN28" s="22">
        <v>1680</v>
      </c>
      <c r="CO28" s="22">
        <v>93.054000000000002</v>
      </c>
      <c r="CP28" s="22">
        <v>960</v>
      </c>
      <c r="CQ28" s="22">
        <v>480</v>
      </c>
      <c r="CR28" s="22">
        <v>83.054000000000002</v>
      </c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>
        <f t="shared" si="30"/>
        <v>52812.7</v>
      </c>
      <c r="DG28" s="22">
        <f t="shared" si="30"/>
        <v>26406.35</v>
      </c>
      <c r="DH28" s="22">
        <f t="shared" si="21"/>
        <v>14073.602800000001</v>
      </c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>
        <f t="shared" si="31"/>
        <v>0</v>
      </c>
      <c r="EC28" s="22">
        <f t="shared" si="31"/>
        <v>0</v>
      </c>
      <c r="ED28" s="22">
        <f t="shared" si="23"/>
        <v>0</v>
      </c>
      <c r="EF28" s="19">
        <f t="shared" si="24"/>
        <v>83.054000000000002</v>
      </c>
      <c r="EG28" s="19">
        <f t="shared" si="24"/>
        <v>0</v>
      </c>
      <c r="EH28" s="19">
        <f t="shared" si="24"/>
        <v>0</v>
      </c>
      <c r="EI28" s="19">
        <f t="shared" si="25"/>
        <v>0</v>
      </c>
      <c r="EJ28" s="19">
        <f t="shared" si="25"/>
        <v>40794.9</v>
      </c>
      <c r="EK28" s="19">
        <f t="shared" si="25"/>
        <v>20397.45</v>
      </c>
    </row>
    <row r="29" spans="1:141" s="29" customFormat="1" ht="15" customHeight="1">
      <c r="A29" s="20">
        <v>20</v>
      </c>
      <c r="B29" s="21" t="s">
        <v>29</v>
      </c>
      <c r="C29" s="22">
        <v>555.81619999999998</v>
      </c>
      <c r="D29" s="23">
        <f t="shared" si="26"/>
        <v>15391</v>
      </c>
      <c r="E29" s="22">
        <f t="shared" si="26"/>
        <v>7695.5</v>
      </c>
      <c r="F29" s="24">
        <f t="shared" si="0"/>
        <v>4176.3290999999999</v>
      </c>
      <c r="G29" s="24">
        <f t="shared" si="1"/>
        <v>54.269756351114282</v>
      </c>
      <c r="H29" s="24">
        <f t="shared" si="2"/>
        <v>27.134878175557141</v>
      </c>
      <c r="I29" s="23">
        <f t="shared" si="28"/>
        <v>4450.6000000000004</v>
      </c>
      <c r="J29" s="22">
        <f t="shared" si="28"/>
        <v>2225.3000000000002</v>
      </c>
      <c r="K29" s="24">
        <f t="shared" si="28"/>
        <v>424.52909999999997</v>
      </c>
      <c r="L29" s="24">
        <f t="shared" si="4"/>
        <v>19.077387318563787</v>
      </c>
      <c r="M29" s="24">
        <f t="shared" si="5"/>
        <v>9.5386936592818934</v>
      </c>
      <c r="N29" s="23">
        <f t="shared" si="27"/>
        <v>1502</v>
      </c>
      <c r="O29" s="24">
        <f t="shared" si="27"/>
        <v>751</v>
      </c>
      <c r="P29" s="22">
        <f t="shared" si="27"/>
        <v>203.92910000000001</v>
      </c>
      <c r="Q29" s="24">
        <f t="shared" si="7"/>
        <v>27.154340878828233</v>
      </c>
      <c r="R29" s="25">
        <f t="shared" si="8"/>
        <v>13.577170439414116</v>
      </c>
      <c r="S29" s="22">
        <v>0</v>
      </c>
      <c r="T29" s="22">
        <v>0</v>
      </c>
      <c r="U29" s="22">
        <v>0.12909999999999999</v>
      </c>
      <c r="V29" s="22"/>
      <c r="W29" s="22"/>
      <c r="X29" s="22">
        <v>1586.5</v>
      </c>
      <c r="Y29" s="22">
        <v>793.25</v>
      </c>
      <c r="Z29" s="22">
        <v>0</v>
      </c>
      <c r="AA29" s="22">
        <f t="shared" si="11"/>
        <v>0</v>
      </c>
      <c r="AB29" s="22">
        <f t="shared" si="12"/>
        <v>0</v>
      </c>
      <c r="AC29" s="22">
        <v>1502</v>
      </c>
      <c r="AD29" s="22">
        <v>751</v>
      </c>
      <c r="AE29" s="22">
        <v>203.8</v>
      </c>
      <c r="AF29" s="22">
        <f t="shared" si="13"/>
        <v>27.137150466045274</v>
      </c>
      <c r="AG29" s="22">
        <f t="shared" si="14"/>
        <v>13.568575233022637</v>
      </c>
      <c r="AH29" s="22">
        <v>63.8</v>
      </c>
      <c r="AI29" s="22">
        <v>31.9</v>
      </c>
      <c r="AJ29" s="22">
        <v>5</v>
      </c>
      <c r="AK29" s="22">
        <f t="shared" si="32"/>
        <v>15.673981191222571</v>
      </c>
      <c r="AL29" s="22">
        <f t="shared" si="33"/>
        <v>7.8369905956112857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>
        <v>10940.4</v>
      </c>
      <c r="AY29" s="22">
        <v>5470.2</v>
      </c>
      <c r="AZ29" s="22">
        <v>3751.8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>
        <f t="shared" si="29"/>
        <v>1298.3</v>
      </c>
      <c r="BN29" s="22">
        <f t="shared" si="29"/>
        <v>649.15</v>
      </c>
      <c r="BO29" s="22">
        <f t="shared" si="29"/>
        <v>215.6</v>
      </c>
      <c r="BP29" s="22">
        <f t="shared" si="18"/>
        <v>33.212662712778254</v>
      </c>
      <c r="BQ29" s="22">
        <f t="shared" si="19"/>
        <v>16.606331356389127</v>
      </c>
      <c r="BR29" s="22">
        <v>1298.3</v>
      </c>
      <c r="BS29" s="22">
        <v>649.15</v>
      </c>
      <c r="BT29" s="22">
        <v>215.6</v>
      </c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>
        <f t="shared" si="30"/>
        <v>15391</v>
      </c>
      <c r="DG29" s="22">
        <f t="shared" si="30"/>
        <v>7695.5</v>
      </c>
      <c r="DH29" s="22">
        <f t="shared" si="21"/>
        <v>4176.3290999999999</v>
      </c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>
        <f t="shared" si="31"/>
        <v>0</v>
      </c>
      <c r="EC29" s="22">
        <f t="shared" si="31"/>
        <v>0</v>
      </c>
      <c r="ED29" s="22">
        <f t="shared" si="23"/>
        <v>0</v>
      </c>
      <c r="EF29" s="19">
        <f t="shared" si="24"/>
        <v>0</v>
      </c>
      <c r="EG29" s="19">
        <f t="shared" si="24"/>
        <v>0</v>
      </c>
      <c r="EH29" s="19">
        <f t="shared" si="24"/>
        <v>0</v>
      </c>
      <c r="EI29" s="19">
        <f t="shared" si="25"/>
        <v>0</v>
      </c>
      <c r="EJ29" s="19">
        <f t="shared" si="25"/>
        <v>10940.4</v>
      </c>
      <c r="EK29" s="19">
        <f t="shared" si="25"/>
        <v>5470.2</v>
      </c>
    </row>
    <row r="30" spans="1:141" s="29" customFormat="1" ht="15" customHeight="1">
      <c r="A30" s="20">
        <v>21</v>
      </c>
      <c r="B30" s="21" t="s">
        <v>30</v>
      </c>
      <c r="C30" s="22">
        <v>1652.5031999999999</v>
      </c>
      <c r="D30" s="23">
        <f t="shared" si="26"/>
        <v>8970.7999999999993</v>
      </c>
      <c r="E30" s="22">
        <f t="shared" si="26"/>
        <v>4485.3999999999996</v>
      </c>
      <c r="F30" s="24">
        <f t="shared" si="0"/>
        <v>3105.76</v>
      </c>
      <c r="G30" s="24">
        <f t="shared" si="1"/>
        <v>69.241539216123442</v>
      </c>
      <c r="H30" s="24">
        <f t="shared" si="2"/>
        <v>34.620769608061721</v>
      </c>
      <c r="I30" s="23">
        <f t="shared" si="28"/>
        <v>1472.6</v>
      </c>
      <c r="J30" s="22">
        <f t="shared" si="28"/>
        <v>736.3</v>
      </c>
      <c r="K30" s="24">
        <f t="shared" si="28"/>
        <v>472.46</v>
      </c>
      <c r="L30" s="24">
        <f t="shared" si="4"/>
        <v>64.166779845171803</v>
      </c>
      <c r="M30" s="24">
        <f t="shared" si="5"/>
        <v>32.083389922585901</v>
      </c>
      <c r="N30" s="23">
        <f t="shared" si="27"/>
        <v>1028</v>
      </c>
      <c r="O30" s="24">
        <f t="shared" si="27"/>
        <v>514</v>
      </c>
      <c r="P30" s="22">
        <f t="shared" si="27"/>
        <v>431.46</v>
      </c>
      <c r="Q30" s="24">
        <f t="shared" si="7"/>
        <v>83.94163424124514</v>
      </c>
      <c r="R30" s="25">
        <f t="shared" si="8"/>
        <v>41.97081712062257</v>
      </c>
      <c r="S30" s="22">
        <v>0</v>
      </c>
      <c r="T30" s="22">
        <v>0</v>
      </c>
      <c r="U30" s="22">
        <v>0</v>
      </c>
      <c r="V30" s="22"/>
      <c r="W30" s="22"/>
      <c r="X30" s="22">
        <v>374.6</v>
      </c>
      <c r="Y30" s="22">
        <v>187.3</v>
      </c>
      <c r="Z30" s="22">
        <v>5</v>
      </c>
      <c r="AA30" s="22">
        <f t="shared" si="11"/>
        <v>2.6695141484249865</v>
      </c>
      <c r="AB30" s="22">
        <f t="shared" si="12"/>
        <v>1.3347570742124932</v>
      </c>
      <c r="AC30" s="22">
        <v>1028</v>
      </c>
      <c r="AD30" s="22">
        <v>514</v>
      </c>
      <c r="AE30" s="22">
        <v>431.46</v>
      </c>
      <c r="AF30" s="22">
        <f t="shared" si="13"/>
        <v>83.94163424124514</v>
      </c>
      <c r="AG30" s="22">
        <f t="shared" si="14"/>
        <v>41.97081712062257</v>
      </c>
      <c r="AH30" s="22">
        <v>70</v>
      </c>
      <c r="AI30" s="22">
        <v>35</v>
      </c>
      <c r="AJ30" s="22">
        <v>30</v>
      </c>
      <c r="AK30" s="22">
        <f t="shared" si="32"/>
        <v>85.714285714285708</v>
      </c>
      <c r="AL30" s="22">
        <f t="shared" si="33"/>
        <v>42.857142857142854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>
        <v>7498.2</v>
      </c>
      <c r="AY30" s="22">
        <v>3749.1</v>
      </c>
      <c r="AZ30" s="22">
        <v>2633.3</v>
      </c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>
        <f t="shared" si="29"/>
        <v>0</v>
      </c>
      <c r="BN30" s="22">
        <f t="shared" si="29"/>
        <v>0</v>
      </c>
      <c r="BO30" s="22">
        <f t="shared" si="29"/>
        <v>0</v>
      </c>
      <c r="BP30" s="22">
        <f t="shared" si="29"/>
        <v>0</v>
      </c>
      <c r="BQ30" s="22">
        <v>0</v>
      </c>
      <c r="BR30" s="22">
        <v>0</v>
      </c>
      <c r="BS30" s="22">
        <v>0</v>
      </c>
      <c r="BT30" s="22">
        <v>0</v>
      </c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>
        <v>0</v>
      </c>
      <c r="CN30" s="22">
        <v>0</v>
      </c>
      <c r="CO30" s="22">
        <v>6</v>
      </c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>
        <f t="shared" si="30"/>
        <v>8970.7999999999993</v>
      </c>
      <c r="DG30" s="22">
        <f t="shared" si="30"/>
        <v>4485.3999999999996</v>
      </c>
      <c r="DH30" s="22">
        <f t="shared" si="21"/>
        <v>3105.76</v>
      </c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>
        <f t="shared" si="31"/>
        <v>0</v>
      </c>
      <c r="EC30" s="22">
        <f t="shared" si="31"/>
        <v>0</v>
      </c>
      <c r="ED30" s="22">
        <f t="shared" si="23"/>
        <v>0</v>
      </c>
      <c r="EF30" s="19">
        <f t="shared" si="24"/>
        <v>0</v>
      </c>
      <c r="EG30" s="19">
        <f t="shared" si="24"/>
        <v>0</v>
      </c>
      <c r="EH30" s="19">
        <f t="shared" si="24"/>
        <v>0</v>
      </c>
      <c r="EI30" s="19">
        <f t="shared" si="25"/>
        <v>0</v>
      </c>
      <c r="EJ30" s="19">
        <f t="shared" si="25"/>
        <v>7498.2</v>
      </c>
      <c r="EK30" s="19">
        <f t="shared" si="25"/>
        <v>3749.1</v>
      </c>
    </row>
    <row r="31" spans="1:141" s="29" customFormat="1" ht="15" customHeight="1">
      <c r="A31" s="20">
        <v>22</v>
      </c>
      <c r="B31" s="21" t="s">
        <v>31</v>
      </c>
      <c r="C31" s="22">
        <v>1789.7029000000002</v>
      </c>
      <c r="D31" s="23">
        <f t="shared" si="26"/>
        <v>36638.1</v>
      </c>
      <c r="E31" s="22">
        <f t="shared" si="26"/>
        <v>18319.05</v>
      </c>
      <c r="F31" s="24">
        <f t="shared" si="0"/>
        <v>11117.8925</v>
      </c>
      <c r="G31" s="24">
        <f t="shared" si="1"/>
        <v>60.690333286933551</v>
      </c>
      <c r="H31" s="24">
        <f t="shared" si="2"/>
        <v>30.345166643466776</v>
      </c>
      <c r="I31" s="23">
        <f t="shared" si="28"/>
        <v>9970</v>
      </c>
      <c r="J31" s="22">
        <f t="shared" si="28"/>
        <v>4985</v>
      </c>
      <c r="K31" s="24">
        <f t="shared" si="28"/>
        <v>1567.9924999999998</v>
      </c>
      <c r="L31" s="24">
        <f t="shared" si="4"/>
        <v>31.454212637913738</v>
      </c>
      <c r="M31" s="24">
        <f t="shared" si="5"/>
        <v>15.727106318956869</v>
      </c>
      <c r="N31" s="23">
        <f t="shared" si="27"/>
        <v>2865</v>
      </c>
      <c r="O31" s="24">
        <f t="shared" si="27"/>
        <v>1432.5</v>
      </c>
      <c r="P31" s="22">
        <f t="shared" si="27"/>
        <v>789.00210000000004</v>
      </c>
      <c r="Q31" s="24">
        <f t="shared" si="7"/>
        <v>55.078680628272259</v>
      </c>
      <c r="R31" s="25">
        <f t="shared" si="8"/>
        <v>27.53934031413613</v>
      </c>
      <c r="S31" s="22">
        <v>10</v>
      </c>
      <c r="T31" s="22">
        <v>5</v>
      </c>
      <c r="U31" s="22">
        <v>11.8721</v>
      </c>
      <c r="V31" s="22">
        <f>U31/T31*100</f>
        <v>237.44199999999998</v>
      </c>
      <c r="W31" s="22">
        <f>U31/S31*100</f>
        <v>118.72099999999999</v>
      </c>
      <c r="X31" s="22">
        <v>2355</v>
      </c>
      <c r="Y31" s="22">
        <v>1177.5</v>
      </c>
      <c r="Z31" s="22">
        <v>2.5230000000000001</v>
      </c>
      <c r="AA31" s="22">
        <f t="shared" si="11"/>
        <v>0.21426751592356691</v>
      </c>
      <c r="AB31" s="22">
        <f t="shared" si="12"/>
        <v>0.10713375796178345</v>
      </c>
      <c r="AC31" s="22">
        <v>2855</v>
      </c>
      <c r="AD31" s="22">
        <v>1427.5</v>
      </c>
      <c r="AE31" s="22">
        <v>777.13</v>
      </c>
      <c r="AF31" s="22">
        <f t="shared" si="13"/>
        <v>54.439929947460598</v>
      </c>
      <c r="AG31" s="22">
        <f t="shared" si="14"/>
        <v>27.219964973730299</v>
      </c>
      <c r="AH31" s="22">
        <v>350</v>
      </c>
      <c r="AI31" s="22">
        <v>175</v>
      </c>
      <c r="AJ31" s="22">
        <v>18.25</v>
      </c>
      <c r="AK31" s="22">
        <f t="shared" si="32"/>
        <v>10.428571428571429</v>
      </c>
      <c r="AL31" s="22">
        <f t="shared" si="33"/>
        <v>5.2142857142857144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>
        <v>26668.1</v>
      </c>
      <c r="AY31" s="22">
        <v>13334.05</v>
      </c>
      <c r="AZ31" s="22">
        <v>9549.9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>
        <f t="shared" si="29"/>
        <v>1900</v>
      </c>
      <c r="BN31" s="22">
        <f t="shared" si="29"/>
        <v>950</v>
      </c>
      <c r="BO31" s="22">
        <f t="shared" si="29"/>
        <v>503.48540000000003</v>
      </c>
      <c r="BP31" s="22">
        <f>BO31/BN31*100</f>
        <v>52.99846315789474</v>
      </c>
      <c r="BQ31" s="22">
        <f>BO31/BM31*100</f>
        <v>26.49923157894737</v>
      </c>
      <c r="BR31" s="22">
        <v>1900</v>
      </c>
      <c r="BS31" s="22">
        <v>950</v>
      </c>
      <c r="BT31" s="22">
        <v>503.48540000000003</v>
      </c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>
        <v>2500</v>
      </c>
      <c r="CN31" s="22">
        <v>1250</v>
      </c>
      <c r="CO31" s="22">
        <v>254.732</v>
      </c>
      <c r="CP31" s="22">
        <v>1500</v>
      </c>
      <c r="CQ31" s="22">
        <v>750</v>
      </c>
      <c r="CR31" s="22">
        <v>242.732</v>
      </c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>
        <f t="shared" si="30"/>
        <v>36638.1</v>
      </c>
      <c r="DG31" s="22">
        <f t="shared" si="30"/>
        <v>18319.05</v>
      </c>
      <c r="DH31" s="22">
        <f t="shared" si="21"/>
        <v>11117.8925</v>
      </c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>
        <f t="shared" si="31"/>
        <v>0</v>
      </c>
      <c r="EC31" s="22">
        <f t="shared" si="31"/>
        <v>0</v>
      </c>
      <c r="ED31" s="22">
        <f t="shared" si="23"/>
        <v>0</v>
      </c>
      <c r="EF31" s="19">
        <f t="shared" si="24"/>
        <v>242.732</v>
      </c>
      <c r="EG31" s="19">
        <f t="shared" si="24"/>
        <v>0</v>
      </c>
      <c r="EH31" s="19">
        <f t="shared" si="24"/>
        <v>0</v>
      </c>
      <c r="EI31" s="19">
        <f t="shared" si="25"/>
        <v>0</v>
      </c>
      <c r="EJ31" s="19">
        <f t="shared" si="25"/>
        <v>26668.1</v>
      </c>
      <c r="EK31" s="19">
        <f t="shared" si="25"/>
        <v>13334.05</v>
      </c>
    </row>
    <row r="32" spans="1:141" s="29" customFormat="1" ht="15" customHeight="1">
      <c r="A32" s="20">
        <v>23</v>
      </c>
      <c r="B32" s="21" t="s">
        <v>32</v>
      </c>
      <c r="C32" s="22">
        <v>10786.705699999999</v>
      </c>
      <c r="D32" s="23">
        <f t="shared" si="26"/>
        <v>57419.1</v>
      </c>
      <c r="E32" s="22">
        <f t="shared" si="26"/>
        <v>28709.55</v>
      </c>
      <c r="F32" s="24">
        <f t="shared" si="0"/>
        <v>16841.561000000002</v>
      </c>
      <c r="G32" s="24">
        <f t="shared" si="1"/>
        <v>58.661877319567893</v>
      </c>
      <c r="H32" s="24">
        <f t="shared" si="2"/>
        <v>29.330938659783946</v>
      </c>
      <c r="I32" s="23">
        <f t="shared" si="28"/>
        <v>15636</v>
      </c>
      <c r="J32" s="22">
        <f t="shared" si="28"/>
        <v>7818</v>
      </c>
      <c r="K32" s="24">
        <f t="shared" si="28"/>
        <v>3026.8609999999999</v>
      </c>
      <c r="L32" s="24">
        <f t="shared" si="4"/>
        <v>38.716564338705552</v>
      </c>
      <c r="M32" s="24">
        <f t="shared" si="5"/>
        <v>19.358282169352776</v>
      </c>
      <c r="N32" s="23">
        <f t="shared" si="27"/>
        <v>7330</v>
      </c>
      <c r="O32" s="24">
        <f t="shared" si="27"/>
        <v>3665</v>
      </c>
      <c r="P32" s="22">
        <f t="shared" si="27"/>
        <v>2307.6759999999999</v>
      </c>
      <c r="Q32" s="24">
        <f t="shared" si="7"/>
        <v>62.965238744884033</v>
      </c>
      <c r="R32" s="25">
        <f t="shared" si="8"/>
        <v>31.482619372442016</v>
      </c>
      <c r="S32" s="22">
        <v>80</v>
      </c>
      <c r="T32" s="22">
        <v>40</v>
      </c>
      <c r="U32" s="22">
        <v>11.676</v>
      </c>
      <c r="V32" s="22">
        <f>U32/T32*100</f>
        <v>29.189999999999998</v>
      </c>
      <c r="W32" s="22">
        <f>U32/S32*100</f>
        <v>14.594999999999999</v>
      </c>
      <c r="X32" s="22">
        <v>4551</v>
      </c>
      <c r="Y32" s="22">
        <v>2275.5</v>
      </c>
      <c r="Z32" s="22">
        <v>0</v>
      </c>
      <c r="AA32" s="22">
        <f t="shared" si="11"/>
        <v>0</v>
      </c>
      <c r="AB32" s="22">
        <f t="shared" si="12"/>
        <v>0</v>
      </c>
      <c r="AC32" s="22">
        <v>7250</v>
      </c>
      <c r="AD32" s="22">
        <v>3625</v>
      </c>
      <c r="AE32" s="22">
        <v>2296</v>
      </c>
      <c r="AF32" s="22">
        <f t="shared" si="13"/>
        <v>63.337931034482764</v>
      </c>
      <c r="AG32" s="22">
        <f t="shared" si="14"/>
        <v>31.668965517241382</v>
      </c>
      <c r="AH32" s="22">
        <v>360</v>
      </c>
      <c r="AI32" s="22">
        <v>180</v>
      </c>
      <c r="AJ32" s="22">
        <v>79</v>
      </c>
      <c r="AK32" s="22">
        <f t="shared" si="32"/>
        <v>43.888888888888886</v>
      </c>
      <c r="AL32" s="22">
        <f t="shared" si="33"/>
        <v>21.944444444444443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>
        <v>41783.1</v>
      </c>
      <c r="AY32" s="22">
        <v>20891.55</v>
      </c>
      <c r="AZ32" s="22">
        <v>13814.7</v>
      </c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>
        <f t="shared" si="29"/>
        <v>910</v>
      </c>
      <c r="BN32" s="22">
        <f t="shared" si="29"/>
        <v>455</v>
      </c>
      <c r="BO32" s="22">
        <f t="shared" si="29"/>
        <v>179.6</v>
      </c>
      <c r="BP32" s="22">
        <f>BO32/BN32*100</f>
        <v>39.472527472527467</v>
      </c>
      <c r="BQ32" s="22">
        <f>BO32/BM32*100</f>
        <v>19.736263736263734</v>
      </c>
      <c r="BR32" s="22">
        <v>910</v>
      </c>
      <c r="BS32" s="22">
        <v>455</v>
      </c>
      <c r="BT32" s="22">
        <v>179.6</v>
      </c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>
        <v>2485</v>
      </c>
      <c r="CN32" s="22">
        <v>1242.5</v>
      </c>
      <c r="CO32" s="22">
        <v>353.5</v>
      </c>
      <c r="CP32" s="22">
        <v>300</v>
      </c>
      <c r="CQ32" s="22">
        <v>150</v>
      </c>
      <c r="CR32" s="22">
        <v>0</v>
      </c>
      <c r="CS32" s="22"/>
      <c r="CT32" s="22"/>
      <c r="CU32" s="22">
        <v>77.385000000000005</v>
      </c>
      <c r="CV32" s="22"/>
      <c r="CW32" s="22"/>
      <c r="CX32" s="22"/>
      <c r="CY32" s="22"/>
      <c r="CZ32" s="22"/>
      <c r="DA32" s="22"/>
      <c r="DB32" s="22"/>
      <c r="DC32" s="22"/>
      <c r="DD32" s="22">
        <v>29.7</v>
      </c>
      <c r="DE32" s="22"/>
      <c r="DF32" s="22">
        <f t="shared" si="30"/>
        <v>57419.1</v>
      </c>
      <c r="DG32" s="22">
        <f t="shared" si="30"/>
        <v>28709.55</v>
      </c>
      <c r="DH32" s="22">
        <f t="shared" si="21"/>
        <v>16841.561000000002</v>
      </c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>
        <f t="shared" si="31"/>
        <v>0</v>
      </c>
      <c r="EC32" s="22">
        <f t="shared" si="31"/>
        <v>0</v>
      </c>
      <c r="ED32" s="22">
        <f t="shared" si="23"/>
        <v>0</v>
      </c>
      <c r="EF32" s="19">
        <f t="shared" si="24"/>
        <v>77.385000000000005</v>
      </c>
      <c r="EG32" s="19">
        <f t="shared" si="24"/>
        <v>0</v>
      </c>
      <c r="EH32" s="19">
        <f t="shared" si="24"/>
        <v>0</v>
      </c>
      <c r="EI32" s="19">
        <f t="shared" si="25"/>
        <v>0</v>
      </c>
      <c r="EJ32" s="19">
        <f t="shared" si="25"/>
        <v>41783.1</v>
      </c>
      <c r="EK32" s="19">
        <f t="shared" si="25"/>
        <v>20891.55</v>
      </c>
    </row>
    <row r="33" spans="1:141" s="29" customFormat="1" ht="15" customHeight="1">
      <c r="A33" s="20">
        <v>24</v>
      </c>
      <c r="B33" s="21" t="s">
        <v>33</v>
      </c>
      <c r="C33" s="22">
        <v>416.80419999999998</v>
      </c>
      <c r="D33" s="23">
        <f t="shared" si="26"/>
        <v>21319.7</v>
      </c>
      <c r="E33" s="22">
        <f t="shared" si="26"/>
        <v>10659.85</v>
      </c>
      <c r="F33" s="24">
        <f t="shared" si="0"/>
        <v>6793.4348999999993</v>
      </c>
      <c r="G33" s="24">
        <f t="shared" si="1"/>
        <v>63.729179116028831</v>
      </c>
      <c r="H33" s="24">
        <f t="shared" si="2"/>
        <v>31.864589558014416</v>
      </c>
      <c r="I33" s="23">
        <f t="shared" si="28"/>
        <v>2542.3000000000002</v>
      </c>
      <c r="J33" s="22">
        <f t="shared" si="28"/>
        <v>1271.1500000000001</v>
      </c>
      <c r="K33" s="24">
        <f t="shared" si="28"/>
        <v>120.03489999999999</v>
      </c>
      <c r="L33" s="24">
        <f t="shared" si="4"/>
        <v>9.4430161664634369</v>
      </c>
      <c r="M33" s="24">
        <f t="shared" si="5"/>
        <v>4.7215080832317184</v>
      </c>
      <c r="N33" s="23">
        <f t="shared" si="27"/>
        <v>700.7</v>
      </c>
      <c r="O33" s="24">
        <f t="shared" si="27"/>
        <v>350.35</v>
      </c>
      <c r="P33" s="22">
        <f t="shared" si="27"/>
        <v>3.49E-2</v>
      </c>
      <c r="Q33" s="24">
        <f t="shared" si="7"/>
        <v>9.961467104324247E-3</v>
      </c>
      <c r="R33" s="25">
        <f t="shared" si="8"/>
        <v>4.9807335521621235E-3</v>
      </c>
      <c r="S33" s="22">
        <v>100.7</v>
      </c>
      <c r="T33" s="22">
        <v>50.35</v>
      </c>
      <c r="U33" s="22">
        <v>3.49E-2</v>
      </c>
      <c r="V33" s="22">
        <f>U33/T33*100</f>
        <v>6.9314796425024833E-2</v>
      </c>
      <c r="W33" s="22">
        <f>U33/S33*100</f>
        <v>3.4657398212512416E-2</v>
      </c>
      <c r="X33" s="22">
        <v>1474.6</v>
      </c>
      <c r="Y33" s="22">
        <v>737.3</v>
      </c>
      <c r="Z33" s="22">
        <v>0</v>
      </c>
      <c r="AA33" s="22">
        <f t="shared" si="11"/>
        <v>0</v>
      </c>
      <c r="AB33" s="22">
        <f t="shared" si="12"/>
        <v>0</v>
      </c>
      <c r="AC33" s="22">
        <v>600</v>
      </c>
      <c r="AD33" s="22">
        <v>300</v>
      </c>
      <c r="AE33" s="22">
        <v>0</v>
      </c>
      <c r="AF33" s="22">
        <f t="shared" si="13"/>
        <v>0</v>
      </c>
      <c r="AG33" s="22">
        <f t="shared" si="14"/>
        <v>0</v>
      </c>
      <c r="AH33" s="22">
        <v>6</v>
      </c>
      <c r="AI33" s="22">
        <v>3</v>
      </c>
      <c r="AJ33" s="22">
        <v>0</v>
      </c>
      <c r="AK33" s="22">
        <f t="shared" si="32"/>
        <v>0</v>
      </c>
      <c r="AL33" s="22">
        <f t="shared" si="33"/>
        <v>0</v>
      </c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>
        <v>18777.400000000001</v>
      </c>
      <c r="AY33" s="22">
        <v>9388.7000000000007</v>
      </c>
      <c r="AZ33" s="22">
        <v>6673.4</v>
      </c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f t="shared" si="29"/>
        <v>361</v>
      </c>
      <c r="BN33" s="22">
        <f t="shared" si="29"/>
        <v>180.5</v>
      </c>
      <c r="BO33" s="22">
        <f t="shared" si="29"/>
        <v>120</v>
      </c>
      <c r="BP33" s="22">
        <f>BO33/BN33*100</f>
        <v>66.4819944598338</v>
      </c>
      <c r="BQ33" s="22">
        <f>BO33/BM33*100</f>
        <v>33.2409972299169</v>
      </c>
      <c r="BR33" s="22">
        <v>361</v>
      </c>
      <c r="BS33" s="22">
        <v>180.5</v>
      </c>
      <c r="BT33" s="22">
        <v>120</v>
      </c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>
        <f t="shared" si="30"/>
        <v>21319.7</v>
      </c>
      <c r="DG33" s="22">
        <f t="shared" si="30"/>
        <v>10659.85</v>
      </c>
      <c r="DH33" s="22">
        <f t="shared" si="21"/>
        <v>6793.4348999999993</v>
      </c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>
        <f t="shared" si="31"/>
        <v>0</v>
      </c>
      <c r="EC33" s="22">
        <f t="shared" si="31"/>
        <v>0</v>
      </c>
      <c r="ED33" s="22">
        <f t="shared" si="23"/>
        <v>0</v>
      </c>
      <c r="EF33" s="19">
        <f t="shared" si="24"/>
        <v>0</v>
      </c>
      <c r="EG33" s="19">
        <f t="shared" si="24"/>
        <v>0</v>
      </c>
      <c r="EH33" s="19">
        <f t="shared" si="24"/>
        <v>0</v>
      </c>
      <c r="EI33" s="19">
        <f t="shared" si="25"/>
        <v>0</v>
      </c>
      <c r="EJ33" s="19">
        <f t="shared" si="25"/>
        <v>18777.400000000001</v>
      </c>
      <c r="EK33" s="19">
        <f t="shared" si="25"/>
        <v>9388.7000000000007</v>
      </c>
    </row>
    <row r="34" spans="1:141" s="33" customFormat="1" ht="15" customHeight="1">
      <c r="A34" s="139" t="s">
        <v>34</v>
      </c>
      <c r="B34" s="140"/>
      <c r="C34" s="30">
        <f>SUM(C10:C33)</f>
        <v>490906.57150000008</v>
      </c>
      <c r="D34" s="30">
        <f>SUM(D10:D33)</f>
        <v>4458274.7679999983</v>
      </c>
      <c r="E34" s="30">
        <f>SUM(E10:E33)</f>
        <v>2229137.3839999991</v>
      </c>
      <c r="F34" s="30">
        <f>SUM(F10:F33)</f>
        <v>1343138.1690999996</v>
      </c>
      <c r="G34" s="30">
        <f t="shared" si="1"/>
        <v>60.253718713821549</v>
      </c>
      <c r="H34" s="30">
        <f t="shared" si="2"/>
        <v>30.126859356910774</v>
      </c>
      <c r="I34" s="30">
        <f>SUM(I10:I33)</f>
        <v>1290209.0980000002</v>
      </c>
      <c r="J34" s="30">
        <f>SUM(J10:J33)</f>
        <v>645104.54900000012</v>
      </c>
      <c r="K34" s="30">
        <f>SUM(K10:K33)</f>
        <v>271547.64910000004</v>
      </c>
      <c r="L34" s="30">
        <f t="shared" si="4"/>
        <v>42.093587701549438</v>
      </c>
      <c r="M34" s="30">
        <f t="shared" si="5"/>
        <v>21.046793850774719</v>
      </c>
      <c r="N34" s="30">
        <f>SUM(N10:N33)</f>
        <v>508456.38899999991</v>
      </c>
      <c r="O34" s="30">
        <f>SUM(O10:O33)</f>
        <v>254228.19449999995</v>
      </c>
      <c r="P34" s="30">
        <f>SUM(P10:P33)</f>
        <v>120264.8512</v>
      </c>
      <c r="Q34" s="30">
        <f t="shared" si="7"/>
        <v>47.305866855770802</v>
      </c>
      <c r="R34" s="31">
        <f t="shared" si="8"/>
        <v>23.652933427885401</v>
      </c>
      <c r="S34" s="30">
        <f>SUM(S10:S33)</f>
        <v>41992.899999999994</v>
      </c>
      <c r="T34" s="30">
        <f>SUM(T10:T33)</f>
        <v>20996.449999999997</v>
      </c>
      <c r="U34" s="30">
        <f>SUM(U10:U33)</f>
        <v>14421.273500000005</v>
      </c>
      <c r="V34" s="30">
        <f>U34/T34*100</f>
        <v>68.684341876841117</v>
      </c>
      <c r="W34" s="31">
        <f>U34/S34*100</f>
        <v>34.342170938420558</v>
      </c>
      <c r="X34" s="30">
        <f>SUM(X10:X33)</f>
        <v>204785.60900000003</v>
      </c>
      <c r="Y34" s="30">
        <f>SUM(Y10:Y33)</f>
        <v>102392.80450000001</v>
      </c>
      <c r="Z34" s="30">
        <f>SUM(Z10:Z33)</f>
        <v>23592.327499999999</v>
      </c>
      <c r="AA34" s="30">
        <f t="shared" si="11"/>
        <v>23.041001382084421</v>
      </c>
      <c r="AB34" s="31">
        <f t="shared" si="12"/>
        <v>11.52050069104221</v>
      </c>
      <c r="AC34" s="30">
        <f>SUM(AC10:AC33)</f>
        <v>466463.48899999994</v>
      </c>
      <c r="AD34" s="30">
        <f>SUM(AD10:AD33)</f>
        <v>233231.74449999997</v>
      </c>
      <c r="AE34" s="30">
        <f>SUM(AE10:AE33)</f>
        <v>105843.57770000004</v>
      </c>
      <c r="AF34" s="30">
        <f t="shared" si="13"/>
        <v>45.381291439081977</v>
      </c>
      <c r="AG34" s="31">
        <f t="shared" si="14"/>
        <v>22.690645719540989</v>
      </c>
      <c r="AH34" s="30">
        <f>SUM(AH10:AH33)</f>
        <v>50102.400000000009</v>
      </c>
      <c r="AI34" s="30">
        <f>SUM(AI10:AI33)</f>
        <v>25051.200000000004</v>
      </c>
      <c r="AJ34" s="30">
        <f>SUM(AJ10:AJ33)</f>
        <v>11854.147999999997</v>
      </c>
      <c r="AK34" s="30">
        <f t="shared" si="32"/>
        <v>47.319681292712509</v>
      </c>
      <c r="AL34" s="31">
        <f t="shared" si="33"/>
        <v>23.659840646356255</v>
      </c>
      <c r="AM34" s="30">
        <f>SUM(AM10:AM33)</f>
        <v>27800</v>
      </c>
      <c r="AN34" s="30">
        <f>SUM(AN10:AN33)</f>
        <v>13900</v>
      </c>
      <c r="AO34" s="30">
        <f>SUM(AO10:AO33)</f>
        <v>7164.4299999999994</v>
      </c>
      <c r="AP34" s="30">
        <f>AO34/AN34*100</f>
        <v>51.542661870503593</v>
      </c>
      <c r="AQ34" s="31">
        <f>AO34/AM34*100</f>
        <v>25.771330935251797</v>
      </c>
      <c r="AR34" s="30">
        <f t="shared" ref="AR34:BO34" si="34">SUM(AR10:AR33)</f>
        <v>0</v>
      </c>
      <c r="AS34" s="30">
        <f t="shared" si="34"/>
        <v>0</v>
      </c>
      <c r="AT34" s="30">
        <f t="shared" si="34"/>
        <v>0</v>
      </c>
      <c r="AU34" s="30">
        <f t="shared" si="34"/>
        <v>0</v>
      </c>
      <c r="AV34" s="30">
        <f t="shared" si="34"/>
        <v>0</v>
      </c>
      <c r="AW34" s="30">
        <f t="shared" si="34"/>
        <v>0</v>
      </c>
      <c r="AX34" s="30">
        <f t="shared" si="34"/>
        <v>3091820.4000000004</v>
      </c>
      <c r="AY34" s="30">
        <f t="shared" si="34"/>
        <v>1545910.2000000002</v>
      </c>
      <c r="AZ34" s="30">
        <f t="shared" si="34"/>
        <v>1056221.7000000002</v>
      </c>
      <c r="BA34" s="30">
        <f t="shared" si="34"/>
        <v>0</v>
      </c>
      <c r="BB34" s="30">
        <f t="shared" si="34"/>
        <v>0</v>
      </c>
      <c r="BC34" s="30">
        <f t="shared" si="34"/>
        <v>0</v>
      </c>
      <c r="BD34" s="30">
        <f t="shared" si="34"/>
        <v>48541.999999999993</v>
      </c>
      <c r="BE34" s="30">
        <f t="shared" si="34"/>
        <v>24270.999999999996</v>
      </c>
      <c r="BF34" s="30">
        <f t="shared" si="34"/>
        <v>15803.2</v>
      </c>
      <c r="BG34" s="30">
        <f t="shared" si="34"/>
        <v>0</v>
      </c>
      <c r="BH34" s="30">
        <f t="shared" si="34"/>
        <v>0</v>
      </c>
      <c r="BI34" s="30">
        <f t="shared" si="34"/>
        <v>0</v>
      </c>
      <c r="BJ34" s="30">
        <f t="shared" si="34"/>
        <v>0</v>
      </c>
      <c r="BK34" s="30">
        <f t="shared" si="34"/>
        <v>0</v>
      </c>
      <c r="BL34" s="30">
        <f t="shared" si="34"/>
        <v>0</v>
      </c>
      <c r="BM34" s="30">
        <f t="shared" si="34"/>
        <v>122647.70000000001</v>
      </c>
      <c r="BN34" s="30">
        <f t="shared" si="34"/>
        <v>61323.850000000006</v>
      </c>
      <c r="BO34" s="30">
        <f t="shared" si="34"/>
        <v>27296.1777</v>
      </c>
      <c r="BP34" s="30">
        <f>BO34/BN34*100</f>
        <v>44.511519906202885</v>
      </c>
      <c r="BQ34" s="31">
        <f>BO34/BM34*100</f>
        <v>22.255759953101443</v>
      </c>
      <c r="BR34" s="30">
        <f t="shared" ref="BR34:EC34" si="35">SUM(BR10:BR33)</f>
        <v>53197.4</v>
      </c>
      <c r="BS34" s="30">
        <f t="shared" si="35"/>
        <v>26598.7</v>
      </c>
      <c r="BT34" s="30">
        <f t="shared" si="35"/>
        <v>10750.229000000001</v>
      </c>
      <c r="BU34" s="30">
        <f t="shared" si="35"/>
        <v>14904.2</v>
      </c>
      <c r="BV34" s="30">
        <f t="shared" si="35"/>
        <v>7452.1</v>
      </c>
      <c r="BW34" s="30">
        <f t="shared" si="35"/>
        <v>3296.4357</v>
      </c>
      <c r="BX34" s="30">
        <f t="shared" si="35"/>
        <v>22912.799999999999</v>
      </c>
      <c r="BY34" s="30">
        <f t="shared" si="35"/>
        <v>11456.4</v>
      </c>
      <c r="BZ34" s="30">
        <f t="shared" si="35"/>
        <v>4611.3440000000001</v>
      </c>
      <c r="CA34" s="30">
        <f t="shared" si="35"/>
        <v>31633.3</v>
      </c>
      <c r="CB34" s="30">
        <f t="shared" si="35"/>
        <v>15816.65</v>
      </c>
      <c r="CC34" s="30">
        <f t="shared" si="35"/>
        <v>8638.1689999999999</v>
      </c>
      <c r="CD34" s="30">
        <f t="shared" si="35"/>
        <v>0</v>
      </c>
      <c r="CE34" s="30">
        <f t="shared" si="35"/>
        <v>0</v>
      </c>
      <c r="CF34" s="30">
        <f t="shared" si="35"/>
        <v>0</v>
      </c>
      <c r="CG34" s="30">
        <f t="shared" si="35"/>
        <v>21703.27</v>
      </c>
      <c r="CH34" s="30">
        <f t="shared" si="35"/>
        <v>10851.635</v>
      </c>
      <c r="CI34" s="30">
        <f t="shared" si="35"/>
        <v>4835.62</v>
      </c>
      <c r="CJ34" s="30">
        <f t="shared" si="35"/>
        <v>0</v>
      </c>
      <c r="CK34" s="30">
        <f t="shared" si="35"/>
        <v>0</v>
      </c>
      <c r="CL34" s="30">
        <f t="shared" si="35"/>
        <v>238.44</v>
      </c>
      <c r="CM34" s="30">
        <f t="shared" si="35"/>
        <v>347221.8</v>
      </c>
      <c r="CN34" s="30">
        <f t="shared" si="35"/>
        <v>173610.9</v>
      </c>
      <c r="CO34" s="30">
        <f t="shared" si="35"/>
        <v>66095.523699999991</v>
      </c>
      <c r="CP34" s="30">
        <f t="shared" si="35"/>
        <v>103798</v>
      </c>
      <c r="CQ34" s="30">
        <f t="shared" si="35"/>
        <v>51899</v>
      </c>
      <c r="CR34" s="30">
        <f t="shared" si="35"/>
        <v>22637.937599999997</v>
      </c>
      <c r="CS34" s="30">
        <f t="shared" si="35"/>
        <v>13550</v>
      </c>
      <c r="CT34" s="30">
        <f t="shared" si="35"/>
        <v>6775</v>
      </c>
      <c r="CU34" s="30">
        <f t="shared" si="35"/>
        <v>4699.4110000000001</v>
      </c>
      <c r="CV34" s="30">
        <f t="shared" si="35"/>
        <v>4920</v>
      </c>
      <c r="CW34" s="30">
        <f t="shared" si="35"/>
        <v>2460</v>
      </c>
      <c r="CX34" s="30">
        <f t="shared" si="35"/>
        <v>2565</v>
      </c>
      <c r="CY34" s="30">
        <f t="shared" si="35"/>
        <v>6000</v>
      </c>
      <c r="CZ34" s="30">
        <f t="shared" si="35"/>
        <v>3000</v>
      </c>
      <c r="DA34" s="30">
        <f t="shared" si="35"/>
        <v>500</v>
      </c>
      <c r="DB34" s="30">
        <f t="shared" si="35"/>
        <v>10725.2</v>
      </c>
      <c r="DC34" s="30">
        <f t="shared" si="35"/>
        <v>5362.6</v>
      </c>
      <c r="DD34" s="30">
        <f t="shared" si="35"/>
        <v>7777.34</v>
      </c>
      <c r="DE34" s="30">
        <f t="shared" si="35"/>
        <v>0</v>
      </c>
      <c r="DF34" s="30">
        <f t="shared" si="35"/>
        <v>4458274.7679999983</v>
      </c>
      <c r="DG34" s="30">
        <f t="shared" si="35"/>
        <v>2229137.3839999991</v>
      </c>
      <c r="DH34" s="30">
        <f t="shared" si="35"/>
        <v>1348908.1690999996</v>
      </c>
      <c r="DI34" s="30">
        <f t="shared" si="35"/>
        <v>0</v>
      </c>
      <c r="DJ34" s="30">
        <f t="shared" si="35"/>
        <v>0</v>
      </c>
      <c r="DK34" s="30">
        <f t="shared" si="35"/>
        <v>0</v>
      </c>
      <c r="DL34" s="30">
        <f t="shared" si="35"/>
        <v>0</v>
      </c>
      <c r="DM34" s="30">
        <f t="shared" si="35"/>
        <v>0</v>
      </c>
      <c r="DN34" s="30">
        <f t="shared" si="35"/>
        <v>-5770</v>
      </c>
      <c r="DO34" s="30">
        <f t="shared" si="35"/>
        <v>0</v>
      </c>
      <c r="DP34" s="30">
        <f t="shared" si="35"/>
        <v>0</v>
      </c>
      <c r="DQ34" s="30">
        <f t="shared" si="35"/>
        <v>0</v>
      </c>
      <c r="DR34" s="30">
        <f t="shared" si="35"/>
        <v>0</v>
      </c>
      <c r="DS34" s="30">
        <f t="shared" si="35"/>
        <v>0</v>
      </c>
      <c r="DT34" s="30">
        <f t="shared" si="35"/>
        <v>0</v>
      </c>
      <c r="DU34" s="30">
        <f t="shared" si="35"/>
        <v>0</v>
      </c>
      <c r="DV34" s="30">
        <f t="shared" si="35"/>
        <v>0</v>
      </c>
      <c r="DW34" s="30">
        <f t="shared" si="35"/>
        <v>0</v>
      </c>
      <c r="DX34" s="30">
        <f t="shared" si="35"/>
        <v>9500</v>
      </c>
      <c r="DY34" s="30">
        <f t="shared" si="35"/>
        <v>0</v>
      </c>
      <c r="DZ34" s="30">
        <f t="shared" si="35"/>
        <v>0</v>
      </c>
      <c r="EA34" s="30">
        <f t="shared" si="35"/>
        <v>0</v>
      </c>
      <c r="EB34" s="30">
        <f t="shared" si="35"/>
        <v>9500</v>
      </c>
      <c r="EC34" s="30">
        <f t="shared" si="35"/>
        <v>0</v>
      </c>
      <c r="ED34" s="32">
        <f t="shared" ref="ED34" si="36">SUM(ED10:ED33)</f>
        <v>-5770</v>
      </c>
      <c r="EF34" s="34">
        <f t="shared" ref="EF34:EK34" si="37">SUM(EF10:EF33)</f>
        <v>32672.9686</v>
      </c>
      <c r="EG34" s="24">
        <f t="shared" si="37"/>
        <v>29195.200000000001</v>
      </c>
      <c r="EH34" s="24">
        <f t="shared" si="37"/>
        <v>14597.6</v>
      </c>
      <c r="EI34" s="24">
        <f t="shared" si="37"/>
        <v>2565</v>
      </c>
      <c r="EJ34" s="24">
        <f t="shared" si="37"/>
        <v>3168065.6700000004</v>
      </c>
      <c r="EK34" s="24">
        <f t="shared" si="37"/>
        <v>1584032.8350000002</v>
      </c>
    </row>
    <row r="35" spans="1:141" ht="3" customHeight="1"/>
    <row r="36" spans="1:141" ht="13.5"/>
    <row r="37" spans="1:141" ht="13.5"/>
    <row r="38" spans="1:141" ht="13.5"/>
    <row r="39" spans="1:141" ht="13.5"/>
    <row r="40" spans="1:141" ht="13.5"/>
    <row r="41" spans="1:141" ht="13.5"/>
    <row r="42" spans="1:141" ht="13.5"/>
    <row r="43" spans="1:141" ht="13.5"/>
    <row r="44" spans="1:141" ht="13.5"/>
    <row r="45" spans="1:141" ht="13.5"/>
    <row r="46" spans="1:141" ht="13.5"/>
    <row r="47" spans="1:141" ht="13.5">
      <c r="EF47" s="2"/>
      <c r="EG47" s="2"/>
      <c r="EH47" s="2"/>
      <c r="EI47" s="2"/>
      <c r="EJ47" s="2"/>
      <c r="EK47" s="2"/>
    </row>
    <row r="48" spans="1:141" ht="13.5">
      <c r="EF48" s="2"/>
      <c r="EG48" s="2"/>
      <c r="EH48" s="2"/>
      <c r="EI48" s="2"/>
      <c r="EJ48" s="2"/>
      <c r="EK48" s="2"/>
    </row>
    <row r="49" spans="136:141" ht="13.5">
      <c r="EF49" s="2"/>
      <c r="EG49" s="2"/>
      <c r="EH49" s="2"/>
      <c r="EI49" s="2"/>
      <c r="EJ49" s="2"/>
      <c r="EK49" s="2"/>
    </row>
    <row r="50" spans="136:141" ht="13.5">
      <c r="EF50" s="2"/>
      <c r="EG50" s="2"/>
      <c r="EH50" s="2"/>
      <c r="EI50" s="2"/>
      <c r="EJ50" s="2"/>
      <c r="EK50" s="2"/>
    </row>
    <row r="51" spans="136:141" ht="13.5">
      <c r="EF51" s="2"/>
      <c r="EG51" s="2"/>
      <c r="EH51" s="2"/>
      <c r="EI51" s="2"/>
      <c r="EJ51" s="2"/>
      <c r="EK51" s="2"/>
    </row>
    <row r="52" spans="136:141" ht="13.5">
      <c r="EF52" s="2"/>
      <c r="EG52" s="2"/>
      <c r="EH52" s="2"/>
      <c r="EI52" s="2"/>
      <c r="EJ52" s="2"/>
      <c r="EK52" s="2"/>
    </row>
    <row r="53" spans="136:141" ht="13.5">
      <c r="EF53" s="2"/>
      <c r="EG53" s="2"/>
      <c r="EH53" s="2"/>
      <c r="EI53" s="2"/>
      <c r="EJ53" s="2"/>
      <c r="EK53" s="2"/>
    </row>
    <row r="54" spans="136:141" ht="13.5">
      <c r="EF54" s="2"/>
      <c r="EG54" s="2"/>
      <c r="EH54" s="2"/>
      <c r="EI54" s="2"/>
      <c r="EJ54" s="2"/>
      <c r="EK54" s="2"/>
    </row>
    <row r="55" spans="136:141" ht="13.5">
      <c r="EF55" s="2"/>
      <c r="EG55" s="2"/>
      <c r="EH55" s="2"/>
      <c r="EI55" s="2"/>
      <c r="EJ55" s="2"/>
      <c r="EK55" s="2"/>
    </row>
    <row r="56" spans="136:141" ht="13.5">
      <c r="EF56" s="2"/>
      <c r="EG56" s="2"/>
      <c r="EH56" s="2"/>
      <c r="EI56" s="2"/>
      <c r="EJ56" s="2"/>
      <c r="EK56" s="2"/>
    </row>
    <row r="57" spans="136:141" ht="13.5">
      <c r="EF57" s="2"/>
      <c r="EG57" s="2"/>
      <c r="EH57" s="2"/>
      <c r="EI57" s="2"/>
      <c r="EJ57" s="2"/>
      <c r="EK57" s="2"/>
    </row>
    <row r="58" spans="136:141" ht="13.5">
      <c r="EF58" s="2"/>
      <c r="EG58" s="2"/>
      <c r="EH58" s="2"/>
      <c r="EI58" s="2"/>
      <c r="EJ58" s="2"/>
      <c r="EK58" s="2"/>
    </row>
    <row r="59" spans="136:141" ht="13.5">
      <c r="EF59" s="2"/>
      <c r="EG59" s="2"/>
      <c r="EH59" s="2"/>
      <c r="EI59" s="2"/>
      <c r="EJ59" s="2"/>
      <c r="EK59" s="2"/>
    </row>
    <row r="60" spans="136:141" ht="13.5">
      <c r="EF60" s="2"/>
      <c r="EG60" s="2"/>
      <c r="EH60" s="2"/>
      <c r="EI60" s="2"/>
      <c r="EJ60" s="2"/>
      <c r="EK60" s="2"/>
    </row>
    <row r="61" spans="136:141" ht="13.5">
      <c r="EF61" s="2"/>
      <c r="EG61" s="2"/>
      <c r="EH61" s="2"/>
      <c r="EI61" s="2"/>
      <c r="EJ61" s="2"/>
      <c r="EK61" s="2"/>
    </row>
    <row r="62" spans="136:141" ht="13.5">
      <c r="EF62" s="2"/>
      <c r="EG62" s="2"/>
      <c r="EH62" s="2"/>
      <c r="EI62" s="2"/>
      <c r="EJ62" s="2"/>
      <c r="EK62" s="2"/>
    </row>
    <row r="63" spans="136:141" ht="13.5">
      <c r="EF63" s="2"/>
      <c r="EG63" s="2"/>
      <c r="EH63" s="2"/>
      <c r="EI63" s="2"/>
      <c r="EJ63" s="2"/>
      <c r="EK63" s="2"/>
    </row>
    <row r="64" spans="136:141" ht="13.5">
      <c r="EF64" s="2"/>
      <c r="EG64" s="2"/>
      <c r="EH64" s="2"/>
      <c r="EI64" s="2"/>
      <c r="EJ64" s="2"/>
      <c r="EK64" s="2"/>
    </row>
    <row r="65" spans="136:141" ht="13.5">
      <c r="EF65" s="2"/>
      <c r="EG65" s="2"/>
      <c r="EH65" s="2"/>
      <c r="EI65" s="2"/>
      <c r="EJ65" s="2"/>
      <c r="EK65" s="2"/>
    </row>
    <row r="66" spans="136:141" ht="13.5">
      <c r="EF66" s="2"/>
      <c r="EG66" s="2"/>
      <c r="EH66" s="2"/>
      <c r="EI66" s="2"/>
      <c r="EJ66" s="2"/>
      <c r="EK66" s="2"/>
    </row>
    <row r="67" spans="136:141" ht="13.5">
      <c r="EF67" s="2"/>
      <c r="EG67" s="2"/>
      <c r="EH67" s="2"/>
      <c r="EI67" s="2"/>
      <c r="EJ67" s="2"/>
      <c r="EK67" s="2"/>
    </row>
    <row r="68" spans="136:141" ht="13.5">
      <c r="EF68" s="2"/>
      <c r="EG68" s="2"/>
      <c r="EH68" s="2"/>
      <c r="EI68" s="2"/>
      <c r="EJ68" s="2"/>
      <c r="EK68" s="2"/>
    </row>
    <row r="69" spans="136:141" ht="13.5">
      <c r="EF69" s="2"/>
      <c r="EG69" s="2"/>
      <c r="EH69" s="2"/>
      <c r="EI69" s="2"/>
      <c r="EJ69" s="2"/>
      <c r="EK69" s="2"/>
    </row>
    <row r="70" spans="136:141" ht="13.5">
      <c r="EF70" s="2"/>
      <c r="EG70" s="2"/>
      <c r="EH70" s="2"/>
      <c r="EI70" s="2"/>
      <c r="EJ70" s="2"/>
      <c r="EK70" s="2"/>
    </row>
    <row r="71" spans="136:141" ht="13.5">
      <c r="EF71" s="2"/>
      <c r="EG71" s="2"/>
      <c r="EH71" s="2"/>
      <c r="EI71" s="2"/>
      <c r="EJ71" s="2"/>
      <c r="EK71" s="2"/>
    </row>
    <row r="72" spans="136:141" ht="13.5">
      <c r="EF72" s="2"/>
      <c r="EG72" s="2"/>
      <c r="EH72" s="2"/>
      <c r="EI72" s="2"/>
      <c r="EJ72" s="2"/>
      <c r="EK72" s="2"/>
    </row>
    <row r="73" spans="136:141" ht="13.5">
      <c r="EF73" s="2"/>
      <c r="EG73" s="2"/>
      <c r="EH73" s="2"/>
      <c r="EI73" s="2"/>
      <c r="EJ73" s="2"/>
      <c r="EK73" s="2"/>
    </row>
    <row r="74" spans="136:141" ht="13.5">
      <c r="EF74" s="2"/>
      <c r="EG74" s="2"/>
      <c r="EH74" s="2"/>
      <c r="EI74" s="2"/>
      <c r="EJ74" s="2"/>
      <c r="EK74" s="2"/>
    </row>
    <row r="75" spans="136:141" ht="13.5">
      <c r="EF75" s="2"/>
      <c r="EG75" s="2"/>
      <c r="EH75" s="2"/>
      <c r="EI75" s="2"/>
      <c r="EJ75" s="2"/>
      <c r="EK75" s="2"/>
    </row>
    <row r="76" spans="136:141" ht="13.5">
      <c r="EF76" s="2"/>
      <c r="EG76" s="2"/>
      <c r="EH76" s="2"/>
      <c r="EI76" s="2"/>
      <c r="EJ76" s="2"/>
      <c r="EK76" s="2"/>
    </row>
    <row r="77" spans="136:141" ht="13.5">
      <c r="EF77" s="2"/>
      <c r="EG77" s="2"/>
      <c r="EH77" s="2"/>
      <c r="EI77" s="2"/>
      <c r="EJ77" s="2"/>
      <c r="EK77" s="2"/>
    </row>
    <row r="78" spans="136:141" ht="13.5">
      <c r="EF78" s="2"/>
      <c r="EG78" s="2"/>
      <c r="EH78" s="2"/>
      <c r="EI78" s="2"/>
      <c r="EJ78" s="2"/>
      <c r="EK78" s="2"/>
    </row>
    <row r="79" spans="136:141" ht="13.5">
      <c r="EF79" s="2"/>
      <c r="EG79" s="2"/>
      <c r="EH79" s="2"/>
      <c r="EI79" s="2"/>
      <c r="EJ79" s="2"/>
      <c r="EK79" s="2"/>
    </row>
    <row r="80" spans="136:141" ht="13.5">
      <c r="EF80" s="2"/>
      <c r="EG80" s="2"/>
      <c r="EH80" s="2"/>
      <c r="EI80" s="2"/>
      <c r="EJ80" s="2"/>
      <c r="EK80" s="2"/>
    </row>
    <row r="81" spans="136:141" ht="13.5">
      <c r="EF81" s="2"/>
      <c r="EG81" s="2"/>
      <c r="EH81" s="2"/>
      <c r="EI81" s="2"/>
      <c r="EJ81" s="2"/>
      <c r="EK81" s="2"/>
    </row>
    <row r="82" spans="136:141" ht="13.5">
      <c r="EF82" s="2"/>
      <c r="EG82" s="2"/>
      <c r="EH82" s="2"/>
      <c r="EI82" s="2"/>
      <c r="EJ82" s="2"/>
      <c r="EK82" s="2"/>
    </row>
    <row r="83" spans="136:141" ht="13.5">
      <c r="EF83" s="2"/>
      <c r="EG83" s="2"/>
      <c r="EH83" s="2"/>
      <c r="EI83" s="2"/>
      <c r="EJ83" s="2"/>
      <c r="EK83" s="2"/>
    </row>
    <row r="84" spans="136:141" ht="13.5">
      <c r="EF84" s="2"/>
      <c r="EG84" s="2"/>
      <c r="EH84" s="2"/>
      <c r="EI84" s="2"/>
      <c r="EJ84" s="2"/>
      <c r="EK84" s="2"/>
    </row>
    <row r="85" spans="136:141" ht="13.5">
      <c r="EF85" s="2"/>
      <c r="EG85" s="2"/>
      <c r="EH85" s="2"/>
      <c r="EI85" s="2"/>
      <c r="EJ85" s="2"/>
      <c r="EK85" s="2"/>
    </row>
    <row r="86" spans="136:141" ht="13.5">
      <c r="EF86" s="2"/>
      <c r="EG86" s="2"/>
      <c r="EH86" s="2"/>
      <c r="EI86" s="2"/>
      <c r="EJ86" s="2"/>
      <c r="EK86" s="2"/>
    </row>
    <row r="87" spans="136:141" ht="13.5">
      <c r="EF87" s="2"/>
      <c r="EG87" s="2"/>
      <c r="EH87" s="2"/>
      <c r="EI87" s="2"/>
      <c r="EJ87" s="2"/>
      <c r="EK87" s="2"/>
    </row>
    <row r="88" spans="136:141" ht="13.5">
      <c r="EF88" s="2"/>
      <c r="EG88" s="2"/>
      <c r="EH88" s="2"/>
      <c r="EI88" s="2"/>
      <c r="EJ88" s="2"/>
      <c r="EK88" s="2"/>
    </row>
    <row r="89" spans="136:141" ht="13.5">
      <c r="EF89" s="2"/>
      <c r="EG89" s="2"/>
      <c r="EH89" s="2"/>
      <c r="EI89" s="2"/>
      <c r="EJ89" s="2"/>
      <c r="EK89" s="2"/>
    </row>
    <row r="90" spans="136:141" ht="13.5">
      <c r="EF90" s="2"/>
      <c r="EG90" s="2"/>
      <c r="EH90" s="2"/>
      <c r="EI90" s="2"/>
      <c r="EJ90" s="2"/>
      <c r="EK90" s="2"/>
    </row>
    <row r="91" spans="136:141" ht="13.5">
      <c r="EF91" s="2"/>
      <c r="EG91" s="2"/>
      <c r="EH91" s="2"/>
      <c r="EI91" s="2"/>
      <c r="EJ91" s="2"/>
      <c r="EK91" s="2"/>
    </row>
    <row r="92" spans="136:141" ht="13.5">
      <c r="EF92" s="2"/>
      <c r="EG92" s="2"/>
      <c r="EH92" s="2"/>
      <c r="EI92" s="2"/>
      <c r="EJ92" s="2"/>
      <c r="EK92" s="2"/>
    </row>
    <row r="93" spans="136:141" ht="13.5">
      <c r="EF93" s="2"/>
      <c r="EG93" s="2"/>
      <c r="EH93" s="2"/>
      <c r="EI93" s="2"/>
      <c r="EJ93" s="2"/>
      <c r="EK93" s="2"/>
    </row>
    <row r="94" spans="136:141" ht="13.5">
      <c r="EF94" s="2"/>
      <c r="EG94" s="2"/>
      <c r="EH94" s="2"/>
      <c r="EI94" s="2"/>
      <c r="EJ94" s="2"/>
      <c r="EK94" s="2"/>
    </row>
    <row r="95" spans="136:141" ht="13.5">
      <c r="EF95" s="2"/>
      <c r="EG95" s="2"/>
      <c r="EH95" s="2"/>
      <c r="EI95" s="2"/>
      <c r="EJ95" s="2"/>
      <c r="EK95" s="2"/>
    </row>
    <row r="96" spans="136:141" ht="13.5">
      <c r="EF96" s="2"/>
      <c r="EG96" s="2"/>
      <c r="EH96" s="2"/>
      <c r="EI96" s="2"/>
      <c r="EJ96" s="2"/>
      <c r="EK96" s="2"/>
    </row>
    <row r="97" spans="136:141" ht="13.5">
      <c r="EF97" s="2"/>
      <c r="EG97" s="2"/>
      <c r="EH97" s="2"/>
      <c r="EI97" s="2"/>
      <c r="EJ97" s="2"/>
      <c r="EK97" s="2"/>
    </row>
    <row r="98" spans="136:141" ht="13.5">
      <c r="EF98" s="2"/>
      <c r="EG98" s="2"/>
      <c r="EH98" s="2"/>
      <c r="EI98" s="2"/>
      <c r="EJ98" s="2"/>
      <c r="EK98" s="2"/>
    </row>
    <row r="99" spans="136:141" ht="13.5">
      <c r="EF99" s="2"/>
      <c r="EG99" s="2"/>
      <c r="EH99" s="2"/>
      <c r="EI99" s="2"/>
      <c r="EJ99" s="2"/>
      <c r="EK99" s="2"/>
    </row>
    <row r="100" spans="136:141" ht="13.5">
      <c r="EF100" s="2"/>
      <c r="EG100" s="2"/>
      <c r="EH100" s="2"/>
      <c r="EI100" s="2"/>
      <c r="EJ100" s="2"/>
      <c r="EK100" s="2"/>
    </row>
    <row r="101" spans="136:141" ht="13.5">
      <c r="EF101" s="2"/>
      <c r="EG101" s="2"/>
      <c r="EH101" s="2"/>
      <c r="EI101" s="2"/>
      <c r="EJ101" s="2"/>
      <c r="EK101" s="2"/>
    </row>
    <row r="102" spans="136:141" ht="13.5">
      <c r="EF102" s="2"/>
      <c r="EG102" s="2"/>
      <c r="EH102" s="2"/>
      <c r="EI102" s="2"/>
      <c r="EJ102" s="2"/>
      <c r="EK102" s="2"/>
    </row>
    <row r="103" spans="136:141" ht="13.5">
      <c r="EF103" s="2"/>
      <c r="EG103" s="2"/>
      <c r="EH103" s="2"/>
      <c r="EI103" s="2"/>
      <c r="EJ103" s="2"/>
      <c r="EK103" s="2"/>
    </row>
    <row r="104" spans="136:141" ht="13.5">
      <c r="EF104" s="2"/>
      <c r="EG104" s="2"/>
      <c r="EH104" s="2"/>
      <c r="EI104" s="2"/>
      <c r="EJ104" s="2"/>
      <c r="EK104" s="2"/>
    </row>
    <row r="105" spans="136:141" ht="13.5">
      <c r="EF105" s="2"/>
      <c r="EG105" s="2"/>
      <c r="EH105" s="2"/>
      <c r="EI105" s="2"/>
      <c r="EJ105" s="2"/>
      <c r="EK105" s="2"/>
    </row>
    <row r="106" spans="136:141" ht="13.5">
      <c r="EF106" s="2"/>
      <c r="EG106" s="2"/>
      <c r="EH106" s="2"/>
      <c r="EI106" s="2"/>
      <c r="EJ106" s="2"/>
      <c r="EK106" s="2"/>
    </row>
    <row r="107" spans="136:141" ht="13.5">
      <c r="EF107" s="2"/>
      <c r="EG107" s="2"/>
      <c r="EH107" s="2"/>
      <c r="EI107" s="2"/>
      <c r="EJ107" s="2"/>
      <c r="EK107" s="2"/>
    </row>
    <row r="108" spans="136:141" ht="13.5">
      <c r="EF108" s="2"/>
      <c r="EG108" s="2"/>
      <c r="EH108" s="2"/>
      <c r="EI108" s="2"/>
      <c r="EJ108" s="2"/>
      <c r="EK108" s="2"/>
    </row>
    <row r="109" spans="136:141" ht="13.5">
      <c r="EF109" s="2"/>
      <c r="EG109" s="2"/>
      <c r="EH109" s="2"/>
      <c r="EI109" s="2"/>
      <c r="EJ109" s="2"/>
      <c r="EK109" s="2"/>
    </row>
    <row r="110" spans="136:141" ht="13.5">
      <c r="EF110" s="2"/>
      <c r="EG110" s="2"/>
      <c r="EH110" s="2"/>
      <c r="EI110" s="2"/>
      <c r="EJ110" s="2"/>
      <c r="EK110" s="2"/>
    </row>
    <row r="111" spans="136:141" ht="13.5">
      <c r="EF111" s="2"/>
      <c r="EG111" s="2"/>
      <c r="EH111" s="2"/>
      <c r="EI111" s="2"/>
      <c r="EJ111" s="2"/>
      <c r="EK111" s="2"/>
    </row>
    <row r="112" spans="136:141" ht="13.5">
      <c r="EF112" s="2"/>
      <c r="EG112" s="2"/>
      <c r="EH112" s="2"/>
      <c r="EI112" s="2"/>
      <c r="EJ112" s="2"/>
      <c r="EK112" s="2"/>
    </row>
    <row r="113" spans="136:141" ht="13.5">
      <c r="EF113" s="2"/>
      <c r="EG113" s="2"/>
      <c r="EH113" s="2"/>
      <c r="EI113" s="2"/>
      <c r="EJ113" s="2"/>
      <c r="EK113" s="2"/>
    </row>
    <row r="114" spans="136:141" ht="13.5">
      <c r="EF114" s="2"/>
      <c r="EG114" s="2"/>
      <c r="EH114" s="2"/>
      <c r="EI114" s="2"/>
      <c r="EJ114" s="2"/>
      <c r="EK114" s="2"/>
    </row>
    <row r="115" spans="136:141" ht="13.5">
      <c r="EF115" s="2"/>
      <c r="EG115" s="2"/>
      <c r="EH115" s="2"/>
      <c r="EI115" s="2"/>
      <c r="EJ115" s="2"/>
      <c r="EK115" s="2"/>
    </row>
    <row r="116" spans="136:141" ht="13.5">
      <c r="EF116" s="2"/>
      <c r="EG116" s="2"/>
      <c r="EH116" s="2"/>
      <c r="EI116" s="2"/>
      <c r="EJ116" s="2"/>
      <c r="EK116" s="2"/>
    </row>
    <row r="117" spans="136:141" ht="13.5">
      <c r="EF117" s="2"/>
      <c r="EG117" s="2"/>
      <c r="EH117" s="2"/>
      <c r="EI117" s="2"/>
      <c r="EJ117" s="2"/>
      <c r="EK117" s="2"/>
    </row>
    <row r="118" spans="136:141" ht="13.5">
      <c r="EF118" s="2"/>
      <c r="EG118" s="2"/>
      <c r="EH118" s="2"/>
      <c r="EI118" s="2"/>
      <c r="EJ118" s="2"/>
      <c r="EK118" s="2"/>
    </row>
    <row r="119" spans="136:141" ht="13.5">
      <c r="EF119" s="2"/>
      <c r="EG119" s="2"/>
      <c r="EH119" s="2"/>
      <c r="EI119" s="2"/>
      <c r="EJ119" s="2"/>
      <c r="EK119" s="2"/>
    </row>
    <row r="120" spans="136:141" ht="13.5">
      <c r="EF120" s="2"/>
      <c r="EG120" s="2"/>
      <c r="EH120" s="2"/>
      <c r="EI120" s="2"/>
      <c r="EJ120" s="2"/>
      <c r="EK120" s="2"/>
    </row>
    <row r="121" spans="136:141" ht="13.5">
      <c r="EF121" s="2"/>
      <c r="EG121" s="2"/>
      <c r="EH121" s="2"/>
      <c r="EI121" s="2"/>
      <c r="EJ121" s="2"/>
      <c r="EK121" s="2"/>
    </row>
    <row r="122" spans="136:141" ht="13.5">
      <c r="EF122" s="2"/>
      <c r="EG122" s="2"/>
      <c r="EH122" s="2"/>
      <c r="EI122" s="2"/>
      <c r="EJ122" s="2"/>
      <c r="EK122" s="2"/>
    </row>
    <row r="123" spans="136:141" ht="13.5">
      <c r="EF123" s="2"/>
      <c r="EG123" s="2"/>
      <c r="EH123" s="2"/>
      <c r="EI123" s="2"/>
      <c r="EJ123" s="2"/>
      <c r="EK123" s="2"/>
    </row>
    <row r="124" spans="136:141" ht="13.5">
      <c r="EF124" s="2"/>
      <c r="EG124" s="2"/>
      <c r="EH124" s="2"/>
      <c r="EI124" s="2"/>
      <c r="EJ124" s="2"/>
      <c r="EK124" s="2"/>
    </row>
    <row r="125" spans="136:141" ht="13.5">
      <c r="EF125" s="2"/>
      <c r="EG125" s="2"/>
      <c r="EH125" s="2"/>
      <c r="EI125" s="2"/>
      <c r="EJ125" s="2"/>
      <c r="EK125" s="2"/>
    </row>
    <row r="126" spans="136:141" ht="13.5">
      <c r="EF126" s="2"/>
      <c r="EG126" s="2"/>
      <c r="EH126" s="2"/>
      <c r="EI126" s="2"/>
      <c r="EJ126" s="2"/>
      <c r="EK126" s="2"/>
    </row>
    <row r="127" spans="136:141" ht="13.5">
      <c r="EF127" s="2"/>
      <c r="EG127" s="2"/>
      <c r="EH127" s="2"/>
      <c r="EI127" s="2"/>
      <c r="EJ127" s="2"/>
      <c r="EK127" s="2"/>
    </row>
    <row r="128" spans="136:141" ht="13.5">
      <c r="EF128" s="2"/>
      <c r="EG128" s="2"/>
      <c r="EH128" s="2"/>
      <c r="EI128" s="2"/>
      <c r="EJ128" s="2"/>
      <c r="EK128" s="2"/>
    </row>
    <row r="129" spans="136:141" ht="13.5">
      <c r="EF129" s="2"/>
      <c r="EG129" s="2"/>
      <c r="EH129" s="2"/>
      <c r="EI129" s="2"/>
      <c r="EJ129" s="2"/>
      <c r="EK129" s="2"/>
    </row>
    <row r="130" spans="136:141" ht="13.5">
      <c r="EF130" s="2"/>
      <c r="EG130" s="2"/>
      <c r="EH130" s="2"/>
      <c r="EI130" s="2"/>
      <c r="EJ130" s="2"/>
      <c r="EK130" s="2"/>
    </row>
    <row r="131" spans="136:141" ht="13.5">
      <c r="EF131" s="2"/>
      <c r="EG131" s="2"/>
      <c r="EH131" s="2"/>
      <c r="EI131" s="2"/>
      <c r="EJ131" s="2"/>
      <c r="EK131" s="2"/>
    </row>
    <row r="132" spans="136:141" ht="13.5">
      <c r="EF132" s="2"/>
      <c r="EG132" s="2"/>
      <c r="EH132" s="2"/>
      <c r="EI132" s="2"/>
      <c r="EJ132" s="2"/>
      <c r="EK132" s="2"/>
    </row>
    <row r="133" spans="136:141" ht="13.5">
      <c r="EF133" s="2"/>
      <c r="EG133" s="2"/>
      <c r="EH133" s="2"/>
      <c r="EI133" s="2"/>
      <c r="EJ133" s="2"/>
      <c r="EK133" s="2"/>
    </row>
    <row r="134" spans="136:141" ht="13.5">
      <c r="EF134" s="2"/>
      <c r="EG134" s="2"/>
      <c r="EH134" s="2"/>
      <c r="EI134" s="2"/>
      <c r="EJ134" s="2"/>
      <c r="EK134" s="2"/>
    </row>
    <row r="135" spans="136:141" ht="13.5">
      <c r="EF135" s="2"/>
      <c r="EG135" s="2"/>
      <c r="EH135" s="2"/>
      <c r="EI135" s="2"/>
      <c r="EJ135" s="2"/>
      <c r="EK135" s="2"/>
    </row>
    <row r="136" spans="136:141" ht="13.5">
      <c r="EF136" s="2"/>
      <c r="EG136" s="2"/>
      <c r="EH136" s="2"/>
      <c r="EI136" s="2"/>
      <c r="EJ136" s="2"/>
      <c r="EK136" s="2"/>
    </row>
    <row r="137" spans="136:141" ht="13.5">
      <c r="EF137" s="2"/>
      <c r="EG137" s="2"/>
      <c r="EH137" s="2"/>
      <c r="EI137" s="2"/>
      <c r="EJ137" s="2"/>
      <c r="EK137" s="2"/>
    </row>
    <row r="138" spans="136:141" ht="13.5">
      <c r="EF138" s="2"/>
      <c r="EG138" s="2"/>
      <c r="EH138" s="2"/>
      <c r="EI138" s="2"/>
      <c r="EJ138" s="2"/>
      <c r="EK138" s="2"/>
    </row>
    <row r="139" spans="136:141" ht="13.5">
      <c r="EF139" s="2"/>
      <c r="EG139" s="2"/>
      <c r="EH139" s="2"/>
      <c r="EI139" s="2"/>
      <c r="EJ139" s="2"/>
      <c r="EK139" s="2"/>
    </row>
    <row r="140" spans="136:141" ht="13.5">
      <c r="EF140" s="2"/>
      <c r="EG140" s="2"/>
      <c r="EH140" s="2"/>
      <c r="EI140" s="2"/>
      <c r="EJ140" s="2"/>
      <c r="EK140" s="2"/>
    </row>
    <row r="141" spans="136:141" ht="13.5">
      <c r="EF141" s="2"/>
      <c r="EG141" s="2"/>
      <c r="EH141" s="2"/>
      <c r="EI141" s="2"/>
      <c r="EJ141" s="2"/>
      <c r="EK141" s="2"/>
    </row>
    <row r="142" spans="136:141" ht="13.5">
      <c r="EF142" s="2"/>
      <c r="EG142" s="2"/>
      <c r="EH142" s="2"/>
      <c r="EI142" s="2"/>
      <c r="EJ142" s="2"/>
      <c r="EK142" s="2"/>
    </row>
    <row r="143" spans="136:141" ht="13.5">
      <c r="EF143" s="2"/>
      <c r="EG143" s="2"/>
      <c r="EH143" s="2"/>
      <c r="EI143" s="2"/>
      <c r="EJ143" s="2"/>
      <c r="EK143" s="2"/>
    </row>
    <row r="144" spans="136:141" ht="13.5">
      <c r="EF144" s="2"/>
      <c r="EG144" s="2"/>
      <c r="EH144" s="2"/>
      <c r="EI144" s="2"/>
      <c r="EJ144" s="2"/>
      <c r="EK144" s="2"/>
    </row>
    <row r="145" spans="136:141" ht="13.5">
      <c r="EF145" s="2"/>
      <c r="EG145" s="2"/>
      <c r="EH145" s="2"/>
      <c r="EI145" s="2"/>
      <c r="EJ145" s="2"/>
      <c r="EK145" s="2"/>
    </row>
    <row r="146" spans="136:141" ht="13.5">
      <c r="EF146" s="2"/>
      <c r="EG146" s="2"/>
      <c r="EH146" s="2"/>
      <c r="EI146" s="2"/>
      <c r="EJ146" s="2"/>
      <c r="EK146" s="2"/>
    </row>
    <row r="147" spans="136:141" ht="13.5">
      <c r="EF147" s="2"/>
      <c r="EG147" s="2"/>
      <c r="EH147" s="2"/>
      <c r="EI147" s="2"/>
      <c r="EJ147" s="2"/>
      <c r="EK147" s="2"/>
    </row>
    <row r="148" spans="136:141" ht="13.5">
      <c r="EF148" s="2"/>
      <c r="EG148" s="2"/>
      <c r="EH148" s="2"/>
      <c r="EI148" s="2"/>
      <c r="EJ148" s="2"/>
      <c r="EK148" s="2"/>
    </row>
    <row r="149" spans="136:141" ht="13.5">
      <c r="EF149" s="2"/>
      <c r="EG149" s="2"/>
      <c r="EH149" s="2"/>
      <c r="EI149" s="2"/>
      <c r="EJ149" s="2"/>
      <c r="EK149" s="2"/>
    </row>
    <row r="150" spans="136:141" ht="13.5">
      <c r="EF150" s="2"/>
      <c r="EG150" s="2"/>
      <c r="EH150" s="2"/>
      <c r="EI150" s="2"/>
      <c r="EJ150" s="2"/>
      <c r="EK150" s="2"/>
    </row>
    <row r="151" spans="136:141" ht="13.5">
      <c r="EF151" s="2"/>
      <c r="EG151" s="2"/>
      <c r="EH151" s="2"/>
      <c r="EI151" s="2"/>
      <c r="EJ151" s="2"/>
      <c r="EK151" s="2"/>
    </row>
    <row r="152" spans="136:141" ht="13.5">
      <c r="EF152" s="2"/>
      <c r="EG152" s="2"/>
      <c r="EH152" s="2"/>
      <c r="EI152" s="2"/>
      <c r="EJ152" s="2"/>
      <c r="EK152" s="2"/>
    </row>
    <row r="153" spans="136:141" ht="13.5">
      <c r="EF153" s="2"/>
      <c r="EG153" s="2"/>
      <c r="EH153" s="2"/>
      <c r="EI153" s="2"/>
      <c r="EJ153" s="2"/>
      <c r="EK153" s="2"/>
    </row>
    <row r="154" spans="136:141" ht="13.5">
      <c r="EF154" s="2"/>
      <c r="EG154" s="2"/>
      <c r="EH154" s="2"/>
      <c r="EI154" s="2"/>
      <c r="EJ154" s="2"/>
      <c r="EK154" s="2"/>
    </row>
    <row r="155" spans="136:141" ht="13.5">
      <c r="EF155" s="2"/>
      <c r="EG155" s="2"/>
      <c r="EH155" s="2"/>
      <c r="EI155" s="2"/>
      <c r="EJ155" s="2"/>
      <c r="EK155" s="2"/>
    </row>
    <row r="156" spans="136:141" ht="13.5">
      <c r="EF156" s="2"/>
      <c r="EG156" s="2"/>
      <c r="EH156" s="2"/>
      <c r="EI156" s="2"/>
      <c r="EJ156" s="2"/>
      <c r="EK156" s="2"/>
    </row>
    <row r="157" spans="136:141" ht="13.5">
      <c r="EF157" s="2"/>
      <c r="EG157" s="2"/>
      <c r="EH157" s="2"/>
      <c r="EI157" s="2"/>
      <c r="EJ157" s="2"/>
      <c r="EK157" s="2"/>
    </row>
    <row r="158" spans="136:141" ht="13.5">
      <c r="EF158" s="2"/>
      <c r="EG158" s="2"/>
      <c r="EH158" s="2"/>
      <c r="EI158" s="2"/>
      <c r="EJ158" s="2"/>
      <c r="EK158" s="2"/>
    </row>
    <row r="159" spans="136:141" ht="13.5">
      <c r="EF159" s="2"/>
      <c r="EG159" s="2"/>
      <c r="EH159" s="2"/>
      <c r="EI159" s="2"/>
      <c r="EJ159" s="2"/>
      <c r="EK159" s="2"/>
    </row>
    <row r="160" spans="136:141" ht="13.5">
      <c r="EF160" s="2"/>
      <c r="EG160" s="2"/>
      <c r="EH160" s="2"/>
      <c r="EI160" s="2"/>
      <c r="EJ160" s="2"/>
      <c r="EK160" s="2"/>
    </row>
    <row r="161" spans="136:141" ht="13.5">
      <c r="EF161" s="2"/>
      <c r="EG161" s="2"/>
      <c r="EH161" s="2"/>
      <c r="EI161" s="2"/>
      <c r="EJ161" s="2"/>
      <c r="EK161" s="2"/>
    </row>
    <row r="162" spans="136:141" ht="13.5">
      <c r="EF162" s="2"/>
      <c r="EG162" s="2"/>
      <c r="EH162" s="2"/>
      <c r="EI162" s="2"/>
      <c r="EJ162" s="2"/>
      <c r="EK162" s="2"/>
    </row>
    <row r="163" spans="136:141" ht="13.5">
      <c r="EF163" s="2"/>
      <c r="EG163" s="2"/>
      <c r="EH163" s="2"/>
      <c r="EI163" s="2"/>
      <c r="EJ163" s="2"/>
      <c r="EK163" s="2"/>
    </row>
    <row r="164" spans="136:141" ht="13.5">
      <c r="EF164" s="2"/>
      <c r="EG164" s="2"/>
      <c r="EH164" s="2"/>
      <c r="EI164" s="2"/>
      <c r="EJ164" s="2"/>
      <c r="EK164" s="2"/>
    </row>
    <row r="165" spans="136:141" ht="13.5">
      <c r="EF165" s="2"/>
      <c r="EG165" s="2"/>
      <c r="EH165" s="2"/>
      <c r="EI165" s="2"/>
      <c r="EJ165" s="2"/>
      <c r="EK165" s="2"/>
    </row>
    <row r="166" spans="136:141" ht="13.5">
      <c r="EF166" s="2"/>
      <c r="EG166" s="2"/>
      <c r="EH166" s="2"/>
      <c r="EI166" s="2"/>
      <c r="EJ166" s="2"/>
      <c r="EK166" s="2"/>
    </row>
    <row r="167" spans="136:141" ht="13.5">
      <c r="EF167" s="2"/>
      <c r="EG167" s="2"/>
      <c r="EH167" s="2"/>
      <c r="EI167" s="2"/>
      <c r="EJ167" s="2"/>
      <c r="EK167" s="2"/>
    </row>
    <row r="168" spans="136:141" ht="13.5">
      <c r="EF168" s="2"/>
      <c r="EG168" s="2"/>
      <c r="EH168" s="2"/>
      <c r="EI168" s="2"/>
      <c r="EJ168" s="2"/>
      <c r="EK168" s="2"/>
    </row>
    <row r="169" spans="136:141" ht="13.5">
      <c r="EF169" s="2"/>
      <c r="EG169" s="2"/>
      <c r="EH169" s="2"/>
      <c r="EI169" s="2"/>
      <c r="EJ169" s="2"/>
      <c r="EK169" s="2"/>
    </row>
    <row r="170" spans="136:141" ht="13.5">
      <c r="EF170" s="2"/>
      <c r="EG170" s="2"/>
      <c r="EH170" s="2"/>
      <c r="EI170" s="2"/>
      <c r="EJ170" s="2"/>
      <c r="EK170" s="2"/>
    </row>
    <row r="171" spans="136:141" ht="13.5">
      <c r="EF171" s="2"/>
      <c r="EG171" s="2"/>
      <c r="EH171" s="2"/>
      <c r="EI171" s="2"/>
      <c r="EJ171" s="2"/>
      <c r="EK171" s="2"/>
    </row>
    <row r="172" spans="136:141" ht="13.5">
      <c r="EF172" s="2"/>
      <c r="EG172" s="2"/>
      <c r="EH172" s="2"/>
      <c r="EI172" s="2"/>
      <c r="EJ172" s="2"/>
      <c r="EK172" s="2"/>
    </row>
    <row r="173" spans="136:141" ht="13.5">
      <c r="EF173" s="2"/>
      <c r="EG173" s="2"/>
      <c r="EH173" s="2"/>
      <c r="EI173" s="2"/>
      <c r="EJ173" s="2"/>
      <c r="EK173" s="2"/>
    </row>
    <row r="174" spans="136:141" ht="13.5">
      <c r="EF174" s="2"/>
      <c r="EG174" s="2"/>
      <c r="EH174" s="2"/>
      <c r="EI174" s="2"/>
      <c r="EJ174" s="2"/>
      <c r="EK174" s="2"/>
    </row>
    <row r="175" spans="136:141" ht="13.5">
      <c r="EF175" s="2"/>
      <c r="EG175" s="2"/>
      <c r="EH175" s="2"/>
      <c r="EI175" s="2"/>
      <c r="EJ175" s="2"/>
      <c r="EK175" s="2"/>
    </row>
    <row r="176" spans="136:141" ht="13.5">
      <c r="EF176" s="2"/>
      <c r="EG176" s="2"/>
      <c r="EH176" s="2"/>
      <c r="EI176" s="2"/>
      <c r="EJ176" s="2"/>
      <c r="EK176" s="2"/>
    </row>
    <row r="177" spans="136:141" ht="13.5">
      <c r="EF177" s="2"/>
      <c r="EG177" s="2"/>
      <c r="EH177" s="2"/>
      <c r="EI177" s="2"/>
      <c r="EJ177" s="2"/>
      <c r="EK177" s="2"/>
    </row>
    <row r="178" spans="136:141" ht="13.5">
      <c r="EF178" s="2"/>
      <c r="EG178" s="2"/>
      <c r="EH178" s="2"/>
      <c r="EI178" s="2"/>
      <c r="EJ178" s="2"/>
      <c r="EK178" s="2"/>
    </row>
    <row r="179" spans="136:141" ht="13.5">
      <c r="EF179" s="2"/>
      <c r="EG179" s="2"/>
      <c r="EH179" s="2"/>
      <c r="EI179" s="2"/>
      <c r="EJ179" s="2"/>
      <c r="EK179" s="2"/>
    </row>
    <row r="180" spans="136:141" ht="13.5">
      <c r="EF180" s="2"/>
      <c r="EG180" s="2"/>
      <c r="EH180" s="2"/>
      <c r="EI180" s="2"/>
      <c r="EJ180" s="2"/>
      <c r="EK180" s="2"/>
    </row>
    <row r="181" spans="136:141" ht="13.5">
      <c r="EF181" s="2"/>
      <c r="EG181" s="2"/>
      <c r="EH181" s="2"/>
      <c r="EI181" s="2"/>
      <c r="EJ181" s="2"/>
      <c r="EK181" s="2"/>
    </row>
    <row r="182" spans="136:141" ht="13.5">
      <c r="EF182" s="2"/>
      <c r="EG182" s="2"/>
      <c r="EH182" s="2"/>
      <c r="EI182" s="2"/>
      <c r="EJ182" s="2"/>
      <c r="EK182" s="2"/>
    </row>
    <row r="183" spans="136:141" ht="13.5">
      <c r="EF183" s="2"/>
      <c r="EG183" s="2"/>
      <c r="EH183" s="2"/>
      <c r="EI183" s="2"/>
      <c r="EJ183" s="2"/>
      <c r="EK183" s="2"/>
    </row>
    <row r="184" spans="136:141" ht="13.5">
      <c r="EF184" s="2"/>
      <c r="EG184" s="2"/>
      <c r="EH184" s="2"/>
      <c r="EI184" s="2"/>
      <c r="EJ184" s="2"/>
      <c r="EK184" s="2"/>
    </row>
    <row r="185" spans="136:141" ht="13.5">
      <c r="EF185" s="2"/>
      <c r="EG185" s="2"/>
      <c r="EH185" s="2"/>
      <c r="EI185" s="2"/>
      <c r="EJ185" s="2"/>
      <c r="EK185" s="2"/>
    </row>
    <row r="186" spans="136:141" ht="13.5">
      <c r="EF186" s="2"/>
      <c r="EG186" s="2"/>
      <c r="EH186" s="2"/>
      <c r="EI186" s="2"/>
      <c r="EJ186" s="2"/>
      <c r="EK186" s="2"/>
    </row>
    <row r="187" spans="136:141" ht="13.5">
      <c r="EF187" s="2"/>
      <c r="EG187" s="2"/>
      <c r="EH187" s="2"/>
      <c r="EI187" s="2"/>
      <c r="EJ187" s="2"/>
      <c r="EK187" s="2"/>
    </row>
    <row r="188" spans="136:141" ht="13.5">
      <c r="EF188" s="2"/>
      <c r="EG188" s="2"/>
      <c r="EH188" s="2"/>
      <c r="EI188" s="2"/>
      <c r="EJ188" s="2"/>
      <c r="EK188" s="2"/>
    </row>
    <row r="189" spans="136:141" ht="13.5">
      <c r="EF189" s="2"/>
      <c r="EG189" s="2"/>
      <c r="EH189" s="2"/>
      <c r="EI189" s="2"/>
      <c r="EJ189" s="2"/>
      <c r="EK189" s="2"/>
    </row>
    <row r="190" spans="136:141" ht="13.5">
      <c r="EF190" s="2"/>
      <c r="EG190" s="2"/>
      <c r="EH190" s="2"/>
      <c r="EI190" s="2"/>
      <c r="EJ190" s="2"/>
      <c r="EK190" s="2"/>
    </row>
    <row r="191" spans="136:141" ht="13.5">
      <c r="EF191" s="2"/>
      <c r="EG191" s="2"/>
      <c r="EH191" s="2"/>
      <c r="EI191" s="2"/>
      <c r="EJ191" s="2"/>
      <c r="EK191" s="2"/>
    </row>
    <row r="192" spans="136:141" ht="13.5">
      <c r="EF192" s="2"/>
      <c r="EG192" s="2"/>
      <c r="EH192" s="2"/>
      <c r="EI192" s="2"/>
      <c r="EJ192" s="2"/>
      <c r="EK192" s="2"/>
    </row>
    <row r="193" spans="136:141" ht="13.5">
      <c r="EF193" s="2"/>
      <c r="EG193" s="2"/>
      <c r="EH193" s="2"/>
      <c r="EI193" s="2"/>
      <c r="EJ193" s="2"/>
      <c r="EK193" s="2"/>
    </row>
    <row r="194" spans="136:141" ht="13.5">
      <c r="EF194" s="2"/>
      <c r="EG194" s="2"/>
      <c r="EH194" s="2"/>
      <c r="EI194" s="2"/>
      <c r="EJ194" s="2"/>
      <c r="EK194" s="2"/>
    </row>
    <row r="195" spans="136:141" ht="13.5">
      <c r="EF195" s="2"/>
      <c r="EG195" s="2"/>
      <c r="EH195" s="2"/>
      <c r="EI195" s="2"/>
      <c r="EJ195" s="2"/>
      <c r="EK195" s="2"/>
    </row>
    <row r="196" spans="136:141" ht="13.5">
      <c r="EF196" s="2"/>
      <c r="EG196" s="2"/>
      <c r="EH196" s="2"/>
      <c r="EI196" s="2"/>
      <c r="EJ196" s="2"/>
      <c r="EK196" s="2"/>
    </row>
    <row r="197" spans="136:141" ht="13.5">
      <c r="EF197" s="2"/>
      <c r="EG197" s="2"/>
      <c r="EH197" s="2"/>
      <c r="EI197" s="2"/>
      <c r="EJ197" s="2"/>
      <c r="EK197" s="2"/>
    </row>
    <row r="198" spans="136:141" ht="13.5">
      <c r="EF198" s="2"/>
      <c r="EG198" s="2"/>
      <c r="EH198" s="2"/>
      <c r="EI198" s="2"/>
      <c r="EJ198" s="2"/>
      <c r="EK198" s="2"/>
    </row>
    <row r="199" spans="136:141" ht="13.5">
      <c r="EF199" s="2"/>
      <c r="EG199" s="2"/>
      <c r="EH199" s="2"/>
      <c r="EI199" s="2"/>
      <c r="EJ199" s="2"/>
      <c r="EK199" s="2"/>
    </row>
    <row r="200" spans="136:141" ht="13.5">
      <c r="EF200" s="2"/>
      <c r="EG200" s="2"/>
      <c r="EH200" s="2"/>
      <c r="EI200" s="2"/>
      <c r="EJ200" s="2"/>
      <c r="EK200" s="2"/>
    </row>
    <row r="201" spans="136:141" ht="13.5">
      <c r="EF201" s="2"/>
      <c r="EG201" s="2"/>
      <c r="EH201" s="2"/>
      <c r="EI201" s="2"/>
      <c r="EJ201" s="2"/>
      <c r="EK201" s="2"/>
    </row>
    <row r="202" spans="136:141" ht="13.5">
      <c r="EF202" s="2"/>
      <c r="EG202" s="2"/>
      <c r="EH202" s="2"/>
      <c r="EI202" s="2"/>
      <c r="EJ202" s="2"/>
      <c r="EK202" s="2"/>
    </row>
    <row r="203" spans="136:141" ht="13.5">
      <c r="EF203" s="2"/>
      <c r="EG203" s="2"/>
      <c r="EH203" s="2"/>
      <c r="EI203" s="2"/>
      <c r="EJ203" s="2"/>
      <c r="EK203" s="2"/>
    </row>
    <row r="204" spans="136:141" ht="13.5">
      <c r="EF204" s="2"/>
      <c r="EG204" s="2"/>
      <c r="EH204" s="2"/>
      <c r="EI204" s="2"/>
      <c r="EJ204" s="2"/>
      <c r="EK204" s="2"/>
    </row>
    <row r="205" spans="136:141" ht="13.5">
      <c r="EF205" s="2"/>
      <c r="EG205" s="2"/>
      <c r="EH205" s="2"/>
      <c r="EI205" s="2"/>
      <c r="EJ205" s="2"/>
      <c r="EK205" s="2"/>
    </row>
    <row r="206" spans="136:141" ht="13.5">
      <c r="EF206" s="2"/>
      <c r="EG206" s="2"/>
      <c r="EH206" s="2"/>
      <c r="EI206" s="2"/>
      <c r="EJ206" s="2"/>
      <c r="EK206" s="2"/>
    </row>
    <row r="207" spans="136:141" ht="13.5">
      <c r="EF207" s="2"/>
      <c r="EG207" s="2"/>
      <c r="EH207" s="2"/>
      <c r="EI207" s="2"/>
      <c r="EJ207" s="2"/>
      <c r="EK207" s="2"/>
    </row>
    <row r="208" spans="136:141" ht="13.5">
      <c r="EF208" s="2"/>
      <c r="EG208" s="2"/>
      <c r="EH208" s="2"/>
      <c r="EI208" s="2"/>
      <c r="EJ208" s="2"/>
      <c r="EK208" s="2"/>
    </row>
    <row r="209" spans="136:141" ht="13.5">
      <c r="EF209" s="2"/>
      <c r="EG209" s="2"/>
      <c r="EH209" s="2"/>
      <c r="EI209" s="2"/>
      <c r="EJ209" s="2"/>
      <c r="EK209" s="2"/>
    </row>
    <row r="210" spans="136:141" ht="13.5">
      <c r="EF210" s="2"/>
      <c r="EG210" s="2"/>
      <c r="EH210" s="2"/>
      <c r="EI210" s="2"/>
      <c r="EJ210" s="2"/>
      <c r="EK210" s="2"/>
    </row>
    <row r="211" spans="136:141" ht="13.5">
      <c r="EF211" s="2"/>
      <c r="EG211" s="2"/>
      <c r="EH211" s="2"/>
      <c r="EI211" s="2"/>
      <c r="EJ211" s="2"/>
      <c r="EK211" s="2"/>
    </row>
    <row r="212" spans="136:141" ht="13.5">
      <c r="EF212" s="2"/>
      <c r="EG212" s="2"/>
      <c r="EH212" s="2"/>
      <c r="EI212" s="2"/>
      <c r="EJ212" s="2"/>
      <c r="EK212" s="2"/>
    </row>
    <row r="213" spans="136:141" ht="13.5">
      <c r="EF213" s="2"/>
      <c r="EG213" s="2"/>
      <c r="EH213" s="2"/>
      <c r="EI213" s="2"/>
      <c r="EJ213" s="2"/>
      <c r="EK213" s="2"/>
    </row>
    <row r="214" spans="136:141" ht="13.5">
      <c r="EF214" s="2"/>
      <c r="EG214" s="2"/>
      <c r="EH214" s="2"/>
      <c r="EI214" s="2"/>
      <c r="EJ214" s="2"/>
      <c r="EK214" s="2"/>
    </row>
    <row r="215" spans="136:141" ht="13.5">
      <c r="EF215" s="2"/>
      <c r="EG215" s="2"/>
      <c r="EH215" s="2"/>
      <c r="EI215" s="2"/>
      <c r="EJ215" s="2"/>
      <c r="EK215" s="2"/>
    </row>
    <row r="216" spans="136:141" ht="13.5">
      <c r="EF216" s="2"/>
      <c r="EG216" s="2"/>
      <c r="EH216" s="2"/>
      <c r="EI216" s="2"/>
      <c r="EJ216" s="2"/>
      <c r="EK216" s="2"/>
    </row>
    <row r="217" spans="136:141" ht="13.5">
      <c r="EF217" s="2"/>
      <c r="EG217" s="2"/>
      <c r="EH217" s="2"/>
      <c r="EI217" s="2"/>
      <c r="EJ217" s="2"/>
      <c r="EK217" s="2"/>
    </row>
    <row r="218" spans="136:141" ht="13.5">
      <c r="EF218" s="2"/>
      <c r="EG218" s="2"/>
      <c r="EH218" s="2"/>
      <c r="EI218" s="2"/>
      <c r="EJ218" s="2"/>
      <c r="EK218" s="2"/>
    </row>
    <row r="219" spans="136:141" ht="13.5">
      <c r="EF219" s="2"/>
      <c r="EG219" s="2"/>
      <c r="EH219" s="2"/>
      <c r="EI219" s="2"/>
      <c r="EJ219" s="2"/>
      <c r="EK219" s="2"/>
    </row>
    <row r="220" spans="136:141" ht="13.5">
      <c r="EF220" s="2"/>
      <c r="EG220" s="2"/>
      <c r="EH220" s="2"/>
      <c r="EI220" s="2"/>
      <c r="EJ220" s="2"/>
      <c r="EK220" s="2"/>
    </row>
    <row r="221" spans="136:141" ht="13.5">
      <c r="EF221" s="2"/>
      <c r="EG221" s="2"/>
      <c r="EH221" s="2"/>
      <c r="EI221" s="2"/>
      <c r="EJ221" s="2"/>
      <c r="EK221" s="2"/>
    </row>
    <row r="222" spans="136:141" ht="13.5">
      <c r="EF222" s="2"/>
      <c r="EG222" s="2"/>
      <c r="EH222" s="2"/>
      <c r="EI222" s="2"/>
      <c r="EJ222" s="2"/>
      <c r="EK222" s="2"/>
    </row>
    <row r="223" spans="136:141" ht="13.5">
      <c r="EF223" s="2"/>
      <c r="EG223" s="2"/>
      <c r="EH223" s="2"/>
      <c r="EI223" s="2"/>
      <c r="EJ223" s="2"/>
      <c r="EK223" s="2"/>
    </row>
    <row r="224" spans="136:141" ht="13.5">
      <c r="EF224" s="2"/>
      <c r="EG224" s="2"/>
      <c r="EH224" s="2"/>
      <c r="EI224" s="2"/>
      <c r="EJ224" s="2"/>
      <c r="EK224" s="2"/>
    </row>
    <row r="225" spans="136:141" ht="13.5">
      <c r="EF225" s="2"/>
      <c r="EG225" s="2"/>
      <c r="EH225" s="2"/>
      <c r="EI225" s="2"/>
      <c r="EJ225" s="2"/>
      <c r="EK225" s="2"/>
    </row>
    <row r="226" spans="136:141" ht="13.5">
      <c r="EF226" s="2"/>
      <c r="EG226" s="2"/>
      <c r="EH226" s="2"/>
      <c r="EI226" s="2"/>
      <c r="EJ226" s="2"/>
      <c r="EK226" s="2"/>
    </row>
    <row r="227" spans="136:141" ht="13.5">
      <c r="EF227" s="2"/>
      <c r="EG227" s="2"/>
      <c r="EH227" s="2"/>
      <c r="EI227" s="2"/>
      <c r="EJ227" s="2"/>
      <c r="EK227" s="2"/>
    </row>
    <row r="228" spans="136:141" ht="13.5">
      <c r="EF228" s="2"/>
      <c r="EG228" s="2"/>
      <c r="EH228" s="2"/>
      <c r="EI228" s="2"/>
      <c r="EJ228" s="2"/>
      <c r="EK228" s="2"/>
    </row>
    <row r="229" spans="136:141" ht="13.5">
      <c r="EF229" s="2"/>
      <c r="EG229" s="2"/>
      <c r="EH229" s="2"/>
      <c r="EI229" s="2"/>
      <c r="EJ229" s="2"/>
      <c r="EK229" s="2"/>
    </row>
    <row r="230" spans="136:141" ht="13.5">
      <c r="EF230" s="2"/>
      <c r="EG230" s="2"/>
      <c r="EH230" s="2"/>
      <c r="EI230" s="2"/>
      <c r="EJ230" s="2"/>
      <c r="EK230" s="2"/>
    </row>
    <row r="231" spans="136:141" ht="13.5">
      <c r="EF231" s="2"/>
      <c r="EG231" s="2"/>
      <c r="EH231" s="2"/>
      <c r="EI231" s="2"/>
      <c r="EJ231" s="2"/>
      <c r="EK231" s="2"/>
    </row>
    <row r="232" spans="136:141" ht="13.5">
      <c r="EF232" s="2"/>
      <c r="EG232" s="2"/>
      <c r="EH232" s="2"/>
      <c r="EI232" s="2"/>
      <c r="EJ232" s="2"/>
      <c r="EK232" s="2"/>
    </row>
    <row r="233" spans="136:141" ht="13.5">
      <c r="EF233" s="2"/>
      <c r="EG233" s="2"/>
      <c r="EH233" s="2"/>
      <c r="EI233" s="2"/>
      <c r="EJ233" s="2"/>
      <c r="EK233" s="2"/>
    </row>
    <row r="234" spans="136:141" ht="13.5">
      <c r="EF234" s="2"/>
      <c r="EG234" s="2"/>
      <c r="EH234" s="2"/>
      <c r="EI234" s="2"/>
      <c r="EJ234" s="2"/>
      <c r="EK234" s="2"/>
    </row>
    <row r="235" spans="136:141" ht="13.5">
      <c r="EF235" s="2"/>
      <c r="EG235" s="2"/>
      <c r="EH235" s="2"/>
      <c r="EI235" s="2"/>
      <c r="EJ235" s="2"/>
      <c r="EK235" s="2"/>
    </row>
    <row r="236" spans="136:141" ht="13.5">
      <c r="EF236" s="2"/>
      <c r="EG236" s="2"/>
      <c r="EH236" s="2"/>
      <c r="EI236" s="2"/>
      <c r="EJ236" s="2"/>
      <c r="EK236" s="2"/>
    </row>
    <row r="237" spans="136:141" ht="13.5">
      <c r="EF237" s="2"/>
      <c r="EG237" s="2"/>
      <c r="EH237" s="2"/>
      <c r="EI237" s="2"/>
      <c r="EJ237" s="2"/>
      <c r="EK237" s="2"/>
    </row>
    <row r="238" spans="136:141" ht="13.5">
      <c r="EF238" s="2"/>
      <c r="EG238" s="2"/>
      <c r="EH238" s="2"/>
      <c r="EI238" s="2"/>
      <c r="EJ238" s="2"/>
      <c r="EK238" s="2"/>
    </row>
    <row r="239" spans="136:141" ht="13.5">
      <c r="EF239" s="2"/>
      <c r="EG239" s="2"/>
      <c r="EH239" s="2"/>
      <c r="EI239" s="2"/>
      <c r="EJ239" s="2"/>
      <c r="EK239" s="2"/>
    </row>
    <row r="240" spans="136:141" ht="13.5">
      <c r="EF240" s="2"/>
      <c r="EG240" s="2"/>
      <c r="EH240" s="2"/>
      <c r="EI240" s="2"/>
      <c r="EJ240" s="2"/>
      <c r="EK240" s="2"/>
    </row>
    <row r="241" spans="136:141" ht="13.5">
      <c r="EF241" s="2"/>
      <c r="EG241" s="2"/>
      <c r="EH241" s="2"/>
      <c r="EI241" s="2"/>
      <c r="EJ241" s="2"/>
      <c r="EK241" s="2"/>
    </row>
    <row r="242" spans="136:141" ht="13.5">
      <c r="EF242" s="2"/>
      <c r="EG242" s="2"/>
      <c r="EH242" s="2"/>
      <c r="EI242" s="2"/>
      <c r="EJ242" s="2"/>
      <c r="EK242" s="2"/>
    </row>
    <row r="243" spans="136:141" ht="13.5">
      <c r="EF243" s="2"/>
      <c r="EG243" s="2"/>
      <c r="EH243" s="2"/>
      <c r="EI243" s="2"/>
      <c r="EJ243" s="2"/>
      <c r="EK243" s="2"/>
    </row>
    <row r="244" spans="136:141" ht="13.5">
      <c r="EF244" s="2"/>
      <c r="EG244" s="2"/>
      <c r="EH244" s="2"/>
      <c r="EI244" s="2"/>
      <c r="EJ244" s="2"/>
      <c r="EK244" s="2"/>
    </row>
    <row r="245" spans="136:141" ht="13.5">
      <c r="EF245" s="2"/>
      <c r="EG245" s="2"/>
      <c r="EH245" s="2"/>
      <c r="EI245" s="2"/>
      <c r="EJ245" s="2"/>
      <c r="EK245" s="2"/>
    </row>
    <row r="246" spans="136:141" ht="13.5">
      <c r="EF246" s="2"/>
      <c r="EG246" s="2"/>
      <c r="EH246" s="2"/>
      <c r="EI246" s="2"/>
      <c r="EJ246" s="2"/>
      <c r="EK246" s="2"/>
    </row>
    <row r="247" spans="136:141" ht="13.5">
      <c r="EF247" s="2"/>
      <c r="EG247" s="2"/>
      <c r="EH247" s="2"/>
      <c r="EI247" s="2"/>
      <c r="EJ247" s="2"/>
      <c r="EK247" s="2"/>
    </row>
    <row r="248" spans="136:141" ht="13.5">
      <c r="EF248" s="2"/>
      <c r="EG248" s="2"/>
      <c r="EH248" s="2"/>
      <c r="EI248" s="2"/>
      <c r="EJ248" s="2"/>
      <c r="EK248" s="2"/>
    </row>
    <row r="249" spans="136:141" ht="13.5">
      <c r="EF249" s="2"/>
      <c r="EG249" s="2"/>
      <c r="EH249" s="2"/>
      <c r="EI249" s="2"/>
      <c r="EJ249" s="2"/>
      <c r="EK249" s="2"/>
    </row>
    <row r="250" spans="136:141" ht="13.5">
      <c r="EF250" s="2"/>
      <c r="EG250" s="2"/>
      <c r="EH250" s="2"/>
      <c r="EI250" s="2"/>
      <c r="EJ250" s="2"/>
      <c r="EK250" s="2"/>
    </row>
    <row r="251" spans="136:141" ht="13.5">
      <c r="EF251" s="2"/>
      <c r="EG251" s="2"/>
      <c r="EH251" s="2"/>
      <c r="EI251" s="2"/>
      <c r="EJ251" s="2"/>
      <c r="EK251" s="2"/>
    </row>
    <row r="252" spans="136:141" ht="13.5">
      <c r="EF252" s="2"/>
      <c r="EG252" s="2"/>
      <c r="EH252" s="2"/>
      <c r="EI252" s="2"/>
      <c r="EJ252" s="2"/>
      <c r="EK252" s="2"/>
    </row>
    <row r="253" spans="136:141" ht="13.5">
      <c r="EF253" s="2"/>
      <c r="EG253" s="2"/>
      <c r="EH253" s="2"/>
      <c r="EI253" s="2"/>
      <c r="EJ253" s="2"/>
      <c r="EK253" s="2"/>
    </row>
    <row r="254" spans="136:141" ht="13.5">
      <c r="EF254" s="2"/>
      <c r="EG254" s="2"/>
      <c r="EH254" s="2"/>
      <c r="EI254" s="2"/>
      <c r="EJ254" s="2"/>
      <c r="EK254" s="2"/>
    </row>
    <row r="255" spans="136:141" ht="13.5">
      <c r="EF255" s="2"/>
      <c r="EG255" s="2"/>
      <c r="EH255" s="2"/>
      <c r="EI255" s="2"/>
      <c r="EJ255" s="2"/>
      <c r="EK255" s="2"/>
    </row>
    <row r="256" spans="136:141" ht="13.5">
      <c r="EF256" s="2"/>
      <c r="EG256" s="2"/>
      <c r="EH256" s="2"/>
      <c r="EI256" s="2"/>
      <c r="EJ256" s="2"/>
      <c r="EK256" s="2"/>
    </row>
    <row r="257" spans="136:141" ht="13.5">
      <c r="EF257" s="2"/>
      <c r="EG257" s="2"/>
      <c r="EH257" s="2"/>
      <c r="EI257" s="2"/>
      <c r="EJ257" s="2"/>
      <c r="EK257" s="2"/>
    </row>
    <row r="258" spans="136:141" ht="13.5">
      <c r="EF258" s="2"/>
      <c r="EG258" s="2"/>
      <c r="EH258" s="2"/>
      <c r="EI258" s="2"/>
      <c r="EJ258" s="2"/>
      <c r="EK258" s="2"/>
    </row>
    <row r="259" spans="136:141" ht="13.5">
      <c r="EF259" s="2"/>
      <c r="EG259" s="2"/>
      <c r="EH259" s="2"/>
      <c r="EI259" s="2"/>
      <c r="EJ259" s="2"/>
      <c r="EK259" s="2"/>
    </row>
    <row r="260" spans="136:141" ht="13.5">
      <c r="EF260" s="2"/>
      <c r="EG260" s="2"/>
      <c r="EH260" s="2"/>
      <c r="EI260" s="2"/>
      <c r="EJ260" s="2"/>
      <c r="EK260" s="2"/>
    </row>
    <row r="261" spans="136:141" ht="13.5">
      <c r="EF261" s="2"/>
      <c r="EG261" s="2"/>
      <c r="EH261" s="2"/>
      <c r="EI261" s="2"/>
      <c r="EJ261" s="2"/>
      <c r="EK261" s="2"/>
    </row>
    <row r="262" spans="136:141" ht="13.5">
      <c r="EF262" s="2"/>
      <c r="EG262" s="2"/>
      <c r="EH262" s="2"/>
      <c r="EI262" s="2"/>
      <c r="EJ262" s="2"/>
      <c r="EK262" s="2"/>
    </row>
    <row r="263" spans="136:141" ht="13.5">
      <c r="EF263" s="2"/>
      <c r="EG263" s="2"/>
      <c r="EH263" s="2"/>
      <c r="EI263" s="2"/>
      <c r="EJ263" s="2"/>
      <c r="EK263" s="2"/>
    </row>
    <row r="264" spans="136:141" ht="13.5">
      <c r="EF264" s="2"/>
      <c r="EG264" s="2"/>
      <c r="EH264" s="2"/>
      <c r="EI264" s="2"/>
      <c r="EJ264" s="2"/>
      <c r="EK264" s="2"/>
    </row>
    <row r="265" spans="136:141" ht="13.5">
      <c r="EF265" s="2"/>
      <c r="EG265" s="2"/>
      <c r="EH265" s="2"/>
      <c r="EI265" s="2"/>
      <c r="EJ265" s="2"/>
      <c r="EK265" s="2"/>
    </row>
    <row r="266" spans="136:141" ht="13.5">
      <c r="EF266" s="2"/>
      <c r="EG266" s="2"/>
      <c r="EH266" s="2"/>
      <c r="EI266" s="2"/>
      <c r="EJ266" s="2"/>
      <c r="EK266" s="2"/>
    </row>
    <row r="267" spans="136:141" ht="13.5">
      <c r="EF267" s="2"/>
      <c r="EG267" s="2"/>
      <c r="EH267" s="2"/>
      <c r="EI267" s="2"/>
      <c r="EJ267" s="2"/>
      <c r="EK267" s="2"/>
    </row>
    <row r="268" spans="136:141" ht="13.5">
      <c r="EF268" s="2"/>
      <c r="EG268" s="2"/>
      <c r="EH268" s="2"/>
      <c r="EI268" s="2"/>
      <c r="EJ268" s="2"/>
      <c r="EK268" s="2"/>
    </row>
    <row r="269" spans="136:141" ht="13.5">
      <c r="EF269" s="2"/>
      <c r="EG269" s="2"/>
      <c r="EH269" s="2"/>
      <c r="EI269" s="2"/>
      <c r="EJ269" s="2"/>
      <c r="EK269" s="2"/>
    </row>
    <row r="270" spans="136:141" ht="13.5">
      <c r="EF270" s="2"/>
      <c r="EG270" s="2"/>
      <c r="EH270" s="2"/>
      <c r="EI270" s="2"/>
      <c r="EJ270" s="2"/>
      <c r="EK270" s="2"/>
    </row>
    <row r="271" spans="136:141" ht="13.5">
      <c r="EF271" s="2"/>
      <c r="EG271" s="2"/>
      <c r="EH271" s="2"/>
      <c r="EI271" s="2"/>
      <c r="EJ271" s="2"/>
      <c r="EK271" s="2"/>
    </row>
    <row r="272" spans="136:141" ht="13.5">
      <c r="EF272" s="2"/>
      <c r="EG272" s="2"/>
      <c r="EH272" s="2"/>
      <c r="EI272" s="2"/>
      <c r="EJ272" s="2"/>
      <c r="EK272" s="2"/>
    </row>
    <row r="273" spans="136:141" ht="13.5">
      <c r="EF273" s="2"/>
      <c r="EG273" s="2"/>
      <c r="EH273" s="2"/>
      <c r="EI273" s="2"/>
      <c r="EJ273" s="2"/>
      <c r="EK273" s="2"/>
    </row>
    <row r="274" spans="136:141" ht="13.5">
      <c r="EF274" s="2"/>
      <c r="EG274" s="2"/>
      <c r="EH274" s="2"/>
      <c r="EI274" s="2"/>
      <c r="EJ274" s="2"/>
      <c r="EK274" s="2"/>
    </row>
    <row r="275" spans="136:141" ht="13.5">
      <c r="EF275" s="2"/>
      <c r="EG275" s="2"/>
      <c r="EH275" s="2"/>
      <c r="EI275" s="2"/>
      <c r="EJ275" s="2"/>
      <c r="EK275" s="2"/>
    </row>
    <row r="276" spans="136:141" ht="13.5">
      <c r="EF276" s="2"/>
      <c r="EG276" s="2"/>
      <c r="EH276" s="2"/>
      <c r="EI276" s="2"/>
      <c r="EJ276" s="2"/>
      <c r="EK276" s="2"/>
    </row>
    <row r="277" spans="136:141" ht="13.5">
      <c r="EF277" s="2"/>
      <c r="EG277" s="2"/>
      <c r="EH277" s="2"/>
      <c r="EI277" s="2"/>
      <c r="EJ277" s="2"/>
      <c r="EK277" s="2"/>
    </row>
    <row r="278" spans="136:141" ht="13.5">
      <c r="EF278" s="2"/>
      <c r="EG278" s="2"/>
      <c r="EH278" s="2"/>
      <c r="EI278" s="2"/>
      <c r="EJ278" s="2"/>
      <c r="EK278" s="2"/>
    </row>
    <row r="279" spans="136:141" ht="13.5">
      <c r="EF279" s="2"/>
      <c r="EG279" s="2"/>
      <c r="EH279" s="2"/>
      <c r="EI279" s="2"/>
      <c r="EJ279" s="2"/>
      <c r="EK279" s="2"/>
    </row>
    <row r="280" spans="136:141" ht="13.5">
      <c r="EF280" s="2"/>
      <c r="EG280" s="2"/>
      <c r="EH280" s="2"/>
      <c r="EI280" s="2"/>
      <c r="EJ280" s="2"/>
      <c r="EK280" s="2"/>
    </row>
    <row r="281" spans="136:141" ht="13.5">
      <c r="EF281" s="2"/>
      <c r="EG281" s="2"/>
      <c r="EH281" s="2"/>
      <c r="EI281" s="2"/>
      <c r="EJ281" s="2"/>
      <c r="EK281" s="2"/>
    </row>
    <row r="282" spans="136:141" ht="13.5">
      <c r="EF282" s="2"/>
      <c r="EG282" s="2"/>
      <c r="EH282" s="2"/>
      <c r="EI282" s="2"/>
      <c r="EJ282" s="2"/>
      <c r="EK282" s="2"/>
    </row>
    <row r="283" spans="136:141" ht="13.5">
      <c r="EF283" s="2"/>
      <c r="EG283" s="2"/>
      <c r="EH283" s="2"/>
      <c r="EI283" s="2"/>
      <c r="EJ283" s="2"/>
      <c r="EK283" s="2"/>
    </row>
    <row r="284" spans="136:141" ht="13.5">
      <c r="EF284" s="2"/>
      <c r="EG284" s="2"/>
      <c r="EH284" s="2"/>
      <c r="EI284" s="2"/>
      <c r="EJ284" s="2"/>
      <c r="EK284" s="2"/>
    </row>
    <row r="285" spans="136:141" ht="13.5">
      <c r="EF285" s="2"/>
      <c r="EG285" s="2"/>
      <c r="EH285" s="2"/>
      <c r="EI285" s="2"/>
      <c r="EJ285" s="2"/>
      <c r="EK285" s="2"/>
    </row>
    <row r="286" spans="136:141" ht="13.5">
      <c r="EF286" s="2"/>
      <c r="EG286" s="2"/>
      <c r="EH286" s="2"/>
      <c r="EI286" s="2"/>
      <c r="EJ286" s="2"/>
      <c r="EK286" s="2"/>
    </row>
    <row r="287" spans="136:141" ht="13.5">
      <c r="EF287" s="2"/>
      <c r="EG287" s="2"/>
      <c r="EH287" s="2"/>
      <c r="EI287" s="2"/>
      <c r="EJ287" s="2"/>
      <c r="EK287" s="2"/>
    </row>
    <row r="288" spans="136:141" ht="13.5">
      <c r="EF288" s="2"/>
      <c r="EG288" s="2"/>
      <c r="EH288" s="2"/>
      <c r="EI288" s="2"/>
      <c r="EJ288" s="2"/>
      <c r="EK288" s="2"/>
    </row>
    <row r="289" spans="136:141" ht="13.5">
      <c r="EF289" s="2"/>
      <c r="EG289" s="2"/>
      <c r="EH289" s="2"/>
      <c r="EI289" s="2"/>
      <c r="EJ289" s="2"/>
      <c r="EK289" s="2"/>
    </row>
    <row r="290" spans="136:141" ht="13.5">
      <c r="EF290" s="2"/>
      <c r="EG290" s="2"/>
      <c r="EH290" s="2"/>
      <c r="EI290" s="2"/>
      <c r="EJ290" s="2"/>
      <c r="EK290" s="2"/>
    </row>
    <row r="291" spans="136:141" ht="13.5">
      <c r="EF291" s="2"/>
      <c r="EG291" s="2"/>
      <c r="EH291" s="2"/>
      <c r="EI291" s="2"/>
      <c r="EJ291" s="2"/>
      <c r="EK291" s="2"/>
    </row>
    <row r="292" spans="136:141" ht="13.5">
      <c r="EF292" s="2"/>
      <c r="EG292" s="2"/>
      <c r="EH292" s="2"/>
      <c r="EI292" s="2"/>
      <c r="EJ292" s="2"/>
      <c r="EK292" s="2"/>
    </row>
    <row r="293" spans="136:141" ht="13.5">
      <c r="EF293" s="2"/>
      <c r="EG293" s="2"/>
      <c r="EH293" s="2"/>
      <c r="EI293" s="2"/>
      <c r="EJ293" s="2"/>
      <c r="EK293" s="2"/>
    </row>
    <row r="294" spans="136:141" ht="13.5">
      <c r="EF294" s="2"/>
      <c r="EG294" s="2"/>
      <c r="EH294" s="2"/>
      <c r="EI294" s="2"/>
      <c r="EJ294" s="2"/>
      <c r="EK294" s="2"/>
    </row>
    <row r="295" spans="136:141" ht="13.5">
      <c r="EF295" s="2"/>
      <c r="EG295" s="2"/>
      <c r="EH295" s="2"/>
      <c r="EI295" s="2"/>
      <c r="EJ295" s="2"/>
      <c r="EK295" s="2"/>
    </row>
    <row r="296" spans="136:141" ht="13.5">
      <c r="EF296" s="2"/>
      <c r="EG296" s="2"/>
      <c r="EH296" s="2"/>
      <c r="EI296" s="2"/>
      <c r="EJ296" s="2"/>
      <c r="EK296" s="2"/>
    </row>
    <row r="297" spans="136:141" ht="13.5">
      <c r="EF297" s="2"/>
      <c r="EG297" s="2"/>
      <c r="EH297" s="2"/>
      <c r="EI297" s="2"/>
      <c r="EJ297" s="2"/>
      <c r="EK297" s="2"/>
    </row>
    <row r="298" spans="136:141" ht="13.5">
      <c r="EF298" s="2"/>
      <c r="EG298" s="2"/>
      <c r="EH298" s="2"/>
      <c r="EI298" s="2"/>
      <c r="EJ298" s="2"/>
      <c r="EK298" s="2"/>
    </row>
    <row r="299" spans="136:141" ht="13.5">
      <c r="EF299" s="2"/>
      <c r="EG299" s="2"/>
      <c r="EH299" s="2"/>
      <c r="EI299" s="2"/>
      <c r="EJ299" s="2"/>
      <c r="EK299" s="2"/>
    </row>
    <row r="300" spans="136:141" ht="13.5">
      <c r="EF300" s="2"/>
      <c r="EG300" s="2"/>
      <c r="EH300" s="2"/>
      <c r="EI300" s="2"/>
      <c r="EJ300" s="2"/>
      <c r="EK300" s="2"/>
    </row>
    <row r="301" spans="136:141" ht="13.5">
      <c r="EF301" s="2"/>
      <c r="EG301" s="2"/>
      <c r="EH301" s="2"/>
      <c r="EI301" s="2"/>
      <c r="EJ301" s="2"/>
      <c r="EK301" s="2"/>
    </row>
    <row r="302" spans="136:141" ht="13.5">
      <c r="EF302" s="2"/>
      <c r="EG302" s="2"/>
      <c r="EH302" s="2"/>
      <c r="EI302" s="2"/>
      <c r="EJ302" s="2"/>
      <c r="EK302" s="2"/>
    </row>
    <row r="303" spans="136:141" ht="13.5">
      <c r="EF303" s="2"/>
      <c r="EG303" s="2"/>
      <c r="EH303" s="2"/>
      <c r="EI303" s="2"/>
      <c r="EJ303" s="2"/>
      <c r="EK303" s="2"/>
    </row>
    <row r="304" spans="136:141" ht="13.5">
      <c r="EF304" s="2"/>
      <c r="EG304" s="2"/>
      <c r="EH304" s="2"/>
      <c r="EI304" s="2"/>
      <c r="EJ304" s="2"/>
      <c r="EK304" s="2"/>
    </row>
    <row r="305" spans="136:141" ht="13.5">
      <c r="EF305" s="2"/>
      <c r="EG305" s="2"/>
      <c r="EH305" s="2"/>
      <c r="EI305" s="2"/>
      <c r="EJ305" s="2"/>
      <c r="EK305" s="2"/>
    </row>
    <row r="306" spans="136:141" ht="13.5">
      <c r="EF306" s="2"/>
      <c r="EG306" s="2"/>
      <c r="EH306" s="2"/>
      <c r="EI306" s="2"/>
      <c r="EJ306" s="2"/>
      <c r="EK306" s="2"/>
    </row>
    <row r="307" spans="136:141" ht="13.5">
      <c r="EF307" s="2"/>
      <c r="EG307" s="2"/>
      <c r="EH307" s="2"/>
      <c r="EI307" s="2"/>
      <c r="EJ307" s="2"/>
      <c r="EK307" s="2"/>
    </row>
    <row r="308" spans="136:141" ht="13.5">
      <c r="EF308" s="2"/>
      <c r="EG308" s="2"/>
      <c r="EH308" s="2"/>
      <c r="EI308" s="2"/>
      <c r="EJ308" s="2"/>
      <c r="EK308" s="2"/>
    </row>
    <row r="309" spans="136:141" ht="13.5">
      <c r="EF309" s="2"/>
      <c r="EG309" s="2"/>
      <c r="EH309" s="2"/>
      <c r="EI309" s="2"/>
      <c r="EJ309" s="2"/>
      <c r="EK309" s="2"/>
    </row>
    <row r="310" spans="136:141" ht="13.5">
      <c r="EF310" s="2"/>
      <c r="EG310" s="2"/>
      <c r="EH310" s="2"/>
      <c r="EI310" s="2"/>
      <c r="EJ310" s="2"/>
      <c r="EK310" s="2"/>
    </row>
    <row r="311" spans="136:141" ht="13.5">
      <c r="EF311" s="2"/>
      <c r="EG311" s="2"/>
      <c r="EH311" s="2"/>
      <c r="EI311" s="2"/>
      <c r="EJ311" s="2"/>
      <c r="EK311" s="2"/>
    </row>
    <row r="312" spans="136:141" ht="13.5">
      <c r="EF312" s="2"/>
      <c r="EG312" s="2"/>
      <c r="EH312" s="2"/>
      <c r="EI312" s="2"/>
      <c r="EJ312" s="2"/>
      <c r="EK312" s="2"/>
    </row>
    <row r="313" spans="136:141" ht="13.5">
      <c r="EF313" s="2"/>
      <c r="EG313" s="2"/>
      <c r="EH313" s="2"/>
      <c r="EI313" s="2"/>
      <c r="EJ313" s="2"/>
      <c r="EK313" s="2"/>
    </row>
    <row r="314" spans="136:141" ht="13.5">
      <c r="EF314" s="2"/>
      <c r="EG314" s="2"/>
      <c r="EH314" s="2"/>
      <c r="EI314" s="2"/>
      <c r="EJ314" s="2"/>
      <c r="EK314" s="2"/>
    </row>
    <row r="315" spans="136:141" ht="13.5">
      <c r="EF315" s="2"/>
      <c r="EG315" s="2"/>
      <c r="EH315" s="2"/>
      <c r="EI315" s="2"/>
      <c r="EJ315" s="2"/>
      <c r="EK315" s="2"/>
    </row>
    <row r="316" spans="136:141" ht="13.5">
      <c r="EF316" s="2"/>
      <c r="EG316" s="2"/>
      <c r="EH316" s="2"/>
      <c r="EI316" s="2"/>
      <c r="EJ316" s="2"/>
      <c r="EK316" s="2"/>
    </row>
    <row r="317" spans="136:141" ht="13.5">
      <c r="EF317" s="2"/>
      <c r="EG317" s="2"/>
      <c r="EH317" s="2"/>
      <c r="EI317" s="2"/>
      <c r="EJ317" s="2"/>
      <c r="EK317" s="2"/>
    </row>
    <row r="318" spans="136:141" ht="13.5">
      <c r="EF318" s="2"/>
      <c r="EG318" s="2"/>
      <c r="EH318" s="2"/>
      <c r="EI318" s="2"/>
      <c r="EJ318" s="2"/>
      <c r="EK318" s="2"/>
    </row>
    <row r="319" spans="136:141" ht="13.5">
      <c r="EF319" s="2"/>
      <c r="EG319" s="2"/>
      <c r="EH319" s="2"/>
      <c r="EI319" s="2"/>
      <c r="EJ319" s="2"/>
      <c r="EK319" s="2"/>
    </row>
    <row r="320" spans="136:141" ht="13.5">
      <c r="EF320" s="2"/>
      <c r="EG320" s="2"/>
      <c r="EH320" s="2"/>
      <c r="EI320" s="2"/>
      <c r="EJ320" s="2"/>
      <c r="EK320" s="2"/>
    </row>
    <row r="321" spans="136:141" ht="13.5">
      <c r="EF321" s="2"/>
      <c r="EG321" s="2"/>
      <c r="EH321" s="2"/>
      <c r="EI321" s="2"/>
      <c r="EJ321" s="2"/>
      <c r="EK321" s="2"/>
    </row>
    <row r="322" spans="136:141" ht="13.5">
      <c r="EF322" s="2"/>
      <c r="EG322" s="2"/>
      <c r="EH322" s="2"/>
      <c r="EI322" s="2"/>
      <c r="EJ322" s="2"/>
      <c r="EK322" s="2"/>
    </row>
    <row r="323" spans="136:141" ht="13.5">
      <c r="EF323" s="2"/>
      <c r="EG323" s="2"/>
      <c r="EH323" s="2"/>
      <c r="EI323" s="2"/>
      <c r="EJ323" s="2"/>
      <c r="EK323" s="2"/>
    </row>
    <row r="324" spans="136:141" ht="13.5">
      <c r="EF324" s="2"/>
      <c r="EG324" s="2"/>
      <c r="EH324" s="2"/>
      <c r="EI324" s="2"/>
      <c r="EJ324" s="2"/>
      <c r="EK324" s="2"/>
    </row>
    <row r="325" spans="136:141" ht="13.5">
      <c r="EF325" s="2"/>
      <c r="EG325" s="2"/>
      <c r="EH325" s="2"/>
      <c r="EI325" s="2"/>
      <c r="EJ325" s="2"/>
      <c r="EK325" s="2"/>
    </row>
    <row r="326" spans="136:141" ht="13.5">
      <c r="EF326" s="2"/>
      <c r="EG326" s="2"/>
      <c r="EH326" s="2"/>
      <c r="EI326" s="2"/>
      <c r="EJ326" s="2"/>
      <c r="EK326" s="2"/>
    </row>
    <row r="327" spans="136:141" ht="13.5">
      <c r="EF327" s="2"/>
      <c r="EG327" s="2"/>
      <c r="EH327" s="2"/>
      <c r="EI327" s="2"/>
      <c r="EJ327" s="2"/>
      <c r="EK327" s="2"/>
    </row>
    <row r="328" spans="136:141" ht="13.5">
      <c r="EF328" s="2"/>
      <c r="EG328" s="2"/>
      <c r="EH328" s="2"/>
      <c r="EI328" s="2"/>
      <c r="EJ328" s="2"/>
      <c r="EK328" s="2"/>
    </row>
    <row r="329" spans="136:141" ht="13.5">
      <c r="EF329" s="2"/>
      <c r="EG329" s="2"/>
      <c r="EH329" s="2"/>
      <c r="EI329" s="2"/>
      <c r="EJ329" s="2"/>
      <c r="EK329" s="2"/>
    </row>
    <row r="330" spans="136:141" ht="13.5">
      <c r="EF330" s="2"/>
      <c r="EG330" s="2"/>
      <c r="EH330" s="2"/>
      <c r="EI330" s="2"/>
      <c r="EJ330" s="2"/>
      <c r="EK330" s="2"/>
    </row>
    <row r="331" spans="136:141" ht="13.5">
      <c r="EF331" s="2"/>
      <c r="EG331" s="2"/>
      <c r="EH331" s="2"/>
      <c r="EI331" s="2"/>
      <c r="EJ331" s="2"/>
      <c r="EK331" s="2"/>
    </row>
    <row r="332" spans="136:141" ht="13.5">
      <c r="EF332" s="2"/>
      <c r="EG332" s="2"/>
      <c r="EH332" s="2"/>
      <c r="EI332" s="2"/>
      <c r="EJ332" s="2"/>
      <c r="EK332" s="2"/>
    </row>
    <row r="333" spans="136:141" ht="13.5">
      <c r="EF333" s="2"/>
      <c r="EG333" s="2"/>
      <c r="EH333" s="2"/>
      <c r="EI333" s="2"/>
      <c r="EJ333" s="2"/>
      <c r="EK333" s="2"/>
    </row>
    <row r="334" spans="136:141" ht="13.5">
      <c r="EF334" s="2"/>
      <c r="EG334" s="2"/>
      <c r="EH334" s="2"/>
      <c r="EI334" s="2"/>
      <c r="EJ334" s="2"/>
      <c r="EK334" s="2"/>
    </row>
    <row r="335" spans="136:141" ht="13.5">
      <c r="EF335" s="2"/>
      <c r="EG335" s="2"/>
      <c r="EH335" s="2"/>
      <c r="EI335" s="2"/>
      <c r="EJ335" s="2"/>
      <c r="EK335" s="2"/>
    </row>
    <row r="336" spans="136:141" ht="13.5">
      <c r="EF336" s="2"/>
      <c r="EG336" s="2"/>
      <c r="EH336" s="2"/>
      <c r="EI336" s="2"/>
      <c r="EJ336" s="2"/>
      <c r="EK336" s="2"/>
    </row>
    <row r="337" spans="136:141" ht="13.5">
      <c r="EF337" s="2"/>
      <c r="EG337" s="2"/>
      <c r="EH337" s="2"/>
      <c r="EI337" s="2"/>
      <c r="EJ337" s="2"/>
      <c r="EK337" s="2"/>
    </row>
    <row r="338" spans="136:141" ht="13.5">
      <c r="EF338" s="2"/>
      <c r="EG338" s="2"/>
      <c r="EH338" s="2"/>
      <c r="EI338" s="2"/>
      <c r="EJ338" s="2"/>
      <c r="EK338" s="2"/>
    </row>
    <row r="339" spans="136:141" ht="13.5">
      <c r="EF339" s="2"/>
      <c r="EG339" s="2"/>
      <c r="EH339" s="2"/>
      <c r="EI339" s="2"/>
      <c r="EJ339" s="2"/>
      <c r="EK339" s="2"/>
    </row>
    <row r="340" spans="136:141" ht="13.5">
      <c r="EF340" s="2"/>
      <c r="EG340" s="2"/>
      <c r="EH340" s="2"/>
      <c r="EI340" s="2"/>
      <c r="EJ340" s="2"/>
      <c r="EK340" s="2"/>
    </row>
    <row r="341" spans="136:141" ht="13.5">
      <c r="EF341" s="2"/>
      <c r="EG341" s="2"/>
      <c r="EH341" s="2"/>
      <c r="EI341" s="2"/>
      <c r="EJ341" s="2"/>
      <c r="EK341" s="2"/>
    </row>
    <row r="342" spans="136:141" ht="13.5">
      <c r="EF342" s="2"/>
      <c r="EG342" s="2"/>
      <c r="EH342" s="2"/>
      <c r="EI342" s="2"/>
      <c r="EJ342" s="2"/>
      <c r="EK342" s="2"/>
    </row>
    <row r="343" spans="136:141" ht="13.5">
      <c r="EF343" s="2"/>
      <c r="EG343" s="2"/>
      <c r="EH343" s="2"/>
      <c r="EI343" s="2"/>
      <c r="EJ343" s="2"/>
      <c r="EK343" s="2"/>
    </row>
    <row r="344" spans="136:141" ht="13.5">
      <c r="EF344" s="2"/>
      <c r="EG344" s="2"/>
      <c r="EH344" s="2"/>
      <c r="EI344" s="2"/>
      <c r="EJ344" s="2"/>
      <c r="EK344" s="2"/>
    </row>
    <row r="345" spans="136:141" ht="13.5">
      <c r="EF345" s="2"/>
      <c r="EG345" s="2"/>
      <c r="EH345" s="2"/>
      <c r="EI345" s="2"/>
      <c r="EJ345" s="2"/>
      <c r="EK345" s="2"/>
    </row>
    <row r="346" spans="136:141" ht="13.5">
      <c r="EF346" s="2"/>
      <c r="EG346" s="2"/>
      <c r="EH346" s="2"/>
      <c r="EI346" s="2"/>
      <c r="EJ346" s="2"/>
      <c r="EK346" s="2"/>
    </row>
    <row r="347" spans="136:141" ht="13.5">
      <c r="EF347" s="2"/>
      <c r="EG347" s="2"/>
      <c r="EH347" s="2"/>
      <c r="EI347" s="2"/>
      <c r="EJ347" s="2"/>
      <c r="EK347" s="2"/>
    </row>
    <row r="348" spans="136:141" ht="13.5">
      <c r="EF348" s="2"/>
      <c r="EG348" s="2"/>
      <c r="EH348" s="2"/>
      <c r="EI348" s="2"/>
      <c r="EJ348" s="2"/>
      <c r="EK348" s="2"/>
    </row>
    <row r="349" spans="136:141" ht="13.5">
      <c r="EF349" s="2"/>
      <c r="EG349" s="2"/>
      <c r="EH349" s="2"/>
      <c r="EI349" s="2"/>
      <c r="EJ349" s="2"/>
      <c r="EK349" s="2"/>
    </row>
    <row r="350" spans="136:141" ht="13.5">
      <c r="EF350" s="2"/>
      <c r="EG350" s="2"/>
      <c r="EH350" s="2"/>
      <c r="EI350" s="2"/>
      <c r="EJ350" s="2"/>
      <c r="EK350" s="2"/>
    </row>
    <row r="351" spans="136:141" ht="13.5">
      <c r="EF351" s="2"/>
      <c r="EG351" s="2"/>
      <c r="EH351" s="2"/>
      <c r="EI351" s="2"/>
      <c r="EJ351" s="2"/>
      <c r="EK351" s="2"/>
    </row>
    <row r="352" spans="136:141" ht="13.5">
      <c r="EF352" s="2"/>
      <c r="EG352" s="2"/>
      <c r="EH352" s="2"/>
      <c r="EI352" s="2"/>
      <c r="EJ352" s="2"/>
      <c r="EK352" s="2"/>
    </row>
    <row r="353" spans="136:141" ht="13.5">
      <c r="EF353" s="2"/>
      <c r="EG353" s="2"/>
      <c r="EH353" s="2"/>
      <c r="EI353" s="2"/>
      <c r="EJ353" s="2"/>
      <c r="EK353" s="2"/>
    </row>
    <row r="354" spans="136:141" ht="13.5">
      <c r="EF354" s="2"/>
      <c r="EG354" s="2"/>
      <c r="EH354" s="2"/>
      <c r="EI354" s="2"/>
      <c r="EJ354" s="2"/>
      <c r="EK354" s="2"/>
    </row>
    <row r="355" spans="136:141" ht="13.5">
      <c r="EF355" s="2"/>
      <c r="EG355" s="2"/>
      <c r="EH355" s="2"/>
      <c r="EI355" s="2"/>
      <c r="EJ355" s="2"/>
      <c r="EK355" s="2"/>
    </row>
    <row r="356" spans="136:141" ht="13.5">
      <c r="EF356" s="2"/>
      <c r="EG356" s="2"/>
      <c r="EH356" s="2"/>
      <c r="EI356" s="2"/>
      <c r="EJ356" s="2"/>
      <c r="EK356" s="2"/>
    </row>
    <row r="357" spans="136:141" ht="13.5">
      <c r="EF357" s="2"/>
      <c r="EG357" s="2"/>
      <c r="EH357" s="2"/>
      <c r="EI357" s="2"/>
      <c r="EJ357" s="2"/>
      <c r="EK357" s="2"/>
    </row>
    <row r="358" spans="136:141" ht="13.5">
      <c r="EF358" s="2"/>
      <c r="EG358" s="2"/>
      <c r="EH358" s="2"/>
      <c r="EI358" s="2"/>
      <c r="EJ358" s="2"/>
      <c r="EK358" s="2"/>
    </row>
    <row r="359" spans="136:141" ht="13.5">
      <c r="EF359" s="2"/>
      <c r="EG359" s="2"/>
      <c r="EH359" s="2"/>
      <c r="EI359" s="2"/>
      <c r="EJ359" s="2"/>
      <c r="EK359" s="2"/>
    </row>
    <row r="360" spans="136:141" ht="13.5">
      <c r="EF360" s="2"/>
      <c r="EG360" s="2"/>
      <c r="EH360" s="2"/>
      <c r="EI360" s="2"/>
      <c r="EJ360" s="2"/>
      <c r="EK360" s="2"/>
    </row>
    <row r="361" spans="136:141" ht="13.5">
      <c r="EF361" s="2"/>
      <c r="EG361" s="2"/>
      <c r="EH361" s="2"/>
      <c r="EI361" s="2"/>
      <c r="EJ361" s="2"/>
      <c r="EK361" s="2"/>
    </row>
    <row r="362" spans="136:141" ht="13.5">
      <c r="EF362" s="2"/>
      <c r="EG362" s="2"/>
      <c r="EH362" s="2"/>
      <c r="EI362" s="2"/>
      <c r="EJ362" s="2"/>
      <c r="EK362" s="2"/>
    </row>
    <row r="363" spans="136:141" ht="13.5">
      <c r="EF363" s="2"/>
      <c r="EG363" s="2"/>
      <c r="EH363" s="2"/>
      <c r="EI363" s="2"/>
      <c r="EJ363" s="2"/>
      <c r="EK363" s="2"/>
    </row>
    <row r="364" spans="136:141" ht="13.5">
      <c r="EF364" s="2"/>
      <c r="EG364" s="2"/>
      <c r="EH364" s="2"/>
      <c r="EI364" s="2"/>
      <c r="EJ364" s="2"/>
      <c r="EK364" s="2"/>
    </row>
    <row r="365" spans="136:141" ht="13.5">
      <c r="EF365" s="2"/>
      <c r="EG365" s="2"/>
      <c r="EH365" s="2"/>
      <c r="EI365" s="2"/>
      <c r="EJ365" s="2"/>
      <c r="EK365" s="2"/>
    </row>
    <row r="366" spans="136:141" ht="13.5">
      <c r="EF366" s="2"/>
      <c r="EG366" s="2"/>
      <c r="EH366" s="2"/>
      <c r="EI366" s="2"/>
      <c r="EJ366" s="2"/>
      <c r="EK366" s="2"/>
    </row>
    <row r="367" spans="136:141" ht="13.5">
      <c r="EF367" s="2"/>
      <c r="EG367" s="2"/>
      <c r="EH367" s="2"/>
      <c r="EI367" s="2"/>
      <c r="EJ367" s="2"/>
      <c r="EK367" s="2"/>
    </row>
    <row r="368" spans="136:141" ht="13.5">
      <c r="EF368" s="2"/>
      <c r="EG368" s="2"/>
      <c r="EH368" s="2"/>
      <c r="EI368" s="2"/>
      <c r="EJ368" s="2"/>
      <c r="EK368" s="2"/>
    </row>
    <row r="369" spans="136:141" ht="13.5">
      <c r="EF369" s="2"/>
      <c r="EG369" s="2"/>
      <c r="EH369" s="2"/>
      <c r="EI369" s="2"/>
      <c r="EJ369" s="2"/>
      <c r="EK369" s="2"/>
    </row>
    <row r="370" spans="136:141" ht="13.5">
      <c r="EF370" s="2"/>
      <c r="EG370" s="2"/>
      <c r="EH370" s="2"/>
      <c r="EI370" s="2"/>
      <c r="EJ370" s="2"/>
      <c r="EK370" s="2"/>
    </row>
    <row r="371" spans="136:141" ht="13.5">
      <c r="EF371" s="2"/>
      <c r="EG371" s="2"/>
      <c r="EH371" s="2"/>
      <c r="EI371" s="2"/>
      <c r="EJ371" s="2"/>
      <c r="EK371" s="2"/>
    </row>
    <row r="372" spans="136:141" ht="13.5">
      <c r="EF372" s="2"/>
      <c r="EG372" s="2"/>
      <c r="EH372" s="2"/>
      <c r="EI372" s="2"/>
      <c r="EJ372" s="2"/>
      <c r="EK372" s="2"/>
    </row>
    <row r="373" spans="136:141" ht="13.5">
      <c r="EF373" s="2"/>
      <c r="EG373" s="2"/>
      <c r="EH373" s="2"/>
      <c r="EI373" s="2"/>
      <c r="EJ373" s="2"/>
      <c r="EK373" s="2"/>
    </row>
    <row r="374" spans="136:141" ht="13.5">
      <c r="EF374" s="2"/>
      <c r="EG374" s="2"/>
      <c r="EH374" s="2"/>
      <c r="EI374" s="2"/>
      <c r="EJ374" s="2"/>
      <c r="EK374" s="2"/>
    </row>
    <row r="375" spans="136:141" ht="13.5">
      <c r="EF375" s="2"/>
      <c r="EG375" s="2"/>
      <c r="EH375" s="2"/>
      <c r="EI375" s="2"/>
      <c r="EJ375" s="2"/>
      <c r="EK375" s="2"/>
    </row>
    <row r="376" spans="136:141" ht="13.5">
      <c r="EF376" s="2"/>
      <c r="EG376" s="2"/>
      <c r="EH376" s="2"/>
      <c r="EI376" s="2"/>
      <c r="EJ376" s="2"/>
      <c r="EK376" s="2"/>
    </row>
    <row r="377" spans="136:141" ht="13.5">
      <c r="EF377" s="2"/>
      <c r="EG377" s="2"/>
      <c r="EH377" s="2"/>
      <c r="EI377" s="2"/>
      <c r="EJ377" s="2"/>
      <c r="EK377" s="2"/>
    </row>
    <row r="378" spans="136:141" ht="13.5">
      <c r="EF378" s="2"/>
      <c r="EG378" s="2"/>
      <c r="EH378" s="2"/>
      <c r="EI378" s="2"/>
      <c r="EJ378" s="2"/>
      <c r="EK378" s="2"/>
    </row>
    <row r="379" spans="136:141" ht="13.5">
      <c r="EF379" s="2"/>
      <c r="EG379" s="2"/>
      <c r="EH379" s="2"/>
      <c r="EI379" s="2"/>
      <c r="EJ379" s="2"/>
      <c r="EK379" s="2"/>
    </row>
    <row r="380" spans="136:141" ht="13.5">
      <c r="EF380" s="2"/>
      <c r="EG380" s="2"/>
      <c r="EH380" s="2"/>
      <c r="EI380" s="2"/>
      <c r="EJ380" s="2"/>
      <c r="EK380" s="2"/>
    </row>
    <row r="381" spans="136:141" ht="13.5">
      <c r="EF381" s="2"/>
      <c r="EG381" s="2"/>
      <c r="EH381" s="2"/>
      <c r="EI381" s="2"/>
      <c r="EJ381" s="2"/>
      <c r="EK381" s="2"/>
    </row>
    <row r="382" spans="136:141" ht="13.5">
      <c r="EF382" s="2"/>
      <c r="EG382" s="2"/>
      <c r="EH382" s="2"/>
      <c r="EI382" s="2"/>
      <c r="EJ382" s="2"/>
      <c r="EK382" s="2"/>
    </row>
    <row r="383" spans="136:141" ht="13.5">
      <c r="EF383" s="2"/>
      <c r="EG383" s="2"/>
      <c r="EH383" s="2"/>
      <c r="EI383" s="2"/>
      <c r="EJ383" s="2"/>
      <c r="EK383" s="2"/>
    </row>
    <row r="384" spans="136:141" ht="13.5">
      <c r="EF384" s="2"/>
      <c r="EG384" s="2"/>
      <c r="EH384" s="2"/>
      <c r="EI384" s="2"/>
      <c r="EJ384" s="2"/>
      <c r="EK384" s="2"/>
    </row>
    <row r="385" spans="136:141" ht="13.5">
      <c r="EF385" s="2"/>
      <c r="EG385" s="2"/>
      <c r="EH385" s="2"/>
      <c r="EI385" s="2"/>
      <c r="EJ385" s="2"/>
      <c r="EK385" s="2"/>
    </row>
    <row r="386" spans="136:141" ht="13.5">
      <c r="EF386" s="2"/>
      <c r="EG386" s="2"/>
      <c r="EH386" s="2"/>
      <c r="EI386" s="2"/>
      <c r="EJ386" s="2"/>
      <c r="EK386" s="2"/>
    </row>
    <row r="387" spans="136:141" ht="13.5">
      <c r="EF387" s="2"/>
      <c r="EG387" s="2"/>
      <c r="EH387" s="2"/>
      <c r="EI387" s="2"/>
      <c r="EJ387" s="2"/>
      <c r="EK387" s="2"/>
    </row>
    <row r="388" spans="136:141" ht="13.5">
      <c r="EF388" s="2"/>
      <c r="EG388" s="2"/>
      <c r="EH388" s="2"/>
      <c r="EI388" s="2"/>
      <c r="EJ388" s="2"/>
      <c r="EK388" s="2"/>
    </row>
    <row r="389" spans="136:141" ht="13.5">
      <c r="EF389" s="2"/>
      <c r="EG389" s="2"/>
      <c r="EH389" s="2"/>
      <c r="EI389" s="2"/>
      <c r="EJ389" s="2"/>
      <c r="EK389" s="2"/>
    </row>
    <row r="390" spans="136:141" ht="13.5">
      <c r="EF390" s="2"/>
      <c r="EG390" s="2"/>
      <c r="EH390" s="2"/>
      <c r="EI390" s="2"/>
      <c r="EJ390" s="2"/>
      <c r="EK390" s="2"/>
    </row>
    <row r="391" spans="136:141" ht="13.5">
      <c r="EF391" s="2"/>
      <c r="EG391" s="2"/>
      <c r="EH391" s="2"/>
      <c r="EI391" s="2"/>
      <c r="EJ391" s="2"/>
      <c r="EK391" s="2"/>
    </row>
    <row r="392" spans="136:141" ht="13.5">
      <c r="EF392" s="2"/>
      <c r="EG392" s="2"/>
      <c r="EH392" s="2"/>
      <c r="EI392" s="2"/>
      <c r="EJ392" s="2"/>
      <c r="EK392" s="2"/>
    </row>
    <row r="393" spans="136:141" ht="13.5">
      <c r="EF393" s="2"/>
      <c r="EG393" s="2"/>
      <c r="EH393" s="2"/>
      <c r="EI393" s="2"/>
      <c r="EJ393" s="2"/>
      <c r="EK393" s="2"/>
    </row>
    <row r="394" spans="136:141" ht="13.5">
      <c r="EF394" s="2"/>
      <c r="EG394" s="2"/>
      <c r="EH394" s="2"/>
      <c r="EI394" s="2"/>
      <c r="EJ394" s="2"/>
      <c r="EK394" s="2"/>
    </row>
    <row r="395" spans="136:141" ht="13.5">
      <c r="EF395" s="2"/>
      <c r="EG395" s="2"/>
      <c r="EH395" s="2"/>
      <c r="EI395" s="2"/>
      <c r="EJ395" s="2"/>
      <c r="EK395" s="2"/>
    </row>
    <row r="396" spans="136:141" ht="13.5">
      <c r="EF396" s="2"/>
      <c r="EG396" s="2"/>
      <c r="EH396" s="2"/>
      <c r="EI396" s="2"/>
      <c r="EJ396" s="2"/>
      <c r="EK396" s="2"/>
    </row>
    <row r="397" spans="136:141" ht="13.5">
      <c r="EF397" s="2"/>
      <c r="EG397" s="2"/>
      <c r="EH397" s="2"/>
      <c r="EI397" s="2"/>
      <c r="EJ397" s="2"/>
      <c r="EK397" s="2"/>
    </row>
    <row r="398" spans="136:141" ht="13.5">
      <c r="EF398" s="2"/>
      <c r="EG398" s="2"/>
      <c r="EH398" s="2"/>
      <c r="EI398" s="2"/>
      <c r="EJ398" s="2"/>
      <c r="EK398" s="2"/>
    </row>
    <row r="399" spans="136:141" ht="13.5">
      <c r="EF399" s="2"/>
      <c r="EG399" s="2"/>
      <c r="EH399" s="2"/>
      <c r="EI399" s="2"/>
      <c r="EJ399" s="2"/>
      <c r="EK399" s="2"/>
    </row>
    <row r="400" spans="136:141" ht="13.5">
      <c r="EF400" s="2"/>
      <c r="EG400" s="2"/>
      <c r="EH400" s="2"/>
      <c r="EI400" s="2"/>
      <c r="EJ400" s="2"/>
      <c r="EK400" s="2"/>
    </row>
    <row r="401" spans="136:141" ht="13.5">
      <c r="EF401" s="2"/>
      <c r="EG401" s="2"/>
      <c r="EH401" s="2"/>
      <c r="EI401" s="2"/>
      <c r="EJ401" s="2"/>
      <c r="EK401" s="2"/>
    </row>
    <row r="402" spans="136:141" ht="13.5">
      <c r="EF402" s="2"/>
      <c r="EG402" s="2"/>
      <c r="EH402" s="2"/>
      <c r="EI402" s="2"/>
      <c r="EJ402" s="2"/>
      <c r="EK402" s="2"/>
    </row>
    <row r="403" spans="136:141" ht="13.5">
      <c r="EF403" s="2"/>
      <c r="EG403" s="2"/>
      <c r="EH403" s="2"/>
      <c r="EI403" s="2"/>
      <c r="EJ403" s="2"/>
      <c r="EK403" s="2"/>
    </row>
    <row r="404" spans="136:141" ht="13.5">
      <c r="EF404" s="2"/>
      <c r="EG404" s="2"/>
      <c r="EH404" s="2"/>
      <c r="EI404" s="2"/>
      <c r="EJ404" s="2"/>
      <c r="EK404" s="2"/>
    </row>
    <row r="405" spans="136:141" ht="13.5">
      <c r="EF405" s="2"/>
      <c r="EG405" s="2"/>
      <c r="EH405" s="2"/>
      <c r="EI405" s="2"/>
      <c r="EJ405" s="2"/>
      <c r="EK405" s="2"/>
    </row>
    <row r="406" spans="136:141" ht="13.5">
      <c r="EF406" s="2"/>
      <c r="EG406" s="2"/>
      <c r="EH406" s="2"/>
      <c r="EI406" s="2"/>
      <c r="EJ406" s="2"/>
      <c r="EK406" s="2"/>
    </row>
    <row r="407" spans="136:141" ht="13.5">
      <c r="EF407" s="2"/>
      <c r="EG407" s="2"/>
      <c r="EH407" s="2"/>
      <c r="EI407" s="2"/>
      <c r="EJ407" s="2"/>
      <c r="EK407" s="2"/>
    </row>
    <row r="408" spans="136:141" ht="13.5">
      <c r="EF408" s="2"/>
      <c r="EG408" s="2"/>
      <c r="EH408" s="2"/>
      <c r="EI408" s="2"/>
      <c r="EJ408" s="2"/>
      <c r="EK408" s="2"/>
    </row>
    <row r="409" spans="136:141" ht="13.5">
      <c r="EF409" s="2"/>
      <c r="EG409" s="2"/>
      <c r="EH409" s="2"/>
      <c r="EI409" s="2"/>
      <c r="EJ409" s="2"/>
      <c r="EK409" s="2"/>
    </row>
    <row r="410" spans="136:141" ht="13.5">
      <c r="EF410" s="2"/>
      <c r="EG410" s="2"/>
      <c r="EH410" s="2"/>
      <c r="EI410" s="2"/>
      <c r="EJ410" s="2"/>
      <c r="EK410" s="2"/>
    </row>
    <row r="411" spans="136:141" ht="13.5">
      <c r="EF411" s="2"/>
      <c r="EG411" s="2"/>
      <c r="EH411" s="2"/>
      <c r="EI411" s="2"/>
      <c r="EJ411" s="2"/>
      <c r="EK411" s="2"/>
    </row>
    <row r="412" spans="136:141" ht="13.5">
      <c r="EF412" s="2"/>
      <c r="EG412" s="2"/>
      <c r="EH412" s="2"/>
      <c r="EI412" s="2"/>
      <c r="EJ412" s="2"/>
      <c r="EK412" s="2"/>
    </row>
    <row r="413" spans="136:141" ht="13.5">
      <c r="EF413" s="2"/>
      <c r="EG413" s="2"/>
      <c r="EH413" s="2"/>
      <c r="EI413" s="2"/>
      <c r="EJ413" s="2"/>
      <c r="EK413" s="2"/>
    </row>
    <row r="414" spans="136:141" ht="13.5">
      <c r="EF414" s="2"/>
      <c r="EG414" s="2"/>
      <c r="EH414" s="2"/>
      <c r="EI414" s="2"/>
      <c r="EJ414" s="2"/>
      <c r="EK414" s="2"/>
    </row>
    <row r="415" spans="136:141" ht="13.5">
      <c r="EF415" s="2"/>
      <c r="EG415" s="2"/>
      <c r="EH415" s="2"/>
      <c r="EI415" s="2"/>
      <c r="EJ415" s="2"/>
      <c r="EK415" s="2"/>
    </row>
    <row r="416" spans="136:141" ht="13.5">
      <c r="EF416" s="2"/>
      <c r="EG416" s="2"/>
      <c r="EH416" s="2"/>
      <c r="EI416" s="2"/>
      <c r="EJ416" s="2"/>
      <c r="EK416" s="2"/>
    </row>
    <row r="417" spans="136:141" ht="13.5">
      <c r="EF417" s="2"/>
      <c r="EG417" s="2"/>
      <c r="EH417" s="2"/>
      <c r="EI417" s="2"/>
      <c r="EJ417" s="2"/>
      <c r="EK417" s="2"/>
    </row>
    <row r="418" spans="136:141" ht="13.5">
      <c r="EF418" s="2"/>
      <c r="EG418" s="2"/>
      <c r="EH418" s="2"/>
      <c r="EI418" s="2"/>
      <c r="EJ418" s="2"/>
      <c r="EK418" s="2"/>
    </row>
    <row r="419" spans="136:141" ht="13.5">
      <c r="EF419" s="2"/>
      <c r="EG419" s="2"/>
      <c r="EH419" s="2"/>
      <c r="EI419" s="2"/>
      <c r="EJ419" s="2"/>
      <c r="EK419" s="2"/>
    </row>
    <row r="420" spans="136:141" ht="13.5">
      <c r="EF420" s="2"/>
      <c r="EG420" s="2"/>
      <c r="EH420" s="2"/>
      <c r="EI420" s="2"/>
      <c r="EJ420" s="2"/>
      <c r="EK420" s="2"/>
    </row>
    <row r="421" spans="136:141" ht="13.5">
      <c r="EF421" s="2"/>
      <c r="EG421" s="2"/>
      <c r="EH421" s="2"/>
      <c r="EI421" s="2"/>
      <c r="EJ421" s="2"/>
      <c r="EK421" s="2"/>
    </row>
    <row r="422" spans="136:141" ht="13.5">
      <c r="EF422" s="2"/>
      <c r="EG422" s="2"/>
      <c r="EH422" s="2"/>
      <c r="EI422" s="2"/>
      <c r="EJ422" s="2"/>
      <c r="EK422" s="2"/>
    </row>
    <row r="423" spans="136:141" ht="13.5">
      <c r="EF423" s="2"/>
      <c r="EG423" s="2"/>
      <c r="EH423" s="2"/>
      <c r="EI423" s="2"/>
      <c r="EJ423" s="2"/>
      <c r="EK423" s="2"/>
    </row>
    <row r="424" spans="136:141" ht="13.5">
      <c r="EF424" s="2"/>
      <c r="EG424" s="2"/>
      <c r="EH424" s="2"/>
      <c r="EI424" s="2"/>
      <c r="EJ424" s="2"/>
      <c r="EK424" s="2"/>
    </row>
    <row r="425" spans="136:141" ht="13.5">
      <c r="EF425" s="2"/>
      <c r="EG425" s="2"/>
      <c r="EH425" s="2"/>
      <c r="EI425" s="2"/>
      <c r="EJ425" s="2"/>
      <c r="EK425" s="2"/>
    </row>
    <row r="426" spans="136:141" ht="13.5">
      <c r="EF426" s="2"/>
      <c r="EG426" s="2"/>
      <c r="EH426" s="2"/>
      <c r="EI426" s="2"/>
      <c r="EJ426" s="2"/>
      <c r="EK426" s="2"/>
    </row>
    <row r="427" spans="136:141" ht="13.5">
      <c r="EF427" s="2"/>
      <c r="EG427" s="2"/>
      <c r="EH427" s="2"/>
      <c r="EI427" s="2"/>
      <c r="EJ427" s="2"/>
      <c r="EK427" s="2"/>
    </row>
    <row r="428" spans="136:141" ht="13.5">
      <c r="EF428" s="2"/>
      <c r="EG428" s="2"/>
      <c r="EH428" s="2"/>
      <c r="EI428" s="2"/>
      <c r="EJ428" s="2"/>
      <c r="EK428" s="2"/>
    </row>
    <row r="429" spans="136:141" ht="13.5">
      <c r="EF429" s="2"/>
      <c r="EG429" s="2"/>
      <c r="EH429" s="2"/>
      <c r="EI429" s="2"/>
      <c r="EJ429" s="2"/>
      <c r="EK429" s="2"/>
    </row>
    <row r="430" spans="136:141" ht="13.5">
      <c r="EF430" s="2"/>
      <c r="EG430" s="2"/>
      <c r="EH430" s="2"/>
      <c r="EI430" s="2"/>
      <c r="EJ430" s="2"/>
      <c r="EK430" s="2"/>
    </row>
    <row r="431" spans="136:141" ht="13.5">
      <c r="EF431" s="2"/>
      <c r="EG431" s="2"/>
      <c r="EH431" s="2"/>
      <c r="EI431" s="2"/>
      <c r="EJ431" s="2"/>
      <c r="EK431" s="2"/>
    </row>
    <row r="432" spans="136:141" ht="13.5">
      <c r="EF432" s="2"/>
      <c r="EG432" s="2"/>
      <c r="EH432" s="2"/>
      <c r="EI432" s="2"/>
      <c r="EJ432" s="2"/>
      <c r="EK432" s="2"/>
    </row>
    <row r="433" spans="136:141" ht="13.5">
      <c r="EF433" s="2"/>
      <c r="EG433" s="2"/>
      <c r="EH433" s="2"/>
      <c r="EI433" s="2"/>
      <c r="EJ433" s="2"/>
      <c r="EK433" s="2"/>
    </row>
    <row r="434" spans="136:141" ht="13.5">
      <c r="EF434" s="2"/>
      <c r="EG434" s="2"/>
      <c r="EH434" s="2"/>
      <c r="EI434" s="2"/>
      <c r="EJ434" s="2"/>
      <c r="EK434" s="2"/>
    </row>
    <row r="435" spans="136:141" ht="13.5">
      <c r="EF435" s="2"/>
      <c r="EG435" s="2"/>
      <c r="EH435" s="2"/>
      <c r="EI435" s="2"/>
      <c r="EJ435" s="2"/>
      <c r="EK435" s="2"/>
    </row>
    <row r="436" spans="136:141" ht="13.5">
      <c r="EF436" s="2"/>
      <c r="EG436" s="2"/>
      <c r="EH436" s="2"/>
      <c r="EI436" s="2"/>
      <c r="EJ436" s="2"/>
      <c r="EK436" s="2"/>
    </row>
    <row r="437" spans="136:141" ht="13.5">
      <c r="EF437" s="2"/>
      <c r="EG437" s="2"/>
      <c r="EH437" s="2"/>
      <c r="EI437" s="2"/>
      <c r="EJ437" s="2"/>
      <c r="EK437" s="2"/>
    </row>
    <row r="438" spans="136:141" ht="13.5">
      <c r="EF438" s="2"/>
      <c r="EG438" s="2"/>
      <c r="EH438" s="2"/>
      <c r="EI438" s="2"/>
      <c r="EJ438" s="2"/>
      <c r="EK438" s="2"/>
    </row>
    <row r="439" spans="136:141" ht="13.5">
      <c r="EF439" s="2"/>
      <c r="EG439" s="2"/>
      <c r="EH439" s="2"/>
      <c r="EI439" s="2"/>
      <c r="EJ439" s="2"/>
      <c r="EK439" s="2"/>
    </row>
    <row r="440" spans="136:141" ht="13.5">
      <c r="EF440" s="2"/>
      <c r="EG440" s="2"/>
      <c r="EH440" s="2"/>
      <c r="EI440" s="2"/>
      <c r="EJ440" s="2"/>
      <c r="EK440" s="2"/>
    </row>
    <row r="441" spans="136:141" ht="13.5">
      <c r="EF441" s="2"/>
      <c r="EG441" s="2"/>
      <c r="EH441" s="2"/>
      <c r="EI441" s="2"/>
      <c r="EJ441" s="2"/>
      <c r="EK441" s="2"/>
    </row>
    <row r="442" spans="136:141" ht="13.5">
      <c r="EF442" s="2"/>
      <c r="EG442" s="2"/>
      <c r="EH442" s="2"/>
      <c r="EI442" s="2"/>
      <c r="EJ442" s="2"/>
      <c r="EK442" s="2"/>
    </row>
    <row r="443" spans="136:141" ht="13.5">
      <c r="EF443" s="2"/>
      <c r="EG443" s="2"/>
      <c r="EH443" s="2"/>
      <c r="EI443" s="2"/>
      <c r="EJ443" s="2"/>
      <c r="EK443" s="2"/>
    </row>
    <row r="444" spans="136:141" ht="13.5">
      <c r="EF444" s="2"/>
      <c r="EG444" s="2"/>
      <c r="EH444" s="2"/>
      <c r="EI444" s="2"/>
      <c r="EJ444" s="2"/>
      <c r="EK444" s="2"/>
    </row>
    <row r="445" spans="136:141" ht="13.5">
      <c r="EF445" s="2"/>
      <c r="EG445" s="2"/>
      <c r="EH445" s="2"/>
      <c r="EI445" s="2"/>
      <c r="EJ445" s="2"/>
      <c r="EK445" s="2"/>
    </row>
    <row r="446" spans="136:141" ht="13.5">
      <c r="EF446" s="2"/>
      <c r="EG446" s="2"/>
      <c r="EH446" s="2"/>
      <c r="EI446" s="2"/>
      <c r="EJ446" s="2"/>
      <c r="EK446" s="2"/>
    </row>
    <row r="447" spans="136:141" ht="13.5">
      <c r="EF447" s="2"/>
      <c r="EG447" s="2"/>
      <c r="EH447" s="2"/>
      <c r="EI447" s="2"/>
      <c r="EJ447" s="2"/>
      <c r="EK447" s="2"/>
    </row>
    <row r="448" spans="136:141" ht="13.5">
      <c r="EF448" s="2"/>
      <c r="EG448" s="2"/>
      <c r="EH448" s="2"/>
      <c r="EI448" s="2"/>
      <c r="EJ448" s="2"/>
      <c r="EK448" s="2"/>
    </row>
    <row r="449" spans="136:141" ht="13.5">
      <c r="EF449" s="2"/>
      <c r="EG449" s="2"/>
      <c r="EH449" s="2"/>
      <c r="EI449" s="2"/>
      <c r="EJ449" s="2"/>
      <c r="EK449" s="2"/>
    </row>
    <row r="450" spans="136:141" ht="13.5">
      <c r="EF450" s="2"/>
      <c r="EG450" s="2"/>
      <c r="EH450" s="2"/>
      <c r="EI450" s="2"/>
      <c r="EJ450" s="2"/>
      <c r="EK450" s="2"/>
    </row>
    <row r="451" spans="136:141" ht="13.5">
      <c r="EF451" s="2"/>
      <c r="EG451" s="2"/>
      <c r="EH451" s="2"/>
      <c r="EI451" s="2"/>
      <c r="EJ451" s="2"/>
      <c r="EK451" s="2"/>
    </row>
    <row r="452" spans="136:141" ht="13.5">
      <c r="EF452" s="2"/>
      <c r="EG452" s="2"/>
      <c r="EH452" s="2"/>
      <c r="EI452" s="2"/>
      <c r="EJ452" s="2"/>
      <c r="EK452" s="2"/>
    </row>
    <row r="453" spans="136:141" ht="13.5">
      <c r="EF453" s="2"/>
      <c r="EG453" s="2"/>
      <c r="EH453" s="2"/>
      <c r="EI453" s="2"/>
      <c r="EJ453" s="2"/>
      <c r="EK453" s="2"/>
    </row>
    <row r="454" spans="136:141" ht="13.5">
      <c r="EF454" s="2"/>
      <c r="EG454" s="2"/>
      <c r="EH454" s="2"/>
      <c r="EI454" s="2"/>
      <c r="EJ454" s="2"/>
      <c r="EK454" s="2"/>
    </row>
    <row r="455" spans="136:141" ht="13.5">
      <c r="EF455" s="2"/>
      <c r="EG455" s="2"/>
      <c r="EH455" s="2"/>
      <c r="EI455" s="2"/>
      <c r="EJ455" s="2"/>
      <c r="EK455" s="2"/>
    </row>
    <row r="456" spans="136:141" ht="13.5">
      <c r="EF456" s="2"/>
      <c r="EG456" s="2"/>
      <c r="EH456" s="2"/>
      <c r="EI456" s="2"/>
      <c r="EJ456" s="2"/>
      <c r="EK456" s="2"/>
    </row>
    <row r="457" spans="136:141" ht="13.5">
      <c r="EF457" s="2"/>
      <c r="EG457" s="2"/>
      <c r="EH457" s="2"/>
      <c r="EI457" s="2"/>
      <c r="EJ457" s="2"/>
      <c r="EK457" s="2"/>
    </row>
    <row r="458" spans="136:141" ht="13.5">
      <c r="EF458" s="2"/>
      <c r="EG458" s="2"/>
      <c r="EH458" s="2"/>
      <c r="EI458" s="2"/>
      <c r="EJ458" s="2"/>
      <c r="EK458" s="2"/>
    </row>
    <row r="459" spans="136:141" ht="13.5">
      <c r="EF459" s="2"/>
      <c r="EG459" s="2"/>
      <c r="EH459" s="2"/>
      <c r="EI459" s="2"/>
      <c r="EJ459" s="2"/>
      <c r="EK459" s="2"/>
    </row>
    <row r="460" spans="136:141" ht="13.5">
      <c r="EF460" s="2"/>
      <c r="EG460" s="2"/>
      <c r="EH460" s="2"/>
      <c r="EI460" s="2"/>
      <c r="EJ460" s="2"/>
      <c r="EK460" s="2"/>
    </row>
    <row r="461" spans="136:141" ht="13.5">
      <c r="EF461" s="2"/>
      <c r="EG461" s="2"/>
      <c r="EH461" s="2"/>
      <c r="EI461" s="2"/>
      <c r="EJ461" s="2"/>
      <c r="EK461" s="2"/>
    </row>
    <row r="462" spans="136:141" ht="13.5">
      <c r="EF462" s="2"/>
      <c r="EG462" s="2"/>
      <c r="EH462" s="2"/>
      <c r="EI462" s="2"/>
      <c r="EJ462" s="2"/>
      <c r="EK462" s="2"/>
    </row>
    <row r="463" spans="136:141" ht="13.5">
      <c r="EF463" s="2"/>
      <c r="EG463" s="2"/>
      <c r="EH463" s="2"/>
      <c r="EI463" s="2"/>
      <c r="EJ463" s="2"/>
      <c r="EK463" s="2"/>
    </row>
    <row r="464" spans="136:141" ht="13.5">
      <c r="EF464" s="2"/>
      <c r="EG464" s="2"/>
      <c r="EH464" s="2"/>
      <c r="EI464" s="2"/>
      <c r="EJ464" s="2"/>
      <c r="EK464" s="2"/>
    </row>
    <row r="465" spans="136:141" ht="13.5">
      <c r="EF465" s="2"/>
      <c r="EG465" s="2"/>
      <c r="EH465" s="2"/>
      <c r="EI465" s="2"/>
      <c r="EJ465" s="2"/>
      <c r="EK465" s="2"/>
    </row>
    <row r="466" spans="136:141" ht="13.5">
      <c r="EF466" s="2"/>
      <c r="EG466" s="2"/>
      <c r="EH466" s="2"/>
      <c r="EI466" s="2"/>
      <c r="EJ466" s="2"/>
      <c r="EK466" s="2"/>
    </row>
    <row r="467" spans="136:141" ht="13.5">
      <c r="EF467" s="2"/>
      <c r="EG467" s="2"/>
      <c r="EH467" s="2"/>
      <c r="EI467" s="2"/>
      <c r="EJ467" s="2"/>
      <c r="EK467" s="2"/>
    </row>
    <row r="468" spans="136:141" ht="13.5">
      <c r="EF468" s="2"/>
      <c r="EG468" s="2"/>
      <c r="EH468" s="2"/>
      <c r="EI468" s="2"/>
      <c r="EJ468" s="2"/>
      <c r="EK468" s="2"/>
    </row>
    <row r="469" spans="136:141" ht="13.5">
      <c r="EF469" s="2"/>
      <c r="EG469" s="2"/>
      <c r="EH469" s="2"/>
      <c r="EI469" s="2"/>
      <c r="EJ469" s="2"/>
      <c r="EK469" s="2"/>
    </row>
    <row r="470" spans="136:141" ht="13.5">
      <c r="EF470" s="2"/>
      <c r="EG470" s="2"/>
      <c r="EH470" s="2"/>
      <c r="EI470" s="2"/>
      <c r="EJ470" s="2"/>
      <c r="EK470" s="2"/>
    </row>
    <row r="471" spans="136:141" ht="13.5">
      <c r="EF471" s="2"/>
      <c r="EG471" s="2"/>
      <c r="EH471" s="2"/>
      <c r="EI471" s="2"/>
      <c r="EJ471" s="2"/>
      <c r="EK471" s="2"/>
    </row>
    <row r="472" spans="136:141" ht="13.5">
      <c r="EF472" s="2"/>
      <c r="EG472" s="2"/>
      <c r="EH472" s="2"/>
      <c r="EI472" s="2"/>
      <c r="EJ472" s="2"/>
      <c r="EK472" s="2"/>
    </row>
    <row r="473" spans="136:141" ht="13.5">
      <c r="EF473" s="2"/>
      <c r="EG473" s="2"/>
      <c r="EH473" s="2"/>
      <c r="EI473" s="2"/>
      <c r="EJ473" s="2"/>
      <c r="EK473" s="2"/>
    </row>
    <row r="474" spans="136:141" ht="13.5">
      <c r="EF474" s="2"/>
      <c r="EG474" s="2"/>
      <c r="EH474" s="2"/>
      <c r="EI474" s="2"/>
      <c r="EJ474" s="2"/>
      <c r="EK474" s="2"/>
    </row>
    <row r="475" spans="136:141" ht="13.5">
      <c r="EF475" s="2"/>
      <c r="EG475" s="2"/>
      <c r="EH475" s="2"/>
      <c r="EI475" s="2"/>
      <c r="EJ475" s="2"/>
      <c r="EK475" s="2"/>
    </row>
    <row r="476" spans="136:141" ht="13.5">
      <c r="EF476" s="2"/>
      <c r="EG476" s="2"/>
      <c r="EH476" s="2"/>
      <c r="EI476" s="2"/>
      <c r="EJ476" s="2"/>
      <c r="EK476" s="2"/>
    </row>
    <row r="477" spans="136:141" ht="13.5">
      <c r="EF477" s="2"/>
      <c r="EG477" s="2"/>
      <c r="EH477" s="2"/>
      <c r="EI477" s="2"/>
      <c r="EJ477" s="2"/>
      <c r="EK477" s="2"/>
    </row>
    <row r="478" spans="136:141" ht="13.5">
      <c r="EF478" s="2"/>
      <c r="EG478" s="2"/>
      <c r="EH478" s="2"/>
      <c r="EI478" s="2"/>
      <c r="EJ478" s="2"/>
      <c r="EK478" s="2"/>
    </row>
    <row r="479" spans="136:141" ht="13.5">
      <c r="EF479" s="2"/>
      <c r="EG479" s="2"/>
      <c r="EH479" s="2"/>
      <c r="EI479" s="2"/>
      <c r="EJ479" s="2"/>
      <c r="EK479" s="2"/>
    </row>
    <row r="480" spans="136:141" ht="13.5">
      <c r="EF480" s="2"/>
      <c r="EG480" s="2"/>
      <c r="EH480" s="2"/>
      <c r="EI480" s="2"/>
      <c r="EJ480" s="2"/>
      <c r="EK480" s="2"/>
    </row>
    <row r="481" spans="136:141" ht="13.5">
      <c r="EF481" s="2"/>
      <c r="EG481" s="2"/>
      <c r="EH481" s="2"/>
      <c r="EI481" s="2"/>
      <c r="EJ481" s="2"/>
      <c r="EK481" s="2"/>
    </row>
    <row r="482" spans="136:141" ht="13.5">
      <c r="EF482" s="2"/>
      <c r="EG482" s="2"/>
      <c r="EH482" s="2"/>
      <c r="EI482" s="2"/>
      <c r="EJ482" s="2"/>
      <c r="EK482" s="2"/>
    </row>
    <row r="483" spans="136:141" ht="13.5">
      <c r="EF483" s="2"/>
      <c r="EG483" s="2"/>
      <c r="EH483" s="2"/>
      <c r="EI483" s="2"/>
      <c r="EJ483" s="2"/>
      <c r="EK483" s="2"/>
    </row>
    <row r="484" spans="136:141" ht="13.5">
      <c r="EF484" s="2"/>
      <c r="EG484" s="2"/>
      <c r="EH484" s="2"/>
      <c r="EI484" s="2"/>
      <c r="EJ484" s="2"/>
      <c r="EK484" s="2"/>
    </row>
    <row r="485" spans="136:141" ht="13.5">
      <c r="EF485" s="2"/>
      <c r="EG485" s="2"/>
      <c r="EH485" s="2"/>
      <c r="EI485" s="2"/>
      <c r="EJ485" s="2"/>
      <c r="EK485" s="2"/>
    </row>
    <row r="486" spans="136:141" ht="13.5">
      <c r="EF486" s="2"/>
      <c r="EG486" s="2"/>
      <c r="EH486" s="2"/>
      <c r="EI486" s="2"/>
      <c r="EJ486" s="2"/>
      <c r="EK486" s="2"/>
    </row>
    <row r="487" spans="136:141" ht="13.5">
      <c r="EF487" s="2"/>
      <c r="EG487" s="2"/>
      <c r="EH487" s="2"/>
      <c r="EI487" s="2"/>
      <c r="EJ487" s="2"/>
      <c r="EK487" s="2"/>
    </row>
    <row r="488" spans="136:141" ht="13.5">
      <c r="EF488" s="2"/>
      <c r="EG488" s="2"/>
      <c r="EH488" s="2"/>
      <c r="EI488" s="2"/>
      <c r="EJ488" s="2"/>
      <c r="EK488" s="2"/>
    </row>
    <row r="489" spans="136:141" ht="13.5">
      <c r="EF489" s="2"/>
      <c r="EG489" s="2"/>
      <c r="EH489" s="2"/>
      <c r="EI489" s="2"/>
      <c r="EJ489" s="2"/>
      <c r="EK489" s="2"/>
    </row>
    <row r="490" spans="136:141" ht="13.5">
      <c r="EF490" s="2"/>
      <c r="EG490" s="2"/>
      <c r="EH490" s="2"/>
      <c r="EI490" s="2"/>
      <c r="EJ490" s="2"/>
      <c r="EK490" s="2"/>
    </row>
    <row r="491" spans="136:141" ht="13.5">
      <c r="EF491" s="2"/>
      <c r="EG491" s="2"/>
      <c r="EH491" s="2"/>
      <c r="EI491" s="2"/>
      <c r="EJ491" s="2"/>
      <c r="EK491" s="2"/>
    </row>
    <row r="492" spans="136:141" ht="13.5">
      <c r="EF492" s="2"/>
      <c r="EG492" s="2"/>
      <c r="EH492" s="2"/>
      <c r="EI492" s="2"/>
      <c r="EJ492" s="2"/>
      <c r="EK492" s="2"/>
    </row>
    <row r="493" spans="136:141" ht="13.5">
      <c r="EF493" s="2"/>
      <c r="EG493" s="2"/>
      <c r="EH493" s="2"/>
      <c r="EI493" s="2"/>
      <c r="EJ493" s="2"/>
      <c r="EK493" s="2"/>
    </row>
    <row r="494" spans="136:141" ht="13.5">
      <c r="EF494" s="2"/>
      <c r="EG494" s="2"/>
      <c r="EH494" s="2"/>
      <c r="EI494" s="2"/>
      <c r="EJ494" s="2"/>
      <c r="EK494" s="2"/>
    </row>
    <row r="495" spans="136:141" ht="13.5">
      <c r="EF495" s="2"/>
      <c r="EG495" s="2"/>
      <c r="EH495" s="2"/>
      <c r="EI495" s="2"/>
      <c r="EJ495" s="2"/>
      <c r="EK495" s="2"/>
    </row>
    <row r="496" spans="136:141" ht="13.5">
      <c r="EF496" s="2"/>
      <c r="EG496" s="2"/>
      <c r="EH496" s="2"/>
      <c r="EI496" s="2"/>
      <c r="EJ496" s="2"/>
      <c r="EK496" s="2"/>
    </row>
    <row r="497" spans="136:141" ht="13.5">
      <c r="EF497" s="2"/>
      <c r="EG497" s="2"/>
      <c r="EH497" s="2"/>
      <c r="EI497" s="2"/>
      <c r="EJ497" s="2"/>
      <c r="EK497" s="2"/>
    </row>
    <row r="498" spans="136:141" ht="13.5">
      <c r="EF498" s="2"/>
      <c r="EG498" s="2"/>
      <c r="EH498" s="2"/>
      <c r="EI498" s="2"/>
      <c r="EJ498" s="2"/>
      <c r="EK498" s="2"/>
    </row>
    <row r="499" spans="136:141" ht="13.5">
      <c r="EF499" s="2"/>
      <c r="EG499" s="2"/>
      <c r="EH499" s="2"/>
      <c r="EI499" s="2"/>
      <c r="EJ499" s="2"/>
      <c r="EK499" s="2"/>
    </row>
    <row r="500" spans="136:141" ht="13.5">
      <c r="EF500" s="2"/>
      <c r="EG500" s="2"/>
      <c r="EH500" s="2"/>
      <c r="EI500" s="2"/>
      <c r="EJ500" s="2"/>
      <c r="EK500" s="2"/>
    </row>
    <row r="501" spans="136:141" ht="13.5">
      <c r="EF501" s="2"/>
      <c r="EG501" s="2"/>
      <c r="EH501" s="2"/>
      <c r="EI501" s="2"/>
      <c r="EJ501" s="2"/>
      <c r="EK501" s="2"/>
    </row>
    <row r="502" spans="136:141" ht="13.5">
      <c r="EF502" s="2"/>
      <c r="EG502" s="2"/>
      <c r="EH502" s="2"/>
      <c r="EI502" s="2"/>
      <c r="EJ502" s="2"/>
      <c r="EK502" s="2"/>
    </row>
    <row r="503" spans="136:141" ht="13.5">
      <c r="EF503" s="2"/>
      <c r="EG503" s="2"/>
      <c r="EH503" s="2"/>
      <c r="EI503" s="2"/>
      <c r="EJ503" s="2"/>
      <c r="EK503" s="2"/>
    </row>
    <row r="504" spans="136:141" ht="13.5">
      <c r="EF504" s="2"/>
      <c r="EG504" s="2"/>
      <c r="EH504" s="2"/>
      <c r="EI504" s="2"/>
      <c r="EJ504" s="2"/>
      <c r="EK504" s="2"/>
    </row>
    <row r="505" spans="136:141" ht="13.5">
      <c r="EF505" s="2"/>
      <c r="EG505" s="2"/>
      <c r="EH505" s="2"/>
      <c r="EI505" s="2"/>
      <c r="EJ505" s="2"/>
      <c r="EK505" s="2"/>
    </row>
    <row r="506" spans="136:141" ht="13.5">
      <c r="EF506" s="2"/>
      <c r="EG506" s="2"/>
      <c r="EH506" s="2"/>
      <c r="EI506" s="2"/>
      <c r="EJ506" s="2"/>
      <c r="EK506" s="2"/>
    </row>
    <row r="507" spans="136:141" ht="13.5">
      <c r="EF507" s="2"/>
      <c r="EG507" s="2"/>
      <c r="EH507" s="2"/>
      <c r="EI507" s="2"/>
      <c r="EJ507" s="2"/>
      <c r="EK507" s="2"/>
    </row>
    <row r="508" spans="136:141" ht="13.5">
      <c r="EF508" s="2"/>
      <c r="EG508" s="2"/>
      <c r="EH508" s="2"/>
      <c r="EI508" s="2"/>
      <c r="EJ508" s="2"/>
      <c r="EK508" s="2"/>
    </row>
    <row r="509" spans="136:141" ht="13.5">
      <c r="EF509" s="2"/>
      <c r="EG509" s="2"/>
      <c r="EH509" s="2"/>
      <c r="EI509" s="2"/>
      <c r="EJ509" s="2"/>
      <c r="EK509" s="2"/>
    </row>
    <row r="510" spans="136:141" ht="13.5">
      <c r="EF510" s="2"/>
      <c r="EG510" s="2"/>
      <c r="EH510" s="2"/>
      <c r="EI510" s="2"/>
      <c r="EJ510" s="2"/>
      <c r="EK510" s="2"/>
    </row>
    <row r="511" spans="136:141" ht="13.5">
      <c r="EF511" s="2"/>
      <c r="EG511" s="2"/>
      <c r="EH511" s="2"/>
      <c r="EI511" s="2"/>
      <c r="EJ511" s="2"/>
      <c r="EK511" s="2"/>
    </row>
    <row r="512" spans="136:141" ht="13.5">
      <c r="EF512" s="2"/>
      <c r="EG512" s="2"/>
      <c r="EH512" s="2"/>
      <c r="EI512" s="2"/>
      <c r="EJ512" s="2"/>
      <c r="EK512" s="2"/>
    </row>
    <row r="513" spans="136:141" ht="13.5">
      <c r="EF513" s="2"/>
      <c r="EG513" s="2"/>
      <c r="EH513" s="2"/>
      <c r="EI513" s="2"/>
      <c r="EJ513" s="2"/>
      <c r="EK513" s="2"/>
    </row>
    <row r="514" spans="136:141" ht="13.5">
      <c r="EF514" s="2"/>
      <c r="EG514" s="2"/>
      <c r="EH514" s="2"/>
      <c r="EI514" s="2"/>
      <c r="EJ514" s="2"/>
      <c r="EK514" s="2"/>
    </row>
    <row r="515" spans="136:141" ht="13.5">
      <c r="EF515" s="2"/>
      <c r="EG515" s="2"/>
      <c r="EH515" s="2"/>
      <c r="EI515" s="2"/>
      <c r="EJ515" s="2"/>
      <c r="EK515" s="2"/>
    </row>
    <row r="516" spans="136:141" ht="13.5">
      <c r="EF516" s="2"/>
      <c r="EG516" s="2"/>
      <c r="EH516" s="2"/>
      <c r="EI516" s="2"/>
      <c r="EJ516" s="2"/>
      <c r="EK516" s="2"/>
    </row>
    <row r="517" spans="136:141" ht="13.5">
      <c r="EF517" s="2"/>
      <c r="EG517" s="2"/>
      <c r="EH517" s="2"/>
      <c r="EI517" s="2"/>
      <c r="EJ517" s="2"/>
      <c r="EK517" s="2"/>
    </row>
    <row r="518" spans="136:141" ht="13.5">
      <c r="EF518" s="2"/>
      <c r="EG518" s="2"/>
      <c r="EH518" s="2"/>
      <c r="EI518" s="2"/>
      <c r="EJ518" s="2"/>
      <c r="EK518" s="2"/>
    </row>
    <row r="519" spans="136:141" ht="13.5">
      <c r="EF519" s="2"/>
      <c r="EG519" s="2"/>
      <c r="EH519" s="2"/>
      <c r="EI519" s="2"/>
      <c r="EJ519" s="2"/>
      <c r="EK519" s="2"/>
    </row>
    <row r="520" spans="136:141" ht="13.5">
      <c r="EF520" s="2"/>
      <c r="EG520" s="2"/>
      <c r="EH520" s="2"/>
      <c r="EI520" s="2"/>
      <c r="EJ520" s="2"/>
      <c r="EK520" s="2"/>
    </row>
    <row r="521" spans="136:141" ht="13.5">
      <c r="EF521" s="2"/>
      <c r="EG521" s="2"/>
      <c r="EH521" s="2"/>
      <c r="EI521" s="2"/>
      <c r="EJ521" s="2"/>
      <c r="EK521" s="2"/>
    </row>
    <row r="522" spans="136:141" ht="13.5">
      <c r="EF522" s="2"/>
      <c r="EG522" s="2"/>
      <c r="EH522" s="2"/>
      <c r="EI522" s="2"/>
      <c r="EJ522" s="2"/>
      <c r="EK522" s="2"/>
    </row>
    <row r="523" spans="136:141" ht="13.5">
      <c r="EF523" s="2"/>
      <c r="EG523" s="2"/>
      <c r="EH523" s="2"/>
      <c r="EI523" s="2"/>
      <c r="EJ523" s="2"/>
      <c r="EK523" s="2"/>
    </row>
    <row r="524" spans="136:141" ht="13.5">
      <c r="EF524" s="2"/>
      <c r="EG524" s="2"/>
      <c r="EH524" s="2"/>
      <c r="EI524" s="2"/>
      <c r="EJ524" s="2"/>
      <c r="EK524" s="2"/>
    </row>
    <row r="525" spans="136:141" ht="13.5">
      <c r="EF525" s="2"/>
      <c r="EG525" s="2"/>
      <c r="EH525" s="2"/>
      <c r="EI525" s="2"/>
      <c r="EJ525" s="2"/>
      <c r="EK525" s="2"/>
    </row>
    <row r="526" spans="136:141" ht="13.5">
      <c r="EF526" s="2"/>
      <c r="EG526" s="2"/>
      <c r="EH526" s="2"/>
      <c r="EI526" s="2"/>
      <c r="EJ526" s="2"/>
      <c r="EK526" s="2"/>
    </row>
    <row r="527" spans="136:141" ht="13.5">
      <c r="EF527" s="2"/>
      <c r="EG527" s="2"/>
      <c r="EH527" s="2"/>
      <c r="EI527" s="2"/>
      <c r="EJ527" s="2"/>
      <c r="EK527" s="2"/>
    </row>
    <row r="528" spans="136:141" ht="13.5">
      <c r="EF528" s="2"/>
      <c r="EG528" s="2"/>
      <c r="EH528" s="2"/>
      <c r="EI528" s="2"/>
      <c r="EJ528" s="2"/>
      <c r="EK528" s="2"/>
    </row>
    <row r="529" spans="136:141" ht="13.5">
      <c r="EF529" s="2"/>
      <c r="EG529" s="2"/>
      <c r="EH529" s="2"/>
      <c r="EI529" s="2"/>
      <c r="EJ529" s="2"/>
      <c r="EK529" s="2"/>
    </row>
    <row r="530" spans="136:141" ht="13.5">
      <c r="EF530" s="2"/>
      <c r="EG530" s="2"/>
      <c r="EH530" s="2"/>
      <c r="EI530" s="2"/>
      <c r="EJ530" s="2"/>
      <c r="EK530" s="2"/>
    </row>
    <row r="531" spans="136:141" ht="13.5">
      <c r="EF531" s="2"/>
      <c r="EG531" s="2"/>
      <c r="EH531" s="2"/>
      <c r="EI531" s="2"/>
      <c r="EJ531" s="2"/>
      <c r="EK531" s="2"/>
    </row>
    <row r="532" spans="136:141" ht="13.5">
      <c r="EF532" s="2"/>
      <c r="EG532" s="2"/>
      <c r="EH532" s="2"/>
      <c r="EI532" s="2"/>
      <c r="EJ532" s="2"/>
      <c r="EK532" s="2"/>
    </row>
    <row r="533" spans="136:141" ht="13.5">
      <c r="EF533" s="2"/>
      <c r="EG533" s="2"/>
      <c r="EH533" s="2"/>
      <c r="EI533" s="2"/>
      <c r="EJ533" s="2"/>
      <c r="EK533" s="2"/>
    </row>
    <row r="534" spans="136:141" ht="13.5">
      <c r="EF534" s="2"/>
      <c r="EG534" s="2"/>
      <c r="EH534" s="2"/>
      <c r="EI534" s="2"/>
      <c r="EJ534" s="2"/>
      <c r="EK534" s="2"/>
    </row>
    <row r="535" spans="136:141" ht="13.5">
      <c r="EF535" s="2"/>
      <c r="EG535" s="2"/>
      <c r="EH535" s="2"/>
      <c r="EI535" s="2"/>
      <c r="EJ535" s="2"/>
      <c r="EK535" s="2"/>
    </row>
    <row r="536" spans="136:141" ht="13.5">
      <c r="EF536" s="2"/>
      <c r="EG536" s="2"/>
      <c r="EH536" s="2"/>
      <c r="EI536" s="2"/>
      <c r="EJ536" s="2"/>
      <c r="EK536" s="2"/>
    </row>
    <row r="537" spans="136:141" ht="13.5">
      <c r="EF537" s="2"/>
      <c r="EG537" s="2"/>
      <c r="EH537" s="2"/>
      <c r="EI537" s="2"/>
      <c r="EJ537" s="2"/>
      <c r="EK537" s="2"/>
    </row>
    <row r="538" spans="136:141" ht="13.5">
      <c r="EF538" s="2"/>
      <c r="EG538" s="2"/>
      <c r="EH538" s="2"/>
      <c r="EI538" s="2"/>
      <c r="EJ538" s="2"/>
      <c r="EK538" s="2"/>
    </row>
    <row r="539" spans="136:141" ht="13.5">
      <c r="EF539" s="2"/>
      <c r="EG539" s="2"/>
      <c r="EH539" s="2"/>
      <c r="EI539" s="2"/>
      <c r="EJ539" s="2"/>
      <c r="EK539" s="2"/>
    </row>
    <row r="540" spans="136:141" ht="13.5">
      <c r="EF540" s="2"/>
      <c r="EG540" s="2"/>
      <c r="EH540" s="2"/>
      <c r="EI540" s="2"/>
      <c r="EJ540" s="2"/>
      <c r="EK540" s="2"/>
    </row>
    <row r="541" spans="136:141" ht="13.5">
      <c r="EF541" s="2"/>
      <c r="EG541" s="2"/>
      <c r="EH541" s="2"/>
      <c r="EI541" s="2"/>
      <c r="EJ541" s="2"/>
      <c r="EK541" s="2"/>
    </row>
    <row r="542" spans="136:141" ht="13.5">
      <c r="EF542" s="2"/>
      <c r="EG542" s="2"/>
      <c r="EH542" s="2"/>
      <c r="EI542" s="2"/>
      <c r="EJ542" s="2"/>
      <c r="EK542" s="2"/>
    </row>
    <row r="543" spans="136:141" ht="13.5">
      <c r="EF543" s="2"/>
      <c r="EG543" s="2"/>
      <c r="EH543" s="2"/>
      <c r="EI543" s="2"/>
      <c r="EJ543" s="2"/>
      <c r="EK543" s="2"/>
    </row>
    <row r="544" spans="136:141" ht="13.5">
      <c r="EF544" s="2"/>
      <c r="EG544" s="2"/>
      <c r="EH544" s="2"/>
      <c r="EI544" s="2"/>
      <c r="EJ544" s="2"/>
      <c r="EK544" s="2"/>
    </row>
    <row r="545" spans="136:141" ht="13.5">
      <c r="EF545" s="2"/>
      <c r="EG545" s="2"/>
      <c r="EH545" s="2"/>
      <c r="EI545" s="2"/>
      <c r="EJ545" s="2"/>
      <c r="EK545" s="2"/>
    </row>
    <row r="546" spans="136:141" ht="13.5">
      <c r="EF546" s="2"/>
      <c r="EG546" s="2"/>
      <c r="EH546" s="2"/>
      <c r="EI546" s="2"/>
      <c r="EJ546" s="2"/>
      <c r="EK546" s="2"/>
    </row>
    <row r="547" spans="136:141" ht="13.5">
      <c r="EF547" s="2"/>
      <c r="EG547" s="2"/>
      <c r="EH547" s="2"/>
      <c r="EI547" s="2"/>
      <c r="EJ547" s="2"/>
      <c r="EK547" s="2"/>
    </row>
    <row r="548" spans="136:141" ht="13.5">
      <c r="EF548" s="2"/>
      <c r="EG548" s="2"/>
      <c r="EH548" s="2"/>
      <c r="EI548" s="2"/>
      <c r="EJ548" s="2"/>
      <c r="EK548" s="2"/>
    </row>
    <row r="549" spans="136:141" ht="13.5">
      <c r="EF549" s="2"/>
      <c r="EG549" s="2"/>
      <c r="EH549" s="2"/>
      <c r="EI549" s="2"/>
      <c r="EJ549" s="2"/>
      <c r="EK549" s="2"/>
    </row>
    <row r="550" spans="136:141" ht="13.5">
      <c r="EF550" s="2"/>
      <c r="EG550" s="2"/>
      <c r="EH550" s="2"/>
      <c r="EI550" s="2"/>
      <c r="EJ550" s="2"/>
      <c r="EK550" s="2"/>
    </row>
    <row r="551" spans="136:141" ht="13.5">
      <c r="EF551" s="2"/>
      <c r="EG551" s="2"/>
      <c r="EH551" s="2"/>
      <c r="EI551" s="2"/>
      <c r="EJ551" s="2"/>
      <c r="EK551" s="2"/>
    </row>
    <row r="552" spans="136:141" ht="13.5">
      <c r="EF552" s="2"/>
      <c r="EG552" s="2"/>
      <c r="EH552" s="2"/>
      <c r="EI552" s="2"/>
      <c r="EJ552" s="2"/>
      <c r="EK552" s="2"/>
    </row>
    <row r="553" spans="136:141" ht="13.5">
      <c r="EF553" s="2"/>
      <c r="EG553" s="2"/>
      <c r="EH553" s="2"/>
      <c r="EI553" s="2"/>
      <c r="EJ553" s="2"/>
      <c r="EK553" s="2"/>
    </row>
    <row r="554" spans="136:141" ht="13.5">
      <c r="EF554" s="2"/>
      <c r="EG554" s="2"/>
      <c r="EH554" s="2"/>
      <c r="EI554" s="2"/>
      <c r="EJ554" s="2"/>
      <c r="EK554" s="2"/>
    </row>
    <row r="555" spans="136:141" ht="13.5">
      <c r="EF555" s="2"/>
      <c r="EG555" s="2"/>
      <c r="EH555" s="2"/>
      <c r="EI555" s="2"/>
      <c r="EJ555" s="2"/>
      <c r="EK555" s="2"/>
    </row>
    <row r="556" spans="136:141" ht="13.5">
      <c r="EF556" s="2"/>
      <c r="EG556" s="2"/>
      <c r="EH556" s="2"/>
      <c r="EI556" s="2"/>
      <c r="EJ556" s="2"/>
      <c r="EK556" s="2"/>
    </row>
    <row r="557" spans="136:141" ht="13.5">
      <c r="EF557" s="2"/>
      <c r="EG557" s="2"/>
      <c r="EH557" s="2"/>
      <c r="EI557" s="2"/>
      <c r="EJ557" s="2"/>
      <c r="EK557" s="2"/>
    </row>
    <row r="558" spans="136:141" ht="13.5">
      <c r="EF558" s="2"/>
      <c r="EG558" s="2"/>
      <c r="EH558" s="2"/>
      <c r="EI558" s="2"/>
      <c r="EJ558" s="2"/>
      <c r="EK558" s="2"/>
    </row>
    <row r="559" spans="136:141" ht="13.5">
      <c r="EF559" s="2"/>
      <c r="EG559" s="2"/>
      <c r="EH559" s="2"/>
      <c r="EI559" s="2"/>
      <c r="EJ559" s="2"/>
      <c r="EK559" s="2"/>
    </row>
    <row r="560" spans="136:141" ht="13.5">
      <c r="EF560" s="2"/>
      <c r="EG560" s="2"/>
      <c r="EH560" s="2"/>
      <c r="EI560" s="2"/>
      <c r="EJ560" s="2"/>
      <c r="EK560" s="2"/>
    </row>
    <row r="561" spans="136:141" ht="13.5">
      <c r="EF561" s="2"/>
      <c r="EG561" s="2"/>
      <c r="EH561" s="2"/>
      <c r="EI561" s="2"/>
      <c r="EJ561" s="2"/>
      <c r="EK561" s="2"/>
    </row>
    <row r="562" spans="136:141" ht="13.5">
      <c r="EF562" s="2"/>
      <c r="EG562" s="2"/>
      <c r="EH562" s="2"/>
      <c r="EI562" s="2"/>
      <c r="EJ562" s="2"/>
      <c r="EK562" s="2"/>
    </row>
    <row r="563" spans="136:141" ht="13.5">
      <c r="EF563" s="2"/>
      <c r="EG563" s="2"/>
      <c r="EH563" s="2"/>
      <c r="EI563" s="2"/>
      <c r="EJ563" s="2"/>
      <c r="EK563" s="2"/>
    </row>
    <row r="564" spans="136:141" ht="13.5">
      <c r="EF564" s="2"/>
      <c r="EG564" s="2"/>
      <c r="EH564" s="2"/>
      <c r="EI564" s="2"/>
      <c r="EJ564" s="2"/>
      <c r="EK564" s="2"/>
    </row>
    <row r="565" spans="136:141" ht="13.5">
      <c r="EF565" s="2"/>
      <c r="EG565" s="2"/>
      <c r="EH565" s="2"/>
      <c r="EI565" s="2"/>
      <c r="EJ565" s="2"/>
      <c r="EK565" s="2"/>
    </row>
  </sheetData>
  <protectedRanges>
    <protectedRange sqref="AO26 AO16:AO23 AO28:AO33" name="Range4_4_1_1_2_1_1_2_1_1_1_1_1_1_1_1_1"/>
    <protectedRange sqref="V26:V34 V10:V24" name="Range4_5_1_2_1_1_1_1_1_1_1_1_1_1_1_1"/>
    <protectedRange sqref="AA26:AA34 AA10:AA24" name="Range4_1_1_1_2_1_1_1_1_1_1_1_1_1_1_1_1"/>
    <protectedRange sqref="AF26:AF34 AF10:AF24" name="Range4_2_1_1_2_1_1_1_1_1_1_1_1_1_1_1_1"/>
    <protectedRange sqref="AK26:AK34 AK10:AK24" name="Range4_3_1_1_2_1_1_1_1_1_1_1_1_1_1_1_1"/>
    <protectedRange sqref="AP26:AP34 AP10:AP24" name="Range4_4_1_1_2_1_1_1_1_1_1_1_1_1_1_1_1"/>
    <protectedRange sqref="U26:U33 U10:U24" name="Range4_8_1"/>
    <protectedRange sqref="Z26:Z33 Z10:Z24" name="Range4_1_2_1"/>
    <protectedRange sqref="AE26:AE33 AE10:AE24" name="Range4_2_2_1"/>
    <protectedRange sqref="AJ26:AJ33 AJ10:AJ24" name="Range4_3_2_1"/>
    <protectedRange sqref="AO10:AO15" name="Range4_4_1_1"/>
    <protectedRange sqref="AO25" name="Range4_4_1_1_2_1_1_2_1_1_1_1_1_1_2_1"/>
    <protectedRange sqref="V25" name="Range4_5_1_2_1_1_1_1_1_1_1_1_1_2_1"/>
    <protectedRange sqref="AA25" name="Range4_1_1_1_2_1_1_1_1_1_1_1_1_1_2_1"/>
    <protectedRange sqref="AF25" name="Range4_2_1_1_2_1_1_1_1_1_1_1_1_1_2_1"/>
    <protectedRange sqref="AK25" name="Range4_3_1_1_2_1_1_1_1_1_1_1_1_1_2_1"/>
    <protectedRange sqref="AP25" name="Range4_4_1_1_2_1_1_1_1_1_1_1_1_1_2_1"/>
    <protectedRange sqref="U25" name="Range4_7_1_1"/>
    <protectedRange sqref="Z25" name="Range4_1_1_1_1"/>
    <protectedRange sqref="AE25" name="Range4_2_1_1_1"/>
    <protectedRange sqref="AJ25" name="Range4_3_1_1_1"/>
  </protectedRanges>
  <mergeCells count="137">
    <mergeCell ref="A34:B34"/>
    <mergeCell ref="EB7:EB8"/>
    <mergeCell ref="EC7:ED7"/>
    <mergeCell ref="EF7:EF8"/>
    <mergeCell ref="EG7:EH7"/>
    <mergeCell ref="EI7:EI8"/>
    <mergeCell ref="EJ7:EK7"/>
    <mergeCell ref="DS7:DT7"/>
    <mergeCell ref="DU7:DU8"/>
    <mergeCell ref="DV7:DW7"/>
    <mergeCell ref="DX7:DX8"/>
    <mergeCell ref="DY7:DZ7"/>
    <mergeCell ref="EA7:EA8"/>
    <mergeCell ref="DJ7:DK7"/>
    <mergeCell ref="DL7:DL8"/>
    <mergeCell ref="DM7:DN7"/>
    <mergeCell ref="DO7:DO8"/>
    <mergeCell ref="DP7:DQ7"/>
    <mergeCell ref="DR7:DR8"/>
    <mergeCell ref="DB7:DB8"/>
    <mergeCell ref="DC7:DD7"/>
    <mergeCell ref="DE7:DE8"/>
    <mergeCell ref="DF7:DF8"/>
    <mergeCell ref="DG7:DH7"/>
    <mergeCell ref="DI7:DI8"/>
    <mergeCell ref="CS7:CS8"/>
    <mergeCell ref="CT7:CU7"/>
    <mergeCell ref="CV7:CV8"/>
    <mergeCell ref="CW7:CX7"/>
    <mergeCell ref="CY7:CY8"/>
    <mergeCell ref="CZ7:DA7"/>
    <mergeCell ref="CJ7:CJ8"/>
    <mergeCell ref="CK7:CL7"/>
    <mergeCell ref="CM7:CM8"/>
    <mergeCell ref="CN7:CO7"/>
    <mergeCell ref="CP7:CP8"/>
    <mergeCell ref="CQ7:CR7"/>
    <mergeCell ref="CD7:CD8"/>
    <mergeCell ref="CE7:CF7"/>
    <mergeCell ref="CG7:CG8"/>
    <mergeCell ref="CH7:CI7"/>
    <mergeCell ref="BR7:BR8"/>
    <mergeCell ref="BS7:BT7"/>
    <mergeCell ref="BU7:BU8"/>
    <mergeCell ref="BV7:BW7"/>
    <mergeCell ref="BX7:BX8"/>
    <mergeCell ref="BY7:BZ7"/>
    <mergeCell ref="BN7:BQ7"/>
    <mergeCell ref="AX7:AX8"/>
    <mergeCell ref="AY7:AZ7"/>
    <mergeCell ref="BA7:BA8"/>
    <mergeCell ref="BB7:BC7"/>
    <mergeCell ref="BD7:BD8"/>
    <mergeCell ref="BE7:BF7"/>
    <mergeCell ref="CA7:CA8"/>
    <mergeCell ref="CB7:CC7"/>
    <mergeCell ref="AC7:AC8"/>
    <mergeCell ref="AD7:AG7"/>
    <mergeCell ref="AH7:AH8"/>
    <mergeCell ref="AI7:AL7"/>
    <mergeCell ref="BG7:BG8"/>
    <mergeCell ref="BH7:BI7"/>
    <mergeCell ref="BJ7:BJ8"/>
    <mergeCell ref="BK7:BL7"/>
    <mergeCell ref="BM7:BM8"/>
    <mergeCell ref="DU6:DW6"/>
    <mergeCell ref="DX6:DZ6"/>
    <mergeCell ref="D7:D8"/>
    <mergeCell ref="E7:H7"/>
    <mergeCell ref="I7:I8"/>
    <mergeCell ref="J7:M7"/>
    <mergeCell ref="N7:N8"/>
    <mergeCell ref="O7:R7"/>
    <mergeCell ref="S7:S8"/>
    <mergeCell ref="T7:W7"/>
    <mergeCell ref="CJ6:CL6"/>
    <mergeCell ref="CM6:CO6"/>
    <mergeCell ref="CP6:CR6"/>
    <mergeCell ref="CS6:CU6"/>
    <mergeCell ref="DI6:DK6"/>
    <mergeCell ref="DL6:DN6"/>
    <mergeCell ref="BR6:BT6"/>
    <mergeCell ref="BU6:BW6"/>
    <mergeCell ref="BX6:BZ6"/>
    <mergeCell ref="CA6:CC6"/>
    <mergeCell ref="CD6:CF6"/>
    <mergeCell ref="CG6:CI6"/>
    <mergeCell ref="AU6:AW6"/>
    <mergeCell ref="AX6:AZ6"/>
    <mergeCell ref="EI4:EK6"/>
    <mergeCell ref="N5:AT5"/>
    <mergeCell ref="AU5:BI5"/>
    <mergeCell ref="BJ5:BL6"/>
    <mergeCell ref="BM5:CC5"/>
    <mergeCell ref="CD5:CL5"/>
    <mergeCell ref="CM5:CU5"/>
    <mergeCell ref="CV5:CX6"/>
    <mergeCell ref="CY5:DA6"/>
    <mergeCell ref="DB5:DD6"/>
    <mergeCell ref="DE4:DE6"/>
    <mergeCell ref="DF4:DH6"/>
    <mergeCell ref="DI4:DZ4"/>
    <mergeCell ref="EA4:EA6"/>
    <mergeCell ref="EB4:ED6"/>
    <mergeCell ref="EF4:EH6"/>
    <mergeCell ref="DI5:DN5"/>
    <mergeCell ref="DO5:DQ6"/>
    <mergeCell ref="DR5:DZ5"/>
    <mergeCell ref="DR6:DT6"/>
    <mergeCell ref="BA6:BC6"/>
    <mergeCell ref="BD6:BF6"/>
    <mergeCell ref="BG6:BI6"/>
    <mergeCell ref="BM6:BQ6"/>
    <mergeCell ref="C1:P1"/>
    <mergeCell ref="C2:P2"/>
    <mergeCell ref="O3:P3"/>
    <mergeCell ref="A4:A8"/>
    <mergeCell ref="B4:B8"/>
    <mergeCell ref="C4:C8"/>
    <mergeCell ref="D4:H6"/>
    <mergeCell ref="I4:M6"/>
    <mergeCell ref="N4:DD4"/>
    <mergeCell ref="N6:R6"/>
    <mergeCell ref="S6:W6"/>
    <mergeCell ref="X6:AB6"/>
    <mergeCell ref="AC6:AG6"/>
    <mergeCell ref="AH6:AL6"/>
    <mergeCell ref="AM6:AQ6"/>
    <mergeCell ref="AR6:AT6"/>
    <mergeCell ref="AM7:AM8"/>
    <mergeCell ref="AN7:AQ7"/>
    <mergeCell ref="AR7:AR8"/>
    <mergeCell ref="AS7:AT7"/>
    <mergeCell ref="AU7:AU8"/>
    <mergeCell ref="AV7:AW7"/>
    <mergeCell ref="X7:X8"/>
    <mergeCell ref="Y7:AB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2020-05-03T20:53:44Z</dcterms:modified>
</cp:coreProperties>
</file>