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710" windowHeight="9105" tabRatio="470"/>
  </bookViews>
  <sheets>
    <sheet name="2" sheetId="13" r:id="rId1"/>
  </sheets>
  <definedNames>
    <definedName name="_xlnm.Print_Titles" localSheetId="0">'2'!$A:$B,'2'!$1:$9</definedName>
  </definedNames>
  <calcPr calcId="152511"/>
</workbook>
</file>

<file path=xl/calcChain.xml><?xml version="1.0" encoding="utf-8"?>
<calcChain xmlns="http://schemas.openxmlformats.org/spreadsheetml/2006/main">
  <c r="CT34" i="13" l="1"/>
  <c r="CQ34" i="13"/>
  <c r="CB34" i="13"/>
  <c r="BY34" i="13"/>
  <c r="BV34" i="13"/>
  <c r="AY34" i="13"/>
  <c r="AN34" i="13"/>
  <c r="EA34" i="13"/>
  <c r="DZ34" i="13"/>
  <c r="DY34" i="13"/>
  <c r="DX34" i="13"/>
  <c r="DW34" i="13"/>
  <c r="DV34" i="13"/>
  <c r="DU34" i="13"/>
  <c r="DT34" i="13"/>
  <c r="DS34" i="13"/>
  <c r="DR34" i="13"/>
  <c r="DQ34" i="13"/>
  <c r="DP34" i="13"/>
  <c r="DO34" i="13"/>
  <c r="DN34" i="13"/>
  <c r="DM34" i="13"/>
  <c r="DL34" i="13"/>
  <c r="DK34" i="13"/>
  <c r="DJ34" i="13"/>
  <c r="DI34" i="13"/>
  <c r="DE34" i="13"/>
  <c r="DD34" i="13"/>
  <c r="DC34" i="13"/>
  <c r="DB34" i="13"/>
  <c r="DA34" i="13"/>
  <c r="CZ34" i="13"/>
  <c r="CY34" i="13"/>
  <c r="CX34" i="13"/>
  <c r="CV34" i="13"/>
  <c r="CU34" i="13"/>
  <c r="CS34" i="13"/>
  <c r="CR34" i="13"/>
  <c r="CP34" i="13"/>
  <c r="CO34" i="13"/>
  <c r="CN34" i="13"/>
  <c r="CM34" i="13"/>
  <c r="CL34" i="13"/>
  <c r="CK34" i="13"/>
  <c r="CJ34" i="13"/>
  <c r="CI34" i="13"/>
  <c r="CH34" i="13"/>
  <c r="CG34" i="13"/>
  <c r="CF34" i="13"/>
  <c r="CE34" i="13"/>
  <c r="CD34" i="13"/>
  <c r="CC34" i="13"/>
  <c r="CA34" i="13"/>
  <c r="BZ34" i="13"/>
  <c r="BX34" i="13"/>
  <c r="BW34" i="13"/>
  <c r="BU34" i="13"/>
  <c r="BT34" i="13"/>
  <c r="BS34" i="13"/>
  <c r="BR34" i="13"/>
  <c r="BL34" i="13"/>
  <c r="BK34" i="13"/>
  <c r="BJ34" i="13"/>
  <c r="BI34" i="13"/>
  <c r="BH34" i="13"/>
  <c r="BG34" i="13"/>
  <c r="BF34" i="13"/>
  <c r="BE34" i="13"/>
  <c r="BD34" i="13"/>
  <c r="BC34" i="13"/>
  <c r="BB34" i="13"/>
  <c r="BA34" i="13"/>
  <c r="AZ34" i="13"/>
  <c r="AX34" i="13"/>
  <c r="AW34" i="13"/>
  <c r="AV34" i="13"/>
  <c r="AU34" i="13"/>
  <c r="AT34" i="13"/>
  <c r="AS34" i="13"/>
  <c r="AR34" i="13"/>
  <c r="AO34" i="13"/>
  <c r="AQ34" i="13" s="1"/>
  <c r="AM34" i="13"/>
  <c r="AJ34" i="13"/>
  <c r="AI34" i="13"/>
  <c r="AH34" i="13"/>
  <c r="AE34" i="13"/>
  <c r="AD34" i="13"/>
  <c r="AC34" i="13"/>
  <c r="Z34" i="13"/>
  <c r="Y34" i="13"/>
  <c r="X34" i="13"/>
  <c r="U34" i="13"/>
  <c r="T34" i="13"/>
  <c r="S34" i="13"/>
  <c r="C34" i="13"/>
  <c r="EK33" i="13"/>
  <c r="EJ33" i="13"/>
  <c r="EI33" i="13"/>
  <c r="EH33" i="13"/>
  <c r="EG33" i="13"/>
  <c r="EF33" i="13"/>
  <c r="ED33" i="13"/>
  <c r="EC33" i="13"/>
  <c r="E33" i="13" s="1"/>
  <c r="EB33" i="13"/>
  <c r="DH33" i="13"/>
  <c r="DG33" i="13"/>
  <c r="DF33" i="13"/>
  <c r="BO33" i="13"/>
  <c r="BN33" i="13"/>
  <c r="BP33" i="13" s="1"/>
  <c r="BM33" i="13"/>
  <c r="AL33" i="13"/>
  <c r="AK33" i="13"/>
  <c r="AG33" i="13"/>
  <c r="AF33" i="13"/>
  <c r="AB33" i="13"/>
  <c r="AA33" i="13"/>
  <c r="W33" i="13"/>
  <c r="V33" i="13"/>
  <c r="P33" i="13"/>
  <c r="O33" i="13"/>
  <c r="N33" i="13"/>
  <c r="K33" i="13"/>
  <c r="J33" i="13"/>
  <c r="L33" i="13" s="1"/>
  <c r="I33" i="13"/>
  <c r="F33" i="13"/>
  <c r="D33" i="13"/>
  <c r="EK32" i="13"/>
  <c r="EJ32" i="13"/>
  <c r="EI32" i="13"/>
  <c r="EH32" i="13"/>
  <c r="EG32" i="13"/>
  <c r="EF32" i="13"/>
  <c r="ED32" i="13"/>
  <c r="EC32" i="13"/>
  <c r="E32" i="13" s="1"/>
  <c r="EB32" i="13"/>
  <c r="DH32" i="13"/>
  <c r="DG32" i="13"/>
  <c r="DF32" i="13"/>
  <c r="D32" i="13" s="1"/>
  <c r="BO32" i="13"/>
  <c r="BN32" i="13"/>
  <c r="BP32" i="13" s="1"/>
  <c r="BM32" i="13"/>
  <c r="AL32" i="13"/>
  <c r="AK32" i="13"/>
  <c r="AG32" i="13"/>
  <c r="AF32" i="13"/>
  <c r="AB32" i="13"/>
  <c r="AA32" i="13"/>
  <c r="W32" i="13"/>
  <c r="V32" i="13"/>
  <c r="P32" i="13"/>
  <c r="O32" i="13"/>
  <c r="N32" i="13"/>
  <c r="K32" i="13"/>
  <c r="J32" i="13"/>
  <c r="L32" i="13" s="1"/>
  <c r="I32" i="13"/>
  <c r="F32" i="13"/>
  <c r="EK31" i="13"/>
  <c r="EJ31" i="13"/>
  <c r="EI31" i="13"/>
  <c r="EH31" i="13"/>
  <c r="EG31" i="13"/>
  <c r="EF31" i="13"/>
  <c r="ED31" i="13"/>
  <c r="EC31" i="13"/>
  <c r="E31" i="13" s="1"/>
  <c r="EB31" i="13"/>
  <c r="DH31" i="13"/>
  <c r="DG31" i="13"/>
  <c r="DF31" i="13"/>
  <c r="BO31" i="13"/>
  <c r="BN31" i="13"/>
  <c r="BP31" i="13" s="1"/>
  <c r="BM31" i="13"/>
  <c r="AL31" i="13"/>
  <c r="AK31" i="13"/>
  <c r="AG31" i="13"/>
  <c r="AF31" i="13"/>
  <c r="AB31" i="13"/>
  <c r="AA31" i="13"/>
  <c r="W31" i="13"/>
  <c r="V31" i="13"/>
  <c r="P31" i="13"/>
  <c r="O31" i="13"/>
  <c r="N31" i="13"/>
  <c r="K31" i="13"/>
  <c r="J31" i="13"/>
  <c r="L31" i="13" s="1"/>
  <c r="I31" i="13"/>
  <c r="F31" i="13"/>
  <c r="D31" i="13"/>
  <c r="EK30" i="13"/>
  <c r="EJ30" i="13"/>
  <c r="EI30" i="13"/>
  <c r="EH30" i="13"/>
  <c r="EG30" i="13"/>
  <c r="EF30" i="13"/>
  <c r="ED30" i="13"/>
  <c r="EC30" i="13"/>
  <c r="EB30" i="13"/>
  <c r="DH30" i="13"/>
  <c r="F30" i="13" s="1"/>
  <c r="DG30" i="13"/>
  <c r="DF30" i="13"/>
  <c r="D30" i="13" s="1"/>
  <c r="BP30" i="13"/>
  <c r="BO30" i="13"/>
  <c r="BN30" i="13"/>
  <c r="BM30" i="13"/>
  <c r="AL30" i="13"/>
  <c r="AK30" i="13"/>
  <c r="AG30" i="13"/>
  <c r="AF30" i="13"/>
  <c r="AB30" i="13"/>
  <c r="AA30" i="13"/>
  <c r="P30" i="13"/>
  <c r="O30" i="13"/>
  <c r="Q30" i="13" s="1"/>
  <c r="N30" i="13"/>
  <c r="K30" i="13"/>
  <c r="J30" i="13"/>
  <c r="I30" i="13"/>
  <c r="EK29" i="13"/>
  <c r="EJ29" i="13"/>
  <c r="EI29" i="13"/>
  <c r="EH29" i="13"/>
  <c r="EG29" i="13"/>
  <c r="EF29" i="13"/>
  <c r="ED29" i="13"/>
  <c r="EC29" i="13"/>
  <c r="E29" i="13" s="1"/>
  <c r="EB29" i="13"/>
  <c r="DH29" i="13"/>
  <c r="DG29" i="13"/>
  <c r="DF29" i="13"/>
  <c r="BO29" i="13"/>
  <c r="BN29" i="13"/>
  <c r="BM29" i="13"/>
  <c r="AL29" i="13"/>
  <c r="AK29" i="13"/>
  <c r="AG29" i="13"/>
  <c r="AF29" i="13"/>
  <c r="AB29" i="13"/>
  <c r="AA29" i="13"/>
  <c r="W29" i="13"/>
  <c r="V29" i="13"/>
  <c r="P29" i="13"/>
  <c r="O29" i="13"/>
  <c r="N29" i="13"/>
  <c r="K29" i="13"/>
  <c r="J29" i="13"/>
  <c r="I29" i="13"/>
  <c r="F29" i="13"/>
  <c r="D29" i="13"/>
  <c r="EK28" i="13"/>
  <c r="EJ28" i="13"/>
  <c r="EI28" i="13"/>
  <c r="EH28" i="13"/>
  <c r="EG28" i="13"/>
  <c r="EF28" i="13"/>
  <c r="ED28" i="13"/>
  <c r="EC28" i="13"/>
  <c r="E28" i="13" s="1"/>
  <c r="EB28" i="13"/>
  <c r="DH28" i="13"/>
  <c r="DG28" i="13"/>
  <c r="DF28" i="13"/>
  <c r="D28" i="13" s="1"/>
  <c r="BO28" i="13"/>
  <c r="BN28" i="13"/>
  <c r="BM28" i="13"/>
  <c r="AL28" i="13"/>
  <c r="AK28" i="13"/>
  <c r="AG28" i="13"/>
  <c r="AF28" i="13"/>
  <c r="AB28" i="13"/>
  <c r="AA28" i="13"/>
  <c r="P28" i="13"/>
  <c r="O28" i="13"/>
  <c r="N28" i="13"/>
  <c r="K28" i="13"/>
  <c r="J28" i="13"/>
  <c r="I28" i="13"/>
  <c r="F28" i="13"/>
  <c r="EK27" i="13"/>
  <c r="EJ27" i="13"/>
  <c r="EI27" i="13"/>
  <c r="EH27" i="13"/>
  <c r="EG27" i="13"/>
  <c r="EF27" i="13"/>
  <c r="ED27" i="13"/>
  <c r="EC27" i="13"/>
  <c r="E27" i="13" s="1"/>
  <c r="EB27" i="13"/>
  <c r="DH27" i="13"/>
  <c r="DG27" i="13"/>
  <c r="DF27" i="13"/>
  <c r="BO27" i="13"/>
  <c r="BN27" i="13"/>
  <c r="BM27" i="13"/>
  <c r="AL27" i="13"/>
  <c r="AK27" i="13"/>
  <c r="AG27" i="13"/>
  <c r="AF27" i="13"/>
  <c r="AB27" i="13"/>
  <c r="AA27" i="13"/>
  <c r="W27" i="13"/>
  <c r="V27" i="13"/>
  <c r="P27" i="13"/>
  <c r="O27" i="13"/>
  <c r="N27" i="13"/>
  <c r="K27" i="13"/>
  <c r="J27" i="13"/>
  <c r="I27" i="13"/>
  <c r="F27" i="13"/>
  <c r="D27" i="13"/>
  <c r="EK26" i="13"/>
  <c r="EJ26" i="13"/>
  <c r="EI26" i="13"/>
  <c r="EH26" i="13"/>
  <c r="EG26" i="13"/>
  <c r="EF26" i="13"/>
  <c r="ED26" i="13"/>
  <c r="EC26" i="13"/>
  <c r="E26" i="13" s="1"/>
  <c r="EB26" i="13"/>
  <c r="DH26" i="13"/>
  <c r="DG26" i="13"/>
  <c r="DF26" i="13"/>
  <c r="D26" i="13" s="1"/>
  <c r="BO26" i="13"/>
  <c r="BN26" i="13"/>
  <c r="BP26" i="13" s="1"/>
  <c r="BM26" i="13"/>
  <c r="AG26" i="13"/>
  <c r="AF26" i="13"/>
  <c r="AB26" i="13"/>
  <c r="AA26" i="13"/>
  <c r="P26" i="13"/>
  <c r="O26" i="13"/>
  <c r="N26" i="13"/>
  <c r="K26" i="13"/>
  <c r="J26" i="13"/>
  <c r="I26" i="13"/>
  <c r="F26" i="13"/>
  <c r="EK25" i="13"/>
  <c r="EJ25" i="13"/>
  <c r="EI25" i="13"/>
  <c r="EH25" i="13"/>
  <c r="EG25" i="13"/>
  <c r="EF25" i="13"/>
  <c r="ED25" i="13"/>
  <c r="EC25" i="13"/>
  <c r="E25" i="13" s="1"/>
  <c r="EB25" i="13"/>
  <c r="DH25" i="13"/>
  <c r="DG25" i="13"/>
  <c r="DF25" i="13"/>
  <c r="BO25" i="13"/>
  <c r="BN25" i="13"/>
  <c r="BP25" i="13" s="1"/>
  <c r="BM25" i="13"/>
  <c r="AL25" i="13"/>
  <c r="AK25" i="13"/>
  <c r="AG25" i="13"/>
  <c r="AF25" i="13"/>
  <c r="AB25" i="13"/>
  <c r="AA25" i="13"/>
  <c r="P25" i="13"/>
  <c r="O25" i="13"/>
  <c r="N25" i="13"/>
  <c r="K25" i="13"/>
  <c r="J25" i="13"/>
  <c r="I25" i="13"/>
  <c r="F25" i="13"/>
  <c r="D25" i="13"/>
  <c r="EK24" i="13"/>
  <c r="EJ24" i="13"/>
  <c r="EI24" i="13"/>
  <c r="EH24" i="13"/>
  <c r="EG24" i="13"/>
  <c r="EF24" i="13"/>
  <c r="ED24" i="13"/>
  <c r="EC24" i="13"/>
  <c r="E24" i="13" s="1"/>
  <c r="EB24" i="13"/>
  <c r="DH24" i="13"/>
  <c r="DG24" i="13"/>
  <c r="DF24" i="13"/>
  <c r="D24" i="13" s="1"/>
  <c r="BO24" i="13"/>
  <c r="BN24" i="13"/>
  <c r="BP24" i="13" s="1"/>
  <c r="BM24" i="13"/>
  <c r="AL24" i="13"/>
  <c r="AK24" i="13"/>
  <c r="AG24" i="13"/>
  <c r="AF24" i="13"/>
  <c r="AB24" i="13"/>
  <c r="AA24" i="13"/>
  <c r="W24" i="13"/>
  <c r="V24" i="13"/>
  <c r="P24" i="13"/>
  <c r="O24" i="13"/>
  <c r="N24" i="13"/>
  <c r="K24" i="13"/>
  <c r="J24" i="13"/>
  <c r="I24" i="13"/>
  <c r="F24" i="13"/>
  <c r="EK23" i="13"/>
  <c r="EJ23" i="13"/>
  <c r="EI23" i="13"/>
  <c r="EH23" i="13"/>
  <c r="EG23" i="13"/>
  <c r="EF23" i="13"/>
  <c r="ED23" i="13"/>
  <c r="EC23" i="13"/>
  <c r="EB23" i="13"/>
  <c r="DH23" i="13"/>
  <c r="DG23" i="13"/>
  <c r="DF23" i="13"/>
  <c r="D23" i="13" s="1"/>
  <c r="BO23" i="13"/>
  <c r="BN23" i="13"/>
  <c r="BP23" i="13" s="1"/>
  <c r="BM23" i="13"/>
  <c r="AL23" i="13"/>
  <c r="AK23" i="13"/>
  <c r="AG23" i="13"/>
  <c r="AF23" i="13"/>
  <c r="AB23" i="13"/>
  <c r="AA23" i="13"/>
  <c r="P23" i="13"/>
  <c r="O23" i="13"/>
  <c r="N23" i="13"/>
  <c r="K23" i="13"/>
  <c r="J23" i="13"/>
  <c r="I23" i="13"/>
  <c r="F23" i="13"/>
  <c r="EK22" i="13"/>
  <c r="EJ22" i="13"/>
  <c r="EI22" i="13"/>
  <c r="EH22" i="13"/>
  <c r="EG22" i="13"/>
  <c r="EF22" i="13"/>
  <c r="ED22" i="13"/>
  <c r="F22" i="13" s="1"/>
  <c r="EC22" i="13"/>
  <c r="EB22" i="13"/>
  <c r="D22" i="13" s="1"/>
  <c r="DH22" i="13"/>
  <c r="DG22" i="13"/>
  <c r="E22" i="13" s="1"/>
  <c r="DF22" i="13"/>
  <c r="BO22" i="13"/>
  <c r="BN22" i="13"/>
  <c r="BM22" i="13"/>
  <c r="AL22" i="13"/>
  <c r="AK22" i="13"/>
  <c r="AG22" i="13"/>
  <c r="AF22" i="13"/>
  <c r="AB22" i="13"/>
  <c r="AA22" i="13"/>
  <c r="W22" i="13"/>
  <c r="V22" i="13"/>
  <c r="P22" i="13"/>
  <c r="O22" i="13"/>
  <c r="N22" i="13"/>
  <c r="K22" i="13"/>
  <c r="J22" i="13"/>
  <c r="I22" i="13"/>
  <c r="EK21" i="13"/>
  <c r="EJ21" i="13"/>
  <c r="EI21" i="13"/>
  <c r="EH21" i="13"/>
  <c r="EG21" i="13"/>
  <c r="EF21" i="13"/>
  <c r="ED21" i="13"/>
  <c r="F21" i="13" s="1"/>
  <c r="EC21" i="13"/>
  <c r="EB21" i="13"/>
  <c r="D21" i="13" s="1"/>
  <c r="DH21" i="13"/>
  <c r="DG21" i="13"/>
  <c r="E21" i="13" s="1"/>
  <c r="DF21" i="13"/>
  <c r="BO21" i="13"/>
  <c r="BN21" i="13"/>
  <c r="BM21" i="13"/>
  <c r="AG21" i="13"/>
  <c r="AF21" i="13"/>
  <c r="AB21" i="13"/>
  <c r="AA21" i="13"/>
  <c r="W21" i="13"/>
  <c r="V21" i="13"/>
  <c r="P21" i="13"/>
  <c r="O21" i="13"/>
  <c r="N21" i="13"/>
  <c r="K21" i="13"/>
  <c r="J21" i="13"/>
  <c r="I21" i="13"/>
  <c r="EK20" i="13"/>
  <c r="EJ20" i="13"/>
  <c r="EI20" i="13"/>
  <c r="EH20" i="13"/>
  <c r="EG20" i="13"/>
  <c r="EF20" i="13"/>
  <c r="ED20" i="13"/>
  <c r="EC20" i="13"/>
  <c r="EB20" i="13"/>
  <c r="DH20" i="13"/>
  <c r="DG20" i="13"/>
  <c r="DF20" i="13"/>
  <c r="D20" i="13" s="1"/>
  <c r="BO20" i="13"/>
  <c r="BN20" i="13"/>
  <c r="BP20" i="13" s="1"/>
  <c r="BM20" i="13"/>
  <c r="AL20" i="13"/>
  <c r="AK20" i="13"/>
  <c r="AG20" i="13"/>
  <c r="AF20" i="13"/>
  <c r="AB20" i="13"/>
  <c r="AA20" i="13"/>
  <c r="P20" i="13"/>
  <c r="O20" i="13"/>
  <c r="N20" i="13"/>
  <c r="K20" i="13"/>
  <c r="J20" i="13"/>
  <c r="I20" i="13"/>
  <c r="F20" i="13"/>
  <c r="EK19" i="13"/>
  <c r="EJ19" i="13"/>
  <c r="EI19" i="13"/>
  <c r="EH19" i="13"/>
  <c r="EG19" i="13"/>
  <c r="EF19" i="13"/>
  <c r="ED19" i="13"/>
  <c r="F19" i="13" s="1"/>
  <c r="EC19" i="13"/>
  <c r="EB19" i="13"/>
  <c r="D19" i="13" s="1"/>
  <c r="DH19" i="13"/>
  <c r="DG19" i="13"/>
  <c r="E19" i="13" s="1"/>
  <c r="DF19" i="13"/>
  <c r="BO19" i="13"/>
  <c r="BN19" i="13"/>
  <c r="BM19" i="13"/>
  <c r="AL19" i="13"/>
  <c r="AK19" i="13"/>
  <c r="AG19" i="13"/>
  <c r="AF19" i="13"/>
  <c r="AB19" i="13"/>
  <c r="AA19" i="13"/>
  <c r="P19" i="13"/>
  <c r="O19" i="13"/>
  <c r="N19" i="13"/>
  <c r="K19" i="13"/>
  <c r="J19" i="13"/>
  <c r="I19" i="13"/>
  <c r="EK18" i="13"/>
  <c r="EJ18" i="13"/>
  <c r="EI18" i="13"/>
  <c r="EH18" i="13"/>
  <c r="EG18" i="13"/>
  <c r="EF18" i="13"/>
  <c r="ED18" i="13"/>
  <c r="EC18" i="13"/>
  <c r="EB18" i="13"/>
  <c r="DH18" i="13"/>
  <c r="DG18" i="13"/>
  <c r="DF18" i="13"/>
  <c r="D18" i="13" s="1"/>
  <c r="BO18" i="13"/>
  <c r="BN18" i="13"/>
  <c r="BP18" i="13" s="1"/>
  <c r="BM18" i="13"/>
  <c r="AG18" i="13"/>
  <c r="AF18" i="13"/>
  <c r="AB18" i="13"/>
  <c r="AA18" i="13"/>
  <c r="W18" i="13"/>
  <c r="V18" i="13"/>
  <c r="P18" i="13"/>
  <c r="O18" i="13"/>
  <c r="N18" i="13"/>
  <c r="K18" i="13"/>
  <c r="J18" i="13"/>
  <c r="I18" i="13"/>
  <c r="F18" i="13"/>
  <c r="EK17" i="13"/>
  <c r="EJ17" i="13"/>
  <c r="EI17" i="13"/>
  <c r="EH17" i="13"/>
  <c r="EG17" i="13"/>
  <c r="EF17" i="13"/>
  <c r="ED17" i="13"/>
  <c r="F17" i="13" s="1"/>
  <c r="EC17" i="13"/>
  <c r="EB17" i="13"/>
  <c r="D17" i="13" s="1"/>
  <c r="DH17" i="13"/>
  <c r="DG17" i="13"/>
  <c r="E17" i="13" s="1"/>
  <c r="DF17" i="13"/>
  <c r="BO17" i="13"/>
  <c r="BN17" i="13"/>
  <c r="BM17" i="13"/>
  <c r="AL17" i="13"/>
  <c r="AK17" i="13"/>
  <c r="AG17" i="13"/>
  <c r="AF17" i="13"/>
  <c r="AB17" i="13"/>
  <c r="AA17" i="13"/>
  <c r="W17" i="13"/>
  <c r="V17" i="13"/>
  <c r="P17" i="13"/>
  <c r="O17" i="13"/>
  <c r="N17" i="13"/>
  <c r="K17" i="13"/>
  <c r="J17" i="13"/>
  <c r="I17" i="13"/>
  <c r="EK16" i="13"/>
  <c r="EJ16" i="13"/>
  <c r="EI16" i="13"/>
  <c r="EH16" i="13"/>
  <c r="EG16" i="13"/>
  <c r="EF16" i="13"/>
  <c r="ED16" i="13"/>
  <c r="EC16" i="13"/>
  <c r="EB16" i="13"/>
  <c r="DH16" i="13"/>
  <c r="DG16" i="13"/>
  <c r="DF16" i="13"/>
  <c r="D16" i="13" s="1"/>
  <c r="BO16" i="13"/>
  <c r="BN16" i="13"/>
  <c r="BP16" i="13" s="1"/>
  <c r="BM16" i="13"/>
  <c r="AL16" i="13"/>
  <c r="AK16" i="13"/>
  <c r="AG16" i="13"/>
  <c r="AF16" i="13"/>
  <c r="AB16" i="13"/>
  <c r="AA16" i="13"/>
  <c r="P16" i="13"/>
  <c r="O16" i="13"/>
  <c r="N16" i="13"/>
  <c r="K16" i="13"/>
  <c r="J16" i="13"/>
  <c r="L16" i="13" s="1"/>
  <c r="I16" i="13"/>
  <c r="F16" i="13"/>
  <c r="EK15" i="13"/>
  <c r="EJ15" i="13"/>
  <c r="EI15" i="13"/>
  <c r="EH15" i="13"/>
  <c r="EG15" i="13"/>
  <c r="EF15" i="13"/>
  <c r="ED15" i="13"/>
  <c r="F15" i="13" s="1"/>
  <c r="EC15" i="13"/>
  <c r="EB15" i="13"/>
  <c r="D15" i="13" s="1"/>
  <c r="DH15" i="13"/>
  <c r="DG15" i="13"/>
  <c r="E15" i="13" s="1"/>
  <c r="DF15" i="13"/>
  <c r="BO15" i="13"/>
  <c r="BN15" i="13"/>
  <c r="BM15" i="13"/>
  <c r="AQ15" i="13"/>
  <c r="AP15" i="13"/>
  <c r="AL15" i="13"/>
  <c r="AK15" i="13"/>
  <c r="AG15" i="13"/>
  <c r="AF15" i="13"/>
  <c r="AB15" i="13"/>
  <c r="AA15" i="13"/>
  <c r="W15" i="13"/>
  <c r="V15" i="13"/>
  <c r="P15" i="13"/>
  <c r="O15" i="13"/>
  <c r="N15" i="13"/>
  <c r="K15" i="13"/>
  <c r="J15" i="13"/>
  <c r="I15" i="13"/>
  <c r="EK14" i="13"/>
  <c r="EJ14" i="13"/>
  <c r="EI14" i="13"/>
  <c r="EH14" i="13"/>
  <c r="EG14" i="13"/>
  <c r="EF14" i="13"/>
  <c r="ED14" i="13"/>
  <c r="EC14" i="13"/>
  <c r="EB14" i="13"/>
  <c r="DH14" i="13"/>
  <c r="DG14" i="13"/>
  <c r="DF14" i="13"/>
  <c r="D14" i="13" s="1"/>
  <c r="BO14" i="13"/>
  <c r="BN14" i="13"/>
  <c r="BP14" i="13" s="1"/>
  <c r="BM14" i="13"/>
  <c r="AL14" i="13"/>
  <c r="AK14" i="13"/>
  <c r="AG14" i="13"/>
  <c r="AF14" i="13"/>
  <c r="AB14" i="13"/>
  <c r="AA14" i="13"/>
  <c r="W14" i="13"/>
  <c r="V14" i="13"/>
  <c r="P14" i="13"/>
  <c r="O14" i="13"/>
  <c r="N14" i="13"/>
  <c r="K14" i="13"/>
  <c r="J14" i="13"/>
  <c r="L14" i="13" s="1"/>
  <c r="I14" i="13"/>
  <c r="F14" i="13"/>
  <c r="EK13" i="13"/>
  <c r="EJ13" i="13"/>
  <c r="EI13" i="13"/>
  <c r="EH13" i="13"/>
  <c r="EG13" i="13"/>
  <c r="EF13" i="13"/>
  <c r="ED13" i="13"/>
  <c r="F13" i="13" s="1"/>
  <c r="EC13" i="13"/>
  <c r="EB13" i="13"/>
  <c r="D13" i="13" s="1"/>
  <c r="DH13" i="13"/>
  <c r="DG13" i="13"/>
  <c r="E13" i="13" s="1"/>
  <c r="DF13" i="13"/>
  <c r="BO13" i="13"/>
  <c r="BN13" i="13"/>
  <c r="BM13" i="13"/>
  <c r="AL13" i="13"/>
  <c r="AK13" i="13"/>
  <c r="AG13" i="13"/>
  <c r="AF13" i="13"/>
  <c r="AB13" i="13"/>
  <c r="AA13" i="13"/>
  <c r="W13" i="13"/>
  <c r="V13" i="13"/>
  <c r="P13" i="13"/>
  <c r="O13" i="13"/>
  <c r="N13" i="13"/>
  <c r="K13" i="13"/>
  <c r="J13" i="13"/>
  <c r="I13" i="13"/>
  <c r="EK12" i="13"/>
  <c r="EJ12" i="13"/>
  <c r="EI12" i="13"/>
  <c r="EH12" i="13"/>
  <c r="EG12" i="13"/>
  <c r="EF12" i="13"/>
  <c r="ED12" i="13"/>
  <c r="EC12" i="13"/>
  <c r="EB12" i="13"/>
  <c r="DH12" i="13"/>
  <c r="DG12" i="13"/>
  <c r="DF12" i="13"/>
  <c r="D12" i="13" s="1"/>
  <c r="BO12" i="13"/>
  <c r="BN12" i="13"/>
  <c r="BP12" i="13" s="1"/>
  <c r="BM12" i="13"/>
  <c r="AQ12" i="13"/>
  <c r="AP12" i="13"/>
  <c r="AL12" i="13"/>
  <c r="AK12" i="13"/>
  <c r="AG12" i="13"/>
  <c r="AF12" i="13"/>
  <c r="AB12" i="13"/>
  <c r="AA12" i="13"/>
  <c r="W12" i="13"/>
  <c r="V12" i="13"/>
  <c r="P12" i="13"/>
  <c r="O12" i="13"/>
  <c r="N12" i="13"/>
  <c r="K12" i="13"/>
  <c r="J12" i="13"/>
  <c r="L12" i="13" s="1"/>
  <c r="I12" i="13"/>
  <c r="F12" i="13"/>
  <c r="EK11" i="13"/>
  <c r="EJ11" i="13"/>
  <c r="EI11" i="13"/>
  <c r="EH11" i="13"/>
  <c r="EG11" i="13"/>
  <c r="EF11" i="13"/>
  <c r="ED11" i="13"/>
  <c r="F11" i="13" s="1"/>
  <c r="EC11" i="13"/>
  <c r="EB11" i="13"/>
  <c r="D11" i="13" s="1"/>
  <c r="DH11" i="13"/>
  <c r="DG11" i="13"/>
  <c r="E11" i="13" s="1"/>
  <c r="DF11" i="13"/>
  <c r="BO11" i="13"/>
  <c r="BN11" i="13"/>
  <c r="BM11" i="13"/>
  <c r="AQ11" i="13"/>
  <c r="AP11" i="13"/>
  <c r="AL11" i="13"/>
  <c r="AK11" i="13"/>
  <c r="AG11" i="13"/>
  <c r="AF11" i="13"/>
  <c r="AB11" i="13"/>
  <c r="AA11" i="13"/>
  <c r="W11" i="13"/>
  <c r="V11" i="13"/>
  <c r="P11" i="13"/>
  <c r="O11" i="13"/>
  <c r="N11" i="13"/>
  <c r="K11" i="13"/>
  <c r="J11" i="13"/>
  <c r="I11" i="13"/>
  <c r="EK10" i="13"/>
  <c r="EJ10" i="13"/>
  <c r="EI10" i="13"/>
  <c r="EH10" i="13"/>
  <c r="EG10" i="13"/>
  <c r="EF10" i="13"/>
  <c r="ED10" i="13"/>
  <c r="EC10" i="13"/>
  <c r="EB10" i="13"/>
  <c r="DH10" i="13"/>
  <c r="DG10" i="13"/>
  <c r="DF10" i="13"/>
  <c r="BO10" i="13"/>
  <c r="BN10" i="13"/>
  <c r="BM10" i="13"/>
  <c r="AQ10" i="13"/>
  <c r="AP10" i="13"/>
  <c r="AL10" i="13"/>
  <c r="AK10" i="13"/>
  <c r="AG10" i="13"/>
  <c r="AF10" i="13"/>
  <c r="AB10" i="13"/>
  <c r="AA10" i="13"/>
  <c r="W10" i="13"/>
  <c r="V10" i="13"/>
  <c r="P10" i="13"/>
  <c r="O10" i="13"/>
  <c r="N10" i="13"/>
  <c r="K10" i="13"/>
  <c r="J10" i="13"/>
  <c r="I10" i="13"/>
  <c r="F10" i="13"/>
  <c r="D10" i="13"/>
  <c r="D34" i="13" l="1"/>
  <c r="BQ11" i="13"/>
  <c r="M13" i="13"/>
  <c r="BQ13" i="13"/>
  <c r="M15" i="13"/>
  <c r="BQ15" i="13"/>
  <c r="M17" i="13"/>
  <c r="BQ17" i="13"/>
  <c r="M19" i="13"/>
  <c r="BQ19" i="13"/>
  <c r="M21" i="13"/>
  <c r="BQ21" i="13"/>
  <c r="M22" i="13"/>
  <c r="BQ22" i="13"/>
  <c r="H26" i="13"/>
  <c r="G26" i="13"/>
  <c r="H28" i="13"/>
  <c r="G28" i="13"/>
  <c r="M30" i="13"/>
  <c r="H30" i="13"/>
  <c r="H32" i="13"/>
  <c r="R32" i="13"/>
  <c r="N34" i="13"/>
  <c r="DF34" i="13"/>
  <c r="DH34" i="13"/>
  <c r="EC34" i="13"/>
  <c r="EF34" i="13"/>
  <c r="EH34" i="13"/>
  <c r="EJ34" i="13"/>
  <c r="H25" i="13"/>
  <c r="G25" i="13"/>
  <c r="H27" i="13"/>
  <c r="G27" i="13"/>
  <c r="H29" i="13"/>
  <c r="R29" i="13"/>
  <c r="G29" i="13"/>
  <c r="H31" i="13"/>
  <c r="R31" i="13"/>
  <c r="H33" i="13"/>
  <c r="R33" i="13"/>
  <c r="I34" i="13"/>
  <c r="K34" i="13"/>
  <c r="L34" i="13" s="1"/>
  <c r="BM34" i="13"/>
  <c r="BO34" i="13"/>
  <c r="BP34" i="13" s="1"/>
  <c r="EB34" i="13"/>
  <c r="ED34" i="13"/>
  <c r="EG34" i="13"/>
  <c r="EI34" i="13"/>
  <c r="L11" i="13"/>
  <c r="BP11" i="13"/>
  <c r="BQ12" i="13"/>
  <c r="E12" i="13"/>
  <c r="L13" i="13"/>
  <c r="BP13" i="13"/>
  <c r="M14" i="13"/>
  <c r="BQ14" i="13"/>
  <c r="E14" i="13"/>
  <c r="L15" i="13"/>
  <c r="BP15" i="13"/>
  <c r="M16" i="13"/>
  <c r="BQ16" i="13"/>
  <c r="E16" i="13"/>
  <c r="L17" i="13"/>
  <c r="BP17" i="13"/>
  <c r="M18" i="13"/>
  <c r="BQ18" i="13"/>
  <c r="E18" i="13"/>
  <c r="L19" i="13"/>
  <c r="BP19" i="13"/>
  <c r="M20" i="13"/>
  <c r="BQ20" i="13"/>
  <c r="E20" i="13"/>
  <c r="BP21" i="13"/>
  <c r="L22" i="13"/>
  <c r="BP22" i="13"/>
  <c r="M23" i="13"/>
  <c r="BQ23" i="13"/>
  <c r="E23" i="13"/>
  <c r="M24" i="13"/>
  <c r="BQ24" i="13"/>
  <c r="M25" i="13"/>
  <c r="BQ25" i="13"/>
  <c r="M26" i="13"/>
  <c r="BQ26" i="13"/>
  <c r="M27" i="13"/>
  <c r="BQ27" i="13"/>
  <c r="M28" i="13"/>
  <c r="BQ28" i="13"/>
  <c r="M29" i="13"/>
  <c r="Q29" i="13"/>
  <c r="BQ29" i="13"/>
  <c r="R30" i="13"/>
  <c r="E30" i="13"/>
  <c r="G30" i="13" s="1"/>
  <c r="M31" i="13"/>
  <c r="BQ31" i="13"/>
  <c r="M32" i="13"/>
  <c r="BQ32" i="13"/>
  <c r="M33" i="13"/>
  <c r="BQ33" i="13"/>
  <c r="W34" i="13"/>
  <c r="AG34" i="13"/>
  <c r="M12" i="13"/>
  <c r="CW34" i="13"/>
  <c r="M11" i="13"/>
  <c r="BN34" i="13"/>
  <c r="EK34" i="13"/>
  <c r="J34" i="13"/>
  <c r="AK34" i="13"/>
  <c r="AA34" i="13"/>
  <c r="O34" i="13"/>
  <c r="DG34" i="13"/>
  <c r="G11" i="13"/>
  <c r="Q11" i="13"/>
  <c r="G12" i="13"/>
  <c r="Q12" i="13"/>
  <c r="G13" i="13"/>
  <c r="Q13" i="13"/>
  <c r="G14" i="13"/>
  <c r="Q14" i="13"/>
  <c r="G15" i="13"/>
  <c r="Q15" i="13"/>
  <c r="G16" i="13"/>
  <c r="Q16" i="13"/>
  <c r="G17" i="13"/>
  <c r="Q17" i="13"/>
  <c r="G18" i="13"/>
  <c r="Q18" i="13"/>
  <c r="G19" i="13"/>
  <c r="Q19" i="13"/>
  <c r="G20" i="13"/>
  <c r="Q20" i="13"/>
  <c r="G21" i="13"/>
  <c r="Q21" i="13"/>
  <c r="G22" i="13"/>
  <c r="Q22" i="13"/>
  <c r="G23" i="13"/>
  <c r="Q23" i="13"/>
  <c r="G24" i="13"/>
  <c r="Q24" i="13"/>
  <c r="Q25" i="13"/>
  <c r="Q26" i="13"/>
  <c r="Q27" i="13"/>
  <c r="Q28" i="13"/>
  <c r="E10" i="13"/>
  <c r="E34" i="13" s="1"/>
  <c r="Q10" i="13"/>
  <c r="M34" i="13"/>
  <c r="BQ34" i="13"/>
  <c r="H10" i="13"/>
  <c r="L10" i="13"/>
  <c r="R10" i="13"/>
  <c r="BP10" i="13"/>
  <c r="H11" i="13"/>
  <c r="R11" i="13"/>
  <c r="H12" i="13"/>
  <c r="R12" i="13"/>
  <c r="H13" i="13"/>
  <c r="R13" i="13"/>
  <c r="H14" i="13"/>
  <c r="R14" i="13"/>
  <c r="H15" i="13"/>
  <c r="R15" i="13"/>
  <c r="H16" i="13"/>
  <c r="R16" i="13"/>
  <c r="H17" i="13"/>
  <c r="R17" i="13"/>
  <c r="H18" i="13"/>
  <c r="L18" i="13"/>
  <c r="R18" i="13"/>
  <c r="H19" i="13"/>
  <c r="R19" i="13"/>
  <c r="H20" i="13"/>
  <c r="L20" i="13"/>
  <c r="R20" i="13"/>
  <c r="H21" i="13"/>
  <c r="L21" i="13"/>
  <c r="R21" i="13"/>
  <c r="H22" i="13"/>
  <c r="R22" i="13"/>
  <c r="H23" i="13"/>
  <c r="L23" i="13"/>
  <c r="R23" i="13"/>
  <c r="H24" i="13"/>
  <c r="L24" i="13"/>
  <c r="R24" i="13"/>
  <c r="L25" i="13"/>
  <c r="R25" i="13"/>
  <c r="L26" i="13"/>
  <c r="R26" i="13"/>
  <c r="L27" i="13"/>
  <c r="R27" i="13"/>
  <c r="BP27" i="13"/>
  <c r="L28" i="13"/>
  <c r="R28" i="13"/>
  <c r="BP28" i="13"/>
  <c r="L29" i="13"/>
  <c r="BP29" i="13"/>
  <c r="L30" i="13"/>
  <c r="G31" i="13"/>
  <c r="Q31" i="13"/>
  <c r="G32" i="13"/>
  <c r="Q32" i="13"/>
  <c r="G33" i="13"/>
  <c r="Q33" i="13"/>
  <c r="F34" i="13"/>
  <c r="P34" i="13"/>
  <c r="V34" i="13"/>
  <c r="AB34" i="13"/>
  <c r="AF34" i="13"/>
  <c r="AL34" i="13"/>
  <c r="AP34" i="13"/>
  <c r="M10" i="13"/>
  <c r="BQ10" i="13"/>
  <c r="G10" i="13" l="1"/>
  <c r="G34" i="13"/>
  <c r="H34" i="13"/>
  <c r="Q34" i="13"/>
  <c r="R34" i="13"/>
</calcChain>
</file>

<file path=xl/sharedStrings.xml><?xml version="1.0" encoding="utf-8"?>
<sst xmlns="http://schemas.openxmlformats.org/spreadsheetml/2006/main" count="251" uniqueCount="90">
  <si>
    <t>հազար դրամ</t>
  </si>
  <si>
    <t>Հ/Հ</t>
  </si>
  <si>
    <t>Ֆոնդային բյուջեի տարեսկզբի մնացորդ</t>
  </si>
  <si>
    <t xml:space="preserve">Ֆ Ո Ն Դ Ա Յ Ի Ն     </t>
  </si>
  <si>
    <t>1. ՀԱՐԿԵՐ ԵՎ ՏՈՒՐՔԵՐ</t>
  </si>
  <si>
    <t>2. ՊԱՇՏՈՆԱԿԱՆ ԴՐԱՄԱՇՆՈՐՀՆԵՐ</t>
  </si>
  <si>
    <t xml:space="preserve">տող 1320 Շահաբաժիններ 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</si>
  <si>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</si>
  <si>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</si>
  <si>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Ընդամենը գույքահարկ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</si>
  <si>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</si>
  <si>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</si>
  <si>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</si>
  <si>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</si>
  <si>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</si>
  <si>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</si>
  <si>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</si>
  <si>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</si>
  <si>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</si>
  <si>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</si>
  <si>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</si>
  <si>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</si>
  <si>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</si>
  <si>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</si>
  <si>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</si>
  <si>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</si>
  <si>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</si>
  <si>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</si>
  <si>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</si>
  <si>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</si>
  <si>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</si>
  <si>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</si>
  <si>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</si>
  <si>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</si>
  <si>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</si>
  <si>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ՀԱՇՎԵՏՎՈՒԹՅՈՒՆ</t>
  </si>
  <si>
    <t>Համայնքի անվանումը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</si>
  <si>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</si>
  <si>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</si>
  <si>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</si>
  <si>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</si>
  <si>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</si>
  <si>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</si>
  <si>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</si>
  <si>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</si>
  <si>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</si>
  <si>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</si>
  <si>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</si>
  <si>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</si>
  <si>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</si>
  <si>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</si>
  <si>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</si>
  <si>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</si>
  <si>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</si>
  <si>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</si>
  <si>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</si>
  <si>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</si>
  <si>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</si>
  <si>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</si>
  <si>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</si>
  <si>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</si>
  <si>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</si>
  <si>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</si>
  <si>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</si>
  <si>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այդ թվում    Աղբահանության վճար</t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</si>
  <si>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</si>
  <si>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</si>
  <si>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</si>
  <si>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t>Վ Ա Ր Չ Ա Կ Ա Ն</t>
  </si>
  <si>
    <t xml:space="preserve">ծրագիր տարեկան </t>
  </si>
  <si>
    <t xml:space="preserve"> ծրագիր տարեկան </t>
  </si>
  <si>
    <t>կատ. % տարեկան ծրագրի նկատմամբ</t>
  </si>
  <si>
    <t>Ընդամենը այլ եկամուտներ</t>
  </si>
  <si>
    <t>Ընդամենը տրանսֆերտներ</t>
  </si>
  <si>
    <t>ծրագիր (3 ամիս)</t>
  </si>
  <si>
    <t>ծրագիր           (3ամիս)</t>
  </si>
  <si>
    <t xml:space="preserve"> տող 1351 տեղական վճարներ</t>
  </si>
  <si>
    <t xml:space="preserve">փաստ                (2ամիս )                                                                    </t>
  </si>
  <si>
    <t xml:space="preserve">փաստ                   (2ամիս )                                                                           </t>
  </si>
  <si>
    <r>
      <t xml:space="preserve"> ՀՀ ՏԱՎՈւՇԻ ՄԱՐԶԻ ՀԱՄԱՅՆՔՆԵՐԻ ԲՅՈՒՋԵՏԱՅԻՆ ԵԿԱՄՈՒՏՆԵՐԻ ՎԵՐԱԲԵՐՅԱԼ (աճողական) 2020թ.մարտի 1-ի դրությամբ </t>
    </r>
    <r>
      <rPr>
        <b/>
        <sz val="10"/>
        <rFont val="GHEA Grapalat"/>
        <family val="3"/>
      </rPr>
      <t xml:space="preserve">                                           </t>
    </r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</si>
  <si>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</si>
  <si>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</si>
  <si>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</si>
  <si>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</si>
  <si>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 xml:space="preserve">տող 1220+1240     </t>
    </r>
    <r>
      <rPr>
        <sz val="10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</si>
  <si>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</si>
  <si>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</si>
  <si>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 xml:space="preserve">տող 1391+1393   </t>
    </r>
    <r>
      <rPr>
        <sz val="10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</si>
  <si>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</si>
  <si>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կատ%-ը 3ամսվա նկատմամբ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</si>
</sst>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sz val="10"/>
      <name val="Arial LatArm"/>
      <family val="2"/>
    </font>
    <font>
      <b/>
      <sz val="10"/>
      <name val="GHEA Grapalat"/>
      <family val="3"/>
    </font>
    <font>
      <sz val="10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4" fillId="0" borderId="0" xfId="0" applyFont="1" applyProtection="1">
      <protection locked="0"/>
    </xf>
    <xf numFmtId="4" fontId="5" fillId="0" borderId="15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Protection="1"/>
    <xf numFmtId="0" fontId="4" fillId="0" borderId="0" xfId="0" applyFont="1" applyFill="1" applyProtection="1"/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165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left" vertical="center"/>
    </xf>
    <xf numFmtId="165" fontId="4" fillId="7" borderId="12" xfId="0" applyNumberFormat="1" applyFont="1" applyFill="1" applyBorder="1" applyAlignment="1" applyProtection="1">
      <alignment horizontal="center" vertical="center" wrapText="1"/>
    </xf>
    <xf numFmtId="165" fontId="4" fillId="3" borderId="12" xfId="0" applyNumberFormat="1" applyFont="1" applyFill="1" applyBorder="1" applyAlignment="1" applyProtection="1">
      <alignment horizontal="center" vertical="center" wrapText="1"/>
    </xf>
    <xf numFmtId="165" fontId="4" fillId="0" borderId="12" xfId="0" applyNumberFormat="1" applyFont="1" applyFill="1" applyBorder="1" applyAlignment="1" applyProtection="1">
      <alignment horizontal="center" vertical="center" wrapText="1"/>
    </xf>
    <xf numFmtId="165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5" xfId="0" applyNumberFormat="1" applyFont="1" applyBorder="1" applyAlignment="1" applyProtection="1">
      <alignment horizontal="center" vertical="center"/>
      <protection locked="0"/>
    </xf>
    <xf numFmtId="165" fontId="7" fillId="0" borderId="12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2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Fill="1" applyBorder="1" applyAlignment="1">
      <alignment horizontal="center" vertical="center"/>
    </xf>
    <xf numFmtId="165" fontId="4" fillId="0" borderId="15" xfId="0" applyNumberFormat="1" applyFont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left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 wrapText="1"/>
      <protection locked="0"/>
    </xf>
    <xf numFmtId="165" fontId="4" fillId="2" borderId="12" xfId="0" applyNumberFormat="1" applyFont="1" applyFill="1" applyBorder="1" applyAlignment="1" applyProtection="1">
      <alignment horizontal="center" vertical="center" wrapText="1"/>
    </xf>
    <xf numFmtId="165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6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5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9" xfId="0" applyFont="1" applyFill="1" applyBorder="1" applyAlignment="1" applyProtection="1">
      <alignment horizontal="center" vertical="center" textRotation="90" wrapText="1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6" fillId="4" borderId="4" xfId="0" applyNumberFormat="1" applyFont="1" applyFill="1" applyBorder="1" applyAlignment="1" applyProtection="1">
      <alignment horizontal="center" vertical="center" wrapText="1"/>
    </xf>
    <xf numFmtId="4" fontId="6" fillId="4" borderId="5" xfId="0" applyNumberFormat="1" applyFont="1" applyFill="1" applyBorder="1" applyAlignment="1" applyProtection="1">
      <alignment horizontal="center" vertical="center" wrapText="1"/>
    </xf>
    <xf numFmtId="4" fontId="6" fillId="4" borderId="10" xfId="0" applyNumberFormat="1" applyFont="1" applyFill="1" applyBorder="1" applyAlignment="1" applyProtection="1">
      <alignment horizontal="center" vertical="center" wrapText="1"/>
    </xf>
    <xf numFmtId="4" fontId="6" fillId="4" borderId="0" xfId="0" applyNumberFormat="1" applyFont="1" applyFill="1" applyBorder="1" applyAlignment="1" applyProtection="1">
      <alignment horizontal="center" vertical="center" wrapText="1"/>
    </xf>
    <xf numFmtId="4" fontId="6" fillId="4" borderId="11" xfId="0" applyNumberFormat="1" applyFont="1" applyFill="1" applyBorder="1" applyAlignment="1" applyProtection="1">
      <alignment horizontal="center" vertical="center" wrapText="1"/>
    </xf>
    <xf numFmtId="4" fontId="6" fillId="4" borderId="13" xfId="0" applyNumberFormat="1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4" fontId="6" fillId="4" borderId="1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10" xfId="0" applyNumberFormat="1" applyFont="1" applyFill="1" applyBorder="1" applyAlignment="1" applyProtection="1">
      <alignment horizontal="center" vertical="center" wrapText="1"/>
    </xf>
    <xf numFmtId="0" fontId="6" fillId="4" borderId="0" xfId="0" applyNumberFormat="1" applyFont="1" applyFill="1" applyBorder="1" applyAlignment="1" applyProtection="1">
      <alignment horizontal="center" vertical="center" wrapText="1"/>
    </xf>
    <xf numFmtId="0" fontId="6" fillId="4" borderId="11" xfId="0" applyNumberFormat="1" applyFont="1" applyFill="1" applyBorder="1" applyAlignment="1" applyProtection="1">
      <alignment horizontal="center" vertical="center" wrapText="1"/>
    </xf>
    <xf numFmtId="0" fontId="6" fillId="4" borderId="13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14" xfId="0" applyNumberFormat="1" applyFont="1" applyFill="1" applyBorder="1" applyAlignment="1" applyProtection="1">
      <alignment horizontal="center" vertical="center" wrapText="1"/>
    </xf>
    <xf numFmtId="4" fontId="4" fillId="5" borderId="3" xfId="0" applyNumberFormat="1" applyFont="1" applyFill="1" applyBorder="1" applyAlignment="1" applyProtection="1">
      <alignment horizontal="center" vertical="center" wrapText="1"/>
    </xf>
    <xf numFmtId="4" fontId="4" fillId="5" borderId="4" xfId="0" applyNumberFormat="1" applyFont="1" applyFill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0" fontId="6" fillId="4" borderId="7" xfId="0" applyNumberFormat="1" applyFont="1" applyFill="1" applyBorder="1" applyAlignment="1" applyProtection="1">
      <alignment horizontal="center" vertical="center" wrapText="1"/>
    </xf>
    <xf numFmtId="0" fontId="6" fillId="4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6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6" fillId="0" borderId="1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11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4" xfId="0" applyNumberFormat="1" applyFont="1" applyFill="1" applyBorder="1" applyAlignment="1" applyProtection="1">
      <alignment horizontal="center" vertical="center" wrapText="1"/>
    </xf>
    <xf numFmtId="4" fontId="4" fillId="6" borderId="7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4" fontId="6" fillId="0" borderId="8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4" fontId="6" fillId="0" borderId="7" xfId="0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4" fontId="4" fillId="3" borderId="16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65"/>
  <sheetViews>
    <sheetView tabSelected="1" workbookViewId="0">
      <selection activeCell="F18" sqref="F18"/>
    </sheetView>
  </sheetViews>
  <sheetFormatPr defaultColWidth="9" defaultRowHeight="14.25" customHeight="1" x14ac:dyDescent="0.25"/>
  <cols>
    <col min="1" max="1" width="7" style="3" customWidth="1"/>
    <col min="2" max="2" width="11.5703125" style="3" customWidth="1"/>
    <col min="3" max="3" width="11.140625" style="3" customWidth="1"/>
    <col min="4" max="6" width="11.5703125" style="3" customWidth="1"/>
    <col min="7" max="8" width="10.28515625" style="3" customWidth="1"/>
    <col min="9" max="11" width="11.5703125" style="3" customWidth="1"/>
    <col min="12" max="13" width="9.85546875" style="3" customWidth="1"/>
    <col min="14" max="43" width="11.5703125" style="3" customWidth="1"/>
    <col min="44" max="49" width="11.5703125" style="3" hidden="1" customWidth="1"/>
    <col min="50" max="51" width="11.5703125" style="3" customWidth="1"/>
    <col min="52" max="52" width="11.42578125" style="3" customWidth="1"/>
    <col min="53" max="53" width="0.140625" style="3" hidden="1" customWidth="1"/>
    <col min="54" max="55" width="11.5703125" style="3" hidden="1" customWidth="1"/>
    <col min="56" max="58" width="11.5703125" style="3" customWidth="1"/>
    <col min="59" max="64" width="11.5703125" style="3" hidden="1" customWidth="1"/>
    <col min="65" max="65" width="10.42578125" style="3" customWidth="1"/>
    <col min="66" max="66" width="10.7109375" style="3" customWidth="1"/>
    <col min="67" max="72" width="11.5703125" style="3" customWidth="1"/>
    <col min="73" max="75" width="9.140625" style="3" customWidth="1"/>
    <col min="76" max="78" width="10.140625" style="3" customWidth="1"/>
    <col min="79" max="81" width="10.5703125" style="3" customWidth="1"/>
    <col min="82" max="82" width="8.140625" style="3" customWidth="1"/>
    <col min="83" max="83" width="8.5703125" style="3" customWidth="1"/>
    <col min="84" max="84" width="8" style="3" customWidth="1"/>
    <col min="85" max="87" width="17" style="3" customWidth="1"/>
    <col min="88" max="88" width="12.140625" style="3" customWidth="1"/>
    <col min="89" max="90" width="17" style="3" customWidth="1"/>
    <col min="91" max="96" width="11.5703125" style="3" customWidth="1"/>
    <col min="97" max="99" width="9.42578125" style="3" customWidth="1"/>
    <col min="100" max="102" width="8.5703125" style="3" customWidth="1"/>
    <col min="103" max="109" width="17.28515625" style="3" customWidth="1"/>
    <col min="110" max="111" width="11.5703125" style="3" customWidth="1"/>
    <col min="112" max="112" width="21" style="3" customWidth="1"/>
    <col min="113" max="113" width="0.140625" style="3" hidden="1" customWidth="1"/>
    <col min="114" max="121" width="11.5703125" style="3" hidden="1" customWidth="1"/>
    <col min="122" max="124" width="10" style="3" customWidth="1"/>
    <col min="125" max="130" width="10" style="3" hidden="1" customWidth="1"/>
    <col min="131" max="135" width="11.5703125" style="3" customWidth="1"/>
    <col min="136" max="141" width="11.5703125" style="1" customWidth="1"/>
    <col min="142" max="16384" width="9" style="3"/>
  </cols>
  <sheetData>
    <row r="1" spans="1:141" ht="12" customHeight="1" x14ac:dyDescent="0.25">
      <c r="C1" s="43" t="s">
        <v>35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</row>
    <row r="2" spans="1:141" s="7" customFormat="1" ht="15" customHeight="1" x14ac:dyDescent="0.25">
      <c r="C2" s="44" t="s">
        <v>79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8"/>
      <c r="R2" s="8"/>
      <c r="S2" s="8"/>
      <c r="T2" s="8"/>
      <c r="U2" s="9"/>
      <c r="V2" s="10"/>
      <c r="W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EF2" s="1"/>
      <c r="EG2" s="1"/>
      <c r="EH2" s="1"/>
      <c r="EI2" s="1"/>
      <c r="EJ2" s="1"/>
      <c r="EK2" s="1"/>
    </row>
    <row r="3" spans="1:141" ht="13.5" customHeight="1" x14ac:dyDescent="0.25">
      <c r="C3" s="11"/>
      <c r="D3" s="11"/>
      <c r="E3" s="11"/>
      <c r="F3" s="11"/>
      <c r="G3" s="12"/>
      <c r="H3" s="11"/>
      <c r="I3" s="11"/>
      <c r="J3" s="11"/>
      <c r="L3" s="12"/>
      <c r="M3" s="12"/>
      <c r="N3" s="12"/>
      <c r="O3" s="45" t="s">
        <v>0</v>
      </c>
      <c r="P3" s="45"/>
      <c r="U3" s="10"/>
      <c r="V3" s="10"/>
      <c r="W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141" s="13" customFormat="1" ht="13.5" customHeight="1" x14ac:dyDescent="0.25">
      <c r="A4" s="46" t="s">
        <v>1</v>
      </c>
      <c r="B4" s="46" t="s">
        <v>36</v>
      </c>
      <c r="C4" s="49" t="s">
        <v>2</v>
      </c>
      <c r="D4" s="52" t="s">
        <v>37</v>
      </c>
      <c r="E4" s="53"/>
      <c r="F4" s="53"/>
      <c r="G4" s="53"/>
      <c r="H4" s="54"/>
      <c r="I4" s="61" t="s">
        <v>80</v>
      </c>
      <c r="J4" s="62"/>
      <c r="K4" s="62"/>
      <c r="L4" s="62"/>
      <c r="M4" s="63"/>
      <c r="N4" s="70" t="s">
        <v>68</v>
      </c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2"/>
      <c r="DE4" s="99" t="s">
        <v>38</v>
      </c>
      <c r="DF4" s="110" t="s">
        <v>39</v>
      </c>
      <c r="DG4" s="111"/>
      <c r="DH4" s="112"/>
      <c r="DI4" s="119" t="s">
        <v>3</v>
      </c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99" t="s">
        <v>40</v>
      </c>
      <c r="EB4" s="120" t="s">
        <v>41</v>
      </c>
      <c r="EC4" s="121"/>
      <c r="ED4" s="122"/>
      <c r="EF4" s="87" t="s">
        <v>72</v>
      </c>
      <c r="EG4" s="88"/>
      <c r="EH4" s="89"/>
      <c r="EI4" s="87" t="s">
        <v>73</v>
      </c>
      <c r="EJ4" s="88"/>
      <c r="EK4" s="89"/>
    </row>
    <row r="5" spans="1:141" s="13" customFormat="1" ht="19.5" customHeight="1" x14ac:dyDescent="0.25">
      <c r="A5" s="47"/>
      <c r="B5" s="47"/>
      <c r="C5" s="50"/>
      <c r="D5" s="55"/>
      <c r="E5" s="56"/>
      <c r="F5" s="56"/>
      <c r="G5" s="56"/>
      <c r="H5" s="57"/>
      <c r="I5" s="64"/>
      <c r="J5" s="65"/>
      <c r="K5" s="65"/>
      <c r="L5" s="65"/>
      <c r="M5" s="66"/>
      <c r="N5" s="96" t="s">
        <v>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8"/>
      <c r="AU5" s="99" t="s">
        <v>5</v>
      </c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100" t="s">
        <v>6</v>
      </c>
      <c r="BK5" s="101"/>
      <c r="BL5" s="101"/>
      <c r="BM5" s="85" t="s">
        <v>42</v>
      </c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86"/>
      <c r="CD5" s="105" t="s">
        <v>7</v>
      </c>
      <c r="CE5" s="106"/>
      <c r="CF5" s="106"/>
      <c r="CG5" s="106"/>
      <c r="CH5" s="106"/>
      <c r="CI5" s="106"/>
      <c r="CJ5" s="106"/>
      <c r="CK5" s="106"/>
      <c r="CL5" s="107"/>
      <c r="CM5" s="85" t="s">
        <v>8</v>
      </c>
      <c r="CN5" s="104"/>
      <c r="CO5" s="104"/>
      <c r="CP5" s="104"/>
      <c r="CQ5" s="104"/>
      <c r="CR5" s="104"/>
      <c r="CS5" s="104"/>
      <c r="CT5" s="104"/>
      <c r="CU5" s="104"/>
      <c r="CV5" s="99" t="s">
        <v>43</v>
      </c>
      <c r="CW5" s="99"/>
      <c r="CX5" s="99"/>
      <c r="CY5" s="100" t="s">
        <v>44</v>
      </c>
      <c r="CZ5" s="101"/>
      <c r="DA5" s="108"/>
      <c r="DB5" s="100" t="s">
        <v>45</v>
      </c>
      <c r="DC5" s="101"/>
      <c r="DD5" s="108"/>
      <c r="DE5" s="99"/>
      <c r="DF5" s="113"/>
      <c r="DG5" s="114"/>
      <c r="DH5" s="115"/>
      <c r="DI5" s="129"/>
      <c r="DJ5" s="129"/>
      <c r="DK5" s="130"/>
      <c r="DL5" s="130"/>
      <c r="DM5" s="130"/>
      <c r="DN5" s="130"/>
      <c r="DO5" s="100" t="s">
        <v>46</v>
      </c>
      <c r="DP5" s="101"/>
      <c r="DQ5" s="108"/>
      <c r="DR5" s="131"/>
      <c r="DS5" s="132"/>
      <c r="DT5" s="132"/>
      <c r="DU5" s="132"/>
      <c r="DV5" s="132"/>
      <c r="DW5" s="132"/>
      <c r="DX5" s="132"/>
      <c r="DY5" s="132"/>
      <c r="DZ5" s="132"/>
      <c r="EA5" s="99"/>
      <c r="EB5" s="123"/>
      <c r="EC5" s="124"/>
      <c r="ED5" s="125"/>
      <c r="EF5" s="90"/>
      <c r="EG5" s="91"/>
      <c r="EH5" s="92"/>
      <c r="EI5" s="90"/>
      <c r="EJ5" s="91"/>
      <c r="EK5" s="92"/>
    </row>
    <row r="6" spans="1:141" s="13" customFormat="1" ht="55.5" customHeight="1" x14ac:dyDescent="0.25">
      <c r="A6" s="47"/>
      <c r="B6" s="47"/>
      <c r="C6" s="50"/>
      <c r="D6" s="58"/>
      <c r="E6" s="59"/>
      <c r="F6" s="59"/>
      <c r="G6" s="59"/>
      <c r="H6" s="60"/>
      <c r="I6" s="67"/>
      <c r="J6" s="68"/>
      <c r="K6" s="68"/>
      <c r="L6" s="68"/>
      <c r="M6" s="69"/>
      <c r="N6" s="73" t="s">
        <v>9</v>
      </c>
      <c r="O6" s="74"/>
      <c r="P6" s="74"/>
      <c r="Q6" s="74"/>
      <c r="R6" s="75"/>
      <c r="S6" s="76" t="s">
        <v>47</v>
      </c>
      <c r="T6" s="77"/>
      <c r="U6" s="77"/>
      <c r="V6" s="77"/>
      <c r="W6" s="78"/>
      <c r="X6" s="76" t="s">
        <v>48</v>
      </c>
      <c r="Y6" s="77"/>
      <c r="Z6" s="77"/>
      <c r="AA6" s="77"/>
      <c r="AB6" s="78"/>
      <c r="AC6" s="76" t="s">
        <v>49</v>
      </c>
      <c r="AD6" s="77"/>
      <c r="AE6" s="77"/>
      <c r="AF6" s="77"/>
      <c r="AG6" s="78"/>
      <c r="AH6" s="76" t="s">
        <v>50</v>
      </c>
      <c r="AI6" s="77"/>
      <c r="AJ6" s="77"/>
      <c r="AK6" s="77"/>
      <c r="AL6" s="78"/>
      <c r="AM6" s="76" t="s">
        <v>51</v>
      </c>
      <c r="AN6" s="77"/>
      <c r="AO6" s="77"/>
      <c r="AP6" s="77"/>
      <c r="AQ6" s="78"/>
      <c r="AR6" s="79" t="s">
        <v>52</v>
      </c>
      <c r="AS6" s="79"/>
      <c r="AT6" s="79"/>
      <c r="AU6" s="143" t="s">
        <v>53</v>
      </c>
      <c r="AV6" s="144"/>
      <c r="AW6" s="144"/>
      <c r="AX6" s="143" t="s">
        <v>54</v>
      </c>
      <c r="AY6" s="144"/>
      <c r="AZ6" s="145"/>
      <c r="BA6" s="82" t="s">
        <v>55</v>
      </c>
      <c r="BB6" s="83"/>
      <c r="BC6" s="84"/>
      <c r="BD6" s="82" t="s">
        <v>56</v>
      </c>
      <c r="BE6" s="83"/>
      <c r="BF6" s="83"/>
      <c r="BG6" s="133" t="s">
        <v>57</v>
      </c>
      <c r="BH6" s="134"/>
      <c r="BI6" s="134"/>
      <c r="BJ6" s="102"/>
      <c r="BK6" s="103"/>
      <c r="BL6" s="103"/>
      <c r="BM6" s="135" t="s">
        <v>58</v>
      </c>
      <c r="BN6" s="136"/>
      <c r="BO6" s="136"/>
      <c r="BP6" s="136"/>
      <c r="BQ6" s="137"/>
      <c r="BR6" s="140" t="s">
        <v>59</v>
      </c>
      <c r="BS6" s="140"/>
      <c r="BT6" s="140"/>
      <c r="BU6" s="140" t="s">
        <v>60</v>
      </c>
      <c r="BV6" s="140"/>
      <c r="BW6" s="140"/>
      <c r="BX6" s="140" t="s">
        <v>61</v>
      </c>
      <c r="BY6" s="140"/>
      <c r="BZ6" s="140"/>
      <c r="CA6" s="140" t="s">
        <v>62</v>
      </c>
      <c r="CB6" s="140"/>
      <c r="CC6" s="140"/>
      <c r="CD6" s="140" t="s">
        <v>81</v>
      </c>
      <c r="CE6" s="140"/>
      <c r="CF6" s="140"/>
      <c r="CG6" s="105" t="s">
        <v>82</v>
      </c>
      <c r="CH6" s="106"/>
      <c r="CI6" s="106"/>
      <c r="CJ6" s="140" t="s">
        <v>63</v>
      </c>
      <c r="CK6" s="140"/>
      <c r="CL6" s="140"/>
      <c r="CM6" s="141" t="s">
        <v>76</v>
      </c>
      <c r="CN6" s="142"/>
      <c r="CO6" s="106"/>
      <c r="CP6" s="140" t="s">
        <v>64</v>
      </c>
      <c r="CQ6" s="140"/>
      <c r="CR6" s="140"/>
      <c r="CS6" s="105" t="s">
        <v>83</v>
      </c>
      <c r="CT6" s="106"/>
      <c r="CU6" s="106"/>
      <c r="CV6" s="99"/>
      <c r="CW6" s="99"/>
      <c r="CX6" s="99"/>
      <c r="CY6" s="102"/>
      <c r="CZ6" s="103"/>
      <c r="DA6" s="109"/>
      <c r="DB6" s="102"/>
      <c r="DC6" s="103"/>
      <c r="DD6" s="109"/>
      <c r="DE6" s="99"/>
      <c r="DF6" s="116"/>
      <c r="DG6" s="117"/>
      <c r="DH6" s="118"/>
      <c r="DI6" s="100" t="s">
        <v>84</v>
      </c>
      <c r="DJ6" s="101"/>
      <c r="DK6" s="108"/>
      <c r="DL6" s="100" t="s">
        <v>85</v>
      </c>
      <c r="DM6" s="101"/>
      <c r="DN6" s="108"/>
      <c r="DO6" s="102"/>
      <c r="DP6" s="103"/>
      <c r="DQ6" s="109"/>
      <c r="DR6" s="100" t="s">
        <v>86</v>
      </c>
      <c r="DS6" s="101"/>
      <c r="DT6" s="108"/>
      <c r="DU6" s="100" t="s">
        <v>87</v>
      </c>
      <c r="DV6" s="101"/>
      <c r="DW6" s="108"/>
      <c r="DX6" s="133" t="s">
        <v>88</v>
      </c>
      <c r="DY6" s="134"/>
      <c r="DZ6" s="134"/>
      <c r="EA6" s="99"/>
      <c r="EB6" s="126"/>
      <c r="EC6" s="127"/>
      <c r="ED6" s="128"/>
      <c r="EF6" s="93"/>
      <c r="EG6" s="94"/>
      <c r="EH6" s="95"/>
      <c r="EI6" s="93"/>
      <c r="EJ6" s="94"/>
      <c r="EK6" s="95"/>
    </row>
    <row r="7" spans="1:141" s="14" customFormat="1" ht="22.5" customHeight="1" x14ac:dyDescent="0.25">
      <c r="A7" s="47"/>
      <c r="B7" s="47"/>
      <c r="C7" s="50"/>
      <c r="D7" s="138" t="s">
        <v>69</v>
      </c>
      <c r="E7" s="82" t="s">
        <v>66</v>
      </c>
      <c r="F7" s="83"/>
      <c r="G7" s="83"/>
      <c r="H7" s="84"/>
      <c r="I7" s="138" t="s">
        <v>69</v>
      </c>
      <c r="J7" s="82" t="s">
        <v>66</v>
      </c>
      <c r="K7" s="83"/>
      <c r="L7" s="83"/>
      <c r="M7" s="84"/>
      <c r="N7" s="138" t="s">
        <v>70</v>
      </c>
      <c r="O7" s="82" t="s">
        <v>66</v>
      </c>
      <c r="P7" s="83"/>
      <c r="Q7" s="83"/>
      <c r="R7" s="84"/>
      <c r="S7" s="80" t="s">
        <v>69</v>
      </c>
      <c r="T7" s="82" t="s">
        <v>66</v>
      </c>
      <c r="U7" s="83"/>
      <c r="V7" s="83"/>
      <c r="W7" s="84"/>
      <c r="X7" s="80" t="s">
        <v>69</v>
      </c>
      <c r="Y7" s="82" t="s">
        <v>66</v>
      </c>
      <c r="Z7" s="83"/>
      <c r="AA7" s="83"/>
      <c r="AB7" s="84"/>
      <c r="AC7" s="80" t="s">
        <v>69</v>
      </c>
      <c r="AD7" s="82" t="s">
        <v>66</v>
      </c>
      <c r="AE7" s="83"/>
      <c r="AF7" s="83"/>
      <c r="AG7" s="84"/>
      <c r="AH7" s="80" t="s">
        <v>69</v>
      </c>
      <c r="AI7" s="82" t="s">
        <v>66</v>
      </c>
      <c r="AJ7" s="83"/>
      <c r="AK7" s="83"/>
      <c r="AL7" s="84"/>
      <c r="AM7" s="80" t="s">
        <v>70</v>
      </c>
      <c r="AN7" s="82" t="s">
        <v>66</v>
      </c>
      <c r="AO7" s="83"/>
      <c r="AP7" s="83"/>
      <c r="AQ7" s="84"/>
      <c r="AR7" s="80" t="s">
        <v>65</v>
      </c>
      <c r="AS7" s="85" t="s">
        <v>66</v>
      </c>
      <c r="AT7" s="86"/>
      <c r="AU7" s="80" t="s">
        <v>65</v>
      </c>
      <c r="AV7" s="85" t="s">
        <v>66</v>
      </c>
      <c r="AW7" s="86"/>
      <c r="AX7" s="80" t="s">
        <v>69</v>
      </c>
      <c r="AY7" s="82" t="s">
        <v>66</v>
      </c>
      <c r="AZ7" s="84"/>
      <c r="BA7" s="80" t="s">
        <v>65</v>
      </c>
      <c r="BB7" s="85" t="s">
        <v>66</v>
      </c>
      <c r="BC7" s="86"/>
      <c r="BD7" s="80" t="s">
        <v>69</v>
      </c>
      <c r="BE7" s="82" t="s">
        <v>66</v>
      </c>
      <c r="BF7" s="84"/>
      <c r="BG7" s="80" t="s">
        <v>65</v>
      </c>
      <c r="BH7" s="85" t="s">
        <v>66</v>
      </c>
      <c r="BI7" s="86"/>
      <c r="BJ7" s="80" t="s">
        <v>65</v>
      </c>
      <c r="BK7" s="85" t="s">
        <v>66</v>
      </c>
      <c r="BL7" s="86"/>
      <c r="BM7" s="138" t="s">
        <v>69</v>
      </c>
      <c r="BN7" s="85" t="s">
        <v>66</v>
      </c>
      <c r="BO7" s="104"/>
      <c r="BP7" s="104"/>
      <c r="BQ7" s="86"/>
      <c r="BR7" s="80" t="s">
        <v>69</v>
      </c>
      <c r="BS7" s="82" t="s">
        <v>66</v>
      </c>
      <c r="BT7" s="84"/>
      <c r="BU7" s="80" t="s">
        <v>69</v>
      </c>
      <c r="BV7" s="82" t="s">
        <v>66</v>
      </c>
      <c r="BW7" s="84"/>
      <c r="BX7" s="80" t="s">
        <v>69</v>
      </c>
      <c r="BY7" s="82" t="s">
        <v>66</v>
      </c>
      <c r="BZ7" s="84"/>
      <c r="CA7" s="80" t="s">
        <v>69</v>
      </c>
      <c r="CB7" s="82" t="s">
        <v>66</v>
      </c>
      <c r="CC7" s="84"/>
      <c r="CD7" s="80" t="s">
        <v>65</v>
      </c>
      <c r="CE7" s="85" t="s">
        <v>66</v>
      </c>
      <c r="CF7" s="86"/>
      <c r="CG7" s="80" t="s">
        <v>69</v>
      </c>
      <c r="CH7" s="82" t="s">
        <v>66</v>
      </c>
      <c r="CI7" s="84"/>
      <c r="CJ7" s="80" t="s">
        <v>69</v>
      </c>
      <c r="CK7" s="82" t="s">
        <v>66</v>
      </c>
      <c r="CL7" s="84"/>
      <c r="CM7" s="80" t="s">
        <v>69</v>
      </c>
      <c r="CN7" s="85" t="s">
        <v>66</v>
      </c>
      <c r="CO7" s="86"/>
      <c r="CP7" s="80" t="s">
        <v>69</v>
      </c>
      <c r="CQ7" s="85" t="s">
        <v>66</v>
      </c>
      <c r="CR7" s="86"/>
      <c r="CS7" s="80" t="s">
        <v>69</v>
      </c>
      <c r="CT7" s="85" t="s">
        <v>66</v>
      </c>
      <c r="CU7" s="86"/>
      <c r="CV7" s="80" t="s">
        <v>69</v>
      </c>
      <c r="CW7" s="85" t="s">
        <v>66</v>
      </c>
      <c r="CX7" s="86"/>
      <c r="CY7" s="80" t="s">
        <v>69</v>
      </c>
      <c r="CZ7" s="85" t="s">
        <v>66</v>
      </c>
      <c r="DA7" s="86"/>
      <c r="DB7" s="80" t="s">
        <v>69</v>
      </c>
      <c r="DC7" s="85" t="s">
        <v>66</v>
      </c>
      <c r="DD7" s="86"/>
      <c r="DE7" s="148" t="s">
        <v>67</v>
      </c>
      <c r="DF7" s="80" t="s">
        <v>69</v>
      </c>
      <c r="DG7" s="85" t="s">
        <v>66</v>
      </c>
      <c r="DH7" s="86"/>
      <c r="DI7" s="80" t="s">
        <v>65</v>
      </c>
      <c r="DJ7" s="85" t="s">
        <v>66</v>
      </c>
      <c r="DK7" s="86"/>
      <c r="DL7" s="80" t="s">
        <v>69</v>
      </c>
      <c r="DM7" s="85" t="s">
        <v>66</v>
      </c>
      <c r="DN7" s="86"/>
      <c r="DO7" s="80" t="s">
        <v>65</v>
      </c>
      <c r="DP7" s="85" t="s">
        <v>66</v>
      </c>
      <c r="DQ7" s="86"/>
      <c r="DR7" s="80" t="s">
        <v>69</v>
      </c>
      <c r="DS7" s="85" t="s">
        <v>66</v>
      </c>
      <c r="DT7" s="86"/>
      <c r="DU7" s="80" t="s">
        <v>65</v>
      </c>
      <c r="DV7" s="85" t="s">
        <v>66</v>
      </c>
      <c r="DW7" s="86"/>
      <c r="DX7" s="80" t="s">
        <v>69</v>
      </c>
      <c r="DY7" s="85" t="s">
        <v>66</v>
      </c>
      <c r="DZ7" s="86"/>
      <c r="EA7" s="99" t="s">
        <v>67</v>
      </c>
      <c r="EB7" s="80" t="s">
        <v>69</v>
      </c>
      <c r="EC7" s="85" t="s">
        <v>66</v>
      </c>
      <c r="ED7" s="86"/>
      <c r="EF7" s="80" t="s">
        <v>69</v>
      </c>
      <c r="EG7" s="85" t="s">
        <v>66</v>
      </c>
      <c r="EH7" s="86"/>
      <c r="EI7" s="80" t="s">
        <v>69</v>
      </c>
      <c r="EJ7" s="85" t="s">
        <v>66</v>
      </c>
      <c r="EK7" s="86"/>
    </row>
    <row r="8" spans="1:141" s="14" customFormat="1" ht="42" customHeight="1" x14ac:dyDescent="0.25">
      <c r="A8" s="48"/>
      <c r="B8" s="48"/>
      <c r="C8" s="51"/>
      <c r="D8" s="139"/>
      <c r="E8" s="15" t="s">
        <v>74</v>
      </c>
      <c r="F8" s="16" t="s">
        <v>77</v>
      </c>
      <c r="G8" s="16" t="s">
        <v>89</v>
      </c>
      <c r="H8" s="16" t="s">
        <v>71</v>
      </c>
      <c r="I8" s="139"/>
      <c r="J8" s="15" t="s">
        <v>74</v>
      </c>
      <c r="K8" s="16" t="s">
        <v>77</v>
      </c>
      <c r="L8" s="16" t="s">
        <v>89</v>
      </c>
      <c r="M8" s="16" t="s">
        <v>71</v>
      </c>
      <c r="N8" s="139"/>
      <c r="O8" s="15" t="s">
        <v>74</v>
      </c>
      <c r="P8" s="16" t="s">
        <v>77</v>
      </c>
      <c r="Q8" s="16" t="s">
        <v>89</v>
      </c>
      <c r="R8" s="16" t="s">
        <v>71</v>
      </c>
      <c r="S8" s="81"/>
      <c r="T8" s="15" t="s">
        <v>74</v>
      </c>
      <c r="U8" s="16" t="s">
        <v>77</v>
      </c>
      <c r="V8" s="16" t="s">
        <v>89</v>
      </c>
      <c r="W8" s="16" t="s">
        <v>71</v>
      </c>
      <c r="X8" s="81"/>
      <c r="Y8" s="15" t="s">
        <v>74</v>
      </c>
      <c r="Z8" s="16" t="s">
        <v>77</v>
      </c>
      <c r="AA8" s="16" t="s">
        <v>89</v>
      </c>
      <c r="AB8" s="16" t="s">
        <v>71</v>
      </c>
      <c r="AC8" s="81"/>
      <c r="AD8" s="15" t="s">
        <v>74</v>
      </c>
      <c r="AE8" s="16" t="s">
        <v>77</v>
      </c>
      <c r="AF8" s="16" t="s">
        <v>89</v>
      </c>
      <c r="AG8" s="16" t="s">
        <v>71</v>
      </c>
      <c r="AH8" s="81"/>
      <c r="AI8" s="15" t="s">
        <v>74</v>
      </c>
      <c r="AJ8" s="16" t="s">
        <v>77</v>
      </c>
      <c r="AK8" s="16" t="s">
        <v>89</v>
      </c>
      <c r="AL8" s="16" t="s">
        <v>71</v>
      </c>
      <c r="AM8" s="81"/>
      <c r="AN8" s="15" t="s">
        <v>74</v>
      </c>
      <c r="AO8" s="16" t="s">
        <v>77</v>
      </c>
      <c r="AP8" s="16" t="s">
        <v>89</v>
      </c>
      <c r="AQ8" s="16" t="s">
        <v>71</v>
      </c>
      <c r="AR8" s="81"/>
      <c r="AS8" s="15" t="s">
        <v>75</v>
      </c>
      <c r="AT8" s="16" t="s">
        <v>78</v>
      </c>
      <c r="AU8" s="81"/>
      <c r="AV8" s="15" t="s">
        <v>75</v>
      </c>
      <c r="AW8" s="16" t="s">
        <v>78</v>
      </c>
      <c r="AX8" s="81"/>
      <c r="AY8" s="15" t="s">
        <v>75</v>
      </c>
      <c r="AZ8" s="16" t="s">
        <v>78</v>
      </c>
      <c r="BA8" s="81"/>
      <c r="BB8" s="15" t="s">
        <v>75</v>
      </c>
      <c r="BC8" s="16" t="s">
        <v>78</v>
      </c>
      <c r="BD8" s="81"/>
      <c r="BE8" s="15" t="s">
        <v>75</v>
      </c>
      <c r="BF8" s="16" t="s">
        <v>78</v>
      </c>
      <c r="BG8" s="81"/>
      <c r="BH8" s="15" t="s">
        <v>75</v>
      </c>
      <c r="BI8" s="16" t="s">
        <v>78</v>
      </c>
      <c r="BJ8" s="81"/>
      <c r="BK8" s="15" t="s">
        <v>75</v>
      </c>
      <c r="BL8" s="16" t="s">
        <v>78</v>
      </c>
      <c r="BM8" s="139"/>
      <c r="BN8" s="15" t="s">
        <v>74</v>
      </c>
      <c r="BO8" s="16" t="s">
        <v>77</v>
      </c>
      <c r="BP8" s="16" t="s">
        <v>89</v>
      </c>
      <c r="BQ8" s="16" t="s">
        <v>71</v>
      </c>
      <c r="BR8" s="81"/>
      <c r="BS8" s="15" t="s">
        <v>75</v>
      </c>
      <c r="BT8" s="16" t="s">
        <v>78</v>
      </c>
      <c r="BU8" s="81"/>
      <c r="BV8" s="15" t="s">
        <v>75</v>
      </c>
      <c r="BW8" s="16" t="s">
        <v>78</v>
      </c>
      <c r="BX8" s="81"/>
      <c r="BY8" s="15" t="s">
        <v>75</v>
      </c>
      <c r="BZ8" s="16" t="s">
        <v>78</v>
      </c>
      <c r="CA8" s="81"/>
      <c r="CB8" s="15" t="s">
        <v>75</v>
      </c>
      <c r="CC8" s="16" t="s">
        <v>78</v>
      </c>
      <c r="CD8" s="81"/>
      <c r="CE8" s="15" t="s">
        <v>75</v>
      </c>
      <c r="CF8" s="16" t="s">
        <v>78</v>
      </c>
      <c r="CG8" s="81"/>
      <c r="CH8" s="15" t="s">
        <v>75</v>
      </c>
      <c r="CI8" s="16" t="s">
        <v>78</v>
      </c>
      <c r="CJ8" s="81"/>
      <c r="CK8" s="15" t="s">
        <v>75</v>
      </c>
      <c r="CL8" s="16" t="s">
        <v>78</v>
      </c>
      <c r="CM8" s="81"/>
      <c r="CN8" s="15" t="s">
        <v>75</v>
      </c>
      <c r="CO8" s="16" t="s">
        <v>78</v>
      </c>
      <c r="CP8" s="81"/>
      <c r="CQ8" s="15" t="s">
        <v>75</v>
      </c>
      <c r="CR8" s="16" t="s">
        <v>78</v>
      </c>
      <c r="CS8" s="81"/>
      <c r="CT8" s="15" t="s">
        <v>75</v>
      </c>
      <c r="CU8" s="16" t="s">
        <v>78</v>
      </c>
      <c r="CV8" s="81"/>
      <c r="CW8" s="15" t="s">
        <v>75</v>
      </c>
      <c r="CX8" s="16" t="s">
        <v>78</v>
      </c>
      <c r="CY8" s="81"/>
      <c r="CZ8" s="15" t="s">
        <v>75</v>
      </c>
      <c r="DA8" s="16" t="s">
        <v>78</v>
      </c>
      <c r="DB8" s="81"/>
      <c r="DC8" s="15" t="s">
        <v>75</v>
      </c>
      <c r="DD8" s="16" t="s">
        <v>78</v>
      </c>
      <c r="DE8" s="148"/>
      <c r="DF8" s="81"/>
      <c r="DG8" s="15" t="s">
        <v>75</v>
      </c>
      <c r="DH8" s="16" t="s">
        <v>78</v>
      </c>
      <c r="DI8" s="81"/>
      <c r="DJ8" s="15" t="s">
        <v>75</v>
      </c>
      <c r="DK8" s="16" t="s">
        <v>78</v>
      </c>
      <c r="DL8" s="81"/>
      <c r="DM8" s="15" t="s">
        <v>75</v>
      </c>
      <c r="DN8" s="16" t="s">
        <v>78</v>
      </c>
      <c r="DO8" s="81"/>
      <c r="DP8" s="15" t="s">
        <v>75</v>
      </c>
      <c r="DQ8" s="16" t="s">
        <v>78</v>
      </c>
      <c r="DR8" s="81"/>
      <c r="DS8" s="15" t="s">
        <v>75</v>
      </c>
      <c r="DT8" s="16" t="s">
        <v>78</v>
      </c>
      <c r="DU8" s="81"/>
      <c r="DV8" s="15" t="s">
        <v>75</v>
      </c>
      <c r="DW8" s="16" t="s">
        <v>78</v>
      </c>
      <c r="DX8" s="81"/>
      <c r="DY8" s="15" t="s">
        <v>75</v>
      </c>
      <c r="DZ8" s="16" t="s">
        <v>78</v>
      </c>
      <c r="EA8" s="99"/>
      <c r="EB8" s="81"/>
      <c r="EC8" s="15" t="s">
        <v>75</v>
      </c>
      <c r="ED8" s="16" t="s">
        <v>78</v>
      </c>
      <c r="EF8" s="81"/>
      <c r="EG8" s="15"/>
      <c r="EH8" s="16"/>
      <c r="EI8" s="81"/>
      <c r="EJ8" s="15"/>
      <c r="EK8" s="16"/>
    </row>
    <row r="9" spans="1:141" s="19" customFormat="1" ht="11.25" customHeight="1" x14ac:dyDescent="0.25">
      <c r="A9" s="17"/>
      <c r="B9" s="17">
        <v>1</v>
      </c>
      <c r="C9" s="18">
        <v>2</v>
      </c>
      <c r="D9" s="17">
        <v>3</v>
      </c>
      <c r="E9" s="18">
        <v>4</v>
      </c>
      <c r="F9" s="17">
        <v>5</v>
      </c>
      <c r="G9" s="18">
        <v>6</v>
      </c>
      <c r="H9" s="17">
        <v>7</v>
      </c>
      <c r="I9" s="18">
        <v>8</v>
      </c>
      <c r="J9" s="17">
        <v>9</v>
      </c>
      <c r="K9" s="18">
        <v>10</v>
      </c>
      <c r="L9" s="17">
        <v>11</v>
      </c>
      <c r="M9" s="18">
        <v>12</v>
      </c>
      <c r="N9" s="17">
        <v>13</v>
      </c>
      <c r="O9" s="18">
        <v>14</v>
      </c>
      <c r="P9" s="17">
        <v>15</v>
      </c>
      <c r="Q9" s="18">
        <v>16</v>
      </c>
      <c r="R9" s="17">
        <v>17</v>
      </c>
      <c r="S9" s="18">
        <v>18</v>
      </c>
      <c r="T9" s="17">
        <v>19</v>
      </c>
      <c r="U9" s="18">
        <v>20</v>
      </c>
      <c r="V9" s="17">
        <v>21</v>
      </c>
      <c r="W9" s="18">
        <v>22</v>
      </c>
      <c r="X9" s="17">
        <v>23</v>
      </c>
      <c r="Y9" s="18">
        <v>24</v>
      </c>
      <c r="Z9" s="17">
        <v>25</v>
      </c>
      <c r="AA9" s="18">
        <v>26</v>
      </c>
      <c r="AB9" s="17">
        <v>27</v>
      </c>
      <c r="AC9" s="18">
        <v>28</v>
      </c>
      <c r="AD9" s="17">
        <v>29</v>
      </c>
      <c r="AE9" s="18">
        <v>30</v>
      </c>
      <c r="AF9" s="17">
        <v>31</v>
      </c>
      <c r="AG9" s="18">
        <v>32</v>
      </c>
      <c r="AH9" s="17">
        <v>33</v>
      </c>
      <c r="AI9" s="18">
        <v>34</v>
      </c>
      <c r="AJ9" s="17">
        <v>35</v>
      </c>
      <c r="AK9" s="18">
        <v>36</v>
      </c>
      <c r="AL9" s="17">
        <v>37</v>
      </c>
      <c r="AM9" s="18">
        <v>38</v>
      </c>
      <c r="AN9" s="17">
        <v>39</v>
      </c>
      <c r="AO9" s="18">
        <v>40</v>
      </c>
      <c r="AP9" s="17">
        <v>41</v>
      </c>
      <c r="AQ9" s="18">
        <v>42</v>
      </c>
      <c r="AR9" s="17">
        <v>43</v>
      </c>
      <c r="AS9" s="18">
        <v>44</v>
      </c>
      <c r="AT9" s="17">
        <v>45</v>
      </c>
      <c r="AU9" s="18">
        <v>46</v>
      </c>
      <c r="AV9" s="17">
        <v>47</v>
      </c>
      <c r="AW9" s="18">
        <v>48</v>
      </c>
      <c r="AX9" s="17">
        <v>49</v>
      </c>
      <c r="AY9" s="18">
        <v>50</v>
      </c>
      <c r="AZ9" s="17">
        <v>51</v>
      </c>
      <c r="BA9" s="18">
        <v>52</v>
      </c>
      <c r="BB9" s="17">
        <v>53</v>
      </c>
      <c r="BC9" s="18">
        <v>54</v>
      </c>
      <c r="BD9" s="17">
        <v>55</v>
      </c>
      <c r="BE9" s="18">
        <v>56</v>
      </c>
      <c r="BF9" s="17">
        <v>57</v>
      </c>
      <c r="BG9" s="18">
        <v>58</v>
      </c>
      <c r="BH9" s="17">
        <v>59</v>
      </c>
      <c r="BI9" s="18">
        <v>60</v>
      </c>
      <c r="BJ9" s="17">
        <v>61</v>
      </c>
      <c r="BK9" s="18">
        <v>62</v>
      </c>
      <c r="BL9" s="17">
        <v>63</v>
      </c>
      <c r="BM9" s="18">
        <v>64</v>
      </c>
      <c r="BN9" s="17">
        <v>65</v>
      </c>
      <c r="BO9" s="18">
        <v>66</v>
      </c>
      <c r="BP9" s="17">
        <v>67</v>
      </c>
      <c r="BQ9" s="18">
        <v>68</v>
      </c>
      <c r="BR9" s="17">
        <v>69</v>
      </c>
      <c r="BS9" s="18">
        <v>70</v>
      </c>
      <c r="BT9" s="17">
        <v>71</v>
      </c>
      <c r="BU9" s="18">
        <v>72</v>
      </c>
      <c r="BV9" s="17">
        <v>73</v>
      </c>
      <c r="BW9" s="18">
        <v>74</v>
      </c>
      <c r="BX9" s="17">
        <v>75</v>
      </c>
      <c r="BY9" s="18">
        <v>76</v>
      </c>
      <c r="BZ9" s="17">
        <v>77</v>
      </c>
      <c r="CA9" s="18">
        <v>78</v>
      </c>
      <c r="CB9" s="17">
        <v>79</v>
      </c>
      <c r="CC9" s="18">
        <v>80</v>
      </c>
      <c r="CD9" s="17">
        <v>81</v>
      </c>
      <c r="CE9" s="18">
        <v>82</v>
      </c>
      <c r="CF9" s="17">
        <v>83</v>
      </c>
      <c r="CG9" s="18">
        <v>84</v>
      </c>
      <c r="CH9" s="17">
        <v>85</v>
      </c>
      <c r="CI9" s="18">
        <v>86</v>
      </c>
      <c r="CJ9" s="17">
        <v>87</v>
      </c>
      <c r="CK9" s="18">
        <v>88</v>
      </c>
      <c r="CL9" s="17">
        <v>89</v>
      </c>
      <c r="CM9" s="18">
        <v>90</v>
      </c>
      <c r="CN9" s="17">
        <v>91</v>
      </c>
      <c r="CO9" s="18">
        <v>92</v>
      </c>
      <c r="CP9" s="17">
        <v>93</v>
      </c>
      <c r="CQ9" s="18">
        <v>94</v>
      </c>
      <c r="CR9" s="17">
        <v>95</v>
      </c>
      <c r="CS9" s="18">
        <v>96</v>
      </c>
      <c r="CT9" s="17">
        <v>97</v>
      </c>
      <c r="CU9" s="18">
        <v>98</v>
      </c>
      <c r="CV9" s="17">
        <v>99</v>
      </c>
      <c r="CW9" s="18">
        <v>100</v>
      </c>
      <c r="CX9" s="17">
        <v>101</v>
      </c>
      <c r="CY9" s="18">
        <v>102</v>
      </c>
      <c r="CZ9" s="17">
        <v>103</v>
      </c>
      <c r="DA9" s="18">
        <v>104</v>
      </c>
      <c r="DB9" s="17">
        <v>105</v>
      </c>
      <c r="DC9" s="18">
        <v>106</v>
      </c>
      <c r="DD9" s="17">
        <v>107</v>
      </c>
      <c r="DE9" s="18">
        <v>108</v>
      </c>
      <c r="DF9" s="17">
        <v>109</v>
      </c>
      <c r="DG9" s="18">
        <v>110</v>
      </c>
      <c r="DH9" s="17">
        <v>111</v>
      </c>
      <c r="DI9" s="18">
        <v>112</v>
      </c>
      <c r="DJ9" s="17">
        <v>113</v>
      </c>
      <c r="DK9" s="18">
        <v>114</v>
      </c>
      <c r="DL9" s="17">
        <v>115</v>
      </c>
      <c r="DM9" s="18">
        <v>116</v>
      </c>
      <c r="DN9" s="17">
        <v>117</v>
      </c>
      <c r="DO9" s="18">
        <v>118</v>
      </c>
      <c r="DP9" s="17">
        <v>119</v>
      </c>
      <c r="DQ9" s="18">
        <v>120</v>
      </c>
      <c r="DR9" s="17">
        <v>121</v>
      </c>
      <c r="DS9" s="18">
        <v>122</v>
      </c>
      <c r="DT9" s="17">
        <v>123</v>
      </c>
      <c r="DU9" s="18">
        <v>124</v>
      </c>
      <c r="DV9" s="17">
        <v>125</v>
      </c>
      <c r="DW9" s="18">
        <v>126</v>
      </c>
      <c r="DX9" s="17">
        <v>127</v>
      </c>
      <c r="DY9" s="18">
        <v>128</v>
      </c>
      <c r="DZ9" s="17">
        <v>129</v>
      </c>
      <c r="EA9" s="18">
        <v>130</v>
      </c>
      <c r="EB9" s="17">
        <v>131</v>
      </c>
      <c r="EC9" s="18">
        <v>132</v>
      </c>
      <c r="ED9" s="17">
        <v>133</v>
      </c>
      <c r="EF9" s="20"/>
      <c r="EG9" s="20"/>
      <c r="EH9" s="20"/>
      <c r="EI9" s="20"/>
      <c r="EJ9" s="20"/>
      <c r="EK9" s="20"/>
    </row>
    <row r="10" spans="1:141" s="33" customFormat="1" ht="15" customHeight="1" x14ac:dyDescent="0.25">
      <c r="A10" s="21">
        <v>1</v>
      </c>
      <c r="B10" s="22" t="s">
        <v>10</v>
      </c>
      <c r="C10" s="23">
        <v>101869.05730000001</v>
      </c>
      <c r="D10" s="24">
        <f>DF10+EB10-DX10</f>
        <v>933000.00000000012</v>
      </c>
      <c r="E10" s="23">
        <f>DG10+EC10-DY10</f>
        <v>232724.92500000002</v>
      </c>
      <c r="F10" s="25">
        <f t="shared" ref="F10:F33" si="0">DH10+ED10-DZ10</f>
        <v>143623.6814</v>
      </c>
      <c r="G10" s="25">
        <f t="shared" ref="G10:G34" si="1">F10/E10*100</f>
        <v>61.713923164869421</v>
      </c>
      <c r="H10" s="25">
        <f t="shared" ref="H10:H34" si="2">F10/D10*100</f>
        <v>15.393749346195069</v>
      </c>
      <c r="I10" s="24">
        <f t="shared" ref="I10:K25" si="3">S10+X10+AC10+AH10+AM10+AR10+BJ10+BR10+BU10+BX10+CA10+CD10+CJ10+CM10+CS10+CV10+DB10</f>
        <v>370691.3</v>
      </c>
      <c r="J10" s="23">
        <f t="shared" si="3"/>
        <v>92672.824999999997</v>
      </c>
      <c r="K10" s="25">
        <f t="shared" si="3"/>
        <v>51178.2814</v>
      </c>
      <c r="L10" s="25">
        <f t="shared" ref="L10:L34" si="4">K10/J10*100</f>
        <v>55.22469116485874</v>
      </c>
      <c r="M10" s="25">
        <f t="shared" ref="M10:M34" si="5">K10/I10*100</f>
        <v>13.806172791214685</v>
      </c>
      <c r="N10" s="24">
        <f>S10+AC10</f>
        <v>113356</v>
      </c>
      <c r="O10" s="25">
        <f t="shared" ref="O10:P25" si="6">T10+AD10</f>
        <v>28339</v>
      </c>
      <c r="P10" s="23">
        <f t="shared" si="6"/>
        <v>19285.6764</v>
      </c>
      <c r="Q10" s="25">
        <f t="shared" ref="Q10:Q34" si="7">P10/O10*100</f>
        <v>68.053482479974591</v>
      </c>
      <c r="R10" s="26">
        <f t="shared" ref="R10:R34" si="8">P10/N10*100</f>
        <v>17.013370619993648</v>
      </c>
      <c r="S10" s="25">
        <v>26608.5</v>
      </c>
      <c r="T10" s="25">
        <v>6652.125</v>
      </c>
      <c r="U10" s="27">
        <v>6592.7924000000003</v>
      </c>
      <c r="V10" s="25">
        <f t="shared" ref="V10:V15" si="9">U10/T10*100</f>
        <v>99.108065467801637</v>
      </c>
      <c r="W10" s="26">
        <f t="shared" ref="W10:W15" si="10">U10/S10*100</f>
        <v>24.777016366950409</v>
      </c>
      <c r="X10" s="25">
        <v>44185.1</v>
      </c>
      <c r="Y10" s="25">
        <v>11046.275</v>
      </c>
      <c r="Z10" s="27">
        <v>5146.5396000000001</v>
      </c>
      <c r="AA10" s="25">
        <f t="shared" ref="AA10:AA34" si="11">Z10/Y10*100</f>
        <v>46.590724927633978</v>
      </c>
      <c r="AB10" s="26">
        <f t="shared" ref="AB10:AB34" si="12">Z10/X10*100</f>
        <v>11.647681231908495</v>
      </c>
      <c r="AC10" s="25">
        <v>86747.5</v>
      </c>
      <c r="AD10" s="27">
        <v>21686.875</v>
      </c>
      <c r="AE10" s="27">
        <v>12692.884</v>
      </c>
      <c r="AF10" s="25">
        <f t="shared" ref="AF10:AF34" si="13">AE10/AD10*100</f>
        <v>58.527952966944298</v>
      </c>
      <c r="AG10" s="26">
        <f t="shared" ref="AG10:AG34" si="14">AE10/AC10*100</f>
        <v>14.631988241736074</v>
      </c>
      <c r="AH10" s="20">
        <v>18282.400000000001</v>
      </c>
      <c r="AI10" s="20">
        <v>4570.6000000000004</v>
      </c>
      <c r="AJ10" s="27">
        <v>4132.26</v>
      </c>
      <c r="AK10" s="25">
        <f t="shared" ref="AK10:AK17" si="15">AJ10/AI10*100</f>
        <v>90.409574235330155</v>
      </c>
      <c r="AL10" s="26">
        <f t="shared" ref="AL10:AL17" si="16">AJ10/AH10*100</f>
        <v>22.602393558832539</v>
      </c>
      <c r="AM10" s="20">
        <v>5000</v>
      </c>
      <c r="AN10" s="20">
        <v>1250</v>
      </c>
      <c r="AO10" s="27">
        <v>1341.8</v>
      </c>
      <c r="AP10" s="25">
        <f>AO10/AN10*100</f>
        <v>107.34399999999999</v>
      </c>
      <c r="AQ10" s="26">
        <f>AO10/AM10*100</f>
        <v>26.835999999999999</v>
      </c>
      <c r="AR10" s="28"/>
      <c r="AS10" s="28"/>
      <c r="AT10" s="26"/>
      <c r="AU10" s="26"/>
      <c r="AV10" s="26"/>
      <c r="AW10" s="26"/>
      <c r="AX10" s="27">
        <v>548370.30000000005</v>
      </c>
      <c r="AY10" s="27">
        <v>137092.57500000001</v>
      </c>
      <c r="AZ10" s="27">
        <v>91395.199999999997</v>
      </c>
      <c r="BA10" s="29"/>
      <c r="BB10" s="29"/>
      <c r="BC10" s="29"/>
      <c r="BD10" s="30">
        <v>10501.9</v>
      </c>
      <c r="BE10" s="27">
        <v>2100.4</v>
      </c>
      <c r="BF10" s="27">
        <v>1050.2</v>
      </c>
      <c r="BG10" s="26"/>
      <c r="BH10" s="26"/>
      <c r="BI10" s="26"/>
      <c r="BJ10" s="26"/>
      <c r="BK10" s="26"/>
      <c r="BL10" s="26"/>
      <c r="BM10" s="24">
        <f t="shared" ref="BM10:BO25" si="17">BR10+BU10+BX10+CA10</f>
        <v>59781.8</v>
      </c>
      <c r="BN10" s="25">
        <f t="shared" si="17"/>
        <v>14945.45</v>
      </c>
      <c r="BO10" s="25">
        <f t="shared" si="17"/>
        <v>8810.255000000001</v>
      </c>
      <c r="BP10" s="25">
        <f t="shared" ref="BP10:BP29" si="18">BO10/BN10*100</f>
        <v>58.949412697509949</v>
      </c>
      <c r="BQ10" s="26">
        <f t="shared" ref="BQ10:BQ29" si="19">BO10/BM10*100</f>
        <v>14.737353174377487</v>
      </c>
      <c r="BR10" s="23">
        <v>22327</v>
      </c>
      <c r="BS10" s="23">
        <v>5581.75</v>
      </c>
      <c r="BT10" s="27">
        <v>2020.029</v>
      </c>
      <c r="BU10" s="23"/>
      <c r="BV10" s="23"/>
      <c r="BW10" s="27"/>
      <c r="BX10" s="23">
        <v>22912.799999999999</v>
      </c>
      <c r="BY10" s="23">
        <v>5728.2</v>
      </c>
      <c r="BZ10" s="23">
        <v>4494.5</v>
      </c>
      <c r="CA10" s="23">
        <v>14542</v>
      </c>
      <c r="CB10" s="23">
        <v>3635.5</v>
      </c>
      <c r="CC10" s="27">
        <v>2295.7260000000001</v>
      </c>
      <c r="CD10" s="26"/>
      <c r="CE10" s="26"/>
      <c r="CF10" s="26"/>
      <c r="CG10" s="27">
        <v>3436.5</v>
      </c>
      <c r="CH10" s="27">
        <v>859.125</v>
      </c>
      <c r="CI10" s="27">
        <v>0</v>
      </c>
      <c r="CJ10" s="31"/>
      <c r="CK10" s="31"/>
      <c r="CL10" s="27"/>
      <c r="CM10" s="27">
        <v>114086</v>
      </c>
      <c r="CN10" s="27">
        <v>28521.5</v>
      </c>
      <c r="CO10" s="27">
        <v>10759.447399999999</v>
      </c>
      <c r="CP10" s="27">
        <v>33999</v>
      </c>
      <c r="CQ10" s="27">
        <v>8499.75</v>
      </c>
      <c r="CR10" s="27">
        <v>3753.8444</v>
      </c>
      <c r="CS10" s="27">
        <v>13000</v>
      </c>
      <c r="CT10" s="27">
        <v>3250</v>
      </c>
      <c r="CU10" s="27">
        <v>1057.3030000000001</v>
      </c>
      <c r="CV10" s="27">
        <v>3000</v>
      </c>
      <c r="CW10" s="27">
        <v>750</v>
      </c>
      <c r="CX10" s="27">
        <v>600</v>
      </c>
      <c r="CY10" s="2"/>
      <c r="CZ10" s="26"/>
      <c r="DA10" s="27"/>
      <c r="DB10" s="27"/>
      <c r="DC10" s="27"/>
      <c r="DD10" s="27">
        <v>45</v>
      </c>
      <c r="DE10" s="26"/>
      <c r="DF10" s="24">
        <f t="shared" ref="DF10:DG25" si="20">S10+X10+AC10+AH10+AM10+AR10+AU10+AX10+BA10+BD10+BG10+BJ10+BR10+BU10+BX10+CA10+CD10+CG10+CJ10+CM10+CS10+CV10+CY10+DB10</f>
        <v>933000.00000000012</v>
      </c>
      <c r="DG10" s="23">
        <f t="shared" si="20"/>
        <v>232724.92500000002</v>
      </c>
      <c r="DH10" s="25">
        <f t="shared" ref="DH10:DH33" si="21">U10+Z10+AE10+AJ10+AO10+AT10+AW10+AZ10+BC10+BF10+BI10+BL10+BT10+BW10+BZ10+CC10+CF10+CI10+CL10+CO10+CU10+CX10+DA10+DD10+DE10</f>
        <v>143623.6814</v>
      </c>
      <c r="DI10" s="32"/>
      <c r="DJ10" s="26"/>
      <c r="DK10" s="32"/>
      <c r="DL10" s="26"/>
      <c r="DM10" s="26"/>
      <c r="DN10" s="26"/>
      <c r="DO10" s="26"/>
      <c r="DP10" s="26"/>
      <c r="DQ10" s="26"/>
      <c r="DR10" s="32"/>
      <c r="DS10" s="26"/>
      <c r="DT10" s="32"/>
      <c r="DU10" s="26"/>
      <c r="DV10" s="26"/>
      <c r="DW10" s="26"/>
      <c r="DX10" s="26"/>
      <c r="DY10" s="26"/>
      <c r="DZ10" s="26"/>
      <c r="EA10" s="26"/>
      <c r="EB10" s="24">
        <f t="shared" ref="EB10:EC25" si="22">DI10+DL10+DO10+DR10+DU10+DX10</f>
        <v>0</v>
      </c>
      <c r="EC10" s="23">
        <f t="shared" si="22"/>
        <v>0</v>
      </c>
      <c r="ED10" s="25">
        <f t="shared" ref="ED10:ED33" si="23">DK10+DN10+DQ10+DT10+DW10+DZ10+EA10</f>
        <v>0</v>
      </c>
      <c r="EF10" s="20">
        <f t="shared" ref="EF10:EH33" si="24">CI10+CR10+CU10+DA10</f>
        <v>4811.1473999999998</v>
      </c>
      <c r="EG10" s="20">
        <f t="shared" si="24"/>
        <v>16000</v>
      </c>
      <c r="EH10" s="20">
        <f t="shared" si="24"/>
        <v>4000</v>
      </c>
      <c r="EI10" s="20">
        <f t="shared" ref="EI10:EK33" si="25">AW10+BC10+CF10+CX10+DK10+DQ10</f>
        <v>600</v>
      </c>
      <c r="EJ10" s="20">
        <f t="shared" si="25"/>
        <v>562308.70000000007</v>
      </c>
      <c r="EK10" s="20">
        <f t="shared" si="25"/>
        <v>140052.1</v>
      </c>
    </row>
    <row r="11" spans="1:141" s="33" customFormat="1" ht="15" customHeight="1" x14ac:dyDescent="0.25">
      <c r="A11" s="34">
        <v>2</v>
      </c>
      <c r="B11" s="35" t="s">
        <v>11</v>
      </c>
      <c r="C11" s="23">
        <v>100731.8738</v>
      </c>
      <c r="D11" s="24">
        <f t="shared" ref="D11:E33" si="26">DF11+EB11-DX11</f>
        <v>995202.1</v>
      </c>
      <c r="E11" s="23">
        <f t="shared" si="26"/>
        <v>248625.47500000001</v>
      </c>
      <c r="F11" s="25">
        <f t="shared" si="0"/>
        <v>169318.79829999999</v>
      </c>
      <c r="G11" s="25">
        <f t="shared" si="1"/>
        <v>68.101950654895688</v>
      </c>
      <c r="H11" s="25">
        <f t="shared" si="2"/>
        <v>17.013508944565128</v>
      </c>
      <c r="I11" s="24">
        <f t="shared" si="3"/>
        <v>215800</v>
      </c>
      <c r="J11" s="23">
        <f t="shared" si="3"/>
        <v>53950</v>
      </c>
      <c r="K11" s="25">
        <f t="shared" si="3"/>
        <v>40551.398300000001</v>
      </c>
      <c r="L11" s="25">
        <f t="shared" si="4"/>
        <v>75.164779054680267</v>
      </c>
      <c r="M11" s="25">
        <f t="shared" si="5"/>
        <v>18.791194763670067</v>
      </c>
      <c r="N11" s="24">
        <f t="shared" ref="N11:P33" si="27">S11+AC11</f>
        <v>79650</v>
      </c>
      <c r="O11" s="25">
        <f t="shared" si="6"/>
        <v>19912.5</v>
      </c>
      <c r="P11" s="23">
        <f t="shared" si="6"/>
        <v>19046.784299999999</v>
      </c>
      <c r="Q11" s="25">
        <f t="shared" si="7"/>
        <v>95.652400753295666</v>
      </c>
      <c r="R11" s="26">
        <f t="shared" si="8"/>
        <v>23.913100188323916</v>
      </c>
      <c r="S11" s="25">
        <v>4350</v>
      </c>
      <c r="T11" s="25">
        <v>1087.5</v>
      </c>
      <c r="U11" s="27">
        <v>1968.6323</v>
      </c>
      <c r="V11" s="25">
        <f t="shared" si="9"/>
        <v>181.02365977011493</v>
      </c>
      <c r="W11" s="26">
        <f t="shared" si="10"/>
        <v>45.255914942528733</v>
      </c>
      <c r="X11" s="25">
        <v>50350</v>
      </c>
      <c r="Y11" s="25">
        <v>12587.5</v>
      </c>
      <c r="Z11" s="27">
        <v>2609.9380000000001</v>
      </c>
      <c r="AA11" s="25">
        <f t="shared" si="11"/>
        <v>20.734363455809333</v>
      </c>
      <c r="AB11" s="26">
        <f t="shared" si="12"/>
        <v>5.1835908639523334</v>
      </c>
      <c r="AC11" s="25">
        <v>75300</v>
      </c>
      <c r="AD11" s="27">
        <v>18825</v>
      </c>
      <c r="AE11" s="27">
        <v>17078.151999999998</v>
      </c>
      <c r="AF11" s="25">
        <f t="shared" si="13"/>
        <v>90.720594953519253</v>
      </c>
      <c r="AG11" s="26">
        <f t="shared" si="14"/>
        <v>22.680148738379813</v>
      </c>
      <c r="AH11" s="20">
        <v>4000</v>
      </c>
      <c r="AI11" s="20">
        <v>1000</v>
      </c>
      <c r="AJ11" s="27">
        <v>1681.24</v>
      </c>
      <c r="AK11" s="25">
        <f t="shared" si="15"/>
        <v>168.124</v>
      </c>
      <c r="AL11" s="26">
        <f t="shared" si="16"/>
        <v>42.030999999999999</v>
      </c>
      <c r="AM11" s="20">
        <v>6300</v>
      </c>
      <c r="AN11" s="20">
        <v>1575</v>
      </c>
      <c r="AO11" s="27">
        <v>701.9</v>
      </c>
      <c r="AP11" s="25">
        <f>AO11/AN11*100</f>
        <v>44.565079365079363</v>
      </c>
      <c r="AQ11" s="26">
        <f>AO11/AM11*100</f>
        <v>11.141269841269841</v>
      </c>
      <c r="AR11" s="28"/>
      <c r="AS11" s="28"/>
      <c r="AT11" s="26"/>
      <c r="AU11" s="26"/>
      <c r="AV11" s="26"/>
      <c r="AW11" s="26"/>
      <c r="AX11" s="27">
        <v>770504.8</v>
      </c>
      <c r="AY11" s="27">
        <v>192626.2</v>
      </c>
      <c r="AZ11" s="27">
        <v>128417.4</v>
      </c>
      <c r="BA11" s="29"/>
      <c r="BB11" s="29"/>
      <c r="BC11" s="29"/>
      <c r="BD11" s="30">
        <v>3500.6</v>
      </c>
      <c r="BE11" s="27">
        <v>700.1</v>
      </c>
      <c r="BF11" s="27">
        <v>350</v>
      </c>
      <c r="BG11" s="26"/>
      <c r="BH11" s="26"/>
      <c r="BI11" s="26"/>
      <c r="BJ11" s="26"/>
      <c r="BK11" s="26"/>
      <c r="BL11" s="26"/>
      <c r="BM11" s="24">
        <f t="shared" si="17"/>
        <v>15500</v>
      </c>
      <c r="BN11" s="25">
        <f t="shared" si="17"/>
        <v>3875</v>
      </c>
      <c r="BO11" s="25">
        <f t="shared" si="17"/>
        <v>3038.1860000000001</v>
      </c>
      <c r="BP11" s="25">
        <f t="shared" si="18"/>
        <v>78.404800000000009</v>
      </c>
      <c r="BQ11" s="26">
        <f t="shared" si="19"/>
        <v>19.601200000000002</v>
      </c>
      <c r="BR11" s="23">
        <v>8000</v>
      </c>
      <c r="BS11" s="23">
        <v>2000</v>
      </c>
      <c r="BT11" s="27">
        <v>2224.5030000000002</v>
      </c>
      <c r="BU11" s="23"/>
      <c r="BV11" s="23"/>
      <c r="BW11" s="27"/>
      <c r="BX11" s="23"/>
      <c r="BY11" s="23"/>
      <c r="BZ11" s="23"/>
      <c r="CA11" s="23">
        <v>7500</v>
      </c>
      <c r="CB11" s="23">
        <v>1875</v>
      </c>
      <c r="CC11" s="27">
        <v>813.68299999999999</v>
      </c>
      <c r="CD11" s="26"/>
      <c r="CE11" s="26"/>
      <c r="CF11" s="26"/>
      <c r="CG11" s="27">
        <v>5396.7</v>
      </c>
      <c r="CH11" s="27">
        <v>1349.175</v>
      </c>
      <c r="CI11" s="27">
        <v>0</v>
      </c>
      <c r="CJ11" s="36"/>
      <c r="CK11" s="36"/>
      <c r="CL11" s="27"/>
      <c r="CM11" s="27">
        <v>55000</v>
      </c>
      <c r="CN11" s="27">
        <v>13750</v>
      </c>
      <c r="CO11" s="27">
        <v>7767.25</v>
      </c>
      <c r="CP11" s="27">
        <v>18000</v>
      </c>
      <c r="CQ11" s="27">
        <v>4500</v>
      </c>
      <c r="CR11" s="27">
        <v>2563</v>
      </c>
      <c r="CS11" s="27"/>
      <c r="CT11" s="27"/>
      <c r="CU11" s="27"/>
      <c r="CV11" s="27"/>
      <c r="CW11" s="27"/>
      <c r="CX11" s="27"/>
      <c r="CY11" s="2"/>
      <c r="CZ11" s="26"/>
      <c r="DA11" s="27"/>
      <c r="DB11" s="20">
        <v>5000</v>
      </c>
      <c r="DC11" s="27">
        <v>1250</v>
      </c>
      <c r="DD11" s="27">
        <v>5706.1</v>
      </c>
      <c r="DE11" s="26"/>
      <c r="DF11" s="24">
        <f t="shared" si="20"/>
        <v>995202.1</v>
      </c>
      <c r="DG11" s="23">
        <f t="shared" si="20"/>
        <v>248625.47500000001</v>
      </c>
      <c r="DH11" s="25">
        <f t="shared" si="21"/>
        <v>169318.79829999999</v>
      </c>
      <c r="DI11" s="32"/>
      <c r="DJ11" s="26"/>
      <c r="DK11" s="32"/>
      <c r="DL11" s="26"/>
      <c r="DM11" s="26"/>
      <c r="DN11" s="27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4">
        <f t="shared" si="22"/>
        <v>0</v>
      </c>
      <c r="EC11" s="23">
        <f t="shared" si="22"/>
        <v>0</v>
      </c>
      <c r="ED11" s="25">
        <f t="shared" si="23"/>
        <v>0</v>
      </c>
      <c r="EF11" s="20">
        <f t="shared" si="24"/>
        <v>2563</v>
      </c>
      <c r="EG11" s="20">
        <f t="shared" si="24"/>
        <v>5000</v>
      </c>
      <c r="EH11" s="20">
        <f t="shared" si="24"/>
        <v>1250</v>
      </c>
      <c r="EI11" s="20">
        <f t="shared" si="25"/>
        <v>0</v>
      </c>
      <c r="EJ11" s="20">
        <f t="shared" si="25"/>
        <v>779402.1</v>
      </c>
      <c r="EK11" s="20">
        <f t="shared" si="25"/>
        <v>194675.47500000001</v>
      </c>
    </row>
    <row r="12" spans="1:141" s="33" customFormat="1" ht="15" customHeight="1" x14ac:dyDescent="0.25">
      <c r="A12" s="21">
        <v>3</v>
      </c>
      <c r="B12" s="22" t="s">
        <v>12</v>
      </c>
      <c r="C12" s="23">
        <v>28131.594000000001</v>
      </c>
      <c r="D12" s="24">
        <f t="shared" si="26"/>
        <v>517116.848</v>
      </c>
      <c r="E12" s="23">
        <f t="shared" si="26"/>
        <v>128894.18700000001</v>
      </c>
      <c r="F12" s="25">
        <f t="shared" si="0"/>
        <v>81890.566600000006</v>
      </c>
      <c r="G12" s="25">
        <f t="shared" si="1"/>
        <v>63.533172834241157</v>
      </c>
      <c r="H12" s="25">
        <f t="shared" si="2"/>
        <v>15.835988890464463</v>
      </c>
      <c r="I12" s="24">
        <f t="shared" si="3"/>
        <v>139096.29800000001</v>
      </c>
      <c r="J12" s="23">
        <f t="shared" si="3"/>
        <v>34774.074500000002</v>
      </c>
      <c r="K12" s="25">
        <f t="shared" si="3"/>
        <v>20300.066600000002</v>
      </c>
      <c r="L12" s="25">
        <f t="shared" si="4"/>
        <v>58.377014749882129</v>
      </c>
      <c r="M12" s="25">
        <f t="shared" si="5"/>
        <v>14.594253687470532</v>
      </c>
      <c r="N12" s="24">
        <f t="shared" si="27"/>
        <v>62124.889000000003</v>
      </c>
      <c r="O12" s="25">
        <f t="shared" si="6"/>
        <v>15531.222250000001</v>
      </c>
      <c r="P12" s="23">
        <f t="shared" si="6"/>
        <v>9474.6463000000003</v>
      </c>
      <c r="Q12" s="25">
        <f t="shared" si="7"/>
        <v>61.003867870089877</v>
      </c>
      <c r="R12" s="26">
        <f t="shared" si="8"/>
        <v>15.250966967522469</v>
      </c>
      <c r="S12" s="25">
        <v>1320</v>
      </c>
      <c r="T12" s="25">
        <v>330</v>
      </c>
      <c r="U12" s="27">
        <v>385.59879999999998</v>
      </c>
      <c r="V12" s="25">
        <f t="shared" si="9"/>
        <v>116.8481212121212</v>
      </c>
      <c r="W12" s="26">
        <f t="shared" si="10"/>
        <v>29.2120303030303</v>
      </c>
      <c r="X12" s="25">
        <v>17786.109</v>
      </c>
      <c r="Y12" s="25">
        <v>4446.5272500000001</v>
      </c>
      <c r="Z12" s="27">
        <v>90.126999999999995</v>
      </c>
      <c r="AA12" s="25">
        <f t="shared" si="11"/>
        <v>2.0269076277447753</v>
      </c>
      <c r="AB12" s="26">
        <f t="shared" si="12"/>
        <v>0.50672690693619382</v>
      </c>
      <c r="AC12" s="25">
        <v>60804.889000000003</v>
      </c>
      <c r="AD12" s="27">
        <v>15201.222250000001</v>
      </c>
      <c r="AE12" s="27">
        <v>9089.0475000000006</v>
      </c>
      <c r="AF12" s="25">
        <f t="shared" si="13"/>
        <v>59.791557221656966</v>
      </c>
      <c r="AG12" s="26">
        <f t="shared" si="14"/>
        <v>14.947889305414241</v>
      </c>
      <c r="AH12" s="20">
        <v>4044</v>
      </c>
      <c r="AI12" s="20">
        <v>1011</v>
      </c>
      <c r="AJ12" s="27">
        <v>1457.63</v>
      </c>
      <c r="AK12" s="25">
        <f t="shared" si="15"/>
        <v>144.17705242334324</v>
      </c>
      <c r="AL12" s="26">
        <f t="shared" si="16"/>
        <v>36.04426310583581</v>
      </c>
      <c r="AM12" s="20">
        <v>6000</v>
      </c>
      <c r="AN12" s="20">
        <v>1500</v>
      </c>
      <c r="AO12" s="27">
        <v>1118.53</v>
      </c>
      <c r="AP12" s="25">
        <f>AO12/AN12*100</f>
        <v>74.568666666666658</v>
      </c>
      <c r="AQ12" s="26">
        <f>AO12/AM12*100</f>
        <v>18.642166666666665</v>
      </c>
      <c r="AR12" s="28"/>
      <c r="AS12" s="28"/>
      <c r="AT12" s="26"/>
      <c r="AU12" s="26"/>
      <c r="AV12" s="26"/>
      <c r="AW12" s="26"/>
      <c r="AX12" s="27">
        <v>364922.5</v>
      </c>
      <c r="AY12" s="27">
        <v>91230.625</v>
      </c>
      <c r="AZ12" s="27">
        <v>60820.4</v>
      </c>
      <c r="BA12" s="29"/>
      <c r="BB12" s="29"/>
      <c r="BC12" s="29"/>
      <c r="BD12" s="30">
        <v>7701.3</v>
      </c>
      <c r="BE12" s="27">
        <v>1540.3</v>
      </c>
      <c r="BF12" s="27">
        <v>770.1</v>
      </c>
      <c r="BG12" s="26"/>
      <c r="BH12" s="26"/>
      <c r="BI12" s="26"/>
      <c r="BJ12" s="26"/>
      <c r="BK12" s="26"/>
      <c r="BL12" s="26"/>
      <c r="BM12" s="24">
        <f t="shared" si="17"/>
        <v>11430.8</v>
      </c>
      <c r="BN12" s="25">
        <f t="shared" si="17"/>
        <v>2857.7</v>
      </c>
      <c r="BO12" s="25">
        <f t="shared" si="17"/>
        <v>2136.3768999999998</v>
      </c>
      <c r="BP12" s="25">
        <f t="shared" si="18"/>
        <v>74.758613570353788</v>
      </c>
      <c r="BQ12" s="26">
        <f t="shared" si="19"/>
        <v>18.689653392588447</v>
      </c>
      <c r="BR12" s="23">
        <v>3468.6</v>
      </c>
      <c r="BS12" s="23">
        <v>867.15</v>
      </c>
      <c r="BT12" s="27">
        <v>110.42319999999999</v>
      </c>
      <c r="BU12" s="23">
        <v>2800</v>
      </c>
      <c r="BV12" s="23">
        <v>700</v>
      </c>
      <c r="BW12" s="27">
        <v>1157.7376999999999</v>
      </c>
      <c r="BX12" s="23"/>
      <c r="BY12" s="23"/>
      <c r="BZ12" s="23"/>
      <c r="CA12" s="23">
        <v>5162.2</v>
      </c>
      <c r="CB12" s="23">
        <v>1290.55</v>
      </c>
      <c r="CC12" s="27">
        <v>868.21600000000001</v>
      </c>
      <c r="CD12" s="26"/>
      <c r="CE12" s="26"/>
      <c r="CF12" s="26"/>
      <c r="CG12" s="27">
        <v>5396.75</v>
      </c>
      <c r="CH12" s="27">
        <v>1349.1875</v>
      </c>
      <c r="CI12" s="27">
        <v>0</v>
      </c>
      <c r="CJ12" s="36"/>
      <c r="CK12" s="36"/>
      <c r="CL12" s="27">
        <v>229.71</v>
      </c>
      <c r="CM12" s="27">
        <v>35035.300000000003</v>
      </c>
      <c r="CN12" s="27">
        <v>8758.8250000000007</v>
      </c>
      <c r="CO12" s="27">
        <v>4455.6764000000003</v>
      </c>
      <c r="CP12" s="27">
        <v>6500</v>
      </c>
      <c r="CQ12" s="27">
        <v>1625</v>
      </c>
      <c r="CR12" s="27">
        <v>707.62829999999997</v>
      </c>
      <c r="CS12" s="27">
        <v>150</v>
      </c>
      <c r="CT12" s="27">
        <v>37.5</v>
      </c>
      <c r="CU12" s="27">
        <v>664.26</v>
      </c>
      <c r="CV12" s="20"/>
      <c r="CW12" s="27"/>
      <c r="CX12" s="27">
        <v>200</v>
      </c>
      <c r="CY12" s="2"/>
      <c r="CZ12" s="26"/>
      <c r="DA12" s="27"/>
      <c r="DB12" s="27">
        <v>2525.1999999999998</v>
      </c>
      <c r="DC12" s="27">
        <v>631.29999999999995</v>
      </c>
      <c r="DD12" s="27">
        <v>473.11</v>
      </c>
      <c r="DE12" s="26"/>
      <c r="DF12" s="24">
        <f t="shared" si="20"/>
        <v>517116.848</v>
      </c>
      <c r="DG12" s="23">
        <f t="shared" si="20"/>
        <v>128894.18700000001</v>
      </c>
      <c r="DH12" s="25">
        <f t="shared" si="21"/>
        <v>81890.566600000006</v>
      </c>
      <c r="DI12" s="32"/>
      <c r="DJ12" s="26"/>
      <c r="DK12" s="32"/>
      <c r="DL12" s="26"/>
      <c r="DM12" s="26"/>
      <c r="DN12" s="26"/>
      <c r="DO12" s="26"/>
      <c r="DP12" s="26"/>
      <c r="DQ12" s="26"/>
      <c r="DR12" s="26"/>
      <c r="DS12" s="26"/>
      <c r="DT12" s="32"/>
      <c r="DU12" s="26"/>
      <c r="DV12" s="26"/>
      <c r="DW12" s="26"/>
      <c r="DX12" s="26"/>
      <c r="DY12" s="26"/>
      <c r="DZ12" s="26"/>
      <c r="EA12" s="26"/>
      <c r="EB12" s="24">
        <f t="shared" si="22"/>
        <v>0</v>
      </c>
      <c r="EC12" s="23">
        <f t="shared" si="22"/>
        <v>0</v>
      </c>
      <c r="ED12" s="25">
        <f t="shared" si="23"/>
        <v>0</v>
      </c>
      <c r="EF12" s="20">
        <f t="shared" si="24"/>
        <v>1371.8883000000001</v>
      </c>
      <c r="EG12" s="20">
        <f t="shared" si="24"/>
        <v>2675.2</v>
      </c>
      <c r="EH12" s="20">
        <f t="shared" si="24"/>
        <v>668.8</v>
      </c>
      <c r="EI12" s="20">
        <f t="shared" si="25"/>
        <v>200</v>
      </c>
      <c r="EJ12" s="20">
        <f t="shared" si="25"/>
        <v>378020.55</v>
      </c>
      <c r="EK12" s="20">
        <f t="shared" si="25"/>
        <v>94120.112500000003</v>
      </c>
    </row>
    <row r="13" spans="1:141" s="33" customFormat="1" ht="15" customHeight="1" x14ac:dyDescent="0.25">
      <c r="A13" s="21">
        <v>4</v>
      </c>
      <c r="B13" s="22" t="s">
        <v>13</v>
      </c>
      <c r="C13" s="23">
        <v>111722.63709999999</v>
      </c>
      <c r="D13" s="24">
        <f t="shared" si="26"/>
        <v>311829.90000000002</v>
      </c>
      <c r="E13" s="23">
        <f t="shared" si="26"/>
        <v>77782.400000000009</v>
      </c>
      <c r="F13" s="25">
        <f t="shared" si="0"/>
        <v>51827.445100000004</v>
      </c>
      <c r="G13" s="25">
        <f t="shared" si="1"/>
        <v>66.631326752581558</v>
      </c>
      <c r="H13" s="25">
        <f t="shared" si="2"/>
        <v>16.620421935164011</v>
      </c>
      <c r="I13" s="24">
        <f t="shared" si="3"/>
        <v>118715.7</v>
      </c>
      <c r="J13" s="23">
        <f t="shared" si="3"/>
        <v>29678.924999999999</v>
      </c>
      <c r="K13" s="25">
        <f t="shared" si="3"/>
        <v>19875.145100000005</v>
      </c>
      <c r="L13" s="25">
        <f t="shared" si="4"/>
        <v>66.967200126015371</v>
      </c>
      <c r="M13" s="25">
        <f t="shared" si="5"/>
        <v>16.741800031503843</v>
      </c>
      <c r="N13" s="24">
        <f t="shared" si="27"/>
        <v>48418.8</v>
      </c>
      <c r="O13" s="25">
        <f t="shared" si="6"/>
        <v>12104.7</v>
      </c>
      <c r="P13" s="23">
        <f t="shared" si="6"/>
        <v>9541.4313000000002</v>
      </c>
      <c r="Q13" s="25">
        <f t="shared" si="7"/>
        <v>78.824186473022877</v>
      </c>
      <c r="R13" s="26">
        <f t="shared" si="8"/>
        <v>19.706046618255719</v>
      </c>
      <c r="S13" s="25">
        <v>1545.8</v>
      </c>
      <c r="T13" s="25">
        <v>386.45</v>
      </c>
      <c r="U13" s="27">
        <v>174.68629999999999</v>
      </c>
      <c r="V13" s="25">
        <f t="shared" si="9"/>
        <v>45.2028205459956</v>
      </c>
      <c r="W13" s="26">
        <f t="shared" si="10"/>
        <v>11.3007051364989</v>
      </c>
      <c r="X13" s="25">
        <v>32593</v>
      </c>
      <c r="Y13" s="25">
        <v>8148.25</v>
      </c>
      <c r="Z13" s="27">
        <v>6200.6253999999999</v>
      </c>
      <c r="AA13" s="25">
        <f t="shared" si="11"/>
        <v>76.097633234130029</v>
      </c>
      <c r="AB13" s="26">
        <f t="shared" si="12"/>
        <v>19.024408308532507</v>
      </c>
      <c r="AC13" s="25">
        <v>46873</v>
      </c>
      <c r="AD13" s="27">
        <v>11718.25</v>
      </c>
      <c r="AE13" s="27">
        <v>9366.7450000000008</v>
      </c>
      <c r="AF13" s="25">
        <f t="shared" si="13"/>
        <v>79.932967806626422</v>
      </c>
      <c r="AG13" s="26">
        <f t="shared" si="14"/>
        <v>19.983241951656606</v>
      </c>
      <c r="AH13" s="20">
        <v>4923.2</v>
      </c>
      <c r="AI13" s="20">
        <v>1230.8</v>
      </c>
      <c r="AJ13" s="27">
        <v>631.38</v>
      </c>
      <c r="AK13" s="25">
        <f t="shared" si="15"/>
        <v>51.298342541436469</v>
      </c>
      <c r="AL13" s="26">
        <f t="shared" si="16"/>
        <v>12.824585635359117</v>
      </c>
      <c r="AM13" s="20"/>
      <c r="AN13" s="20"/>
      <c r="AO13" s="27"/>
      <c r="AP13" s="25"/>
      <c r="AQ13" s="26"/>
      <c r="AR13" s="28"/>
      <c r="AS13" s="28"/>
      <c r="AT13" s="26"/>
      <c r="AU13" s="26"/>
      <c r="AV13" s="26"/>
      <c r="AW13" s="26"/>
      <c r="AX13" s="27">
        <v>189613.5</v>
      </c>
      <c r="AY13" s="27">
        <v>47403.375</v>
      </c>
      <c r="AZ13" s="27">
        <v>31602.2</v>
      </c>
      <c r="BA13" s="29"/>
      <c r="BB13" s="29"/>
      <c r="BC13" s="29"/>
      <c r="BD13" s="30">
        <v>3500.7</v>
      </c>
      <c r="BE13" s="27">
        <v>700.1</v>
      </c>
      <c r="BF13" s="27">
        <v>350.1</v>
      </c>
      <c r="BG13" s="26"/>
      <c r="BH13" s="26"/>
      <c r="BI13" s="26"/>
      <c r="BJ13" s="26"/>
      <c r="BK13" s="26"/>
      <c r="BL13" s="26"/>
      <c r="BM13" s="24">
        <f t="shared" si="17"/>
        <v>13677.2</v>
      </c>
      <c r="BN13" s="25">
        <f t="shared" si="17"/>
        <v>3419.3</v>
      </c>
      <c r="BO13" s="25">
        <f t="shared" si="17"/>
        <v>1283.2954</v>
      </c>
      <c r="BP13" s="25">
        <f t="shared" si="18"/>
        <v>37.530939081098467</v>
      </c>
      <c r="BQ13" s="26">
        <f t="shared" si="19"/>
        <v>9.3827347702746167</v>
      </c>
      <c r="BR13" s="23">
        <v>1131</v>
      </c>
      <c r="BS13" s="23">
        <v>282.75</v>
      </c>
      <c r="BT13" s="27">
        <v>246.26339999999999</v>
      </c>
      <c r="BU13" s="23">
        <v>10294.200000000001</v>
      </c>
      <c r="BV13" s="23">
        <v>2573.5500000000002</v>
      </c>
      <c r="BW13" s="27">
        <v>821.47199999999998</v>
      </c>
      <c r="BX13" s="23"/>
      <c r="BY13" s="23"/>
      <c r="BZ13" s="23"/>
      <c r="CA13" s="23">
        <v>2252</v>
      </c>
      <c r="CB13" s="23">
        <v>563</v>
      </c>
      <c r="CC13" s="27">
        <v>215.56</v>
      </c>
      <c r="CD13" s="26"/>
      <c r="CE13" s="26"/>
      <c r="CF13" s="26"/>
      <c r="CG13" s="27"/>
      <c r="CH13" s="27"/>
      <c r="CI13" s="27"/>
      <c r="CJ13" s="36"/>
      <c r="CK13" s="36"/>
      <c r="CL13" s="27"/>
      <c r="CM13" s="27">
        <v>18103.5</v>
      </c>
      <c r="CN13" s="27">
        <v>4525.875</v>
      </c>
      <c r="CO13" s="27">
        <v>1193.413</v>
      </c>
      <c r="CP13" s="27">
        <v>3336</v>
      </c>
      <c r="CQ13" s="27">
        <v>834</v>
      </c>
      <c r="CR13" s="27">
        <v>292.91300000000001</v>
      </c>
      <c r="CS13" s="20"/>
      <c r="CT13" s="20"/>
      <c r="CU13" s="27"/>
      <c r="CV13" s="27">
        <v>1000</v>
      </c>
      <c r="CW13" s="27">
        <v>250</v>
      </c>
      <c r="CX13" s="27">
        <v>1000</v>
      </c>
      <c r="CY13" s="2"/>
      <c r="CZ13" s="26"/>
      <c r="DA13" s="27"/>
      <c r="DB13" s="20"/>
      <c r="DC13" s="27"/>
      <c r="DD13" s="27">
        <v>25</v>
      </c>
      <c r="DE13" s="26"/>
      <c r="DF13" s="24">
        <f t="shared" si="20"/>
        <v>311829.90000000002</v>
      </c>
      <c r="DG13" s="23">
        <f t="shared" si="20"/>
        <v>77782.400000000009</v>
      </c>
      <c r="DH13" s="25">
        <f t="shared" si="21"/>
        <v>51827.445100000004</v>
      </c>
      <c r="DI13" s="32"/>
      <c r="DJ13" s="26"/>
      <c r="DK13" s="32"/>
      <c r="DL13" s="26"/>
      <c r="DM13" s="26"/>
      <c r="DN13" s="27"/>
      <c r="DO13" s="27"/>
      <c r="DP13" s="27"/>
      <c r="DQ13" s="27"/>
      <c r="DR13" s="32"/>
      <c r="DS13" s="27"/>
      <c r="DT13" s="32"/>
      <c r="DU13" s="26"/>
      <c r="DV13" s="26"/>
      <c r="DW13" s="26"/>
      <c r="DX13" s="26"/>
      <c r="DY13" s="26"/>
      <c r="DZ13" s="26"/>
      <c r="EA13" s="26"/>
      <c r="EB13" s="24">
        <f t="shared" si="22"/>
        <v>0</v>
      </c>
      <c r="EC13" s="23">
        <f t="shared" si="22"/>
        <v>0</v>
      </c>
      <c r="ED13" s="25">
        <f t="shared" si="23"/>
        <v>0</v>
      </c>
      <c r="EF13" s="20">
        <f t="shared" si="24"/>
        <v>292.91300000000001</v>
      </c>
      <c r="EG13" s="20">
        <f t="shared" si="24"/>
        <v>1000</v>
      </c>
      <c r="EH13" s="20">
        <f t="shared" si="24"/>
        <v>250</v>
      </c>
      <c r="EI13" s="20">
        <f t="shared" si="25"/>
        <v>1000</v>
      </c>
      <c r="EJ13" s="20">
        <f t="shared" si="25"/>
        <v>193114.2</v>
      </c>
      <c r="EK13" s="20">
        <f t="shared" si="25"/>
        <v>48103.474999999999</v>
      </c>
    </row>
    <row r="14" spans="1:141" s="33" customFormat="1" ht="15" customHeight="1" x14ac:dyDescent="0.25">
      <c r="A14" s="21">
        <v>5</v>
      </c>
      <c r="B14" s="22" t="s">
        <v>14</v>
      </c>
      <c r="C14" s="23">
        <v>9103.8202999999994</v>
      </c>
      <c r="D14" s="24">
        <f t="shared" si="26"/>
        <v>176901.3</v>
      </c>
      <c r="E14" s="23">
        <f t="shared" si="26"/>
        <v>43991.95</v>
      </c>
      <c r="F14" s="25">
        <f t="shared" si="0"/>
        <v>25612.672699999996</v>
      </c>
      <c r="G14" s="25">
        <f t="shared" si="1"/>
        <v>58.221271619012107</v>
      </c>
      <c r="H14" s="25">
        <f t="shared" si="2"/>
        <v>14.478510163577088</v>
      </c>
      <c r="I14" s="24">
        <f t="shared" si="3"/>
        <v>53286</v>
      </c>
      <c r="J14" s="23">
        <f t="shared" si="3"/>
        <v>13321.5</v>
      </c>
      <c r="K14" s="25">
        <f t="shared" si="3"/>
        <v>5321.2726999999995</v>
      </c>
      <c r="L14" s="25">
        <f t="shared" si="4"/>
        <v>39.944996434335465</v>
      </c>
      <c r="M14" s="25">
        <f t="shared" si="5"/>
        <v>9.9862491085838663</v>
      </c>
      <c r="N14" s="24">
        <f t="shared" si="27"/>
        <v>26674</v>
      </c>
      <c r="O14" s="25">
        <f t="shared" si="6"/>
        <v>6668.5</v>
      </c>
      <c r="P14" s="23">
        <f t="shared" si="6"/>
        <v>2283.7537000000002</v>
      </c>
      <c r="Q14" s="25">
        <f t="shared" si="7"/>
        <v>34.246887605908377</v>
      </c>
      <c r="R14" s="26">
        <f t="shared" si="8"/>
        <v>8.5617219014770942</v>
      </c>
      <c r="S14" s="25">
        <v>855</v>
      </c>
      <c r="T14" s="25">
        <v>213.75</v>
      </c>
      <c r="U14" s="27">
        <v>380.6037</v>
      </c>
      <c r="V14" s="25">
        <f t="shared" si="9"/>
        <v>178.06021052631579</v>
      </c>
      <c r="W14" s="26">
        <f t="shared" si="10"/>
        <v>44.515052631578946</v>
      </c>
      <c r="X14" s="25">
        <v>8492</v>
      </c>
      <c r="Y14" s="25">
        <v>2123</v>
      </c>
      <c r="Z14" s="27">
        <v>200.16399999999999</v>
      </c>
      <c r="AA14" s="25">
        <f t="shared" si="11"/>
        <v>9.4283560998586893</v>
      </c>
      <c r="AB14" s="26">
        <f t="shared" si="12"/>
        <v>2.3570890249646723</v>
      </c>
      <c r="AC14" s="25">
        <v>25819</v>
      </c>
      <c r="AD14" s="27">
        <v>6454.75</v>
      </c>
      <c r="AE14" s="27">
        <v>1903.15</v>
      </c>
      <c r="AF14" s="25">
        <f t="shared" si="13"/>
        <v>29.484488167628491</v>
      </c>
      <c r="AG14" s="26">
        <f t="shared" si="14"/>
        <v>7.3711220419071228</v>
      </c>
      <c r="AH14" s="20">
        <v>580</v>
      </c>
      <c r="AI14" s="20">
        <v>145</v>
      </c>
      <c r="AJ14" s="27">
        <v>109.5</v>
      </c>
      <c r="AK14" s="25">
        <f t="shared" si="15"/>
        <v>75.517241379310335</v>
      </c>
      <c r="AL14" s="26">
        <f t="shared" si="16"/>
        <v>18.879310344827584</v>
      </c>
      <c r="AM14" s="20"/>
      <c r="AN14" s="20"/>
      <c r="AO14" s="27"/>
      <c r="AP14" s="25"/>
      <c r="AQ14" s="26"/>
      <c r="AR14" s="28"/>
      <c r="AS14" s="28"/>
      <c r="AT14" s="26"/>
      <c r="AU14" s="26"/>
      <c r="AV14" s="26"/>
      <c r="AW14" s="26"/>
      <c r="AX14" s="27">
        <v>118947.8</v>
      </c>
      <c r="AY14" s="27">
        <v>29736.95</v>
      </c>
      <c r="AZ14" s="27">
        <v>19824.599999999999</v>
      </c>
      <c r="BA14" s="29"/>
      <c r="BB14" s="29"/>
      <c r="BC14" s="29"/>
      <c r="BD14" s="30">
        <v>4667.5</v>
      </c>
      <c r="BE14" s="27">
        <v>933.5</v>
      </c>
      <c r="BF14" s="27">
        <v>466.8</v>
      </c>
      <c r="BG14" s="26"/>
      <c r="BH14" s="26"/>
      <c r="BI14" s="26"/>
      <c r="BJ14" s="26"/>
      <c r="BK14" s="26"/>
      <c r="BL14" s="26"/>
      <c r="BM14" s="24">
        <f t="shared" si="17"/>
        <v>4020</v>
      </c>
      <c r="BN14" s="25">
        <f t="shared" si="17"/>
        <v>1005</v>
      </c>
      <c r="BO14" s="25">
        <f t="shared" si="17"/>
        <v>267.5</v>
      </c>
      <c r="BP14" s="25">
        <f t="shared" si="18"/>
        <v>26.616915422885572</v>
      </c>
      <c r="BQ14" s="26">
        <f t="shared" si="19"/>
        <v>6.6542288557213931</v>
      </c>
      <c r="BR14" s="23">
        <v>2600</v>
      </c>
      <c r="BS14" s="23">
        <v>650</v>
      </c>
      <c r="BT14" s="27">
        <v>250</v>
      </c>
      <c r="BU14" s="23">
        <v>600</v>
      </c>
      <c r="BV14" s="23">
        <v>150</v>
      </c>
      <c r="BW14" s="27">
        <v>17.5</v>
      </c>
      <c r="BX14" s="32"/>
      <c r="BY14" s="32"/>
      <c r="BZ14" s="32"/>
      <c r="CA14" s="23">
        <v>820</v>
      </c>
      <c r="CB14" s="23">
        <v>205</v>
      </c>
      <c r="CC14" s="27">
        <v>0</v>
      </c>
      <c r="CD14" s="26"/>
      <c r="CE14" s="26"/>
      <c r="CF14" s="26"/>
      <c r="CG14" s="27"/>
      <c r="CH14" s="27"/>
      <c r="CI14" s="27"/>
      <c r="CJ14" s="36"/>
      <c r="CK14" s="36"/>
      <c r="CL14" s="27"/>
      <c r="CM14" s="27">
        <v>13500</v>
      </c>
      <c r="CN14" s="27">
        <v>3375</v>
      </c>
      <c r="CO14" s="27">
        <v>2460.355</v>
      </c>
      <c r="CP14" s="27">
        <v>2000</v>
      </c>
      <c r="CQ14" s="27">
        <v>500</v>
      </c>
      <c r="CR14" s="27">
        <v>186.155</v>
      </c>
      <c r="CS14" s="20"/>
      <c r="CT14" s="20"/>
      <c r="CU14" s="27"/>
      <c r="CV14" s="27">
        <v>20</v>
      </c>
      <c r="CW14" s="27">
        <v>5</v>
      </c>
      <c r="CX14" s="27">
        <v>0</v>
      </c>
      <c r="CY14" s="2"/>
      <c r="CZ14" s="26"/>
      <c r="DA14" s="27"/>
      <c r="DB14" s="27"/>
      <c r="DC14" s="27"/>
      <c r="DD14" s="27"/>
      <c r="DE14" s="26"/>
      <c r="DF14" s="24">
        <f t="shared" si="20"/>
        <v>176901.3</v>
      </c>
      <c r="DG14" s="23">
        <f t="shared" si="20"/>
        <v>43991.95</v>
      </c>
      <c r="DH14" s="25">
        <f t="shared" si="21"/>
        <v>25612.672699999996</v>
      </c>
      <c r="DI14" s="32"/>
      <c r="DJ14" s="26"/>
      <c r="DK14" s="32"/>
      <c r="DL14" s="26"/>
      <c r="DM14" s="26"/>
      <c r="DN14" s="26"/>
      <c r="DO14" s="26"/>
      <c r="DP14" s="26"/>
      <c r="DQ14" s="26"/>
      <c r="DR14" s="32"/>
      <c r="DS14" s="26"/>
      <c r="DT14" s="32"/>
      <c r="DU14" s="26"/>
      <c r="DV14" s="26"/>
      <c r="DW14" s="26"/>
      <c r="DX14" s="26"/>
      <c r="DY14" s="26"/>
      <c r="DZ14" s="26"/>
      <c r="EA14" s="26"/>
      <c r="EB14" s="24">
        <f t="shared" si="22"/>
        <v>0</v>
      </c>
      <c r="EC14" s="23">
        <f t="shared" si="22"/>
        <v>0</v>
      </c>
      <c r="ED14" s="25">
        <f t="shared" si="23"/>
        <v>0</v>
      </c>
      <c r="EF14" s="20">
        <f t="shared" si="24"/>
        <v>186.155</v>
      </c>
      <c r="EG14" s="20">
        <f t="shared" si="24"/>
        <v>20</v>
      </c>
      <c r="EH14" s="20">
        <f t="shared" si="24"/>
        <v>5</v>
      </c>
      <c r="EI14" s="20">
        <f t="shared" si="25"/>
        <v>0</v>
      </c>
      <c r="EJ14" s="20">
        <f t="shared" si="25"/>
        <v>123615.3</v>
      </c>
      <c r="EK14" s="20">
        <f t="shared" si="25"/>
        <v>30670.45</v>
      </c>
    </row>
    <row r="15" spans="1:141" s="33" customFormat="1" ht="15" customHeight="1" x14ac:dyDescent="0.25">
      <c r="A15" s="21">
        <v>6</v>
      </c>
      <c r="B15" s="22" t="s">
        <v>15</v>
      </c>
      <c r="C15" s="23">
        <v>71637.921900000001</v>
      </c>
      <c r="D15" s="24">
        <f t="shared" si="26"/>
        <v>679411.19999999995</v>
      </c>
      <c r="E15" s="23">
        <f t="shared" si="26"/>
        <v>169164.4</v>
      </c>
      <c r="F15" s="25">
        <f t="shared" si="0"/>
        <v>108488.11260000001</v>
      </c>
      <c r="G15" s="25">
        <f t="shared" si="1"/>
        <v>64.131763302444256</v>
      </c>
      <c r="H15" s="25">
        <f t="shared" si="2"/>
        <v>15.967960581162044</v>
      </c>
      <c r="I15" s="24">
        <f t="shared" si="3"/>
        <v>225230</v>
      </c>
      <c r="J15" s="23">
        <f t="shared" si="3"/>
        <v>56307.5</v>
      </c>
      <c r="K15" s="25">
        <f t="shared" si="3"/>
        <v>34935.212599999999</v>
      </c>
      <c r="L15" s="25">
        <f t="shared" si="4"/>
        <v>62.043622252808241</v>
      </c>
      <c r="M15" s="25">
        <f t="shared" si="5"/>
        <v>15.51090556320206</v>
      </c>
      <c r="N15" s="24">
        <f t="shared" si="27"/>
        <v>98873</v>
      </c>
      <c r="O15" s="25">
        <f t="shared" si="6"/>
        <v>24718.25</v>
      </c>
      <c r="P15" s="23">
        <f t="shared" si="6"/>
        <v>16429.8282</v>
      </c>
      <c r="Q15" s="25">
        <f t="shared" si="7"/>
        <v>66.468411800997245</v>
      </c>
      <c r="R15" s="26">
        <f t="shared" si="8"/>
        <v>16.617102950249311</v>
      </c>
      <c r="S15" s="25">
        <v>6600</v>
      </c>
      <c r="T15" s="25">
        <v>1650</v>
      </c>
      <c r="U15" s="27">
        <v>3122.3152</v>
      </c>
      <c r="V15" s="25">
        <f t="shared" si="9"/>
        <v>189.23122424242425</v>
      </c>
      <c r="W15" s="26">
        <f t="shared" si="10"/>
        <v>47.307806060606062</v>
      </c>
      <c r="X15" s="25">
        <v>3500</v>
      </c>
      <c r="Y15" s="25">
        <v>875</v>
      </c>
      <c r="Z15" s="27">
        <v>630.97400000000005</v>
      </c>
      <c r="AA15" s="25">
        <f t="shared" si="11"/>
        <v>72.111314285714286</v>
      </c>
      <c r="AB15" s="26">
        <f t="shared" si="12"/>
        <v>18.027828571428572</v>
      </c>
      <c r="AC15" s="25">
        <v>92273</v>
      </c>
      <c r="AD15" s="27">
        <v>23068.25</v>
      </c>
      <c r="AE15" s="27">
        <v>13307.513000000001</v>
      </c>
      <c r="AF15" s="25">
        <f t="shared" si="13"/>
        <v>57.687570578609126</v>
      </c>
      <c r="AG15" s="26">
        <f t="shared" si="14"/>
        <v>14.421892644652281</v>
      </c>
      <c r="AH15" s="20">
        <v>13039</v>
      </c>
      <c r="AI15" s="20">
        <v>3259.75</v>
      </c>
      <c r="AJ15" s="27">
        <v>1244.4100000000001</v>
      </c>
      <c r="AK15" s="25">
        <f t="shared" si="15"/>
        <v>38.175013421274642</v>
      </c>
      <c r="AL15" s="26">
        <f t="shared" si="16"/>
        <v>9.5437533553186604</v>
      </c>
      <c r="AM15" s="20">
        <v>10500</v>
      </c>
      <c r="AN15" s="20">
        <v>2625</v>
      </c>
      <c r="AO15" s="27">
        <v>1543</v>
      </c>
      <c r="AP15" s="25">
        <f>AO15/AN15*100</f>
        <v>58.780952380952378</v>
      </c>
      <c r="AQ15" s="26">
        <f>AO15/AM15*100</f>
        <v>14.695238095238095</v>
      </c>
      <c r="AR15" s="28"/>
      <c r="AS15" s="28"/>
      <c r="AT15" s="26"/>
      <c r="AU15" s="26"/>
      <c r="AV15" s="26"/>
      <c r="AW15" s="26"/>
      <c r="AX15" s="27">
        <v>433055</v>
      </c>
      <c r="AY15" s="27">
        <v>108263.75</v>
      </c>
      <c r="AZ15" s="27">
        <v>72176</v>
      </c>
      <c r="BA15" s="29"/>
      <c r="BB15" s="29"/>
      <c r="BC15" s="29"/>
      <c r="BD15" s="30">
        <v>13769.2</v>
      </c>
      <c r="BE15" s="27">
        <v>2753.9</v>
      </c>
      <c r="BF15" s="27">
        <v>1376.9</v>
      </c>
      <c r="BG15" s="26"/>
      <c r="BH15" s="26"/>
      <c r="BI15" s="26"/>
      <c r="BJ15" s="26"/>
      <c r="BK15" s="26"/>
      <c r="BL15" s="26"/>
      <c r="BM15" s="24">
        <f t="shared" si="17"/>
        <v>5000</v>
      </c>
      <c r="BN15" s="25">
        <f t="shared" si="17"/>
        <v>1250</v>
      </c>
      <c r="BO15" s="25">
        <f t="shared" si="17"/>
        <v>433.58699999999999</v>
      </c>
      <c r="BP15" s="25">
        <f t="shared" si="18"/>
        <v>34.686959999999999</v>
      </c>
      <c r="BQ15" s="26">
        <f t="shared" si="19"/>
        <v>8.6717399999999998</v>
      </c>
      <c r="BR15" s="23">
        <v>5000</v>
      </c>
      <c r="BS15" s="23">
        <v>1250</v>
      </c>
      <c r="BT15" s="27">
        <v>433.58699999999999</v>
      </c>
      <c r="BU15" s="23"/>
      <c r="BV15" s="23"/>
      <c r="BW15" s="27"/>
      <c r="BX15" s="32"/>
      <c r="BY15" s="32"/>
      <c r="BZ15" s="32"/>
      <c r="CA15" s="23"/>
      <c r="CB15" s="23"/>
      <c r="CC15" s="27"/>
      <c r="CD15" s="26"/>
      <c r="CE15" s="26"/>
      <c r="CF15" s="26"/>
      <c r="CG15" s="27">
        <v>7357</v>
      </c>
      <c r="CH15" s="27">
        <v>1839.25</v>
      </c>
      <c r="CI15" s="27">
        <v>0</v>
      </c>
      <c r="CJ15" s="36"/>
      <c r="CK15" s="36"/>
      <c r="CL15" s="27"/>
      <c r="CM15" s="27">
        <v>93718</v>
      </c>
      <c r="CN15" s="27">
        <v>23429.5</v>
      </c>
      <c r="CO15" s="27">
        <v>14253.413399999999</v>
      </c>
      <c r="CP15" s="27">
        <v>33000</v>
      </c>
      <c r="CQ15" s="27">
        <v>8250</v>
      </c>
      <c r="CR15" s="27">
        <v>4382.0033999999996</v>
      </c>
      <c r="CS15" s="20"/>
      <c r="CT15" s="20"/>
      <c r="CU15" s="27"/>
      <c r="CV15" s="20">
        <v>600</v>
      </c>
      <c r="CW15" s="27">
        <v>150</v>
      </c>
      <c r="CX15" s="27">
        <v>400</v>
      </c>
      <c r="CY15" s="2"/>
      <c r="CZ15" s="26"/>
      <c r="DA15" s="27"/>
      <c r="DB15" s="20"/>
      <c r="DC15" s="27"/>
      <c r="DD15" s="27"/>
      <c r="DE15" s="26"/>
      <c r="DF15" s="24">
        <f t="shared" si="20"/>
        <v>679411.19999999995</v>
      </c>
      <c r="DG15" s="23">
        <f t="shared" si="20"/>
        <v>169164.4</v>
      </c>
      <c r="DH15" s="25">
        <f t="shared" si="21"/>
        <v>108488.11260000001</v>
      </c>
      <c r="DI15" s="32"/>
      <c r="DJ15" s="26"/>
      <c r="DK15" s="32"/>
      <c r="DL15" s="26"/>
      <c r="DM15" s="26"/>
      <c r="DN15" s="27"/>
      <c r="DO15" s="26"/>
      <c r="DP15" s="26"/>
      <c r="DQ15" s="26"/>
      <c r="DR15" s="32"/>
      <c r="DS15" s="26"/>
      <c r="DT15" s="32"/>
      <c r="DU15" s="26"/>
      <c r="DV15" s="26"/>
      <c r="DW15" s="26"/>
      <c r="DX15" s="26"/>
      <c r="DY15" s="26"/>
      <c r="DZ15" s="26"/>
      <c r="EA15" s="26"/>
      <c r="EB15" s="24">
        <f t="shared" si="22"/>
        <v>0</v>
      </c>
      <c r="EC15" s="23">
        <f t="shared" si="22"/>
        <v>0</v>
      </c>
      <c r="ED15" s="25">
        <f t="shared" si="23"/>
        <v>0</v>
      </c>
      <c r="EF15" s="20">
        <f t="shared" si="24"/>
        <v>4382.0033999999996</v>
      </c>
      <c r="EG15" s="20">
        <f t="shared" si="24"/>
        <v>600</v>
      </c>
      <c r="EH15" s="20">
        <f t="shared" si="24"/>
        <v>150</v>
      </c>
      <c r="EI15" s="20">
        <f t="shared" si="25"/>
        <v>400</v>
      </c>
      <c r="EJ15" s="20">
        <f t="shared" si="25"/>
        <v>454181.2</v>
      </c>
      <c r="EK15" s="20">
        <f t="shared" si="25"/>
        <v>112856.9</v>
      </c>
    </row>
    <row r="16" spans="1:141" s="33" customFormat="1" ht="15" customHeight="1" x14ac:dyDescent="0.25">
      <c r="A16" s="21">
        <v>7</v>
      </c>
      <c r="B16" s="22" t="s">
        <v>16</v>
      </c>
      <c r="C16" s="23">
        <v>416.8888</v>
      </c>
      <c r="D16" s="24">
        <f t="shared" si="26"/>
        <v>82818.200000000012</v>
      </c>
      <c r="E16" s="23">
        <f t="shared" si="26"/>
        <v>20576.175000000003</v>
      </c>
      <c r="F16" s="25">
        <f t="shared" si="0"/>
        <v>13048.017499999998</v>
      </c>
      <c r="G16" s="25">
        <f t="shared" si="1"/>
        <v>63.413231565147534</v>
      </c>
      <c r="H16" s="25">
        <f t="shared" si="2"/>
        <v>15.755012183312358</v>
      </c>
      <c r="I16" s="24">
        <f t="shared" si="3"/>
        <v>15524.5</v>
      </c>
      <c r="J16" s="23">
        <f t="shared" si="3"/>
        <v>3881.125</v>
      </c>
      <c r="K16" s="25">
        <f t="shared" si="3"/>
        <v>2003.5174999999999</v>
      </c>
      <c r="L16" s="25">
        <f t="shared" si="4"/>
        <v>51.622081226448515</v>
      </c>
      <c r="M16" s="25">
        <f t="shared" si="5"/>
        <v>12.905520306612129</v>
      </c>
      <c r="N16" s="24">
        <f t="shared" si="27"/>
        <v>6252.5</v>
      </c>
      <c r="O16" s="25">
        <f t="shared" si="6"/>
        <v>1563.125</v>
      </c>
      <c r="P16" s="23">
        <f t="shared" si="6"/>
        <v>993.8075</v>
      </c>
      <c r="Q16" s="25">
        <f t="shared" si="7"/>
        <v>63.578248700519794</v>
      </c>
      <c r="R16" s="26">
        <f t="shared" si="8"/>
        <v>15.894562175129948</v>
      </c>
      <c r="S16" s="25">
        <v>0</v>
      </c>
      <c r="T16" s="25">
        <v>0</v>
      </c>
      <c r="U16" s="27">
        <v>10.807499999999999</v>
      </c>
      <c r="V16" s="25"/>
      <c r="W16" s="26"/>
      <c r="X16" s="25">
        <v>16</v>
      </c>
      <c r="Y16" s="25">
        <v>4</v>
      </c>
      <c r="Z16" s="27">
        <v>2.6</v>
      </c>
      <c r="AA16" s="25">
        <f t="shared" si="11"/>
        <v>65</v>
      </c>
      <c r="AB16" s="26">
        <f t="shared" si="12"/>
        <v>16.25</v>
      </c>
      <c r="AC16" s="25">
        <v>6252.5</v>
      </c>
      <c r="AD16" s="27">
        <v>1563.125</v>
      </c>
      <c r="AE16" s="27">
        <v>983</v>
      </c>
      <c r="AF16" s="25">
        <f t="shared" si="13"/>
        <v>62.886845261895239</v>
      </c>
      <c r="AG16" s="26">
        <f t="shared" si="14"/>
        <v>15.72171131547381</v>
      </c>
      <c r="AH16" s="20">
        <v>532</v>
      </c>
      <c r="AI16" s="20">
        <v>133</v>
      </c>
      <c r="AJ16" s="27">
        <v>29</v>
      </c>
      <c r="AK16" s="25">
        <f t="shared" si="15"/>
        <v>21.804511278195488</v>
      </c>
      <c r="AL16" s="26">
        <f t="shared" si="16"/>
        <v>5.4511278195488719</v>
      </c>
      <c r="AM16" s="27"/>
      <c r="AN16" s="20"/>
      <c r="AO16" s="27"/>
      <c r="AP16" s="25"/>
      <c r="AQ16" s="26"/>
      <c r="AR16" s="28"/>
      <c r="AS16" s="28"/>
      <c r="AT16" s="26"/>
      <c r="AU16" s="26"/>
      <c r="AV16" s="26"/>
      <c r="AW16" s="26"/>
      <c r="AX16" s="27">
        <v>64726.6</v>
      </c>
      <c r="AY16" s="27">
        <v>16181.65</v>
      </c>
      <c r="AZ16" s="27">
        <v>10787.8</v>
      </c>
      <c r="BA16" s="29"/>
      <c r="BB16" s="29"/>
      <c r="BC16" s="29"/>
      <c r="BD16" s="30">
        <v>2567.1</v>
      </c>
      <c r="BE16" s="27">
        <v>513.4</v>
      </c>
      <c r="BF16" s="27">
        <v>256.7</v>
      </c>
      <c r="BG16" s="26"/>
      <c r="BH16" s="26"/>
      <c r="BI16" s="26"/>
      <c r="BJ16" s="26"/>
      <c r="BK16" s="26"/>
      <c r="BL16" s="26"/>
      <c r="BM16" s="24">
        <f t="shared" si="17"/>
        <v>0</v>
      </c>
      <c r="BN16" s="25">
        <f t="shared" si="17"/>
        <v>0</v>
      </c>
      <c r="BO16" s="25">
        <f t="shared" si="17"/>
        <v>20.5</v>
      </c>
      <c r="BP16" s="25" t="e">
        <f t="shared" si="18"/>
        <v>#DIV/0!</v>
      </c>
      <c r="BQ16" s="26" t="e">
        <f t="shared" si="19"/>
        <v>#DIV/0!</v>
      </c>
      <c r="BR16" s="23"/>
      <c r="BS16" s="23"/>
      <c r="BT16" s="27"/>
      <c r="BU16" s="23"/>
      <c r="BV16" s="23"/>
      <c r="BW16" s="27"/>
      <c r="BX16" s="32"/>
      <c r="BY16" s="32"/>
      <c r="BZ16" s="32"/>
      <c r="CA16" s="23"/>
      <c r="CB16" s="23"/>
      <c r="CC16" s="27">
        <v>20.5</v>
      </c>
      <c r="CD16" s="26"/>
      <c r="CE16" s="26"/>
      <c r="CF16" s="26"/>
      <c r="CG16" s="27"/>
      <c r="CH16" s="27"/>
      <c r="CI16" s="27"/>
      <c r="CJ16" s="36"/>
      <c r="CK16" s="36"/>
      <c r="CL16" s="27">
        <v>5.82</v>
      </c>
      <c r="CM16" s="27">
        <v>8724</v>
      </c>
      <c r="CN16" s="27">
        <v>2181</v>
      </c>
      <c r="CO16" s="27">
        <v>951.79</v>
      </c>
      <c r="CP16" s="27">
        <v>2635</v>
      </c>
      <c r="CQ16" s="27">
        <v>658.75</v>
      </c>
      <c r="CR16" s="27">
        <v>265.79000000000002</v>
      </c>
      <c r="CS16" s="20"/>
      <c r="CT16" s="20"/>
      <c r="CU16" s="27"/>
      <c r="CV16" s="27"/>
      <c r="CW16" s="27"/>
      <c r="CX16" s="27"/>
      <c r="CY16" s="2"/>
      <c r="CZ16" s="26"/>
      <c r="DA16" s="27"/>
      <c r="DB16" s="27"/>
      <c r="DC16" s="27"/>
      <c r="DD16" s="27"/>
      <c r="DE16" s="26"/>
      <c r="DF16" s="24">
        <f t="shared" si="20"/>
        <v>82818.200000000012</v>
      </c>
      <c r="DG16" s="23">
        <f t="shared" si="20"/>
        <v>20576.175000000003</v>
      </c>
      <c r="DH16" s="25">
        <f t="shared" si="21"/>
        <v>13048.017499999998</v>
      </c>
      <c r="DI16" s="32"/>
      <c r="DJ16" s="26"/>
      <c r="DK16" s="32"/>
      <c r="DL16" s="26"/>
      <c r="DM16" s="26"/>
      <c r="DN16" s="26"/>
      <c r="DO16" s="26"/>
      <c r="DP16" s="26"/>
      <c r="DQ16" s="26"/>
      <c r="DR16" s="32"/>
      <c r="DS16" s="26"/>
      <c r="DT16" s="32"/>
      <c r="DU16" s="26"/>
      <c r="DV16" s="26"/>
      <c r="DW16" s="26"/>
      <c r="DX16" s="36"/>
      <c r="DY16" s="36"/>
      <c r="DZ16" s="26"/>
      <c r="EA16" s="26"/>
      <c r="EB16" s="24">
        <f t="shared" si="22"/>
        <v>0</v>
      </c>
      <c r="EC16" s="23">
        <f t="shared" si="22"/>
        <v>0</v>
      </c>
      <c r="ED16" s="25">
        <f t="shared" si="23"/>
        <v>0</v>
      </c>
      <c r="EF16" s="20">
        <f t="shared" si="24"/>
        <v>265.79000000000002</v>
      </c>
      <c r="EG16" s="20">
        <f t="shared" si="24"/>
        <v>0</v>
      </c>
      <c r="EH16" s="20">
        <f t="shared" si="24"/>
        <v>0</v>
      </c>
      <c r="EI16" s="20">
        <f t="shared" si="25"/>
        <v>0</v>
      </c>
      <c r="EJ16" s="20">
        <f t="shared" si="25"/>
        <v>67293.7</v>
      </c>
      <c r="EK16" s="20">
        <f t="shared" si="25"/>
        <v>16695.05</v>
      </c>
    </row>
    <row r="17" spans="1:141" s="33" customFormat="1" ht="15" customHeight="1" x14ac:dyDescent="0.25">
      <c r="A17" s="21">
        <v>8</v>
      </c>
      <c r="B17" s="22" t="s">
        <v>17</v>
      </c>
      <c r="C17" s="23">
        <v>105.0346</v>
      </c>
      <c r="D17" s="24">
        <f t="shared" si="26"/>
        <v>12748.5</v>
      </c>
      <c r="E17" s="23">
        <f t="shared" si="26"/>
        <v>3187.125</v>
      </c>
      <c r="F17" s="25">
        <f t="shared" si="0"/>
        <v>3044.8584999999998</v>
      </c>
      <c r="G17" s="25">
        <f t="shared" si="1"/>
        <v>95.536212103384713</v>
      </c>
      <c r="H17" s="25">
        <f t="shared" si="2"/>
        <v>23.884053025846178</v>
      </c>
      <c r="I17" s="24">
        <f t="shared" si="3"/>
        <v>3837.2</v>
      </c>
      <c r="J17" s="23">
        <f t="shared" si="3"/>
        <v>959.3</v>
      </c>
      <c r="K17" s="25">
        <f t="shared" si="3"/>
        <v>1559.6585</v>
      </c>
      <c r="L17" s="25">
        <f t="shared" si="4"/>
        <v>162.58297717085375</v>
      </c>
      <c r="M17" s="25">
        <f t="shared" si="5"/>
        <v>40.645744292713438</v>
      </c>
      <c r="N17" s="24">
        <f t="shared" si="27"/>
        <v>1329.5</v>
      </c>
      <c r="O17" s="25">
        <f t="shared" si="6"/>
        <v>332.375</v>
      </c>
      <c r="P17" s="23">
        <f t="shared" si="6"/>
        <v>348.00850000000003</v>
      </c>
      <c r="Q17" s="25">
        <f t="shared" si="7"/>
        <v>104.70357277171868</v>
      </c>
      <c r="R17" s="26">
        <f t="shared" si="8"/>
        <v>26.175893192929671</v>
      </c>
      <c r="S17" s="25">
        <v>0.3</v>
      </c>
      <c r="T17" s="25">
        <v>7.4999999999999997E-2</v>
      </c>
      <c r="U17" s="27">
        <v>0.1585</v>
      </c>
      <c r="V17" s="25">
        <f>U17/T17*100</f>
        <v>211.33333333333331</v>
      </c>
      <c r="W17" s="26">
        <f>U17/S17*100</f>
        <v>52.833333333333329</v>
      </c>
      <c r="X17" s="25">
        <v>2094.1999999999998</v>
      </c>
      <c r="Y17" s="25">
        <v>523.54999999999995</v>
      </c>
      <c r="Z17" s="27">
        <v>931.05</v>
      </c>
      <c r="AA17" s="25">
        <f t="shared" si="11"/>
        <v>177.8340177633464</v>
      </c>
      <c r="AB17" s="26">
        <f t="shared" si="12"/>
        <v>44.458504440836599</v>
      </c>
      <c r="AC17" s="25">
        <v>1329.2</v>
      </c>
      <c r="AD17" s="27">
        <v>332.3</v>
      </c>
      <c r="AE17" s="27">
        <v>347.85</v>
      </c>
      <c r="AF17" s="25">
        <f t="shared" si="13"/>
        <v>104.67950647005718</v>
      </c>
      <c r="AG17" s="26">
        <f t="shared" si="14"/>
        <v>26.169876617514294</v>
      </c>
      <c r="AH17" s="20">
        <v>4</v>
      </c>
      <c r="AI17" s="20">
        <v>1</v>
      </c>
      <c r="AJ17" s="27">
        <v>0</v>
      </c>
      <c r="AK17" s="25">
        <f t="shared" si="15"/>
        <v>0</v>
      </c>
      <c r="AL17" s="26">
        <f t="shared" si="16"/>
        <v>0</v>
      </c>
      <c r="AM17" s="27"/>
      <c r="AN17" s="20"/>
      <c r="AO17" s="27"/>
      <c r="AP17" s="25"/>
      <c r="AQ17" s="26"/>
      <c r="AR17" s="28"/>
      <c r="AS17" s="28"/>
      <c r="AT17" s="26"/>
      <c r="AU17" s="26"/>
      <c r="AV17" s="26"/>
      <c r="AW17" s="26"/>
      <c r="AX17" s="27">
        <v>8911.2999999999993</v>
      </c>
      <c r="AY17" s="27">
        <v>2227.8249999999998</v>
      </c>
      <c r="AZ17" s="27">
        <v>1485.2</v>
      </c>
      <c r="BA17" s="29"/>
      <c r="BB17" s="29"/>
      <c r="BC17" s="29"/>
      <c r="BD17" s="30"/>
      <c r="BE17" s="27"/>
      <c r="BF17" s="27"/>
      <c r="BG17" s="26"/>
      <c r="BH17" s="26"/>
      <c r="BI17" s="26"/>
      <c r="BJ17" s="26"/>
      <c r="BK17" s="26"/>
      <c r="BL17" s="26"/>
      <c r="BM17" s="24">
        <f t="shared" si="17"/>
        <v>409.5</v>
      </c>
      <c r="BN17" s="25">
        <f t="shared" si="17"/>
        <v>102.375</v>
      </c>
      <c r="BO17" s="25">
        <f t="shared" si="17"/>
        <v>182.6</v>
      </c>
      <c r="BP17" s="25">
        <f t="shared" si="18"/>
        <v>178.36385836385836</v>
      </c>
      <c r="BQ17" s="26">
        <f t="shared" si="19"/>
        <v>44.590964590964589</v>
      </c>
      <c r="BR17" s="23">
        <v>409.5</v>
      </c>
      <c r="BS17" s="23">
        <v>102.375</v>
      </c>
      <c r="BT17" s="27">
        <v>182.6</v>
      </c>
      <c r="BU17" s="23"/>
      <c r="BV17" s="23"/>
      <c r="BW17" s="27"/>
      <c r="BX17" s="32"/>
      <c r="BY17" s="32"/>
      <c r="BZ17" s="32"/>
      <c r="CA17" s="23"/>
      <c r="CB17" s="23"/>
      <c r="CC17" s="27"/>
      <c r="CD17" s="26"/>
      <c r="CE17" s="26"/>
      <c r="CF17" s="26"/>
      <c r="CG17" s="27"/>
      <c r="CH17" s="27"/>
      <c r="CI17" s="27"/>
      <c r="CJ17" s="36"/>
      <c r="CK17" s="36"/>
      <c r="CL17" s="27"/>
      <c r="CM17" s="27"/>
      <c r="CN17" s="27"/>
      <c r="CO17" s="27">
        <v>14</v>
      </c>
      <c r="CP17" s="27"/>
      <c r="CQ17" s="27"/>
      <c r="CR17" s="27"/>
      <c r="CS17" s="20"/>
      <c r="CT17" s="20"/>
      <c r="CU17" s="27"/>
      <c r="CV17" s="27"/>
      <c r="CW17" s="27"/>
      <c r="CX17" s="27"/>
      <c r="CY17" s="2"/>
      <c r="CZ17" s="26"/>
      <c r="DA17" s="27"/>
      <c r="DB17" s="20"/>
      <c r="DC17" s="27"/>
      <c r="DD17" s="27">
        <v>84</v>
      </c>
      <c r="DE17" s="26"/>
      <c r="DF17" s="24">
        <f t="shared" si="20"/>
        <v>12748.5</v>
      </c>
      <c r="DG17" s="23">
        <f t="shared" si="20"/>
        <v>3187.125</v>
      </c>
      <c r="DH17" s="25">
        <f t="shared" si="21"/>
        <v>3044.8584999999998</v>
      </c>
      <c r="DI17" s="32"/>
      <c r="DJ17" s="26"/>
      <c r="DK17" s="32"/>
      <c r="DL17" s="26"/>
      <c r="DM17" s="26"/>
      <c r="DN17" s="27"/>
      <c r="DO17" s="26"/>
      <c r="DP17" s="26"/>
      <c r="DQ17" s="26"/>
      <c r="DR17" s="32"/>
      <c r="DS17" s="26"/>
      <c r="DT17" s="32"/>
      <c r="DU17" s="26"/>
      <c r="DV17" s="26"/>
      <c r="DW17" s="26"/>
      <c r="DX17" s="26"/>
      <c r="DY17" s="26"/>
      <c r="DZ17" s="26"/>
      <c r="EA17" s="26"/>
      <c r="EB17" s="24">
        <f t="shared" si="22"/>
        <v>0</v>
      </c>
      <c r="EC17" s="23">
        <f t="shared" si="22"/>
        <v>0</v>
      </c>
      <c r="ED17" s="25">
        <f t="shared" si="23"/>
        <v>0</v>
      </c>
      <c r="EF17" s="20">
        <f t="shared" si="24"/>
        <v>0</v>
      </c>
      <c r="EG17" s="20">
        <f t="shared" si="24"/>
        <v>0</v>
      </c>
      <c r="EH17" s="20">
        <f t="shared" si="24"/>
        <v>0</v>
      </c>
      <c r="EI17" s="20">
        <f t="shared" si="25"/>
        <v>0</v>
      </c>
      <c r="EJ17" s="20">
        <f t="shared" si="25"/>
        <v>8911.2999999999993</v>
      </c>
      <c r="EK17" s="20">
        <f t="shared" si="25"/>
        <v>2227.8249999999998</v>
      </c>
    </row>
    <row r="18" spans="1:141" s="33" customFormat="1" ht="15" customHeight="1" x14ac:dyDescent="0.25">
      <c r="A18" s="21">
        <v>9</v>
      </c>
      <c r="B18" s="22" t="s">
        <v>18</v>
      </c>
      <c r="C18" s="23">
        <v>1267.652</v>
      </c>
      <c r="D18" s="24">
        <f t="shared" si="26"/>
        <v>5192</v>
      </c>
      <c r="E18" s="23">
        <f t="shared" si="26"/>
        <v>1298</v>
      </c>
      <c r="F18" s="25">
        <f t="shared" si="0"/>
        <v>966.70100000000002</v>
      </c>
      <c r="G18" s="25">
        <f t="shared" si="1"/>
        <v>74.476194144838217</v>
      </c>
      <c r="H18" s="25">
        <f t="shared" si="2"/>
        <v>18.619048536209554</v>
      </c>
      <c r="I18" s="24">
        <f t="shared" si="3"/>
        <v>1035.0999999999999</v>
      </c>
      <c r="J18" s="23">
        <f t="shared" si="3"/>
        <v>258.77499999999998</v>
      </c>
      <c r="K18" s="25">
        <f t="shared" si="3"/>
        <v>273.90100000000001</v>
      </c>
      <c r="L18" s="25">
        <f t="shared" si="4"/>
        <v>105.845232344701</v>
      </c>
      <c r="M18" s="25">
        <f t="shared" si="5"/>
        <v>26.461308086175251</v>
      </c>
      <c r="N18" s="24">
        <f t="shared" si="27"/>
        <v>845.1</v>
      </c>
      <c r="O18" s="25">
        <f t="shared" si="6"/>
        <v>211.27500000000001</v>
      </c>
      <c r="P18" s="23">
        <f t="shared" si="6"/>
        <v>273.90100000000001</v>
      </c>
      <c r="Q18" s="25">
        <f t="shared" si="7"/>
        <v>129.64193586557803</v>
      </c>
      <c r="R18" s="26">
        <f t="shared" si="8"/>
        <v>32.410483966394509</v>
      </c>
      <c r="S18" s="25">
        <v>38.1</v>
      </c>
      <c r="T18" s="25">
        <v>9.5250000000000004</v>
      </c>
      <c r="U18" s="27">
        <v>0</v>
      </c>
      <c r="V18" s="25">
        <f>U18/T18*100</f>
        <v>0</v>
      </c>
      <c r="W18" s="26">
        <f>U18/S18*100</f>
        <v>0</v>
      </c>
      <c r="X18" s="25">
        <v>100</v>
      </c>
      <c r="Y18" s="25">
        <v>25</v>
      </c>
      <c r="Z18" s="27">
        <v>0</v>
      </c>
      <c r="AA18" s="25">
        <f t="shared" si="11"/>
        <v>0</v>
      </c>
      <c r="AB18" s="26">
        <f t="shared" si="12"/>
        <v>0</v>
      </c>
      <c r="AC18" s="25">
        <v>807</v>
      </c>
      <c r="AD18" s="27">
        <v>201.75</v>
      </c>
      <c r="AE18" s="27">
        <v>273.90100000000001</v>
      </c>
      <c r="AF18" s="25">
        <f t="shared" si="13"/>
        <v>135.76257744733581</v>
      </c>
      <c r="AG18" s="26">
        <f t="shared" si="14"/>
        <v>33.940644361833954</v>
      </c>
      <c r="AH18" s="20">
        <v>0</v>
      </c>
      <c r="AI18" s="20">
        <v>0</v>
      </c>
      <c r="AJ18" s="27">
        <v>0</v>
      </c>
      <c r="AK18" s="25"/>
      <c r="AL18" s="26"/>
      <c r="AM18" s="27"/>
      <c r="AN18" s="20"/>
      <c r="AO18" s="27"/>
      <c r="AP18" s="25"/>
      <c r="AQ18" s="26"/>
      <c r="AR18" s="28"/>
      <c r="AS18" s="28"/>
      <c r="AT18" s="26"/>
      <c r="AU18" s="26"/>
      <c r="AV18" s="26"/>
      <c r="AW18" s="26"/>
      <c r="AX18" s="27">
        <v>4156.8999999999996</v>
      </c>
      <c r="AY18" s="27">
        <v>1039.2249999999999</v>
      </c>
      <c r="AZ18" s="27">
        <v>692.8</v>
      </c>
      <c r="BA18" s="29"/>
      <c r="BB18" s="29"/>
      <c r="BC18" s="29"/>
      <c r="BD18" s="30"/>
      <c r="BE18" s="27"/>
      <c r="BF18" s="27"/>
      <c r="BG18" s="26"/>
      <c r="BH18" s="26"/>
      <c r="BI18" s="26"/>
      <c r="BJ18" s="26"/>
      <c r="BK18" s="26"/>
      <c r="BL18" s="26"/>
      <c r="BM18" s="24">
        <f t="shared" si="17"/>
        <v>90</v>
      </c>
      <c r="BN18" s="25">
        <f t="shared" si="17"/>
        <v>22.5</v>
      </c>
      <c r="BO18" s="25">
        <f t="shared" si="17"/>
        <v>0</v>
      </c>
      <c r="BP18" s="25">
        <f t="shared" si="18"/>
        <v>0</v>
      </c>
      <c r="BQ18" s="26">
        <f t="shared" si="19"/>
        <v>0</v>
      </c>
      <c r="BR18" s="23">
        <v>90</v>
      </c>
      <c r="BS18" s="23">
        <v>22.5</v>
      </c>
      <c r="BT18" s="27">
        <v>0</v>
      </c>
      <c r="BU18" s="23"/>
      <c r="BV18" s="23"/>
      <c r="BW18" s="27"/>
      <c r="BX18" s="32"/>
      <c r="BY18" s="32"/>
      <c r="BZ18" s="32"/>
      <c r="CA18" s="23"/>
      <c r="CB18" s="23"/>
      <c r="CC18" s="27"/>
      <c r="CD18" s="26"/>
      <c r="CE18" s="26"/>
      <c r="CF18" s="26"/>
      <c r="CG18" s="27"/>
      <c r="CH18" s="27"/>
      <c r="CI18" s="27"/>
      <c r="CJ18" s="36"/>
      <c r="CK18" s="36"/>
      <c r="CL18" s="27"/>
      <c r="CM18" s="27"/>
      <c r="CN18" s="27"/>
      <c r="CO18" s="27"/>
      <c r="CP18" s="27"/>
      <c r="CQ18" s="27"/>
      <c r="CR18" s="27"/>
      <c r="CS18" s="20"/>
      <c r="CT18" s="20"/>
      <c r="CU18" s="27"/>
      <c r="CV18" s="20"/>
      <c r="CW18" s="20"/>
      <c r="CX18" s="27"/>
      <c r="CY18" s="2"/>
      <c r="CZ18" s="26"/>
      <c r="DA18" s="27"/>
      <c r="DB18" s="27"/>
      <c r="DC18" s="27"/>
      <c r="DD18" s="27"/>
      <c r="DE18" s="26"/>
      <c r="DF18" s="24">
        <f t="shared" si="20"/>
        <v>5192</v>
      </c>
      <c r="DG18" s="23">
        <f t="shared" si="20"/>
        <v>1298</v>
      </c>
      <c r="DH18" s="25">
        <f t="shared" si="21"/>
        <v>966.70100000000002</v>
      </c>
      <c r="DI18" s="32"/>
      <c r="DJ18" s="26"/>
      <c r="DK18" s="32"/>
      <c r="DL18" s="26"/>
      <c r="DM18" s="26"/>
      <c r="DN18" s="26"/>
      <c r="DO18" s="26"/>
      <c r="DP18" s="26"/>
      <c r="DQ18" s="26"/>
      <c r="DR18" s="32"/>
      <c r="DS18" s="26"/>
      <c r="DT18" s="32"/>
      <c r="DU18" s="26"/>
      <c r="DV18" s="26"/>
      <c r="DW18" s="26"/>
      <c r="DX18" s="26"/>
      <c r="DY18" s="26"/>
      <c r="DZ18" s="26"/>
      <c r="EA18" s="26"/>
      <c r="EB18" s="24">
        <f t="shared" si="22"/>
        <v>0</v>
      </c>
      <c r="EC18" s="23">
        <f t="shared" si="22"/>
        <v>0</v>
      </c>
      <c r="ED18" s="25">
        <f t="shared" si="23"/>
        <v>0</v>
      </c>
      <c r="EF18" s="20">
        <f t="shared" si="24"/>
        <v>0</v>
      </c>
      <c r="EG18" s="20">
        <f t="shared" si="24"/>
        <v>0</v>
      </c>
      <c r="EH18" s="20">
        <f t="shared" si="24"/>
        <v>0</v>
      </c>
      <c r="EI18" s="20">
        <f t="shared" si="25"/>
        <v>0</v>
      </c>
      <c r="EJ18" s="20">
        <f t="shared" si="25"/>
        <v>4156.8999999999996</v>
      </c>
      <c r="EK18" s="20">
        <f t="shared" si="25"/>
        <v>1039.2249999999999</v>
      </c>
    </row>
    <row r="19" spans="1:141" s="33" customFormat="1" ht="15" customHeight="1" x14ac:dyDescent="0.25">
      <c r="A19" s="21">
        <v>10</v>
      </c>
      <c r="B19" s="22" t="s">
        <v>19</v>
      </c>
      <c r="C19" s="23">
        <v>18956.451300000001</v>
      </c>
      <c r="D19" s="24">
        <f t="shared" si="26"/>
        <v>103049.5</v>
      </c>
      <c r="E19" s="23">
        <f t="shared" si="26"/>
        <v>25762.375</v>
      </c>
      <c r="F19" s="25">
        <f t="shared" si="0"/>
        <v>15853.454099999999</v>
      </c>
      <c r="G19" s="25">
        <f t="shared" si="1"/>
        <v>61.537238317507601</v>
      </c>
      <c r="H19" s="25">
        <f t="shared" si="2"/>
        <v>15.3843095793769</v>
      </c>
      <c r="I19" s="24">
        <f t="shared" si="3"/>
        <v>12795.6</v>
      </c>
      <c r="J19" s="23">
        <f t="shared" si="3"/>
        <v>3198.9</v>
      </c>
      <c r="K19" s="25">
        <f t="shared" si="3"/>
        <v>811.05409999999995</v>
      </c>
      <c r="L19" s="25">
        <f t="shared" si="4"/>
        <v>25.354156116164926</v>
      </c>
      <c r="M19" s="25">
        <f t="shared" si="5"/>
        <v>6.3385390290412316</v>
      </c>
      <c r="N19" s="24">
        <f t="shared" si="27"/>
        <v>6873.6</v>
      </c>
      <c r="O19" s="25">
        <f t="shared" si="6"/>
        <v>1718.4</v>
      </c>
      <c r="P19" s="23">
        <f t="shared" si="6"/>
        <v>768.93209999999999</v>
      </c>
      <c r="Q19" s="25">
        <f t="shared" si="7"/>
        <v>44.746979748603351</v>
      </c>
      <c r="R19" s="26">
        <f t="shared" si="8"/>
        <v>11.186744937150838</v>
      </c>
      <c r="S19" s="25">
        <v>0</v>
      </c>
      <c r="T19" s="25">
        <v>0</v>
      </c>
      <c r="U19" s="27">
        <v>0.28610000000000002</v>
      </c>
      <c r="V19" s="25"/>
      <c r="W19" s="26"/>
      <c r="X19" s="25">
        <v>4372</v>
      </c>
      <c r="Y19" s="25">
        <v>1093</v>
      </c>
      <c r="Z19" s="27">
        <v>0.122</v>
      </c>
      <c r="AA19" s="25">
        <f t="shared" si="11"/>
        <v>1.1161939615736506E-2</v>
      </c>
      <c r="AB19" s="26">
        <f t="shared" si="12"/>
        <v>2.7904849039341265E-3</v>
      </c>
      <c r="AC19" s="25">
        <v>6873.6</v>
      </c>
      <c r="AD19" s="27">
        <v>1718.4</v>
      </c>
      <c r="AE19" s="27">
        <v>768.64599999999996</v>
      </c>
      <c r="AF19" s="25">
        <f t="shared" si="13"/>
        <v>44.730330540037237</v>
      </c>
      <c r="AG19" s="26">
        <f t="shared" si="14"/>
        <v>11.182582635009309</v>
      </c>
      <c r="AH19" s="20">
        <v>100</v>
      </c>
      <c r="AI19" s="20">
        <v>25</v>
      </c>
      <c r="AJ19" s="27">
        <v>0</v>
      </c>
      <c r="AK19" s="25">
        <f>AJ19/AI19*100</f>
        <v>0</v>
      </c>
      <c r="AL19" s="26">
        <f>AJ19/AH19*100</f>
        <v>0</v>
      </c>
      <c r="AM19" s="27"/>
      <c r="AN19" s="20"/>
      <c r="AO19" s="27"/>
      <c r="AP19" s="25"/>
      <c r="AQ19" s="26"/>
      <c r="AR19" s="28"/>
      <c r="AS19" s="28"/>
      <c r="AT19" s="26"/>
      <c r="AU19" s="26"/>
      <c r="AV19" s="26"/>
      <c r="AW19" s="26"/>
      <c r="AX19" s="27">
        <v>90253.9</v>
      </c>
      <c r="AY19" s="27">
        <v>22563.474999999999</v>
      </c>
      <c r="AZ19" s="27">
        <v>15042.4</v>
      </c>
      <c r="BA19" s="29"/>
      <c r="BB19" s="29"/>
      <c r="BC19" s="29"/>
      <c r="BD19" s="30"/>
      <c r="BE19" s="27"/>
      <c r="BF19" s="27"/>
      <c r="BG19" s="26"/>
      <c r="BH19" s="26"/>
      <c r="BI19" s="26"/>
      <c r="BJ19" s="26"/>
      <c r="BK19" s="26"/>
      <c r="BL19" s="26"/>
      <c r="BM19" s="24">
        <f t="shared" si="17"/>
        <v>1080</v>
      </c>
      <c r="BN19" s="25">
        <f t="shared" si="17"/>
        <v>270</v>
      </c>
      <c r="BO19" s="25">
        <f t="shared" si="17"/>
        <v>40</v>
      </c>
      <c r="BP19" s="25">
        <f t="shared" si="18"/>
        <v>14.814814814814813</v>
      </c>
      <c r="BQ19" s="26">
        <f t="shared" si="19"/>
        <v>3.7037037037037033</v>
      </c>
      <c r="BR19" s="23">
        <v>500</v>
      </c>
      <c r="BS19" s="23">
        <v>125</v>
      </c>
      <c r="BT19" s="27">
        <v>0</v>
      </c>
      <c r="BU19" s="23"/>
      <c r="BV19" s="23"/>
      <c r="BW19" s="27"/>
      <c r="BX19" s="32"/>
      <c r="BY19" s="32"/>
      <c r="BZ19" s="32"/>
      <c r="CA19" s="23">
        <v>580</v>
      </c>
      <c r="CB19" s="23">
        <v>145</v>
      </c>
      <c r="CC19" s="27">
        <v>40</v>
      </c>
      <c r="CD19" s="26"/>
      <c r="CE19" s="26"/>
      <c r="CF19" s="26"/>
      <c r="CG19" s="27"/>
      <c r="CH19" s="27"/>
      <c r="CI19" s="27"/>
      <c r="CJ19" s="36"/>
      <c r="CK19" s="36"/>
      <c r="CL19" s="27"/>
      <c r="CM19" s="27">
        <v>370</v>
      </c>
      <c r="CN19" s="27">
        <v>92.5</v>
      </c>
      <c r="CO19" s="27">
        <v>2</v>
      </c>
      <c r="CP19" s="27">
        <v>370</v>
      </c>
      <c r="CQ19" s="27">
        <v>92.5</v>
      </c>
      <c r="CR19" s="27">
        <v>1</v>
      </c>
      <c r="CS19" s="20"/>
      <c r="CT19" s="20"/>
      <c r="CU19" s="27"/>
      <c r="CV19" s="27"/>
      <c r="CW19" s="27"/>
      <c r="CX19" s="27"/>
      <c r="CY19" s="2"/>
      <c r="CZ19" s="26"/>
      <c r="DA19" s="27"/>
      <c r="DB19" s="20"/>
      <c r="DC19" s="27"/>
      <c r="DD19" s="27"/>
      <c r="DE19" s="26"/>
      <c r="DF19" s="24">
        <f t="shared" si="20"/>
        <v>103049.5</v>
      </c>
      <c r="DG19" s="23">
        <f t="shared" si="20"/>
        <v>25762.375</v>
      </c>
      <c r="DH19" s="25">
        <f t="shared" si="21"/>
        <v>15853.454099999999</v>
      </c>
      <c r="DI19" s="32"/>
      <c r="DJ19" s="26"/>
      <c r="DK19" s="32"/>
      <c r="DL19" s="26"/>
      <c r="DM19" s="26"/>
      <c r="DN19" s="27"/>
      <c r="DO19" s="26"/>
      <c r="DP19" s="26"/>
      <c r="DQ19" s="26"/>
      <c r="DR19" s="32"/>
      <c r="DS19" s="26"/>
      <c r="DT19" s="32"/>
      <c r="DU19" s="26"/>
      <c r="DV19" s="26"/>
      <c r="DW19" s="26"/>
      <c r="DX19" s="26"/>
      <c r="DY19" s="26"/>
      <c r="DZ19" s="26"/>
      <c r="EA19" s="26"/>
      <c r="EB19" s="24">
        <f t="shared" si="22"/>
        <v>0</v>
      </c>
      <c r="EC19" s="23">
        <f t="shared" si="22"/>
        <v>0</v>
      </c>
      <c r="ED19" s="25">
        <f t="shared" si="23"/>
        <v>0</v>
      </c>
      <c r="EF19" s="20">
        <f t="shared" si="24"/>
        <v>1</v>
      </c>
      <c r="EG19" s="20">
        <f t="shared" si="24"/>
        <v>0</v>
      </c>
      <c r="EH19" s="20">
        <f t="shared" si="24"/>
        <v>0</v>
      </c>
      <c r="EI19" s="20">
        <f t="shared" si="25"/>
        <v>0</v>
      </c>
      <c r="EJ19" s="20">
        <f t="shared" si="25"/>
        <v>90253.9</v>
      </c>
      <c r="EK19" s="20">
        <f t="shared" si="25"/>
        <v>22563.474999999999</v>
      </c>
    </row>
    <row r="20" spans="1:141" s="33" customFormat="1" ht="15" customHeight="1" x14ac:dyDescent="0.25">
      <c r="A20" s="21">
        <v>11</v>
      </c>
      <c r="B20" s="22" t="s">
        <v>20</v>
      </c>
      <c r="C20" s="23">
        <v>2345.3652999999999</v>
      </c>
      <c r="D20" s="24">
        <f t="shared" si="26"/>
        <v>128685.8</v>
      </c>
      <c r="E20" s="23">
        <f t="shared" si="26"/>
        <v>32054.725000000002</v>
      </c>
      <c r="F20" s="25">
        <f t="shared" si="0"/>
        <v>20867.2382</v>
      </c>
      <c r="G20" s="25">
        <f t="shared" si="1"/>
        <v>65.098790271948985</v>
      </c>
      <c r="H20" s="25">
        <f t="shared" si="2"/>
        <v>16.215649434514141</v>
      </c>
      <c r="I20" s="24">
        <f t="shared" si="3"/>
        <v>32900</v>
      </c>
      <c r="J20" s="23">
        <f t="shared" si="3"/>
        <v>8225</v>
      </c>
      <c r="K20" s="25">
        <f t="shared" si="3"/>
        <v>5058.5382</v>
      </c>
      <c r="L20" s="25">
        <f t="shared" si="4"/>
        <v>61.50198419452888</v>
      </c>
      <c r="M20" s="25">
        <f t="shared" si="5"/>
        <v>15.37549604863222</v>
      </c>
      <c r="N20" s="24">
        <f t="shared" si="27"/>
        <v>13000</v>
      </c>
      <c r="O20" s="25">
        <f t="shared" si="6"/>
        <v>3250</v>
      </c>
      <c r="P20" s="23">
        <f t="shared" si="6"/>
        <v>3265.2231999999999</v>
      </c>
      <c r="Q20" s="25">
        <f t="shared" si="7"/>
        <v>100.46840615384616</v>
      </c>
      <c r="R20" s="26">
        <f t="shared" si="8"/>
        <v>25.11710153846154</v>
      </c>
      <c r="S20" s="25">
        <v>0</v>
      </c>
      <c r="T20" s="25">
        <v>0</v>
      </c>
      <c r="U20" s="27">
        <v>0.33119999999999999</v>
      </c>
      <c r="V20" s="25"/>
      <c r="W20" s="26"/>
      <c r="X20" s="25">
        <v>11300</v>
      </c>
      <c r="Y20" s="25">
        <v>2825</v>
      </c>
      <c r="Z20" s="27">
        <v>304.03899999999999</v>
      </c>
      <c r="AA20" s="25">
        <f t="shared" si="11"/>
        <v>10.762442477876105</v>
      </c>
      <c r="AB20" s="26">
        <f t="shared" si="12"/>
        <v>2.6906106194690262</v>
      </c>
      <c r="AC20" s="25">
        <v>13000</v>
      </c>
      <c r="AD20" s="27">
        <v>3250</v>
      </c>
      <c r="AE20" s="27">
        <v>3264.8919999999998</v>
      </c>
      <c r="AF20" s="25">
        <f t="shared" si="13"/>
        <v>100.45821538461539</v>
      </c>
      <c r="AG20" s="26">
        <f t="shared" si="14"/>
        <v>25.114553846153846</v>
      </c>
      <c r="AH20" s="20">
        <v>1550</v>
      </c>
      <c r="AI20" s="20">
        <v>387.5</v>
      </c>
      <c r="AJ20" s="27">
        <v>13.898</v>
      </c>
      <c r="AK20" s="25">
        <f>AJ20/AI20*100</f>
        <v>3.5865806451612898</v>
      </c>
      <c r="AL20" s="26">
        <f>AJ20/AH20*100</f>
        <v>0.89664516129032246</v>
      </c>
      <c r="AM20" s="27"/>
      <c r="AN20" s="20"/>
      <c r="AO20" s="27"/>
      <c r="AP20" s="25"/>
      <c r="AQ20" s="26"/>
      <c r="AR20" s="28"/>
      <c r="AS20" s="28"/>
      <c r="AT20" s="26"/>
      <c r="AU20" s="26"/>
      <c r="AV20" s="26"/>
      <c r="AW20" s="26"/>
      <c r="AX20" s="27">
        <v>93452.1</v>
      </c>
      <c r="AY20" s="27">
        <v>23363.025000000001</v>
      </c>
      <c r="AZ20" s="27">
        <v>15575.4</v>
      </c>
      <c r="BA20" s="29"/>
      <c r="BB20" s="29"/>
      <c r="BC20" s="29"/>
      <c r="BD20" s="30">
        <v>2333.6999999999998</v>
      </c>
      <c r="BE20" s="27">
        <v>466.7</v>
      </c>
      <c r="BF20" s="27">
        <v>233.3</v>
      </c>
      <c r="BG20" s="26"/>
      <c r="BH20" s="26"/>
      <c r="BI20" s="26"/>
      <c r="BJ20" s="26"/>
      <c r="BK20" s="26"/>
      <c r="BL20" s="26"/>
      <c r="BM20" s="24">
        <f t="shared" si="17"/>
        <v>1500</v>
      </c>
      <c r="BN20" s="25">
        <f t="shared" si="17"/>
        <v>375</v>
      </c>
      <c r="BO20" s="25">
        <f t="shared" si="17"/>
        <v>146.411</v>
      </c>
      <c r="BP20" s="25">
        <f t="shared" si="18"/>
        <v>39.042933333333337</v>
      </c>
      <c r="BQ20" s="26">
        <f t="shared" si="19"/>
        <v>9.7607333333333344</v>
      </c>
      <c r="BR20" s="23">
        <v>1475</v>
      </c>
      <c r="BS20" s="23">
        <v>368.75</v>
      </c>
      <c r="BT20" s="27">
        <v>146.411</v>
      </c>
      <c r="BU20" s="23"/>
      <c r="BV20" s="23"/>
      <c r="BW20" s="27"/>
      <c r="BX20" s="32"/>
      <c r="BY20" s="32"/>
      <c r="BZ20" s="32"/>
      <c r="CA20" s="23">
        <v>25</v>
      </c>
      <c r="CB20" s="23">
        <v>6.25</v>
      </c>
      <c r="CC20" s="27">
        <v>0</v>
      </c>
      <c r="CD20" s="26"/>
      <c r="CE20" s="26"/>
      <c r="CF20" s="26"/>
      <c r="CG20" s="27"/>
      <c r="CH20" s="27"/>
      <c r="CI20" s="27"/>
      <c r="CJ20" s="36"/>
      <c r="CK20" s="36"/>
      <c r="CL20" s="27"/>
      <c r="CM20" s="27">
        <v>5550</v>
      </c>
      <c r="CN20" s="27">
        <v>1387.5</v>
      </c>
      <c r="CO20" s="27">
        <v>1328.9670000000001</v>
      </c>
      <c r="CP20" s="27"/>
      <c r="CQ20" s="27"/>
      <c r="CR20" s="27"/>
      <c r="CS20" s="20"/>
      <c r="CT20" s="20"/>
      <c r="CU20" s="27"/>
      <c r="CV20" s="27"/>
      <c r="CW20" s="27"/>
      <c r="CX20" s="27"/>
      <c r="CY20" s="2"/>
      <c r="CZ20" s="26"/>
      <c r="DA20" s="27"/>
      <c r="DB20" s="27"/>
      <c r="DC20" s="27"/>
      <c r="DD20" s="27"/>
      <c r="DE20" s="26"/>
      <c r="DF20" s="24">
        <f t="shared" si="20"/>
        <v>128685.8</v>
      </c>
      <c r="DG20" s="23">
        <f t="shared" si="20"/>
        <v>32054.725000000002</v>
      </c>
      <c r="DH20" s="25">
        <f t="shared" si="21"/>
        <v>20867.2382</v>
      </c>
      <c r="DI20" s="32"/>
      <c r="DJ20" s="26"/>
      <c r="DK20" s="32"/>
      <c r="DL20" s="26"/>
      <c r="DM20" s="26"/>
      <c r="DN20" s="26"/>
      <c r="DO20" s="26"/>
      <c r="DP20" s="26"/>
      <c r="DQ20" s="26"/>
      <c r="DR20" s="32"/>
      <c r="DS20" s="26"/>
      <c r="DT20" s="32"/>
      <c r="DU20" s="26"/>
      <c r="DV20" s="26"/>
      <c r="DW20" s="26"/>
      <c r="DX20" s="26"/>
      <c r="DY20" s="26"/>
      <c r="DZ20" s="26"/>
      <c r="EA20" s="26"/>
      <c r="EB20" s="24">
        <f t="shared" si="22"/>
        <v>0</v>
      </c>
      <c r="EC20" s="23">
        <f t="shared" si="22"/>
        <v>0</v>
      </c>
      <c r="ED20" s="25">
        <f t="shared" si="23"/>
        <v>0</v>
      </c>
      <c r="EF20" s="20">
        <f t="shared" si="24"/>
        <v>0</v>
      </c>
      <c r="EG20" s="20">
        <f t="shared" si="24"/>
        <v>0</v>
      </c>
      <c r="EH20" s="20">
        <f t="shared" si="24"/>
        <v>0</v>
      </c>
      <c r="EI20" s="20">
        <f t="shared" si="25"/>
        <v>0</v>
      </c>
      <c r="EJ20" s="20">
        <f t="shared" si="25"/>
        <v>95785.8</v>
      </c>
      <c r="EK20" s="20">
        <f t="shared" si="25"/>
        <v>23829.725000000002</v>
      </c>
    </row>
    <row r="21" spans="1:141" s="33" customFormat="1" ht="15" customHeight="1" x14ac:dyDescent="0.25">
      <c r="A21" s="21">
        <v>12</v>
      </c>
      <c r="B21" s="22" t="s">
        <v>21</v>
      </c>
      <c r="C21" s="23">
        <v>250.81370000000001</v>
      </c>
      <c r="D21" s="24">
        <f t="shared" si="26"/>
        <v>15448</v>
      </c>
      <c r="E21" s="23">
        <f t="shared" si="26"/>
        <v>3862</v>
      </c>
      <c r="F21" s="25">
        <f t="shared" si="0"/>
        <v>2052.2819</v>
      </c>
      <c r="G21" s="25">
        <f t="shared" si="1"/>
        <v>53.140390989124811</v>
      </c>
      <c r="H21" s="25">
        <f t="shared" si="2"/>
        <v>13.285097747281203</v>
      </c>
      <c r="I21" s="24">
        <f t="shared" si="3"/>
        <v>4430</v>
      </c>
      <c r="J21" s="23">
        <f t="shared" si="3"/>
        <v>1107.5</v>
      </c>
      <c r="K21" s="25">
        <f t="shared" si="3"/>
        <v>216.08189999999999</v>
      </c>
      <c r="L21" s="25">
        <f t="shared" si="4"/>
        <v>19.510781038374716</v>
      </c>
      <c r="M21" s="25">
        <f t="shared" si="5"/>
        <v>4.8776952595936791</v>
      </c>
      <c r="N21" s="24">
        <f t="shared" si="27"/>
        <v>2860</v>
      </c>
      <c r="O21" s="25">
        <f t="shared" si="6"/>
        <v>715</v>
      </c>
      <c r="P21" s="23">
        <f t="shared" si="6"/>
        <v>159.59540000000001</v>
      </c>
      <c r="Q21" s="25">
        <f t="shared" si="7"/>
        <v>22.321034965034965</v>
      </c>
      <c r="R21" s="26">
        <f t="shared" si="8"/>
        <v>5.5802587412587412</v>
      </c>
      <c r="S21" s="25">
        <v>60</v>
      </c>
      <c r="T21" s="25">
        <v>15</v>
      </c>
      <c r="U21" s="27">
        <v>9.5399999999999999E-2</v>
      </c>
      <c r="V21" s="25">
        <f>U21/T21*100</f>
        <v>0.63600000000000001</v>
      </c>
      <c r="W21" s="26">
        <f>U21/S21*100</f>
        <v>0.159</v>
      </c>
      <c r="X21" s="25">
        <v>1500</v>
      </c>
      <c r="Y21" s="25">
        <v>375</v>
      </c>
      <c r="Z21" s="27">
        <v>40.486499999999999</v>
      </c>
      <c r="AA21" s="25">
        <f t="shared" si="11"/>
        <v>10.7964</v>
      </c>
      <c r="AB21" s="26">
        <f t="shared" si="12"/>
        <v>2.6991000000000001</v>
      </c>
      <c r="AC21" s="25">
        <v>2800</v>
      </c>
      <c r="AD21" s="27">
        <v>700</v>
      </c>
      <c r="AE21" s="27">
        <v>159.5</v>
      </c>
      <c r="AF21" s="25">
        <f t="shared" si="13"/>
        <v>22.785714285714288</v>
      </c>
      <c r="AG21" s="26">
        <f t="shared" si="14"/>
        <v>5.6964285714285721</v>
      </c>
      <c r="AH21" s="20">
        <v>0</v>
      </c>
      <c r="AI21" s="20">
        <v>0</v>
      </c>
      <c r="AJ21" s="27">
        <v>0</v>
      </c>
      <c r="AK21" s="25"/>
      <c r="AL21" s="26"/>
      <c r="AM21" s="27"/>
      <c r="AN21" s="20"/>
      <c r="AO21" s="27"/>
      <c r="AP21" s="25"/>
      <c r="AQ21" s="26"/>
      <c r="AR21" s="28"/>
      <c r="AS21" s="28"/>
      <c r="AT21" s="26"/>
      <c r="AU21" s="26"/>
      <c r="AV21" s="26"/>
      <c r="AW21" s="26"/>
      <c r="AX21" s="27">
        <v>11018</v>
      </c>
      <c r="AY21" s="27">
        <v>2754.5</v>
      </c>
      <c r="AZ21" s="27">
        <v>1836.2</v>
      </c>
      <c r="BA21" s="29"/>
      <c r="BB21" s="29"/>
      <c r="BC21" s="29"/>
      <c r="BD21" s="30"/>
      <c r="BE21" s="27"/>
      <c r="BF21" s="27"/>
      <c r="BG21" s="26"/>
      <c r="BH21" s="26"/>
      <c r="BI21" s="26"/>
      <c r="BJ21" s="26"/>
      <c r="BK21" s="26"/>
      <c r="BL21" s="26"/>
      <c r="BM21" s="24">
        <f t="shared" si="17"/>
        <v>70</v>
      </c>
      <c r="BN21" s="25">
        <f t="shared" si="17"/>
        <v>17.5</v>
      </c>
      <c r="BO21" s="25">
        <f t="shared" si="17"/>
        <v>16</v>
      </c>
      <c r="BP21" s="25">
        <f t="shared" si="18"/>
        <v>91.428571428571431</v>
      </c>
      <c r="BQ21" s="26">
        <f t="shared" si="19"/>
        <v>22.857142857142858</v>
      </c>
      <c r="BR21" s="23"/>
      <c r="BS21" s="23"/>
      <c r="BT21" s="27"/>
      <c r="BU21" s="23">
        <v>70</v>
      </c>
      <c r="BV21" s="23">
        <v>17.5</v>
      </c>
      <c r="BW21" s="27">
        <v>16</v>
      </c>
      <c r="BX21" s="32"/>
      <c r="BY21" s="32"/>
      <c r="BZ21" s="32"/>
      <c r="CA21" s="23"/>
      <c r="CB21" s="23"/>
      <c r="CC21" s="27"/>
      <c r="CD21" s="26"/>
      <c r="CE21" s="26"/>
      <c r="CF21" s="26"/>
      <c r="CG21" s="27"/>
      <c r="CH21" s="27"/>
      <c r="CI21" s="27"/>
      <c r="CJ21" s="36"/>
      <c r="CK21" s="36"/>
      <c r="CL21" s="27"/>
      <c r="CM21" s="27"/>
      <c r="CN21" s="27"/>
      <c r="CO21" s="27"/>
      <c r="CP21" s="27"/>
      <c r="CQ21" s="27"/>
      <c r="CR21" s="27"/>
      <c r="CS21" s="20"/>
      <c r="CT21" s="20"/>
      <c r="CU21" s="27"/>
      <c r="CV21" s="20"/>
      <c r="CW21" s="20"/>
      <c r="CX21" s="27"/>
      <c r="CY21" s="2"/>
      <c r="CZ21" s="26"/>
      <c r="DA21" s="27"/>
      <c r="DB21" s="20"/>
      <c r="DC21" s="27"/>
      <c r="DD21" s="27"/>
      <c r="DE21" s="26"/>
      <c r="DF21" s="24">
        <f t="shared" si="20"/>
        <v>15448</v>
      </c>
      <c r="DG21" s="23">
        <f t="shared" si="20"/>
        <v>3862</v>
      </c>
      <c r="DH21" s="25">
        <f t="shared" si="21"/>
        <v>2052.2819</v>
      </c>
      <c r="DI21" s="32"/>
      <c r="DJ21" s="26"/>
      <c r="DK21" s="32"/>
      <c r="DL21" s="26"/>
      <c r="DM21" s="26"/>
      <c r="DN21" s="27"/>
      <c r="DO21" s="26"/>
      <c r="DP21" s="26"/>
      <c r="DQ21" s="26"/>
      <c r="DR21" s="32"/>
      <c r="DS21" s="26"/>
      <c r="DT21" s="32"/>
      <c r="DU21" s="26"/>
      <c r="DV21" s="26"/>
      <c r="DW21" s="26"/>
      <c r="DX21" s="26"/>
      <c r="DY21" s="26"/>
      <c r="DZ21" s="26"/>
      <c r="EA21" s="26"/>
      <c r="EB21" s="24">
        <f t="shared" si="22"/>
        <v>0</v>
      </c>
      <c r="EC21" s="23">
        <f t="shared" si="22"/>
        <v>0</v>
      </c>
      <c r="ED21" s="25">
        <f t="shared" si="23"/>
        <v>0</v>
      </c>
      <c r="EF21" s="20">
        <f t="shared" si="24"/>
        <v>0</v>
      </c>
      <c r="EG21" s="20">
        <f t="shared" si="24"/>
        <v>0</v>
      </c>
      <c r="EH21" s="20">
        <f t="shared" si="24"/>
        <v>0</v>
      </c>
      <c r="EI21" s="20">
        <f t="shared" si="25"/>
        <v>0</v>
      </c>
      <c r="EJ21" s="20">
        <f t="shared" si="25"/>
        <v>11018</v>
      </c>
      <c r="EK21" s="20">
        <f t="shared" si="25"/>
        <v>2754.5</v>
      </c>
    </row>
    <row r="22" spans="1:141" s="37" customFormat="1" ht="15" customHeight="1" x14ac:dyDescent="0.25">
      <c r="A22" s="21">
        <v>13</v>
      </c>
      <c r="B22" s="22" t="s">
        <v>22</v>
      </c>
      <c r="C22" s="23">
        <v>8235.0583000000006</v>
      </c>
      <c r="D22" s="24">
        <f t="shared" si="26"/>
        <v>99406.400000000009</v>
      </c>
      <c r="E22" s="23">
        <f t="shared" si="26"/>
        <v>24851.600000000002</v>
      </c>
      <c r="F22" s="25">
        <f t="shared" si="0"/>
        <v>16297.9103</v>
      </c>
      <c r="G22" s="25">
        <f t="shared" si="1"/>
        <v>65.580929598094286</v>
      </c>
      <c r="H22" s="25">
        <f t="shared" si="2"/>
        <v>16.395232399523572</v>
      </c>
      <c r="I22" s="24">
        <f t="shared" si="3"/>
        <v>19827.8</v>
      </c>
      <c r="J22" s="23">
        <f t="shared" si="3"/>
        <v>4956.95</v>
      </c>
      <c r="K22" s="25">
        <f t="shared" si="3"/>
        <v>3034.7103000000002</v>
      </c>
      <c r="L22" s="25">
        <f t="shared" si="4"/>
        <v>61.221321578793422</v>
      </c>
      <c r="M22" s="25">
        <f t="shared" si="5"/>
        <v>15.305330394698355</v>
      </c>
      <c r="N22" s="24">
        <f t="shared" si="27"/>
        <v>9582.8000000000011</v>
      </c>
      <c r="O22" s="25">
        <f t="shared" si="6"/>
        <v>2395.7000000000003</v>
      </c>
      <c r="P22" s="23">
        <f t="shared" si="6"/>
        <v>2184.1493</v>
      </c>
      <c r="Q22" s="25">
        <f t="shared" si="7"/>
        <v>91.169566306298776</v>
      </c>
      <c r="R22" s="26">
        <f t="shared" si="8"/>
        <v>22.792391576574694</v>
      </c>
      <c r="S22" s="25">
        <v>4.2</v>
      </c>
      <c r="T22" s="25">
        <v>1.05</v>
      </c>
      <c r="U22" s="27">
        <v>1.9793000000000001</v>
      </c>
      <c r="V22" s="25">
        <f>U22/T22*100</f>
        <v>188.50476190476192</v>
      </c>
      <c r="W22" s="26">
        <f>U22/S22*100</f>
        <v>47.12619047619048</v>
      </c>
      <c r="X22" s="25">
        <v>5515</v>
      </c>
      <c r="Y22" s="25">
        <v>1378.75</v>
      </c>
      <c r="Z22" s="27">
        <v>269.36099999999999</v>
      </c>
      <c r="AA22" s="25">
        <f t="shared" si="11"/>
        <v>19.536609247506796</v>
      </c>
      <c r="AB22" s="26">
        <f t="shared" si="12"/>
        <v>4.884152311876699</v>
      </c>
      <c r="AC22" s="25">
        <v>9578.6</v>
      </c>
      <c r="AD22" s="27">
        <v>2394.65</v>
      </c>
      <c r="AE22" s="27">
        <v>2182.17</v>
      </c>
      <c r="AF22" s="25">
        <f t="shared" si="13"/>
        <v>91.126887018979801</v>
      </c>
      <c r="AG22" s="26">
        <f t="shared" si="14"/>
        <v>22.78172175474495</v>
      </c>
      <c r="AH22" s="20">
        <v>580</v>
      </c>
      <c r="AI22" s="20">
        <v>145</v>
      </c>
      <c r="AJ22" s="27">
        <v>0</v>
      </c>
      <c r="AK22" s="25">
        <f>AJ22/AI22*100</f>
        <v>0</v>
      </c>
      <c r="AL22" s="26">
        <f>AJ22/AH22*100</f>
        <v>0</v>
      </c>
      <c r="AM22" s="27"/>
      <c r="AN22" s="20"/>
      <c r="AO22" s="27"/>
      <c r="AP22" s="25"/>
      <c r="AQ22" s="26"/>
      <c r="AR22" s="28"/>
      <c r="AS22" s="28"/>
      <c r="AT22" s="26"/>
      <c r="AU22" s="26"/>
      <c r="AV22" s="26"/>
      <c r="AW22" s="26"/>
      <c r="AX22" s="27">
        <v>79578.600000000006</v>
      </c>
      <c r="AY22" s="27">
        <v>19894.650000000001</v>
      </c>
      <c r="AZ22" s="27">
        <v>13263.2</v>
      </c>
      <c r="BA22" s="29"/>
      <c r="BB22" s="29"/>
      <c r="BC22" s="29"/>
      <c r="BD22" s="30"/>
      <c r="BE22" s="27"/>
      <c r="BF22" s="27"/>
      <c r="BG22" s="26"/>
      <c r="BH22" s="26"/>
      <c r="BI22" s="26"/>
      <c r="BJ22" s="26"/>
      <c r="BK22" s="26"/>
      <c r="BL22" s="26"/>
      <c r="BM22" s="24">
        <f t="shared" si="17"/>
        <v>950</v>
      </c>
      <c r="BN22" s="25">
        <f t="shared" si="17"/>
        <v>237.5</v>
      </c>
      <c r="BO22" s="25">
        <f t="shared" si="17"/>
        <v>182.3</v>
      </c>
      <c r="BP22" s="25">
        <f t="shared" si="18"/>
        <v>76.757894736842118</v>
      </c>
      <c r="BQ22" s="26">
        <f t="shared" si="19"/>
        <v>19.18947368421053</v>
      </c>
      <c r="BR22" s="23"/>
      <c r="BS22" s="23"/>
      <c r="BT22" s="27"/>
      <c r="BU22" s="23">
        <v>750</v>
      </c>
      <c r="BV22" s="23">
        <v>187.5</v>
      </c>
      <c r="BW22" s="27">
        <v>182.3</v>
      </c>
      <c r="BX22" s="32"/>
      <c r="BY22" s="32"/>
      <c r="BZ22" s="32"/>
      <c r="CA22" s="23">
        <v>200</v>
      </c>
      <c r="CB22" s="23">
        <v>50</v>
      </c>
      <c r="CC22" s="27">
        <v>0</v>
      </c>
      <c r="CD22" s="26"/>
      <c r="CE22" s="26"/>
      <c r="CF22" s="26"/>
      <c r="CG22" s="27"/>
      <c r="CH22" s="27"/>
      <c r="CI22" s="27"/>
      <c r="CJ22" s="36"/>
      <c r="CK22" s="36"/>
      <c r="CL22" s="27"/>
      <c r="CM22" s="27">
        <v>3200</v>
      </c>
      <c r="CN22" s="27">
        <v>800</v>
      </c>
      <c r="CO22" s="27">
        <v>398.9</v>
      </c>
      <c r="CP22" s="27">
        <v>600</v>
      </c>
      <c r="CQ22" s="27">
        <v>150</v>
      </c>
      <c r="CR22" s="27">
        <v>10</v>
      </c>
      <c r="CS22" s="20"/>
      <c r="CT22" s="20"/>
      <c r="CU22" s="27"/>
      <c r="CV22" s="27"/>
      <c r="CW22" s="27"/>
      <c r="CX22" s="27"/>
      <c r="CY22" s="2"/>
      <c r="CZ22" s="26"/>
      <c r="DA22" s="27"/>
      <c r="DB22" s="27"/>
      <c r="DC22" s="27"/>
      <c r="DD22" s="27"/>
      <c r="DE22" s="26"/>
      <c r="DF22" s="24">
        <f t="shared" si="20"/>
        <v>99406.400000000009</v>
      </c>
      <c r="DG22" s="23">
        <f t="shared" si="20"/>
        <v>24851.600000000002</v>
      </c>
      <c r="DH22" s="25">
        <f t="shared" si="21"/>
        <v>16297.9103</v>
      </c>
      <c r="DI22" s="32"/>
      <c r="DJ22" s="26"/>
      <c r="DK22" s="32"/>
      <c r="DL22" s="26"/>
      <c r="DM22" s="26"/>
      <c r="DN22" s="26"/>
      <c r="DO22" s="26"/>
      <c r="DP22" s="26"/>
      <c r="DQ22" s="26"/>
      <c r="DR22" s="32"/>
      <c r="DS22" s="26"/>
      <c r="DT22" s="32"/>
      <c r="DU22" s="26"/>
      <c r="DV22" s="26"/>
      <c r="DW22" s="26"/>
      <c r="DX22" s="26"/>
      <c r="DY22" s="26"/>
      <c r="DZ22" s="26"/>
      <c r="EA22" s="26"/>
      <c r="EB22" s="24">
        <f t="shared" si="22"/>
        <v>0</v>
      </c>
      <c r="EC22" s="23">
        <f t="shared" si="22"/>
        <v>0</v>
      </c>
      <c r="ED22" s="25">
        <f t="shared" si="23"/>
        <v>0</v>
      </c>
      <c r="EF22" s="20">
        <f t="shared" si="24"/>
        <v>10</v>
      </c>
      <c r="EG22" s="20">
        <f t="shared" si="24"/>
        <v>0</v>
      </c>
      <c r="EH22" s="20">
        <f t="shared" si="24"/>
        <v>0</v>
      </c>
      <c r="EI22" s="20">
        <f t="shared" si="25"/>
        <v>0</v>
      </c>
      <c r="EJ22" s="20">
        <f t="shared" si="25"/>
        <v>79578.600000000006</v>
      </c>
      <c r="EK22" s="20">
        <f t="shared" si="25"/>
        <v>19894.650000000001</v>
      </c>
    </row>
    <row r="23" spans="1:141" s="37" customFormat="1" ht="15" customHeight="1" x14ac:dyDescent="0.25">
      <c r="A23" s="21">
        <v>14</v>
      </c>
      <c r="B23" s="22" t="s">
        <v>23</v>
      </c>
      <c r="C23" s="23">
        <v>868.96379999999999</v>
      </c>
      <c r="D23" s="24">
        <f t="shared" si="26"/>
        <v>56077.700000000004</v>
      </c>
      <c r="E23" s="23">
        <f t="shared" si="26"/>
        <v>14019.425000000001</v>
      </c>
      <c r="F23" s="25">
        <f t="shared" si="0"/>
        <v>8614.3675000000003</v>
      </c>
      <c r="G23" s="25">
        <f t="shared" si="1"/>
        <v>61.445940186562574</v>
      </c>
      <c r="H23" s="25">
        <f t="shared" si="2"/>
        <v>15.361485046640643</v>
      </c>
      <c r="I23" s="24">
        <f t="shared" si="3"/>
        <v>10241.9</v>
      </c>
      <c r="J23" s="23">
        <f t="shared" si="3"/>
        <v>2560.4749999999999</v>
      </c>
      <c r="K23" s="25">
        <f t="shared" si="3"/>
        <v>1474.9675</v>
      </c>
      <c r="L23" s="25">
        <f t="shared" si="4"/>
        <v>57.605229498432905</v>
      </c>
      <c r="M23" s="25">
        <f t="shared" si="5"/>
        <v>14.401307374608226</v>
      </c>
      <c r="N23" s="24">
        <f t="shared" si="27"/>
        <v>4518.5</v>
      </c>
      <c r="O23" s="25">
        <f t="shared" si="6"/>
        <v>1129.625</v>
      </c>
      <c r="P23" s="23">
        <f t="shared" si="6"/>
        <v>527.05949999999996</v>
      </c>
      <c r="Q23" s="25">
        <f t="shared" si="7"/>
        <v>46.657917450481349</v>
      </c>
      <c r="R23" s="26">
        <f t="shared" si="8"/>
        <v>11.664479362620337</v>
      </c>
      <c r="S23" s="25">
        <v>0</v>
      </c>
      <c r="T23" s="25">
        <v>0</v>
      </c>
      <c r="U23" s="27">
        <v>7.9275000000000002</v>
      </c>
      <c r="V23" s="25"/>
      <c r="W23" s="26"/>
      <c r="X23" s="25">
        <v>2901.4</v>
      </c>
      <c r="Y23" s="25">
        <v>725.35</v>
      </c>
      <c r="Z23" s="27">
        <v>462.70800000000003</v>
      </c>
      <c r="AA23" s="25">
        <f t="shared" si="11"/>
        <v>63.790997449507138</v>
      </c>
      <c r="AB23" s="26">
        <f t="shared" si="12"/>
        <v>15.947749362376785</v>
      </c>
      <c r="AC23" s="25">
        <v>4518.5</v>
      </c>
      <c r="AD23" s="27">
        <v>1129.625</v>
      </c>
      <c r="AE23" s="27">
        <v>519.13199999999995</v>
      </c>
      <c r="AF23" s="25">
        <f t="shared" si="13"/>
        <v>45.956135885802809</v>
      </c>
      <c r="AG23" s="26">
        <f t="shared" si="14"/>
        <v>11.489033971450702</v>
      </c>
      <c r="AH23" s="20">
        <v>760</v>
      </c>
      <c r="AI23" s="20">
        <v>190</v>
      </c>
      <c r="AJ23" s="27">
        <v>156.5</v>
      </c>
      <c r="AK23" s="25">
        <f>AJ23/AI23*100</f>
        <v>82.368421052631575</v>
      </c>
      <c r="AL23" s="26">
        <f>AJ23/AH23*100</f>
        <v>20.592105263157894</v>
      </c>
      <c r="AM23" s="27"/>
      <c r="AN23" s="20"/>
      <c r="AO23" s="27"/>
      <c r="AP23" s="25"/>
      <c r="AQ23" s="26"/>
      <c r="AR23" s="28"/>
      <c r="AS23" s="28"/>
      <c r="AT23" s="26"/>
      <c r="AU23" s="26"/>
      <c r="AV23" s="26"/>
      <c r="AW23" s="26"/>
      <c r="AX23" s="27">
        <v>39835.800000000003</v>
      </c>
      <c r="AY23" s="27">
        <v>9958.9500000000007</v>
      </c>
      <c r="AZ23" s="27">
        <v>6639.4</v>
      </c>
      <c r="BA23" s="29"/>
      <c r="BB23" s="29"/>
      <c r="BC23" s="29"/>
      <c r="BD23" s="30"/>
      <c r="BE23" s="27"/>
      <c r="BF23" s="27"/>
      <c r="BG23" s="26"/>
      <c r="BH23" s="26"/>
      <c r="BI23" s="26"/>
      <c r="BJ23" s="26"/>
      <c r="BK23" s="26"/>
      <c r="BL23" s="26"/>
      <c r="BM23" s="24">
        <f t="shared" si="17"/>
        <v>672</v>
      </c>
      <c r="BN23" s="25">
        <f t="shared" si="17"/>
        <v>168</v>
      </c>
      <c r="BO23" s="25">
        <f t="shared" si="17"/>
        <v>192.7</v>
      </c>
      <c r="BP23" s="25">
        <f t="shared" si="18"/>
        <v>114.70238095238095</v>
      </c>
      <c r="BQ23" s="26">
        <f t="shared" si="19"/>
        <v>28.675595238095237</v>
      </c>
      <c r="BR23" s="23"/>
      <c r="BS23" s="23"/>
      <c r="BT23" s="27"/>
      <c r="BU23" s="23">
        <v>390</v>
      </c>
      <c r="BV23" s="23">
        <v>97.5</v>
      </c>
      <c r="BW23" s="27">
        <v>160.69999999999999</v>
      </c>
      <c r="BX23" s="32"/>
      <c r="BY23" s="32"/>
      <c r="BZ23" s="32"/>
      <c r="CA23" s="23">
        <v>282</v>
      </c>
      <c r="CB23" s="23">
        <v>70.5</v>
      </c>
      <c r="CC23" s="27">
        <v>32</v>
      </c>
      <c r="CD23" s="26"/>
      <c r="CE23" s="26"/>
      <c r="CF23" s="26"/>
      <c r="CG23" s="27"/>
      <c r="CH23" s="27"/>
      <c r="CI23" s="27"/>
      <c r="CJ23" s="36"/>
      <c r="CK23" s="36"/>
      <c r="CL23" s="27"/>
      <c r="CM23" s="27">
        <v>1390</v>
      </c>
      <c r="CN23" s="27">
        <v>347.5</v>
      </c>
      <c r="CO23" s="27">
        <v>136</v>
      </c>
      <c r="CP23" s="27">
        <v>290</v>
      </c>
      <c r="CQ23" s="27">
        <v>72.5</v>
      </c>
      <c r="CR23" s="27">
        <v>6</v>
      </c>
      <c r="CS23" s="20"/>
      <c r="CT23" s="20"/>
      <c r="CU23" s="27"/>
      <c r="CV23" s="27"/>
      <c r="CW23" s="27"/>
      <c r="CX23" s="27"/>
      <c r="CY23" s="26">
        <v>6000</v>
      </c>
      <c r="CZ23" s="26">
        <v>1500</v>
      </c>
      <c r="DA23" s="27">
        <v>500</v>
      </c>
      <c r="DB23" s="20"/>
      <c r="DC23" s="27"/>
      <c r="DD23" s="27"/>
      <c r="DE23" s="26"/>
      <c r="DF23" s="24">
        <f t="shared" si="20"/>
        <v>56077.700000000004</v>
      </c>
      <c r="DG23" s="23">
        <f t="shared" si="20"/>
        <v>14019.425000000001</v>
      </c>
      <c r="DH23" s="25">
        <f t="shared" si="21"/>
        <v>8614.3675000000003</v>
      </c>
      <c r="DI23" s="32"/>
      <c r="DJ23" s="26"/>
      <c r="DK23" s="32"/>
      <c r="DL23" s="26"/>
      <c r="DM23" s="26"/>
      <c r="DN23" s="27"/>
      <c r="DO23" s="26"/>
      <c r="DP23" s="26"/>
      <c r="DQ23" s="26"/>
      <c r="DR23" s="32"/>
      <c r="DS23" s="26"/>
      <c r="DT23" s="32"/>
      <c r="DU23" s="26"/>
      <c r="DV23" s="26"/>
      <c r="DW23" s="26"/>
      <c r="DX23" s="26"/>
      <c r="DY23" s="26"/>
      <c r="DZ23" s="26"/>
      <c r="EA23" s="26"/>
      <c r="EB23" s="24">
        <f t="shared" si="22"/>
        <v>0</v>
      </c>
      <c r="EC23" s="23">
        <f t="shared" si="22"/>
        <v>0</v>
      </c>
      <c r="ED23" s="25">
        <f t="shared" si="23"/>
        <v>0</v>
      </c>
      <c r="EF23" s="20">
        <f t="shared" si="24"/>
        <v>506</v>
      </c>
      <c r="EG23" s="20">
        <f t="shared" si="24"/>
        <v>0</v>
      </c>
      <c r="EH23" s="20">
        <f t="shared" si="24"/>
        <v>0</v>
      </c>
      <c r="EI23" s="20">
        <f t="shared" si="25"/>
        <v>0</v>
      </c>
      <c r="EJ23" s="20">
        <f t="shared" si="25"/>
        <v>45835.8</v>
      </c>
      <c r="EK23" s="20">
        <f t="shared" si="25"/>
        <v>11458.95</v>
      </c>
    </row>
    <row r="24" spans="1:141" s="37" customFormat="1" ht="15" customHeight="1" x14ac:dyDescent="0.25">
      <c r="A24" s="21">
        <v>15</v>
      </c>
      <c r="B24" s="22" t="s">
        <v>24</v>
      </c>
      <c r="C24" s="23">
        <v>18.094200000000001</v>
      </c>
      <c r="D24" s="24">
        <f t="shared" si="26"/>
        <v>12006.3</v>
      </c>
      <c r="E24" s="23">
        <f t="shared" si="26"/>
        <v>3001.5749999999998</v>
      </c>
      <c r="F24" s="25">
        <f t="shared" si="0"/>
        <v>1242.3311000000001</v>
      </c>
      <c r="G24" s="25">
        <f t="shared" si="1"/>
        <v>41.389307280344489</v>
      </c>
      <c r="H24" s="25">
        <f t="shared" si="2"/>
        <v>10.347326820086122</v>
      </c>
      <c r="I24" s="24">
        <f t="shared" si="3"/>
        <v>7991.7</v>
      </c>
      <c r="J24" s="23">
        <f t="shared" si="3"/>
        <v>1997.925</v>
      </c>
      <c r="K24" s="25">
        <f t="shared" si="3"/>
        <v>573.13110000000006</v>
      </c>
      <c r="L24" s="25">
        <f t="shared" si="4"/>
        <v>28.686317053943473</v>
      </c>
      <c r="M24" s="25">
        <f t="shared" si="5"/>
        <v>7.1715792634858682</v>
      </c>
      <c r="N24" s="24">
        <f t="shared" si="27"/>
        <v>2475.6999999999998</v>
      </c>
      <c r="O24" s="25">
        <f t="shared" si="6"/>
        <v>618.92499999999995</v>
      </c>
      <c r="P24" s="23">
        <f t="shared" si="6"/>
        <v>428.3931</v>
      </c>
      <c r="Q24" s="25">
        <f t="shared" si="7"/>
        <v>69.215672335097139</v>
      </c>
      <c r="R24" s="26">
        <f t="shared" si="8"/>
        <v>17.303918083774285</v>
      </c>
      <c r="S24" s="25">
        <v>375.7</v>
      </c>
      <c r="T24" s="25">
        <v>93.924999999999997</v>
      </c>
      <c r="U24" s="27">
        <v>34.883099999999999</v>
      </c>
      <c r="V24" s="25">
        <f>U24/T24*100</f>
        <v>37.139313281873839</v>
      </c>
      <c r="W24" s="26">
        <f>U24/S24*100</f>
        <v>9.2848283204684599</v>
      </c>
      <c r="X24" s="25">
        <v>1600</v>
      </c>
      <c r="Y24" s="25">
        <v>400</v>
      </c>
      <c r="Z24" s="27">
        <v>59.738</v>
      </c>
      <c r="AA24" s="25">
        <f t="shared" si="11"/>
        <v>14.9345</v>
      </c>
      <c r="AB24" s="26">
        <f t="shared" si="12"/>
        <v>3.733625</v>
      </c>
      <c r="AC24" s="25">
        <v>2100</v>
      </c>
      <c r="AD24" s="27">
        <v>525</v>
      </c>
      <c r="AE24" s="27">
        <v>393.51</v>
      </c>
      <c r="AF24" s="25">
        <f t="shared" si="13"/>
        <v>74.954285714285717</v>
      </c>
      <c r="AG24" s="26">
        <f t="shared" si="14"/>
        <v>18.738571428571429</v>
      </c>
      <c r="AH24" s="20">
        <v>36</v>
      </c>
      <c r="AI24" s="20">
        <v>9</v>
      </c>
      <c r="AJ24" s="27">
        <v>25</v>
      </c>
      <c r="AK24" s="25">
        <f>AJ24/AI24*100</f>
        <v>277.77777777777777</v>
      </c>
      <c r="AL24" s="26">
        <f>AJ24/AH24*100</f>
        <v>69.444444444444443</v>
      </c>
      <c r="AM24" s="27"/>
      <c r="AN24" s="20"/>
      <c r="AO24" s="27"/>
      <c r="AP24" s="25"/>
      <c r="AQ24" s="26"/>
      <c r="AR24" s="28"/>
      <c r="AS24" s="28"/>
      <c r="AT24" s="26"/>
      <c r="AU24" s="26"/>
      <c r="AV24" s="26"/>
      <c r="AW24" s="26"/>
      <c r="AX24" s="27">
        <v>4014.6</v>
      </c>
      <c r="AY24" s="27">
        <v>1003.65</v>
      </c>
      <c r="AZ24" s="27">
        <v>669.2</v>
      </c>
      <c r="BA24" s="29"/>
      <c r="BB24" s="29"/>
      <c r="BC24" s="29"/>
      <c r="BD24" s="30"/>
      <c r="BE24" s="27"/>
      <c r="BF24" s="27"/>
      <c r="BG24" s="26"/>
      <c r="BH24" s="26"/>
      <c r="BI24" s="26"/>
      <c r="BJ24" s="26"/>
      <c r="BK24" s="26"/>
      <c r="BL24" s="26"/>
      <c r="BM24" s="24">
        <f t="shared" si="17"/>
        <v>580</v>
      </c>
      <c r="BN24" s="25">
        <f t="shared" si="17"/>
        <v>145</v>
      </c>
      <c r="BO24" s="25">
        <f t="shared" si="17"/>
        <v>60</v>
      </c>
      <c r="BP24" s="25">
        <f t="shared" si="18"/>
        <v>41.379310344827587</v>
      </c>
      <c r="BQ24" s="26">
        <f t="shared" si="19"/>
        <v>10.344827586206897</v>
      </c>
      <c r="BR24" s="23">
        <v>580</v>
      </c>
      <c r="BS24" s="23">
        <v>145</v>
      </c>
      <c r="BT24" s="27">
        <v>60</v>
      </c>
      <c r="BU24" s="23"/>
      <c r="BV24" s="23"/>
      <c r="BW24" s="27"/>
      <c r="BX24" s="32"/>
      <c r="BY24" s="32"/>
      <c r="BZ24" s="32"/>
      <c r="CA24" s="23"/>
      <c r="CB24" s="23"/>
      <c r="CC24" s="27"/>
      <c r="CD24" s="26"/>
      <c r="CE24" s="26"/>
      <c r="CF24" s="26"/>
      <c r="CG24" s="27"/>
      <c r="CH24" s="27"/>
      <c r="CI24" s="27"/>
      <c r="CJ24" s="36"/>
      <c r="CK24" s="36"/>
      <c r="CL24" s="27"/>
      <c r="CM24" s="27">
        <v>100</v>
      </c>
      <c r="CN24" s="27">
        <v>25</v>
      </c>
      <c r="CO24" s="27">
        <v>0</v>
      </c>
      <c r="CP24" s="27"/>
      <c r="CQ24" s="27"/>
      <c r="CR24" s="27"/>
      <c r="CS24" s="20"/>
      <c r="CT24" s="20"/>
      <c r="CU24" s="27"/>
      <c r="CV24" s="20"/>
      <c r="CW24" s="20"/>
      <c r="CX24" s="27"/>
      <c r="CY24" s="26"/>
      <c r="CZ24" s="26"/>
      <c r="DA24" s="27"/>
      <c r="DB24" s="27">
        <v>3200</v>
      </c>
      <c r="DC24" s="27">
        <v>800</v>
      </c>
      <c r="DD24" s="27"/>
      <c r="DE24" s="26"/>
      <c r="DF24" s="24">
        <f t="shared" si="20"/>
        <v>12006.3</v>
      </c>
      <c r="DG24" s="23">
        <f t="shared" si="20"/>
        <v>3001.5749999999998</v>
      </c>
      <c r="DH24" s="25">
        <f t="shared" si="21"/>
        <v>1242.3311000000001</v>
      </c>
      <c r="DI24" s="32"/>
      <c r="DJ24" s="26"/>
      <c r="DK24" s="32"/>
      <c r="DL24" s="26"/>
      <c r="DM24" s="26"/>
      <c r="DN24" s="26"/>
      <c r="DO24" s="26"/>
      <c r="DP24" s="26"/>
      <c r="DQ24" s="26"/>
      <c r="DR24" s="32"/>
      <c r="DS24" s="26"/>
      <c r="DT24" s="32"/>
      <c r="DU24" s="26"/>
      <c r="DV24" s="26"/>
      <c r="DW24" s="26"/>
      <c r="DX24" s="26"/>
      <c r="DY24" s="26"/>
      <c r="DZ24" s="26"/>
      <c r="EA24" s="26"/>
      <c r="EB24" s="24">
        <f t="shared" si="22"/>
        <v>0</v>
      </c>
      <c r="EC24" s="23">
        <f t="shared" si="22"/>
        <v>0</v>
      </c>
      <c r="ED24" s="25">
        <f t="shared" si="23"/>
        <v>0</v>
      </c>
      <c r="EF24" s="20">
        <f t="shared" si="24"/>
        <v>0</v>
      </c>
      <c r="EG24" s="20">
        <f t="shared" si="24"/>
        <v>3200</v>
      </c>
      <c r="EH24" s="20">
        <f t="shared" si="24"/>
        <v>800</v>
      </c>
      <c r="EI24" s="20">
        <f t="shared" si="25"/>
        <v>0</v>
      </c>
      <c r="EJ24" s="20">
        <f t="shared" si="25"/>
        <v>4014.6</v>
      </c>
      <c r="EK24" s="20">
        <f t="shared" si="25"/>
        <v>1003.65</v>
      </c>
    </row>
    <row r="25" spans="1:141" s="37" customFormat="1" ht="15" customHeight="1" x14ac:dyDescent="0.25">
      <c r="A25" s="21">
        <v>16</v>
      </c>
      <c r="B25" s="22" t="s">
        <v>25</v>
      </c>
      <c r="C25" s="23">
        <v>9422.86</v>
      </c>
      <c r="D25" s="24">
        <f t="shared" si="26"/>
        <v>13662.1</v>
      </c>
      <c r="E25" s="23">
        <f t="shared" si="26"/>
        <v>3415.5250000000001</v>
      </c>
      <c r="F25" s="25">
        <f t="shared" si="0"/>
        <v>2684.4279999999999</v>
      </c>
      <c r="G25" s="25">
        <f t="shared" si="1"/>
        <v>78.594886584053697</v>
      </c>
      <c r="H25" s="25">
        <f t="shared" si="2"/>
        <v>19.648721646013424</v>
      </c>
      <c r="I25" s="24">
        <f t="shared" si="3"/>
        <v>5700</v>
      </c>
      <c r="J25" s="23">
        <f t="shared" si="3"/>
        <v>1425</v>
      </c>
      <c r="K25" s="25">
        <f t="shared" si="3"/>
        <v>1357.4279999999999</v>
      </c>
      <c r="L25" s="25">
        <f t="shared" si="4"/>
        <v>95.258105263157887</v>
      </c>
      <c r="M25" s="25">
        <f t="shared" si="5"/>
        <v>23.814526315789472</v>
      </c>
      <c r="N25" s="24">
        <f t="shared" si="27"/>
        <v>1200</v>
      </c>
      <c r="O25" s="25">
        <f t="shared" si="6"/>
        <v>300</v>
      </c>
      <c r="P25" s="23">
        <f t="shared" si="6"/>
        <v>528.74800000000005</v>
      </c>
      <c r="Q25" s="25">
        <f t="shared" si="7"/>
        <v>176.24933333333334</v>
      </c>
      <c r="R25" s="26">
        <f t="shared" si="8"/>
        <v>44.062333333333335</v>
      </c>
      <c r="S25" s="25">
        <v>0</v>
      </c>
      <c r="T25" s="25">
        <v>0</v>
      </c>
      <c r="U25" s="27">
        <v>5.1379999999999999</v>
      </c>
      <c r="V25" s="25"/>
      <c r="W25" s="26"/>
      <c r="X25" s="25">
        <v>3000</v>
      </c>
      <c r="Y25" s="25">
        <v>750</v>
      </c>
      <c r="Z25" s="27">
        <v>474.89</v>
      </c>
      <c r="AA25" s="25">
        <f t="shared" si="11"/>
        <v>63.318666666666665</v>
      </c>
      <c r="AB25" s="26">
        <f t="shared" si="12"/>
        <v>15.829666666666666</v>
      </c>
      <c r="AC25" s="25">
        <v>1200</v>
      </c>
      <c r="AD25" s="27">
        <v>300</v>
      </c>
      <c r="AE25" s="27">
        <v>523.61</v>
      </c>
      <c r="AF25" s="25">
        <f t="shared" si="13"/>
        <v>174.53666666666666</v>
      </c>
      <c r="AG25" s="26">
        <f t="shared" si="14"/>
        <v>43.634166666666665</v>
      </c>
      <c r="AH25" s="20">
        <v>200</v>
      </c>
      <c r="AI25" s="20">
        <v>50</v>
      </c>
      <c r="AJ25" s="27">
        <v>84.6</v>
      </c>
      <c r="AK25" s="25">
        <f>AJ25/AI25*100</f>
        <v>169.2</v>
      </c>
      <c r="AL25" s="26">
        <f>AJ25/AH25*100</f>
        <v>42.3</v>
      </c>
      <c r="AM25" s="27"/>
      <c r="AN25" s="20"/>
      <c r="AO25" s="27"/>
      <c r="AP25" s="25"/>
      <c r="AQ25" s="26"/>
      <c r="AR25" s="28"/>
      <c r="AS25" s="28"/>
      <c r="AT25" s="26"/>
      <c r="AU25" s="26"/>
      <c r="AV25" s="26"/>
      <c r="AW25" s="26"/>
      <c r="AX25" s="27">
        <v>7962.1</v>
      </c>
      <c r="AY25" s="27">
        <v>1990.5250000000001</v>
      </c>
      <c r="AZ25" s="27">
        <v>1327</v>
      </c>
      <c r="BA25" s="29"/>
      <c r="BB25" s="29"/>
      <c r="BC25" s="29"/>
      <c r="BD25" s="30"/>
      <c r="BE25" s="27"/>
      <c r="BF25" s="27"/>
      <c r="BG25" s="26"/>
      <c r="BH25" s="26"/>
      <c r="BI25" s="26"/>
      <c r="BJ25" s="26"/>
      <c r="BK25" s="26"/>
      <c r="BL25" s="26"/>
      <c r="BM25" s="24">
        <f t="shared" si="17"/>
        <v>1100</v>
      </c>
      <c r="BN25" s="25">
        <f t="shared" si="17"/>
        <v>275</v>
      </c>
      <c r="BO25" s="25">
        <f t="shared" si="17"/>
        <v>260.02999999999997</v>
      </c>
      <c r="BP25" s="25">
        <f t="shared" si="18"/>
        <v>94.556363636363628</v>
      </c>
      <c r="BQ25" s="26">
        <f t="shared" si="19"/>
        <v>23.639090909090907</v>
      </c>
      <c r="BR25" s="23">
        <v>1100</v>
      </c>
      <c r="BS25" s="23">
        <v>275</v>
      </c>
      <c r="BT25" s="27">
        <v>260.02999999999997</v>
      </c>
      <c r="BU25" s="23"/>
      <c r="BV25" s="23"/>
      <c r="BW25" s="27"/>
      <c r="BX25" s="32"/>
      <c r="BY25" s="32"/>
      <c r="BZ25" s="32"/>
      <c r="CA25" s="23"/>
      <c r="CB25" s="23"/>
      <c r="CC25" s="27"/>
      <c r="CD25" s="26"/>
      <c r="CE25" s="26"/>
      <c r="CF25" s="26"/>
      <c r="CG25" s="27"/>
      <c r="CH25" s="27"/>
      <c r="CI25" s="27"/>
      <c r="CJ25" s="36"/>
      <c r="CK25" s="36"/>
      <c r="CL25" s="27"/>
      <c r="CM25" s="27">
        <v>200</v>
      </c>
      <c r="CN25" s="27">
        <v>50</v>
      </c>
      <c r="CO25" s="27">
        <v>9.16</v>
      </c>
      <c r="CP25" s="27">
        <v>200</v>
      </c>
      <c r="CQ25" s="27">
        <v>50</v>
      </c>
      <c r="CR25" s="27">
        <v>9.16</v>
      </c>
      <c r="CS25" s="20"/>
      <c r="CT25" s="20"/>
      <c r="CU25" s="27"/>
      <c r="CV25" s="27"/>
      <c r="CW25" s="27"/>
      <c r="CX25" s="27"/>
      <c r="CY25" s="2"/>
      <c r="CZ25" s="26"/>
      <c r="DA25" s="27"/>
      <c r="DB25" s="20"/>
      <c r="DC25" s="27"/>
      <c r="DD25" s="27"/>
      <c r="DE25" s="26"/>
      <c r="DF25" s="24">
        <f t="shared" si="20"/>
        <v>13662.1</v>
      </c>
      <c r="DG25" s="23">
        <f t="shared" si="20"/>
        <v>3415.5250000000001</v>
      </c>
      <c r="DH25" s="25">
        <f t="shared" si="21"/>
        <v>2684.4279999999999</v>
      </c>
      <c r="DI25" s="32"/>
      <c r="DJ25" s="26"/>
      <c r="DK25" s="32"/>
      <c r="DL25" s="26"/>
      <c r="DM25" s="26"/>
      <c r="DN25" s="27"/>
      <c r="DO25" s="26"/>
      <c r="DP25" s="26"/>
      <c r="DQ25" s="26"/>
      <c r="DR25" s="32"/>
      <c r="DS25" s="26"/>
      <c r="DT25" s="32"/>
      <c r="DU25" s="26"/>
      <c r="DV25" s="26"/>
      <c r="DW25" s="26"/>
      <c r="DX25" s="26"/>
      <c r="DY25" s="26"/>
      <c r="DZ25" s="26"/>
      <c r="EA25" s="26"/>
      <c r="EB25" s="24">
        <f t="shared" si="22"/>
        <v>0</v>
      </c>
      <c r="EC25" s="23">
        <f t="shared" si="22"/>
        <v>0</v>
      </c>
      <c r="ED25" s="25">
        <f t="shared" si="23"/>
        <v>0</v>
      </c>
      <c r="EF25" s="20">
        <f t="shared" si="24"/>
        <v>9.16</v>
      </c>
      <c r="EG25" s="20">
        <f t="shared" si="24"/>
        <v>0</v>
      </c>
      <c r="EH25" s="20">
        <f t="shared" si="24"/>
        <v>0</v>
      </c>
      <c r="EI25" s="20">
        <f t="shared" si="25"/>
        <v>0</v>
      </c>
      <c r="EJ25" s="20">
        <f t="shared" si="25"/>
        <v>7962.1</v>
      </c>
      <c r="EK25" s="20">
        <f t="shared" si="25"/>
        <v>1990.5250000000001</v>
      </c>
    </row>
    <row r="26" spans="1:141" s="37" customFormat="1" ht="15" customHeight="1" x14ac:dyDescent="0.25">
      <c r="A26" s="21">
        <v>17</v>
      </c>
      <c r="B26" s="22" t="s">
        <v>26</v>
      </c>
      <c r="C26" s="23">
        <v>6.0258000000000003</v>
      </c>
      <c r="D26" s="24">
        <f t="shared" si="26"/>
        <v>8104</v>
      </c>
      <c r="E26" s="23">
        <f t="shared" si="26"/>
        <v>2026</v>
      </c>
      <c r="F26" s="25">
        <f t="shared" si="0"/>
        <v>1279.1000000000001</v>
      </c>
      <c r="G26" s="25">
        <f t="shared" si="1"/>
        <v>63.134254689042457</v>
      </c>
      <c r="H26" s="25">
        <f t="shared" si="2"/>
        <v>15.783563672260614</v>
      </c>
      <c r="I26" s="24">
        <f t="shared" ref="I26:K33" si="28">S26+X26+AC26+AH26+AM26+AR26+BJ26+BR26+BU26+BX26+CA26+CD26+CJ26+CM26+CS26+CV26+DB26</f>
        <v>1297.7</v>
      </c>
      <c r="J26" s="23">
        <f t="shared" si="28"/>
        <v>324.42500000000001</v>
      </c>
      <c r="K26" s="25">
        <f t="shared" si="28"/>
        <v>144.69999999999999</v>
      </c>
      <c r="L26" s="25">
        <f t="shared" si="4"/>
        <v>44.601988132850423</v>
      </c>
      <c r="M26" s="25">
        <f t="shared" si="5"/>
        <v>11.150497033212606</v>
      </c>
      <c r="N26" s="24">
        <f t="shared" si="27"/>
        <v>496</v>
      </c>
      <c r="O26" s="25">
        <f t="shared" si="27"/>
        <v>124</v>
      </c>
      <c r="P26" s="23">
        <f t="shared" si="27"/>
        <v>85.9</v>
      </c>
      <c r="Q26" s="25">
        <f t="shared" si="7"/>
        <v>69.274193548387103</v>
      </c>
      <c r="R26" s="26">
        <f t="shared" si="8"/>
        <v>17.318548387096776</v>
      </c>
      <c r="S26" s="25">
        <v>0</v>
      </c>
      <c r="T26" s="25">
        <v>0</v>
      </c>
      <c r="U26" s="27">
        <v>0</v>
      </c>
      <c r="V26" s="25"/>
      <c r="W26" s="26"/>
      <c r="X26" s="25">
        <v>596.70000000000005</v>
      </c>
      <c r="Y26" s="25">
        <v>149.17500000000001</v>
      </c>
      <c r="Z26" s="27">
        <v>58.8</v>
      </c>
      <c r="AA26" s="25">
        <f t="shared" si="11"/>
        <v>39.416792357968824</v>
      </c>
      <c r="AB26" s="26">
        <f t="shared" si="12"/>
        <v>9.8541980894922059</v>
      </c>
      <c r="AC26" s="25">
        <v>496</v>
      </c>
      <c r="AD26" s="27">
        <v>124</v>
      </c>
      <c r="AE26" s="27">
        <v>85.9</v>
      </c>
      <c r="AF26" s="25">
        <f t="shared" si="13"/>
        <v>69.274193548387103</v>
      </c>
      <c r="AG26" s="26">
        <f t="shared" si="14"/>
        <v>17.318548387096776</v>
      </c>
      <c r="AH26" s="20">
        <v>0</v>
      </c>
      <c r="AI26" s="20">
        <v>0</v>
      </c>
      <c r="AJ26" s="27">
        <v>0</v>
      </c>
      <c r="AK26" s="25"/>
      <c r="AL26" s="26"/>
      <c r="AM26" s="27"/>
      <c r="AN26" s="20"/>
      <c r="AO26" s="27"/>
      <c r="AP26" s="25"/>
      <c r="AQ26" s="26"/>
      <c r="AR26" s="28"/>
      <c r="AS26" s="28"/>
      <c r="AT26" s="26"/>
      <c r="AU26" s="26"/>
      <c r="AV26" s="26"/>
      <c r="AW26" s="26"/>
      <c r="AX26" s="27">
        <v>6806.3</v>
      </c>
      <c r="AY26" s="27">
        <v>1701.575</v>
      </c>
      <c r="AZ26" s="27">
        <v>1134.4000000000001</v>
      </c>
      <c r="BA26" s="29"/>
      <c r="BB26" s="29"/>
      <c r="BC26" s="29"/>
      <c r="BD26" s="30"/>
      <c r="BE26" s="27"/>
      <c r="BF26" s="27"/>
      <c r="BG26" s="26"/>
      <c r="BH26" s="26"/>
      <c r="BI26" s="26"/>
      <c r="BJ26" s="26"/>
      <c r="BK26" s="26"/>
      <c r="BL26" s="26"/>
      <c r="BM26" s="24">
        <f t="shared" ref="BM26:BP33" si="29">BR26+BU26+BX26+CA26</f>
        <v>205</v>
      </c>
      <c r="BN26" s="25">
        <f t="shared" si="29"/>
        <v>51.25</v>
      </c>
      <c r="BO26" s="25">
        <f t="shared" si="29"/>
        <v>0</v>
      </c>
      <c r="BP26" s="25">
        <f t="shared" si="18"/>
        <v>0</v>
      </c>
      <c r="BQ26" s="26">
        <f t="shared" si="19"/>
        <v>0</v>
      </c>
      <c r="BR26" s="23">
        <v>205</v>
      </c>
      <c r="BS26" s="23">
        <v>51.25</v>
      </c>
      <c r="BT26" s="27">
        <v>0</v>
      </c>
      <c r="BU26" s="23"/>
      <c r="BV26" s="23"/>
      <c r="BW26" s="27"/>
      <c r="BX26" s="32"/>
      <c r="BY26" s="32"/>
      <c r="BZ26" s="32"/>
      <c r="CA26" s="23"/>
      <c r="CB26" s="23"/>
      <c r="CC26" s="27"/>
      <c r="CD26" s="26"/>
      <c r="CE26" s="26"/>
      <c r="CF26" s="26"/>
      <c r="CG26" s="27"/>
      <c r="CH26" s="27"/>
      <c r="CI26" s="27"/>
      <c r="CJ26" s="36"/>
      <c r="CK26" s="36"/>
      <c r="CL26" s="27"/>
      <c r="CM26" s="27"/>
      <c r="CN26" s="27"/>
      <c r="CO26" s="27"/>
      <c r="CP26" s="27"/>
      <c r="CQ26" s="27"/>
      <c r="CR26" s="27"/>
      <c r="CS26" s="20"/>
      <c r="CT26" s="20"/>
      <c r="CU26" s="27"/>
      <c r="CV26" s="27"/>
      <c r="CW26" s="27"/>
      <c r="CX26" s="27"/>
      <c r="CY26" s="2"/>
      <c r="CZ26" s="26"/>
      <c r="DA26" s="27"/>
      <c r="DB26" s="27"/>
      <c r="DC26" s="27"/>
      <c r="DD26" s="27"/>
      <c r="DE26" s="26"/>
      <c r="DF26" s="24">
        <f t="shared" ref="DF26:DG33" si="30">S26+X26+AC26+AH26+AM26+AR26+AU26+AX26+BA26+BD26+BG26+BJ26+BR26+BU26+BX26+CA26+CD26+CG26+CJ26+CM26+CS26+CV26+CY26+DB26</f>
        <v>8104</v>
      </c>
      <c r="DG26" s="23">
        <f t="shared" si="30"/>
        <v>2026</v>
      </c>
      <c r="DH26" s="25">
        <f t="shared" si="21"/>
        <v>1279.1000000000001</v>
      </c>
      <c r="DI26" s="32"/>
      <c r="DJ26" s="26"/>
      <c r="DK26" s="32"/>
      <c r="DL26" s="26"/>
      <c r="DM26" s="26"/>
      <c r="DN26" s="26"/>
      <c r="DO26" s="26"/>
      <c r="DP26" s="26"/>
      <c r="DQ26" s="26"/>
      <c r="DR26" s="32"/>
      <c r="DS26" s="26"/>
      <c r="DT26" s="32"/>
      <c r="DU26" s="26"/>
      <c r="DV26" s="26"/>
      <c r="DW26" s="26"/>
      <c r="DX26" s="26"/>
      <c r="DY26" s="26"/>
      <c r="DZ26" s="26"/>
      <c r="EA26" s="26"/>
      <c r="EB26" s="24">
        <f t="shared" ref="EB26:EC33" si="31">DI26+DL26+DO26+DR26+DU26+DX26</f>
        <v>0</v>
      </c>
      <c r="EC26" s="23">
        <f t="shared" si="31"/>
        <v>0</v>
      </c>
      <c r="ED26" s="25">
        <f t="shared" si="23"/>
        <v>0</v>
      </c>
      <c r="EF26" s="20">
        <f t="shared" si="24"/>
        <v>0</v>
      </c>
      <c r="EG26" s="20">
        <f t="shared" si="24"/>
        <v>0</v>
      </c>
      <c r="EH26" s="20">
        <f t="shared" si="24"/>
        <v>0</v>
      </c>
      <c r="EI26" s="20">
        <f t="shared" si="25"/>
        <v>0</v>
      </c>
      <c r="EJ26" s="20">
        <f t="shared" si="25"/>
        <v>6806.3</v>
      </c>
      <c r="EK26" s="20">
        <f t="shared" si="25"/>
        <v>1701.575</v>
      </c>
    </row>
    <row r="27" spans="1:141" s="37" customFormat="1" ht="15" customHeight="1" x14ac:dyDescent="0.25">
      <c r="A27" s="21">
        <v>18</v>
      </c>
      <c r="B27" s="22" t="s">
        <v>27</v>
      </c>
      <c r="C27" s="23">
        <v>10611.527099999999</v>
      </c>
      <c r="D27" s="24">
        <f t="shared" si="26"/>
        <v>18587.099999999999</v>
      </c>
      <c r="E27" s="23">
        <f t="shared" si="26"/>
        <v>4646.7749999999996</v>
      </c>
      <c r="F27" s="25">
        <f t="shared" si="0"/>
        <v>2771.0742999999998</v>
      </c>
      <c r="G27" s="25">
        <f t="shared" si="1"/>
        <v>59.634355009657234</v>
      </c>
      <c r="H27" s="25">
        <f t="shared" si="2"/>
        <v>14.908588752414309</v>
      </c>
      <c r="I27" s="24">
        <f t="shared" si="28"/>
        <v>4857</v>
      </c>
      <c r="J27" s="23">
        <f t="shared" si="28"/>
        <v>1214.25</v>
      </c>
      <c r="K27" s="25">
        <f t="shared" si="28"/>
        <v>482.67429999999996</v>
      </c>
      <c r="L27" s="25">
        <f t="shared" si="4"/>
        <v>39.750817376981672</v>
      </c>
      <c r="M27" s="25">
        <f t="shared" si="5"/>
        <v>9.937704344245418</v>
      </c>
      <c r="N27" s="24">
        <f t="shared" si="27"/>
        <v>1358.6</v>
      </c>
      <c r="O27" s="25">
        <f t="shared" si="27"/>
        <v>339.65</v>
      </c>
      <c r="P27" s="23">
        <f t="shared" si="27"/>
        <v>197.43130000000002</v>
      </c>
      <c r="Q27" s="25">
        <f t="shared" si="7"/>
        <v>58.127866921831306</v>
      </c>
      <c r="R27" s="26">
        <f t="shared" si="8"/>
        <v>14.531966730457826</v>
      </c>
      <c r="S27" s="25">
        <v>44.6</v>
      </c>
      <c r="T27" s="25">
        <v>11.15</v>
      </c>
      <c r="U27" s="27">
        <v>18.531300000000002</v>
      </c>
      <c r="V27" s="25">
        <f>U27/T27*100</f>
        <v>166.20000000000002</v>
      </c>
      <c r="W27" s="26">
        <f>U27/S27*100</f>
        <v>41.550000000000004</v>
      </c>
      <c r="X27" s="25">
        <v>1952.4</v>
      </c>
      <c r="Y27" s="25">
        <v>488.1</v>
      </c>
      <c r="Z27" s="27">
        <v>252.04300000000001</v>
      </c>
      <c r="AA27" s="25">
        <f t="shared" si="11"/>
        <v>51.63757426756812</v>
      </c>
      <c r="AB27" s="26">
        <f t="shared" si="12"/>
        <v>12.90939356689203</v>
      </c>
      <c r="AC27" s="25">
        <v>1314</v>
      </c>
      <c r="AD27" s="27">
        <v>328.5</v>
      </c>
      <c r="AE27" s="27">
        <v>178.9</v>
      </c>
      <c r="AF27" s="25">
        <f t="shared" si="13"/>
        <v>54.459665144596656</v>
      </c>
      <c r="AG27" s="26">
        <f t="shared" si="14"/>
        <v>13.614916286149164</v>
      </c>
      <c r="AH27" s="20">
        <v>120</v>
      </c>
      <c r="AI27" s="20">
        <v>30</v>
      </c>
      <c r="AJ27" s="27">
        <v>4</v>
      </c>
      <c r="AK27" s="25">
        <f t="shared" ref="AK27:AK34" si="32">AJ27/AI27*100</f>
        <v>13.333333333333334</v>
      </c>
      <c r="AL27" s="26">
        <f t="shared" ref="AL27:AL34" si="33">AJ27/AH27*100</f>
        <v>3.3333333333333335</v>
      </c>
      <c r="AM27" s="27"/>
      <c r="AN27" s="20"/>
      <c r="AO27" s="27"/>
      <c r="AP27" s="25"/>
      <c r="AQ27" s="26"/>
      <c r="AR27" s="28"/>
      <c r="AS27" s="28"/>
      <c r="AT27" s="26"/>
      <c r="AU27" s="26"/>
      <c r="AV27" s="26"/>
      <c r="AW27" s="26"/>
      <c r="AX27" s="27">
        <v>13730.1</v>
      </c>
      <c r="AY27" s="27">
        <v>3432.5250000000001</v>
      </c>
      <c r="AZ27" s="27">
        <v>2288.4</v>
      </c>
      <c r="BA27" s="29"/>
      <c r="BB27" s="29"/>
      <c r="BC27" s="29"/>
      <c r="BD27" s="30"/>
      <c r="BE27" s="27"/>
      <c r="BF27" s="27"/>
      <c r="BG27" s="26"/>
      <c r="BH27" s="26"/>
      <c r="BI27" s="26"/>
      <c r="BJ27" s="26"/>
      <c r="BK27" s="26"/>
      <c r="BL27" s="26"/>
      <c r="BM27" s="24">
        <f t="shared" si="29"/>
        <v>1226</v>
      </c>
      <c r="BN27" s="25">
        <f t="shared" si="29"/>
        <v>306.5</v>
      </c>
      <c r="BO27" s="25">
        <f t="shared" si="29"/>
        <v>5.2</v>
      </c>
      <c r="BP27" s="25">
        <f t="shared" si="18"/>
        <v>1.6965742251223492</v>
      </c>
      <c r="BQ27" s="26">
        <f t="shared" si="19"/>
        <v>0.42414355628058731</v>
      </c>
      <c r="BR27" s="23">
        <v>1226</v>
      </c>
      <c r="BS27" s="23">
        <v>306.5</v>
      </c>
      <c r="BT27" s="27">
        <v>5.2</v>
      </c>
      <c r="BU27" s="23"/>
      <c r="BV27" s="23"/>
      <c r="BW27" s="27"/>
      <c r="BX27" s="32"/>
      <c r="BY27" s="32"/>
      <c r="BZ27" s="32"/>
      <c r="CA27" s="23"/>
      <c r="CB27" s="23"/>
      <c r="CC27" s="27"/>
      <c r="CD27" s="26"/>
      <c r="CE27" s="26"/>
      <c r="CF27" s="26"/>
      <c r="CG27" s="27"/>
      <c r="CH27" s="27"/>
      <c r="CI27" s="27"/>
      <c r="CJ27" s="36"/>
      <c r="CK27" s="36"/>
      <c r="CL27" s="27"/>
      <c r="CM27" s="27">
        <v>200</v>
      </c>
      <c r="CN27" s="27">
        <v>50</v>
      </c>
      <c r="CO27" s="27">
        <v>24</v>
      </c>
      <c r="CP27" s="27">
        <v>108</v>
      </c>
      <c r="CQ27" s="27">
        <v>27</v>
      </c>
      <c r="CR27" s="27">
        <v>0</v>
      </c>
      <c r="CS27" s="20"/>
      <c r="CT27" s="20"/>
      <c r="CU27" s="27"/>
      <c r="CV27" s="20"/>
      <c r="CW27" s="20"/>
      <c r="CX27" s="27"/>
      <c r="CY27" s="2"/>
      <c r="CZ27" s="26"/>
      <c r="DA27" s="27"/>
      <c r="DB27" s="20"/>
      <c r="DC27" s="27"/>
      <c r="DD27" s="27"/>
      <c r="DE27" s="26"/>
      <c r="DF27" s="24">
        <f t="shared" si="30"/>
        <v>18587.099999999999</v>
      </c>
      <c r="DG27" s="23">
        <f t="shared" si="30"/>
        <v>4646.7749999999996</v>
      </c>
      <c r="DH27" s="25">
        <f t="shared" si="21"/>
        <v>2771.0742999999998</v>
      </c>
      <c r="DI27" s="32"/>
      <c r="DJ27" s="26"/>
      <c r="DK27" s="32"/>
      <c r="DL27" s="26"/>
      <c r="DM27" s="26"/>
      <c r="DN27" s="27"/>
      <c r="DO27" s="26"/>
      <c r="DP27" s="26"/>
      <c r="DQ27" s="26"/>
      <c r="DR27" s="32"/>
      <c r="DS27" s="26"/>
      <c r="DT27" s="32"/>
      <c r="DU27" s="26"/>
      <c r="DV27" s="26"/>
      <c r="DW27" s="26"/>
      <c r="DX27" s="26"/>
      <c r="DY27" s="26"/>
      <c r="DZ27" s="26"/>
      <c r="EA27" s="26"/>
      <c r="EB27" s="24">
        <f t="shared" si="31"/>
        <v>0</v>
      </c>
      <c r="EC27" s="23">
        <f t="shared" si="31"/>
        <v>0</v>
      </c>
      <c r="ED27" s="25">
        <f t="shared" si="23"/>
        <v>0</v>
      </c>
      <c r="EF27" s="20">
        <f t="shared" si="24"/>
        <v>0</v>
      </c>
      <c r="EG27" s="20">
        <f t="shared" si="24"/>
        <v>0</v>
      </c>
      <c r="EH27" s="20">
        <f t="shared" si="24"/>
        <v>0</v>
      </c>
      <c r="EI27" s="20">
        <f t="shared" si="25"/>
        <v>0</v>
      </c>
      <c r="EJ27" s="20">
        <f t="shared" si="25"/>
        <v>13730.1</v>
      </c>
      <c r="EK27" s="20">
        <f t="shared" si="25"/>
        <v>3432.5250000000001</v>
      </c>
    </row>
    <row r="28" spans="1:141" s="37" customFormat="1" ht="15" customHeight="1" x14ac:dyDescent="0.25">
      <c r="A28" s="21">
        <v>19</v>
      </c>
      <c r="B28" s="22" t="s">
        <v>28</v>
      </c>
      <c r="C28" s="23">
        <v>3.4</v>
      </c>
      <c r="D28" s="24">
        <f t="shared" si="26"/>
        <v>49311.7</v>
      </c>
      <c r="E28" s="23">
        <f t="shared" si="26"/>
        <v>12327.924999999999</v>
      </c>
      <c r="F28" s="25">
        <f t="shared" si="0"/>
        <v>6717.3448000000008</v>
      </c>
      <c r="G28" s="25">
        <f t="shared" si="1"/>
        <v>54.488851935747505</v>
      </c>
      <c r="H28" s="25">
        <f t="shared" si="2"/>
        <v>13.622212983936876</v>
      </c>
      <c r="I28" s="24">
        <f t="shared" si="28"/>
        <v>12017.800000000001</v>
      </c>
      <c r="J28" s="23">
        <f t="shared" si="28"/>
        <v>3004.4500000000003</v>
      </c>
      <c r="K28" s="25">
        <f t="shared" si="28"/>
        <v>501.74480000000005</v>
      </c>
      <c r="L28" s="25">
        <f t="shared" si="4"/>
        <v>16.700054918537504</v>
      </c>
      <c r="M28" s="25">
        <f t="shared" si="5"/>
        <v>4.1750137296343759</v>
      </c>
      <c r="N28" s="24">
        <f t="shared" si="27"/>
        <v>5141.7</v>
      </c>
      <c r="O28" s="25">
        <f t="shared" si="27"/>
        <v>1285.425</v>
      </c>
      <c r="P28" s="23">
        <f t="shared" si="27"/>
        <v>236.07679999999999</v>
      </c>
      <c r="Q28" s="25">
        <f t="shared" si="7"/>
        <v>18.365661162650486</v>
      </c>
      <c r="R28" s="26">
        <f t="shared" si="8"/>
        <v>4.5914152906626216</v>
      </c>
      <c r="S28" s="25">
        <v>0</v>
      </c>
      <c r="T28" s="25">
        <v>0</v>
      </c>
      <c r="U28" s="27">
        <v>0.1268</v>
      </c>
      <c r="V28" s="25"/>
      <c r="W28" s="26"/>
      <c r="X28" s="25">
        <v>2590</v>
      </c>
      <c r="Y28" s="25">
        <v>647.5</v>
      </c>
      <c r="Z28" s="27">
        <v>148.4</v>
      </c>
      <c r="AA28" s="25">
        <f t="shared" si="11"/>
        <v>22.918918918918919</v>
      </c>
      <c r="AB28" s="26">
        <f t="shared" si="12"/>
        <v>5.7297297297297298</v>
      </c>
      <c r="AC28" s="25">
        <v>5141.7</v>
      </c>
      <c r="AD28" s="27">
        <v>1285.425</v>
      </c>
      <c r="AE28" s="27">
        <v>235.95</v>
      </c>
      <c r="AF28" s="25">
        <f t="shared" si="13"/>
        <v>18.355796720928875</v>
      </c>
      <c r="AG28" s="26">
        <f t="shared" si="14"/>
        <v>4.5889491802322189</v>
      </c>
      <c r="AH28" s="20">
        <v>40</v>
      </c>
      <c r="AI28" s="20">
        <v>10</v>
      </c>
      <c r="AJ28" s="27">
        <v>10</v>
      </c>
      <c r="AK28" s="25">
        <f t="shared" si="32"/>
        <v>100</v>
      </c>
      <c r="AL28" s="26">
        <f t="shared" si="33"/>
        <v>25</v>
      </c>
      <c r="AM28" s="27"/>
      <c r="AN28" s="20"/>
      <c r="AO28" s="27"/>
      <c r="AP28" s="25"/>
      <c r="AQ28" s="26"/>
      <c r="AR28" s="28"/>
      <c r="AS28" s="28"/>
      <c r="AT28" s="26"/>
      <c r="AU28" s="26"/>
      <c r="AV28" s="26"/>
      <c r="AW28" s="26"/>
      <c r="AX28" s="27">
        <v>37293.9</v>
      </c>
      <c r="AY28" s="27">
        <v>9323.4750000000004</v>
      </c>
      <c r="AZ28" s="27">
        <v>6215.6</v>
      </c>
      <c r="BA28" s="29"/>
      <c r="BB28" s="29"/>
      <c r="BC28" s="29"/>
      <c r="BD28" s="30"/>
      <c r="BE28" s="27"/>
      <c r="BF28" s="27"/>
      <c r="BG28" s="26"/>
      <c r="BH28" s="26"/>
      <c r="BI28" s="26"/>
      <c r="BJ28" s="26"/>
      <c r="BK28" s="26"/>
      <c r="BL28" s="26"/>
      <c r="BM28" s="24">
        <f t="shared" si="29"/>
        <v>886.1</v>
      </c>
      <c r="BN28" s="25">
        <f t="shared" si="29"/>
        <v>221.52500000000001</v>
      </c>
      <c r="BO28" s="25">
        <f t="shared" si="29"/>
        <v>76</v>
      </c>
      <c r="BP28" s="25">
        <f t="shared" si="18"/>
        <v>34.307640221193999</v>
      </c>
      <c r="BQ28" s="26">
        <f t="shared" si="19"/>
        <v>8.5769100552984998</v>
      </c>
      <c r="BR28" s="23">
        <v>616</v>
      </c>
      <c r="BS28" s="23">
        <v>154</v>
      </c>
      <c r="BT28" s="27">
        <v>66</v>
      </c>
      <c r="BU28" s="23"/>
      <c r="BV28" s="23"/>
      <c r="BW28" s="27"/>
      <c r="BX28" s="32"/>
      <c r="BY28" s="32"/>
      <c r="BZ28" s="32"/>
      <c r="CA28" s="23">
        <v>270.10000000000002</v>
      </c>
      <c r="CB28" s="23">
        <v>67.525000000000006</v>
      </c>
      <c r="CC28" s="27">
        <v>10</v>
      </c>
      <c r="CD28" s="26"/>
      <c r="CE28" s="26"/>
      <c r="CF28" s="26"/>
      <c r="CG28" s="27"/>
      <c r="CH28" s="27"/>
      <c r="CI28" s="27"/>
      <c r="CJ28" s="36"/>
      <c r="CK28" s="36"/>
      <c r="CL28" s="27"/>
      <c r="CM28" s="27">
        <v>3360</v>
      </c>
      <c r="CN28" s="27">
        <v>840</v>
      </c>
      <c r="CO28" s="27">
        <v>31.268000000000001</v>
      </c>
      <c r="CP28" s="27">
        <v>960</v>
      </c>
      <c r="CQ28" s="27">
        <v>240</v>
      </c>
      <c r="CR28" s="27">
        <v>31.268000000000001</v>
      </c>
      <c r="CS28" s="20"/>
      <c r="CT28" s="20"/>
      <c r="CU28" s="27"/>
      <c r="CV28" s="27"/>
      <c r="CW28" s="27"/>
      <c r="CX28" s="27"/>
      <c r="CY28" s="2"/>
      <c r="CZ28" s="26"/>
      <c r="DA28" s="27"/>
      <c r="DB28" s="27"/>
      <c r="DC28" s="27"/>
      <c r="DD28" s="27"/>
      <c r="DE28" s="26"/>
      <c r="DF28" s="24">
        <f t="shared" si="30"/>
        <v>49311.7</v>
      </c>
      <c r="DG28" s="23">
        <f t="shared" si="30"/>
        <v>12327.924999999999</v>
      </c>
      <c r="DH28" s="25">
        <f t="shared" si="21"/>
        <v>6717.3448000000008</v>
      </c>
      <c r="DI28" s="32"/>
      <c r="DJ28" s="26"/>
      <c r="DK28" s="32"/>
      <c r="DL28" s="26"/>
      <c r="DM28" s="26"/>
      <c r="DN28" s="26"/>
      <c r="DO28" s="26"/>
      <c r="DP28" s="26"/>
      <c r="DQ28" s="26"/>
      <c r="DR28" s="32"/>
      <c r="DS28" s="26"/>
      <c r="DT28" s="32"/>
      <c r="DU28" s="26"/>
      <c r="DV28" s="26"/>
      <c r="DW28" s="26"/>
      <c r="DX28" s="26"/>
      <c r="DY28" s="26"/>
      <c r="DZ28" s="26"/>
      <c r="EA28" s="26"/>
      <c r="EB28" s="24">
        <f t="shared" si="31"/>
        <v>0</v>
      </c>
      <c r="EC28" s="23">
        <f t="shared" si="31"/>
        <v>0</v>
      </c>
      <c r="ED28" s="25">
        <f t="shared" si="23"/>
        <v>0</v>
      </c>
      <c r="EF28" s="20">
        <f t="shared" si="24"/>
        <v>31.268000000000001</v>
      </c>
      <c r="EG28" s="20">
        <f t="shared" si="24"/>
        <v>0</v>
      </c>
      <c r="EH28" s="20">
        <f t="shared" si="24"/>
        <v>0</v>
      </c>
      <c r="EI28" s="20">
        <f t="shared" si="25"/>
        <v>0</v>
      </c>
      <c r="EJ28" s="20">
        <f t="shared" si="25"/>
        <v>37293.9</v>
      </c>
      <c r="EK28" s="20">
        <f t="shared" si="25"/>
        <v>9323.4750000000004</v>
      </c>
    </row>
    <row r="29" spans="1:141" s="37" customFormat="1" ht="15" customHeight="1" x14ac:dyDescent="0.25">
      <c r="A29" s="21">
        <v>20</v>
      </c>
      <c r="B29" s="22" t="s">
        <v>29</v>
      </c>
      <c r="C29" s="23">
        <v>555.81619999999998</v>
      </c>
      <c r="D29" s="24">
        <f t="shared" si="26"/>
        <v>15391</v>
      </c>
      <c r="E29" s="23">
        <f t="shared" si="26"/>
        <v>3847.75</v>
      </c>
      <c r="F29" s="25">
        <f t="shared" si="0"/>
        <v>2033.9291000000001</v>
      </c>
      <c r="G29" s="25">
        <f t="shared" si="1"/>
        <v>52.860219608862323</v>
      </c>
      <c r="H29" s="25">
        <f t="shared" si="2"/>
        <v>13.215054902215581</v>
      </c>
      <c r="I29" s="24">
        <f t="shared" si="28"/>
        <v>4450.6000000000004</v>
      </c>
      <c r="J29" s="23">
        <f t="shared" si="28"/>
        <v>1112.6500000000001</v>
      </c>
      <c r="K29" s="25">
        <f t="shared" si="28"/>
        <v>210.5291</v>
      </c>
      <c r="L29" s="25">
        <f t="shared" si="4"/>
        <v>18.921412843212149</v>
      </c>
      <c r="M29" s="25">
        <f t="shared" si="5"/>
        <v>4.7303532108030373</v>
      </c>
      <c r="N29" s="24">
        <f t="shared" si="27"/>
        <v>1502</v>
      </c>
      <c r="O29" s="25">
        <f t="shared" si="27"/>
        <v>375.5</v>
      </c>
      <c r="P29" s="23">
        <f t="shared" si="27"/>
        <v>194.92910000000001</v>
      </c>
      <c r="Q29" s="25">
        <f t="shared" si="7"/>
        <v>51.91187749667111</v>
      </c>
      <c r="R29" s="26">
        <f t="shared" si="8"/>
        <v>12.977969374167778</v>
      </c>
      <c r="S29" s="25">
        <v>0</v>
      </c>
      <c r="T29" s="25">
        <v>0</v>
      </c>
      <c r="U29" s="27">
        <v>0.12909999999999999</v>
      </c>
      <c r="V29" s="25" t="e">
        <f>U29/T29*100</f>
        <v>#DIV/0!</v>
      </c>
      <c r="W29" s="26" t="e">
        <f>U29/S29*100</f>
        <v>#DIV/0!</v>
      </c>
      <c r="X29" s="25">
        <v>1586.5</v>
      </c>
      <c r="Y29" s="25">
        <v>396.625</v>
      </c>
      <c r="Z29" s="27">
        <v>0</v>
      </c>
      <c r="AA29" s="25">
        <f t="shared" si="11"/>
        <v>0</v>
      </c>
      <c r="AB29" s="26">
        <f t="shared" si="12"/>
        <v>0</v>
      </c>
      <c r="AC29" s="25">
        <v>1502</v>
      </c>
      <c r="AD29" s="27">
        <v>375.5</v>
      </c>
      <c r="AE29" s="27">
        <v>194.8</v>
      </c>
      <c r="AF29" s="25">
        <f t="shared" si="13"/>
        <v>51.877496671105192</v>
      </c>
      <c r="AG29" s="26">
        <f t="shared" si="14"/>
        <v>12.969374167776298</v>
      </c>
      <c r="AH29" s="20">
        <v>63.8</v>
      </c>
      <c r="AI29" s="20">
        <v>15.95</v>
      </c>
      <c r="AJ29" s="27">
        <v>0</v>
      </c>
      <c r="AK29" s="25">
        <f t="shared" si="32"/>
        <v>0</v>
      </c>
      <c r="AL29" s="26">
        <f t="shared" si="33"/>
        <v>0</v>
      </c>
      <c r="AM29" s="27"/>
      <c r="AN29" s="20"/>
      <c r="AO29" s="27"/>
      <c r="AP29" s="25"/>
      <c r="AQ29" s="26"/>
      <c r="AR29" s="28"/>
      <c r="AS29" s="28"/>
      <c r="AT29" s="26"/>
      <c r="AU29" s="26"/>
      <c r="AV29" s="26"/>
      <c r="AW29" s="26"/>
      <c r="AX29" s="27">
        <v>10940.4</v>
      </c>
      <c r="AY29" s="27">
        <v>2735.1</v>
      </c>
      <c r="AZ29" s="27">
        <v>1823.4</v>
      </c>
      <c r="BA29" s="29"/>
      <c r="BB29" s="29"/>
      <c r="BC29" s="29"/>
      <c r="BD29" s="30"/>
      <c r="BE29" s="27"/>
      <c r="BF29" s="27"/>
      <c r="BG29" s="26"/>
      <c r="BH29" s="26"/>
      <c r="BI29" s="26"/>
      <c r="BJ29" s="26"/>
      <c r="BK29" s="26"/>
      <c r="BL29" s="26"/>
      <c r="BM29" s="24">
        <f t="shared" si="29"/>
        <v>1298.3</v>
      </c>
      <c r="BN29" s="25">
        <f t="shared" si="29"/>
        <v>324.57499999999999</v>
      </c>
      <c r="BO29" s="25">
        <f t="shared" si="29"/>
        <v>15.6</v>
      </c>
      <c r="BP29" s="25">
        <f t="shared" si="18"/>
        <v>4.8062851421089121</v>
      </c>
      <c r="BQ29" s="26">
        <f t="shared" si="19"/>
        <v>1.201571285527228</v>
      </c>
      <c r="BR29" s="23">
        <v>1298.3</v>
      </c>
      <c r="BS29" s="23">
        <v>324.57499999999999</v>
      </c>
      <c r="BT29" s="27">
        <v>15.6</v>
      </c>
      <c r="BU29" s="23"/>
      <c r="BV29" s="23"/>
      <c r="BW29" s="27"/>
      <c r="BX29" s="32"/>
      <c r="BY29" s="32"/>
      <c r="BZ29" s="32"/>
      <c r="CA29" s="23"/>
      <c r="CB29" s="23"/>
      <c r="CC29" s="27"/>
      <c r="CD29" s="26"/>
      <c r="CE29" s="26"/>
      <c r="CF29" s="26"/>
      <c r="CG29" s="27"/>
      <c r="CH29" s="27"/>
      <c r="CI29" s="27"/>
      <c r="CJ29" s="36"/>
      <c r="CK29" s="36"/>
      <c r="CL29" s="27"/>
      <c r="CM29" s="27"/>
      <c r="CN29" s="27"/>
      <c r="CO29" s="27"/>
      <c r="CP29" s="27"/>
      <c r="CQ29" s="27"/>
      <c r="CR29" s="27"/>
      <c r="CS29" s="20"/>
      <c r="CT29" s="20"/>
      <c r="CU29" s="27"/>
      <c r="CV29" s="27"/>
      <c r="CW29" s="27"/>
      <c r="CX29" s="27"/>
      <c r="CY29" s="2"/>
      <c r="CZ29" s="26"/>
      <c r="DA29" s="27"/>
      <c r="DB29" s="20"/>
      <c r="DC29" s="27"/>
      <c r="DD29" s="27"/>
      <c r="DE29" s="26"/>
      <c r="DF29" s="24">
        <f t="shared" si="30"/>
        <v>15391</v>
      </c>
      <c r="DG29" s="23">
        <f t="shared" si="30"/>
        <v>3847.75</v>
      </c>
      <c r="DH29" s="25">
        <f t="shared" si="21"/>
        <v>2033.9291000000001</v>
      </c>
      <c r="DI29" s="25"/>
      <c r="DJ29" s="25"/>
      <c r="DK29" s="25"/>
      <c r="DL29" s="26"/>
      <c r="DM29" s="26"/>
      <c r="DN29" s="27"/>
      <c r="DO29" s="26"/>
      <c r="DP29" s="26"/>
      <c r="DQ29" s="26"/>
      <c r="DR29" s="32"/>
      <c r="DS29" s="26"/>
      <c r="DT29" s="32"/>
      <c r="DU29" s="26"/>
      <c r="DV29" s="26"/>
      <c r="DW29" s="26"/>
      <c r="DX29" s="26"/>
      <c r="DY29" s="26"/>
      <c r="DZ29" s="26"/>
      <c r="EA29" s="26"/>
      <c r="EB29" s="24">
        <f t="shared" si="31"/>
        <v>0</v>
      </c>
      <c r="EC29" s="23">
        <f t="shared" si="31"/>
        <v>0</v>
      </c>
      <c r="ED29" s="25">
        <f t="shared" si="23"/>
        <v>0</v>
      </c>
      <c r="EF29" s="20">
        <f t="shared" si="24"/>
        <v>0</v>
      </c>
      <c r="EG29" s="20">
        <f t="shared" si="24"/>
        <v>0</v>
      </c>
      <c r="EH29" s="20">
        <f t="shared" si="24"/>
        <v>0</v>
      </c>
      <c r="EI29" s="20">
        <f t="shared" si="25"/>
        <v>0</v>
      </c>
      <c r="EJ29" s="20">
        <f t="shared" si="25"/>
        <v>10940.4</v>
      </c>
      <c r="EK29" s="20">
        <f t="shared" si="25"/>
        <v>2735.1</v>
      </c>
    </row>
    <row r="30" spans="1:141" s="37" customFormat="1" ht="15" customHeight="1" x14ac:dyDescent="0.25">
      <c r="A30" s="21">
        <v>21</v>
      </c>
      <c r="B30" s="22" t="s">
        <v>30</v>
      </c>
      <c r="C30" s="23">
        <v>1652.5031999999999</v>
      </c>
      <c r="D30" s="24">
        <f t="shared" si="26"/>
        <v>8970.7999999999993</v>
      </c>
      <c r="E30" s="23">
        <f t="shared" si="26"/>
        <v>2242.6999999999998</v>
      </c>
      <c r="F30" s="25">
        <f t="shared" si="0"/>
        <v>1453.9399999999998</v>
      </c>
      <c r="G30" s="25">
        <f t="shared" si="1"/>
        <v>64.829892540241673</v>
      </c>
      <c r="H30" s="25">
        <f t="shared" si="2"/>
        <v>16.207473135060418</v>
      </c>
      <c r="I30" s="24">
        <f t="shared" si="28"/>
        <v>1472.6</v>
      </c>
      <c r="J30" s="23">
        <f t="shared" si="28"/>
        <v>368.15</v>
      </c>
      <c r="K30" s="25">
        <f t="shared" si="28"/>
        <v>204.34</v>
      </c>
      <c r="L30" s="25">
        <f t="shared" si="4"/>
        <v>55.504549775906561</v>
      </c>
      <c r="M30" s="25">
        <f t="shared" si="5"/>
        <v>13.87613744397664</v>
      </c>
      <c r="N30" s="24">
        <f t="shared" si="27"/>
        <v>1028</v>
      </c>
      <c r="O30" s="25">
        <f t="shared" si="27"/>
        <v>257</v>
      </c>
      <c r="P30" s="23">
        <f t="shared" si="27"/>
        <v>163.34</v>
      </c>
      <c r="Q30" s="25">
        <f t="shared" si="7"/>
        <v>63.556420233463044</v>
      </c>
      <c r="R30" s="26">
        <f t="shared" si="8"/>
        <v>15.889105058365761</v>
      </c>
      <c r="S30" s="25">
        <v>0</v>
      </c>
      <c r="T30" s="25">
        <v>0</v>
      </c>
      <c r="U30" s="27">
        <v>0</v>
      </c>
      <c r="V30" s="25"/>
      <c r="W30" s="26"/>
      <c r="X30" s="25">
        <v>374.6</v>
      </c>
      <c r="Y30" s="25">
        <v>93.65</v>
      </c>
      <c r="Z30" s="27">
        <v>5</v>
      </c>
      <c r="AA30" s="25">
        <f t="shared" si="11"/>
        <v>5.3390282968499729</v>
      </c>
      <c r="AB30" s="26">
        <f t="shared" si="12"/>
        <v>1.3347570742124932</v>
      </c>
      <c r="AC30" s="25">
        <v>1028</v>
      </c>
      <c r="AD30" s="27">
        <v>257</v>
      </c>
      <c r="AE30" s="27">
        <v>163.34</v>
      </c>
      <c r="AF30" s="25">
        <f t="shared" si="13"/>
        <v>63.556420233463044</v>
      </c>
      <c r="AG30" s="26">
        <f t="shared" si="14"/>
        <v>15.889105058365761</v>
      </c>
      <c r="AH30" s="20">
        <v>70</v>
      </c>
      <c r="AI30" s="20">
        <v>17.5</v>
      </c>
      <c r="AJ30" s="27">
        <v>30</v>
      </c>
      <c r="AK30" s="25">
        <f t="shared" si="32"/>
        <v>171.42857142857142</v>
      </c>
      <c r="AL30" s="26">
        <f t="shared" si="33"/>
        <v>42.857142857142854</v>
      </c>
      <c r="AM30" s="27"/>
      <c r="AN30" s="20"/>
      <c r="AO30" s="27"/>
      <c r="AP30" s="25"/>
      <c r="AQ30" s="26"/>
      <c r="AR30" s="28"/>
      <c r="AS30" s="28"/>
      <c r="AT30" s="26"/>
      <c r="AU30" s="26"/>
      <c r="AV30" s="26"/>
      <c r="AW30" s="26"/>
      <c r="AX30" s="27">
        <v>7498.2</v>
      </c>
      <c r="AY30" s="27">
        <v>1874.55</v>
      </c>
      <c r="AZ30" s="27">
        <v>1249.5999999999999</v>
      </c>
      <c r="BA30" s="29"/>
      <c r="BB30" s="29"/>
      <c r="BC30" s="29"/>
      <c r="BD30" s="30"/>
      <c r="BE30" s="27"/>
      <c r="BF30" s="27"/>
      <c r="BG30" s="26"/>
      <c r="BH30" s="26"/>
      <c r="BI30" s="26"/>
      <c r="BJ30" s="26"/>
      <c r="BK30" s="26"/>
      <c r="BL30" s="26"/>
      <c r="BM30" s="24">
        <f t="shared" si="29"/>
        <v>0</v>
      </c>
      <c r="BN30" s="25">
        <f t="shared" si="29"/>
        <v>0</v>
      </c>
      <c r="BO30" s="25">
        <f t="shared" si="29"/>
        <v>0</v>
      </c>
      <c r="BP30" s="25">
        <f t="shared" si="29"/>
        <v>0</v>
      </c>
      <c r="BQ30" s="26">
        <v>0</v>
      </c>
      <c r="BR30" s="23"/>
      <c r="BS30" s="23"/>
      <c r="BT30" s="27"/>
      <c r="BU30" s="23"/>
      <c r="BV30" s="23"/>
      <c r="BW30" s="27"/>
      <c r="BX30" s="32"/>
      <c r="BY30" s="32"/>
      <c r="BZ30" s="32"/>
      <c r="CA30" s="23"/>
      <c r="CB30" s="23"/>
      <c r="CC30" s="27"/>
      <c r="CD30" s="26"/>
      <c r="CE30" s="26"/>
      <c r="CF30" s="26"/>
      <c r="CG30" s="27"/>
      <c r="CH30" s="27"/>
      <c r="CI30" s="27"/>
      <c r="CJ30" s="36"/>
      <c r="CK30" s="36"/>
      <c r="CL30" s="27"/>
      <c r="CM30" s="27"/>
      <c r="CN30" s="27"/>
      <c r="CO30" s="27">
        <v>6</v>
      </c>
      <c r="CP30" s="27"/>
      <c r="CQ30" s="27"/>
      <c r="CR30" s="27"/>
      <c r="CS30" s="20"/>
      <c r="CT30" s="20"/>
      <c r="CU30" s="27"/>
      <c r="CV30" s="20"/>
      <c r="CW30" s="20"/>
      <c r="CX30" s="27"/>
      <c r="CY30" s="2"/>
      <c r="CZ30" s="26"/>
      <c r="DA30" s="27"/>
      <c r="DB30" s="27"/>
      <c r="DC30" s="27"/>
      <c r="DD30" s="27"/>
      <c r="DE30" s="26"/>
      <c r="DF30" s="24">
        <f t="shared" si="30"/>
        <v>8970.7999999999993</v>
      </c>
      <c r="DG30" s="23">
        <f t="shared" si="30"/>
        <v>2242.6999999999998</v>
      </c>
      <c r="DH30" s="25">
        <f t="shared" si="21"/>
        <v>1453.9399999999998</v>
      </c>
      <c r="DI30" s="25"/>
      <c r="DJ30" s="25"/>
      <c r="DK30" s="25"/>
      <c r="DL30" s="26"/>
      <c r="DM30" s="26"/>
      <c r="DN30" s="26"/>
      <c r="DO30" s="26"/>
      <c r="DP30" s="26"/>
      <c r="DQ30" s="26"/>
      <c r="DR30" s="32"/>
      <c r="DS30" s="26"/>
      <c r="DT30" s="32"/>
      <c r="DU30" s="26"/>
      <c r="DV30" s="26"/>
      <c r="DW30" s="26"/>
      <c r="DX30" s="26"/>
      <c r="DY30" s="26"/>
      <c r="DZ30" s="26"/>
      <c r="EA30" s="26"/>
      <c r="EB30" s="24">
        <f t="shared" si="31"/>
        <v>0</v>
      </c>
      <c r="EC30" s="23">
        <f t="shared" si="31"/>
        <v>0</v>
      </c>
      <c r="ED30" s="25">
        <f t="shared" si="23"/>
        <v>0</v>
      </c>
      <c r="EF30" s="20">
        <f t="shared" si="24"/>
        <v>0</v>
      </c>
      <c r="EG30" s="20">
        <f t="shared" si="24"/>
        <v>0</v>
      </c>
      <c r="EH30" s="20">
        <f t="shared" si="24"/>
        <v>0</v>
      </c>
      <c r="EI30" s="20">
        <f t="shared" si="25"/>
        <v>0</v>
      </c>
      <c r="EJ30" s="20">
        <f t="shared" si="25"/>
        <v>7498.2</v>
      </c>
      <c r="EK30" s="20">
        <f t="shared" si="25"/>
        <v>1874.55</v>
      </c>
    </row>
    <row r="31" spans="1:141" s="37" customFormat="1" ht="15" customHeight="1" x14ac:dyDescent="0.25">
      <c r="A31" s="21">
        <v>22</v>
      </c>
      <c r="B31" s="22" t="s">
        <v>31</v>
      </c>
      <c r="C31" s="23">
        <v>1789.7029000000002</v>
      </c>
      <c r="D31" s="24">
        <f t="shared" si="26"/>
        <v>36638.1</v>
      </c>
      <c r="E31" s="23">
        <f t="shared" si="26"/>
        <v>9159.5249999999996</v>
      </c>
      <c r="F31" s="25">
        <f t="shared" si="0"/>
        <v>5521.7304999999997</v>
      </c>
      <c r="G31" s="25">
        <f t="shared" si="1"/>
        <v>60.284026737194338</v>
      </c>
      <c r="H31" s="25">
        <f t="shared" si="2"/>
        <v>15.071006684298585</v>
      </c>
      <c r="I31" s="24">
        <f t="shared" si="28"/>
        <v>9970</v>
      </c>
      <c r="J31" s="23">
        <f t="shared" si="28"/>
        <v>2492.5</v>
      </c>
      <c r="K31" s="25">
        <f t="shared" si="28"/>
        <v>1077.1305</v>
      </c>
      <c r="L31" s="25">
        <f t="shared" si="4"/>
        <v>43.214864593781343</v>
      </c>
      <c r="M31" s="25">
        <f t="shared" si="5"/>
        <v>10.803716148445336</v>
      </c>
      <c r="N31" s="24">
        <f t="shared" si="27"/>
        <v>2865</v>
      </c>
      <c r="O31" s="25">
        <f t="shared" si="27"/>
        <v>716.25</v>
      </c>
      <c r="P31" s="23">
        <f t="shared" si="27"/>
        <v>662.72210000000007</v>
      </c>
      <c r="Q31" s="25">
        <f t="shared" si="7"/>
        <v>92.526645724258287</v>
      </c>
      <c r="R31" s="26">
        <f t="shared" si="8"/>
        <v>23.131661431064572</v>
      </c>
      <c r="S31" s="25">
        <v>10</v>
      </c>
      <c r="T31" s="25">
        <v>2.5</v>
      </c>
      <c r="U31" s="27">
        <v>11.8721</v>
      </c>
      <c r="V31" s="25">
        <f>U31/T31*100</f>
        <v>474.88399999999996</v>
      </c>
      <c r="W31" s="26">
        <f>U31/S31*100</f>
        <v>118.72099999999999</v>
      </c>
      <c r="X31" s="25">
        <v>2355</v>
      </c>
      <c r="Y31" s="25">
        <v>588.75</v>
      </c>
      <c r="Z31" s="27">
        <v>2.5230000000000001</v>
      </c>
      <c r="AA31" s="25">
        <f t="shared" si="11"/>
        <v>0.42853503184713382</v>
      </c>
      <c r="AB31" s="26">
        <f t="shared" si="12"/>
        <v>0.10713375796178345</v>
      </c>
      <c r="AC31" s="25">
        <v>2855</v>
      </c>
      <c r="AD31" s="27">
        <v>713.75</v>
      </c>
      <c r="AE31" s="27">
        <v>650.85</v>
      </c>
      <c r="AF31" s="25">
        <f t="shared" si="13"/>
        <v>91.187390542907181</v>
      </c>
      <c r="AG31" s="26">
        <f t="shared" si="14"/>
        <v>22.796847635726795</v>
      </c>
      <c r="AH31" s="20">
        <v>350</v>
      </c>
      <c r="AI31" s="20">
        <v>87.5</v>
      </c>
      <c r="AJ31" s="27">
        <v>0</v>
      </c>
      <c r="AK31" s="25">
        <f t="shared" si="32"/>
        <v>0</v>
      </c>
      <c r="AL31" s="26">
        <f t="shared" si="33"/>
        <v>0</v>
      </c>
      <c r="AM31" s="27"/>
      <c r="AN31" s="20"/>
      <c r="AO31" s="27"/>
      <c r="AP31" s="25"/>
      <c r="AQ31" s="26"/>
      <c r="AR31" s="28"/>
      <c r="AS31" s="28"/>
      <c r="AT31" s="26"/>
      <c r="AU31" s="26"/>
      <c r="AV31" s="26"/>
      <c r="AW31" s="26"/>
      <c r="AX31" s="27">
        <v>26668.1</v>
      </c>
      <c r="AY31" s="27">
        <v>6667.0249999999996</v>
      </c>
      <c r="AZ31" s="27">
        <v>4444.6000000000004</v>
      </c>
      <c r="BA31" s="29"/>
      <c r="BB31" s="29"/>
      <c r="BC31" s="29"/>
      <c r="BD31" s="30"/>
      <c r="BE31" s="27"/>
      <c r="BF31" s="27"/>
      <c r="BG31" s="26"/>
      <c r="BH31" s="26"/>
      <c r="BI31" s="26"/>
      <c r="BJ31" s="26"/>
      <c r="BK31" s="26"/>
      <c r="BL31" s="26"/>
      <c r="BM31" s="24">
        <f t="shared" si="29"/>
        <v>1900</v>
      </c>
      <c r="BN31" s="25">
        <f t="shared" si="29"/>
        <v>475</v>
      </c>
      <c r="BO31" s="25">
        <f t="shared" si="29"/>
        <v>261.48540000000003</v>
      </c>
      <c r="BP31" s="25">
        <f>BO31/BN31*100</f>
        <v>55.049557894736843</v>
      </c>
      <c r="BQ31" s="26">
        <f>BO31/BM31*100</f>
        <v>13.762389473684211</v>
      </c>
      <c r="BR31" s="23">
        <v>1900</v>
      </c>
      <c r="BS31" s="23">
        <v>475</v>
      </c>
      <c r="BT31" s="27">
        <v>261.48540000000003</v>
      </c>
      <c r="BU31" s="23"/>
      <c r="BV31" s="23"/>
      <c r="BW31" s="27"/>
      <c r="BX31" s="32"/>
      <c r="BY31" s="32"/>
      <c r="BZ31" s="32"/>
      <c r="CA31" s="23"/>
      <c r="CB31" s="23"/>
      <c r="CC31" s="27"/>
      <c r="CD31" s="26"/>
      <c r="CE31" s="26"/>
      <c r="CF31" s="26"/>
      <c r="CG31" s="27"/>
      <c r="CH31" s="27"/>
      <c r="CI31" s="27"/>
      <c r="CJ31" s="36"/>
      <c r="CK31" s="36"/>
      <c r="CL31" s="27"/>
      <c r="CM31" s="27">
        <v>2500</v>
      </c>
      <c r="CN31" s="27">
        <v>625</v>
      </c>
      <c r="CO31" s="27">
        <v>150.4</v>
      </c>
      <c r="CP31" s="27">
        <v>1500</v>
      </c>
      <c r="CQ31" s="27">
        <v>375</v>
      </c>
      <c r="CR31" s="27">
        <v>138.4</v>
      </c>
      <c r="CS31" s="20"/>
      <c r="CT31" s="20"/>
      <c r="CU31" s="27"/>
      <c r="CV31" s="27"/>
      <c r="CW31" s="27"/>
      <c r="CX31" s="27"/>
      <c r="CY31" s="2"/>
      <c r="CZ31" s="26"/>
      <c r="DA31" s="27"/>
      <c r="DB31" s="20"/>
      <c r="DC31" s="27"/>
      <c r="DD31" s="27"/>
      <c r="DE31" s="26"/>
      <c r="DF31" s="24">
        <f t="shared" si="30"/>
        <v>36638.1</v>
      </c>
      <c r="DG31" s="23">
        <f t="shared" si="30"/>
        <v>9159.5249999999996</v>
      </c>
      <c r="DH31" s="25">
        <f t="shared" si="21"/>
        <v>5521.7304999999997</v>
      </c>
      <c r="DI31" s="25"/>
      <c r="DJ31" s="25"/>
      <c r="DK31" s="25"/>
      <c r="DL31" s="26"/>
      <c r="DM31" s="26"/>
      <c r="DN31" s="27"/>
      <c r="DO31" s="26"/>
      <c r="DP31" s="26"/>
      <c r="DQ31" s="26"/>
      <c r="DR31" s="32"/>
      <c r="DS31" s="26"/>
      <c r="DT31" s="32"/>
      <c r="DU31" s="26"/>
      <c r="DV31" s="26"/>
      <c r="DW31" s="26"/>
      <c r="DX31" s="26"/>
      <c r="DY31" s="26"/>
      <c r="DZ31" s="26"/>
      <c r="EA31" s="26"/>
      <c r="EB31" s="24">
        <f t="shared" si="31"/>
        <v>0</v>
      </c>
      <c r="EC31" s="23">
        <f t="shared" si="31"/>
        <v>0</v>
      </c>
      <c r="ED31" s="25">
        <f t="shared" si="23"/>
        <v>0</v>
      </c>
      <c r="EF31" s="20">
        <f t="shared" si="24"/>
        <v>138.4</v>
      </c>
      <c r="EG31" s="20">
        <f t="shared" si="24"/>
        <v>0</v>
      </c>
      <c r="EH31" s="20">
        <f t="shared" si="24"/>
        <v>0</v>
      </c>
      <c r="EI31" s="20">
        <f t="shared" si="25"/>
        <v>0</v>
      </c>
      <c r="EJ31" s="20">
        <f t="shared" si="25"/>
        <v>26668.1</v>
      </c>
      <c r="EK31" s="20">
        <f t="shared" si="25"/>
        <v>6667.0249999999996</v>
      </c>
    </row>
    <row r="32" spans="1:141" s="37" customFormat="1" ht="15" customHeight="1" x14ac:dyDescent="0.25">
      <c r="A32" s="21">
        <v>23</v>
      </c>
      <c r="B32" s="22" t="s">
        <v>32</v>
      </c>
      <c r="C32" s="23">
        <v>10786.705699999999</v>
      </c>
      <c r="D32" s="24">
        <f t="shared" si="26"/>
        <v>56063.5</v>
      </c>
      <c r="E32" s="23">
        <f t="shared" si="26"/>
        <v>14015.875</v>
      </c>
      <c r="F32" s="25">
        <f t="shared" si="0"/>
        <v>9440.4629999999997</v>
      </c>
      <c r="G32" s="25">
        <f t="shared" si="1"/>
        <v>67.355502242992316</v>
      </c>
      <c r="H32" s="25">
        <f t="shared" si="2"/>
        <v>16.838875560748079</v>
      </c>
      <c r="I32" s="24">
        <f t="shared" si="28"/>
        <v>15636</v>
      </c>
      <c r="J32" s="23">
        <f t="shared" si="28"/>
        <v>3909</v>
      </c>
      <c r="K32" s="25">
        <f t="shared" si="28"/>
        <v>2702.4630000000002</v>
      </c>
      <c r="L32" s="25">
        <f t="shared" si="4"/>
        <v>69.134382194934773</v>
      </c>
      <c r="M32" s="25">
        <f t="shared" si="5"/>
        <v>17.283595548733693</v>
      </c>
      <c r="N32" s="24">
        <f t="shared" si="27"/>
        <v>7330</v>
      </c>
      <c r="O32" s="25">
        <f t="shared" si="27"/>
        <v>1832.5</v>
      </c>
      <c r="P32" s="23">
        <f t="shared" si="27"/>
        <v>2063.328</v>
      </c>
      <c r="Q32" s="25">
        <f t="shared" si="7"/>
        <v>112.59634379263301</v>
      </c>
      <c r="R32" s="26">
        <f t="shared" si="8"/>
        <v>28.149085948158252</v>
      </c>
      <c r="S32" s="25">
        <v>80</v>
      </c>
      <c r="T32" s="25">
        <v>20</v>
      </c>
      <c r="U32" s="27">
        <v>0.32800000000000001</v>
      </c>
      <c r="V32" s="25">
        <f>U32/T32*100</f>
        <v>1.6400000000000001</v>
      </c>
      <c r="W32" s="26">
        <f>U32/S32*100</f>
        <v>0.41000000000000003</v>
      </c>
      <c r="X32" s="25">
        <v>4551</v>
      </c>
      <c r="Y32" s="25">
        <v>1137.75</v>
      </c>
      <c r="Z32" s="27">
        <v>0</v>
      </c>
      <c r="AA32" s="25">
        <f t="shared" si="11"/>
        <v>0</v>
      </c>
      <c r="AB32" s="26">
        <f t="shared" si="12"/>
        <v>0</v>
      </c>
      <c r="AC32" s="25">
        <v>7250</v>
      </c>
      <c r="AD32" s="27">
        <v>1812.5</v>
      </c>
      <c r="AE32" s="27">
        <v>2063</v>
      </c>
      <c r="AF32" s="25">
        <f t="shared" si="13"/>
        <v>113.82068965517243</v>
      </c>
      <c r="AG32" s="26">
        <f t="shared" si="14"/>
        <v>28.455172413793107</v>
      </c>
      <c r="AH32" s="20">
        <v>360</v>
      </c>
      <c r="AI32" s="20">
        <v>90</v>
      </c>
      <c r="AJ32" s="27">
        <v>79</v>
      </c>
      <c r="AK32" s="25">
        <f t="shared" si="32"/>
        <v>87.777777777777771</v>
      </c>
      <c r="AL32" s="26">
        <f t="shared" si="33"/>
        <v>21.944444444444443</v>
      </c>
      <c r="AM32" s="27"/>
      <c r="AN32" s="20"/>
      <c r="AO32" s="27"/>
      <c r="AP32" s="25"/>
      <c r="AQ32" s="26"/>
      <c r="AR32" s="28"/>
      <c r="AS32" s="28"/>
      <c r="AT32" s="26"/>
      <c r="AU32" s="26"/>
      <c r="AV32" s="26"/>
      <c r="AW32" s="26"/>
      <c r="AX32" s="27">
        <v>40427.5</v>
      </c>
      <c r="AY32" s="27">
        <v>10106.875</v>
      </c>
      <c r="AZ32" s="27">
        <v>6738</v>
      </c>
      <c r="BA32" s="29"/>
      <c r="BB32" s="29"/>
      <c r="BC32" s="29"/>
      <c r="BD32" s="30"/>
      <c r="BE32" s="27"/>
      <c r="BF32" s="27"/>
      <c r="BG32" s="26"/>
      <c r="BH32" s="26"/>
      <c r="BI32" s="26"/>
      <c r="BJ32" s="26"/>
      <c r="BK32" s="26"/>
      <c r="BL32" s="26"/>
      <c r="BM32" s="24">
        <f t="shared" si="29"/>
        <v>910</v>
      </c>
      <c r="BN32" s="25">
        <f t="shared" si="29"/>
        <v>227.5</v>
      </c>
      <c r="BO32" s="25">
        <f t="shared" si="29"/>
        <v>109.45</v>
      </c>
      <c r="BP32" s="25">
        <f>BO32/BN32*100</f>
        <v>48.109890109890117</v>
      </c>
      <c r="BQ32" s="26">
        <f>BO32/BM32*100</f>
        <v>12.027472527472529</v>
      </c>
      <c r="BR32" s="23">
        <v>910</v>
      </c>
      <c r="BS32" s="23">
        <v>227.5</v>
      </c>
      <c r="BT32" s="27">
        <v>109.45</v>
      </c>
      <c r="BU32" s="23"/>
      <c r="BV32" s="23"/>
      <c r="BW32" s="27"/>
      <c r="BX32" s="32"/>
      <c r="BY32" s="32"/>
      <c r="BZ32" s="32"/>
      <c r="CA32" s="23"/>
      <c r="CB32" s="23"/>
      <c r="CC32" s="27"/>
      <c r="CD32" s="26"/>
      <c r="CE32" s="26"/>
      <c r="CF32" s="26"/>
      <c r="CG32" s="27"/>
      <c r="CH32" s="27"/>
      <c r="CI32" s="27"/>
      <c r="CJ32" s="36"/>
      <c r="CK32" s="36"/>
      <c r="CL32" s="27"/>
      <c r="CM32" s="27">
        <v>2485</v>
      </c>
      <c r="CN32" s="27">
        <v>621.25</v>
      </c>
      <c r="CO32" s="27">
        <v>353.5</v>
      </c>
      <c r="CP32" s="27">
        <v>300</v>
      </c>
      <c r="CQ32" s="27">
        <v>75</v>
      </c>
      <c r="CR32" s="27">
        <v>0</v>
      </c>
      <c r="CS32" s="20"/>
      <c r="CT32" s="20"/>
      <c r="CU32" s="27">
        <v>77.385000000000005</v>
      </c>
      <c r="CV32" s="27"/>
      <c r="CW32" s="27"/>
      <c r="CX32" s="27"/>
      <c r="CY32" s="2"/>
      <c r="CZ32" s="26"/>
      <c r="DA32" s="27"/>
      <c r="DB32" s="27"/>
      <c r="DC32" s="27"/>
      <c r="DD32" s="27">
        <v>19.8</v>
      </c>
      <c r="DE32" s="26"/>
      <c r="DF32" s="24">
        <f t="shared" si="30"/>
        <v>56063.5</v>
      </c>
      <c r="DG32" s="23">
        <f t="shared" si="30"/>
        <v>14015.875</v>
      </c>
      <c r="DH32" s="25">
        <f t="shared" si="21"/>
        <v>9440.4629999999997</v>
      </c>
      <c r="DI32" s="25"/>
      <c r="DJ32" s="25"/>
      <c r="DK32" s="25"/>
      <c r="DL32" s="26"/>
      <c r="DM32" s="26"/>
      <c r="DN32" s="26"/>
      <c r="DO32" s="26"/>
      <c r="DP32" s="26"/>
      <c r="DQ32" s="26"/>
      <c r="DR32" s="32"/>
      <c r="DS32" s="26"/>
      <c r="DT32" s="32"/>
      <c r="DU32" s="26"/>
      <c r="DV32" s="26"/>
      <c r="DW32" s="26"/>
      <c r="DX32" s="26"/>
      <c r="DY32" s="26"/>
      <c r="DZ32" s="26"/>
      <c r="EA32" s="26"/>
      <c r="EB32" s="24">
        <f t="shared" si="31"/>
        <v>0</v>
      </c>
      <c r="EC32" s="23">
        <f t="shared" si="31"/>
        <v>0</v>
      </c>
      <c r="ED32" s="25">
        <f t="shared" si="23"/>
        <v>0</v>
      </c>
      <c r="EF32" s="20">
        <f t="shared" si="24"/>
        <v>77.385000000000005</v>
      </c>
      <c r="EG32" s="20">
        <f t="shared" si="24"/>
        <v>0</v>
      </c>
      <c r="EH32" s="20">
        <f t="shared" si="24"/>
        <v>0</v>
      </c>
      <c r="EI32" s="20">
        <f t="shared" si="25"/>
        <v>0</v>
      </c>
      <c r="EJ32" s="20">
        <f t="shared" si="25"/>
        <v>40427.5</v>
      </c>
      <c r="EK32" s="20">
        <f t="shared" si="25"/>
        <v>10106.875</v>
      </c>
    </row>
    <row r="33" spans="1:141" s="37" customFormat="1" ht="15" customHeight="1" x14ac:dyDescent="0.25">
      <c r="A33" s="21">
        <v>24</v>
      </c>
      <c r="B33" s="22" t="s">
        <v>33</v>
      </c>
      <c r="C33" s="23">
        <v>416.80419999999998</v>
      </c>
      <c r="D33" s="24">
        <f t="shared" si="26"/>
        <v>21319.7</v>
      </c>
      <c r="E33" s="23">
        <f t="shared" si="26"/>
        <v>5329.9250000000002</v>
      </c>
      <c r="F33" s="25">
        <f t="shared" si="0"/>
        <v>3189.6349</v>
      </c>
      <c r="G33" s="25">
        <f t="shared" si="1"/>
        <v>59.843898366299712</v>
      </c>
      <c r="H33" s="25">
        <f t="shared" si="2"/>
        <v>14.960974591574928</v>
      </c>
      <c r="I33" s="24">
        <f t="shared" si="28"/>
        <v>2542.3000000000002</v>
      </c>
      <c r="J33" s="23">
        <f t="shared" si="28"/>
        <v>635.57500000000005</v>
      </c>
      <c r="K33" s="25">
        <f t="shared" si="28"/>
        <v>60.0349</v>
      </c>
      <c r="L33" s="25">
        <f t="shared" si="4"/>
        <v>9.445761711835738</v>
      </c>
      <c r="M33" s="25">
        <f t="shared" si="5"/>
        <v>2.3614404279589345</v>
      </c>
      <c r="N33" s="24">
        <f t="shared" si="27"/>
        <v>700.7</v>
      </c>
      <c r="O33" s="25">
        <f t="shared" si="27"/>
        <v>175.17500000000001</v>
      </c>
      <c r="P33" s="23">
        <f t="shared" si="27"/>
        <v>3.49E-2</v>
      </c>
      <c r="Q33" s="25">
        <f t="shared" si="7"/>
        <v>1.9922934208648494E-2</v>
      </c>
      <c r="R33" s="26">
        <f t="shared" si="8"/>
        <v>4.9807335521621235E-3</v>
      </c>
      <c r="S33" s="25">
        <v>100.7</v>
      </c>
      <c r="T33" s="25">
        <v>25.175000000000001</v>
      </c>
      <c r="U33" s="27">
        <v>3.49E-2</v>
      </c>
      <c r="V33" s="25">
        <f>U33/T33*100</f>
        <v>0.13862959285004967</v>
      </c>
      <c r="W33" s="26">
        <f>U33/S33*100</f>
        <v>3.4657398212512416E-2</v>
      </c>
      <c r="X33" s="25">
        <v>1474.6</v>
      </c>
      <c r="Y33" s="25">
        <v>368.65</v>
      </c>
      <c r="Z33" s="27">
        <v>0</v>
      </c>
      <c r="AA33" s="25">
        <f t="shared" si="11"/>
        <v>0</v>
      </c>
      <c r="AB33" s="26">
        <f t="shared" si="12"/>
        <v>0</v>
      </c>
      <c r="AC33" s="25">
        <v>600</v>
      </c>
      <c r="AD33" s="27">
        <v>150</v>
      </c>
      <c r="AE33" s="27">
        <v>0</v>
      </c>
      <c r="AF33" s="25">
        <f t="shared" si="13"/>
        <v>0</v>
      </c>
      <c r="AG33" s="26">
        <f t="shared" si="14"/>
        <v>0</v>
      </c>
      <c r="AH33" s="20">
        <v>6</v>
      </c>
      <c r="AI33" s="20">
        <v>1.5</v>
      </c>
      <c r="AJ33" s="27">
        <v>0</v>
      </c>
      <c r="AK33" s="25">
        <f t="shared" si="32"/>
        <v>0</v>
      </c>
      <c r="AL33" s="26">
        <f t="shared" si="33"/>
        <v>0</v>
      </c>
      <c r="AM33" s="27"/>
      <c r="AN33" s="20"/>
      <c r="AO33" s="27"/>
      <c r="AP33" s="25"/>
      <c r="AQ33" s="26"/>
      <c r="AR33" s="28"/>
      <c r="AS33" s="28"/>
      <c r="AT33" s="26"/>
      <c r="AU33" s="26"/>
      <c r="AV33" s="26"/>
      <c r="AW33" s="26"/>
      <c r="AX33" s="27">
        <v>18777.400000000001</v>
      </c>
      <c r="AY33" s="27">
        <v>4694.3500000000004</v>
      </c>
      <c r="AZ33" s="27">
        <v>3129.6</v>
      </c>
      <c r="BA33" s="29"/>
      <c r="BB33" s="29"/>
      <c r="BC33" s="29"/>
      <c r="BD33" s="30"/>
      <c r="BE33" s="27"/>
      <c r="BF33" s="27"/>
      <c r="BG33" s="26"/>
      <c r="BH33" s="26"/>
      <c r="BI33" s="26"/>
      <c r="BJ33" s="26"/>
      <c r="BK33" s="26"/>
      <c r="BL33" s="26"/>
      <c r="BM33" s="24">
        <f t="shared" si="29"/>
        <v>361</v>
      </c>
      <c r="BN33" s="25">
        <f t="shared" si="29"/>
        <v>90.25</v>
      </c>
      <c r="BO33" s="25">
        <f t="shared" si="29"/>
        <v>60</v>
      </c>
      <c r="BP33" s="25">
        <f>BO33/BN33*100</f>
        <v>66.4819944598338</v>
      </c>
      <c r="BQ33" s="26">
        <f>BO33/BM33*100</f>
        <v>16.62049861495845</v>
      </c>
      <c r="BR33" s="23">
        <v>361</v>
      </c>
      <c r="BS33" s="23">
        <v>90.25</v>
      </c>
      <c r="BT33" s="27">
        <v>60</v>
      </c>
      <c r="BU33" s="23"/>
      <c r="BV33" s="23"/>
      <c r="BW33" s="23"/>
      <c r="BX33" s="32"/>
      <c r="BY33" s="32"/>
      <c r="BZ33" s="32"/>
      <c r="CA33" s="23"/>
      <c r="CB33" s="23"/>
      <c r="CC33" s="27"/>
      <c r="CD33" s="26"/>
      <c r="CE33" s="26"/>
      <c r="CF33" s="26"/>
      <c r="CG33" s="27"/>
      <c r="CH33" s="27"/>
      <c r="CI33" s="27"/>
      <c r="CJ33" s="36"/>
      <c r="CK33" s="36"/>
      <c r="CL33" s="27"/>
      <c r="CM33" s="27"/>
      <c r="CN33" s="27"/>
      <c r="CO33" s="27"/>
      <c r="CP33" s="27"/>
      <c r="CQ33" s="27"/>
      <c r="CR33" s="27"/>
      <c r="CS33" s="20"/>
      <c r="CT33" s="20"/>
      <c r="CU33" s="27"/>
      <c r="CV33" s="20"/>
      <c r="CW33" s="20"/>
      <c r="CX33" s="27"/>
      <c r="CY33" s="2"/>
      <c r="CZ33" s="26"/>
      <c r="DA33" s="27"/>
      <c r="DB33" s="20"/>
      <c r="DC33" s="27"/>
      <c r="DD33" s="27"/>
      <c r="DE33" s="26"/>
      <c r="DF33" s="24">
        <f t="shared" si="30"/>
        <v>21319.7</v>
      </c>
      <c r="DG33" s="23">
        <f t="shared" si="30"/>
        <v>5329.9250000000002</v>
      </c>
      <c r="DH33" s="25">
        <f t="shared" si="21"/>
        <v>3189.6349</v>
      </c>
      <c r="DI33" s="32"/>
      <c r="DJ33" s="26"/>
      <c r="DK33" s="32"/>
      <c r="DL33" s="26"/>
      <c r="DM33" s="26"/>
      <c r="DN33" s="27"/>
      <c r="DO33" s="26"/>
      <c r="DP33" s="26"/>
      <c r="DQ33" s="26"/>
      <c r="DR33" s="32"/>
      <c r="DS33" s="26"/>
      <c r="DT33" s="32"/>
      <c r="DU33" s="26"/>
      <c r="DV33" s="26"/>
      <c r="DW33" s="26"/>
      <c r="DX33" s="26"/>
      <c r="DY33" s="26"/>
      <c r="DZ33" s="26"/>
      <c r="EA33" s="26"/>
      <c r="EB33" s="24">
        <f t="shared" si="31"/>
        <v>0</v>
      </c>
      <c r="EC33" s="23">
        <f t="shared" si="31"/>
        <v>0</v>
      </c>
      <c r="ED33" s="25">
        <f t="shared" si="23"/>
        <v>0</v>
      </c>
      <c r="EF33" s="20">
        <f t="shared" si="24"/>
        <v>0</v>
      </c>
      <c r="EG33" s="20">
        <f t="shared" si="24"/>
        <v>0</v>
      </c>
      <c r="EH33" s="20">
        <f t="shared" si="24"/>
        <v>0</v>
      </c>
      <c r="EI33" s="20">
        <f t="shared" si="25"/>
        <v>0</v>
      </c>
      <c r="EJ33" s="20">
        <f t="shared" si="25"/>
        <v>18777.400000000001</v>
      </c>
      <c r="EK33" s="20">
        <f t="shared" si="25"/>
        <v>4694.3500000000004</v>
      </c>
    </row>
    <row r="34" spans="1:141" s="41" customFormat="1" ht="15" customHeight="1" x14ac:dyDescent="0.25">
      <c r="A34" s="146" t="s">
        <v>34</v>
      </c>
      <c r="B34" s="147"/>
      <c r="C34" s="38">
        <f>SUM(C10:C33)</f>
        <v>490906.57150000008</v>
      </c>
      <c r="D34" s="38">
        <f>SUM(D10:D33)</f>
        <v>4356941.7479999987</v>
      </c>
      <c r="E34" s="38">
        <f>SUM(E10:E33)</f>
        <v>1086808.3370000001</v>
      </c>
      <c r="F34" s="38">
        <f>SUM(F10:F33)</f>
        <v>697840.08139999956</v>
      </c>
      <c r="G34" s="38">
        <f t="shared" si="1"/>
        <v>64.210041241153959</v>
      </c>
      <c r="H34" s="38">
        <f t="shared" si="2"/>
        <v>16.016741140051611</v>
      </c>
      <c r="I34" s="38">
        <f>SUM(I10:I33)</f>
        <v>1289347.0980000002</v>
      </c>
      <c r="J34" s="38">
        <f>SUM(J10:J33)</f>
        <v>322336.77450000006</v>
      </c>
      <c r="K34" s="38">
        <f>SUM(K10:K33)</f>
        <v>193907.98140000005</v>
      </c>
      <c r="L34" s="38">
        <f t="shared" si="4"/>
        <v>60.15695283319279</v>
      </c>
      <c r="M34" s="38">
        <f t="shared" si="5"/>
        <v>15.039238208298197</v>
      </c>
      <c r="N34" s="38">
        <f>SUM(N10:N33)</f>
        <v>498456.38899999997</v>
      </c>
      <c r="O34" s="38">
        <f>SUM(O10:O33)</f>
        <v>124614.09724999999</v>
      </c>
      <c r="P34" s="38">
        <f>SUM(P10:P33)</f>
        <v>89143.699999999983</v>
      </c>
      <c r="Q34" s="38">
        <f t="shared" si="7"/>
        <v>71.535806916901606</v>
      </c>
      <c r="R34" s="39">
        <f t="shared" si="8"/>
        <v>17.883951729225402</v>
      </c>
      <c r="S34" s="38">
        <f>SUM(S10:S33)</f>
        <v>41992.899999999994</v>
      </c>
      <c r="T34" s="38">
        <f>SUM(T10:T33)</f>
        <v>10498.224999999999</v>
      </c>
      <c r="U34" s="38">
        <f>SUM(U10:U33)</f>
        <v>12717.2575</v>
      </c>
      <c r="V34" s="38">
        <f>U34/T34*100</f>
        <v>121.13721605318997</v>
      </c>
      <c r="W34" s="39">
        <f>U34/S34*100</f>
        <v>30.284304013297493</v>
      </c>
      <c r="X34" s="38">
        <f>SUM(X10:X33)</f>
        <v>204785.60900000003</v>
      </c>
      <c r="Y34" s="38">
        <f>SUM(Y10:Y33)</f>
        <v>51196.402250000006</v>
      </c>
      <c r="Z34" s="38">
        <f>SUM(Z10:Z33)</f>
        <v>17890.128500000003</v>
      </c>
      <c r="AA34" s="38">
        <f t="shared" si="11"/>
        <v>34.944112698856685</v>
      </c>
      <c r="AB34" s="39">
        <f t="shared" si="12"/>
        <v>8.7360281747141713</v>
      </c>
      <c r="AC34" s="38">
        <f>SUM(AC10:AC33)</f>
        <v>456463.48899999994</v>
      </c>
      <c r="AD34" s="38">
        <f>SUM(AD10:AD33)</f>
        <v>114115.87224999999</v>
      </c>
      <c r="AE34" s="38">
        <f>SUM(AE10:AE33)</f>
        <v>76426.442499999976</v>
      </c>
      <c r="AF34" s="38">
        <f t="shared" si="13"/>
        <v>66.972666460076923</v>
      </c>
      <c r="AG34" s="39">
        <f t="shared" si="14"/>
        <v>16.743166615019231</v>
      </c>
      <c r="AH34" s="38">
        <f>SUM(AH10:AH33)</f>
        <v>49640.400000000009</v>
      </c>
      <c r="AI34" s="38">
        <f>SUM(AI10:AI33)</f>
        <v>12410.100000000002</v>
      </c>
      <c r="AJ34" s="38">
        <f>SUM(AJ10:AJ33)</f>
        <v>9688.4179999999997</v>
      </c>
      <c r="AK34" s="38">
        <f t="shared" si="32"/>
        <v>78.068814916882204</v>
      </c>
      <c r="AL34" s="39">
        <f t="shared" si="33"/>
        <v>19.517203729220551</v>
      </c>
      <c r="AM34" s="38">
        <f>SUM(AM10:AM33)</f>
        <v>27800</v>
      </c>
      <c r="AN34" s="38">
        <f>SUM(AN10:AN33)</f>
        <v>6950</v>
      </c>
      <c r="AO34" s="38">
        <f>SUM(AO10:AO33)</f>
        <v>4705.2299999999996</v>
      </c>
      <c r="AP34" s="38">
        <f>AO34/AN34*100</f>
        <v>67.701151079136679</v>
      </c>
      <c r="AQ34" s="39">
        <f>AO34/AM34*100</f>
        <v>16.92528776978417</v>
      </c>
      <c r="AR34" s="38">
        <f t="shared" ref="AR34:BO34" si="34">SUM(AR10:AR33)</f>
        <v>0</v>
      </c>
      <c r="AS34" s="38">
        <f t="shared" si="34"/>
        <v>0</v>
      </c>
      <c r="AT34" s="38">
        <f t="shared" si="34"/>
        <v>0</v>
      </c>
      <c r="AU34" s="38">
        <f t="shared" si="34"/>
        <v>0</v>
      </c>
      <c r="AV34" s="38">
        <f t="shared" si="34"/>
        <v>0</v>
      </c>
      <c r="AW34" s="38">
        <f t="shared" si="34"/>
        <v>0</v>
      </c>
      <c r="AX34" s="38">
        <f t="shared" si="34"/>
        <v>2991465.7</v>
      </c>
      <c r="AY34" s="38">
        <f t="shared" si="34"/>
        <v>747866.42500000005</v>
      </c>
      <c r="AZ34" s="38">
        <f t="shared" si="34"/>
        <v>498578.00000000006</v>
      </c>
      <c r="BA34" s="38">
        <f t="shared" si="34"/>
        <v>0</v>
      </c>
      <c r="BB34" s="38">
        <f t="shared" si="34"/>
        <v>0</v>
      </c>
      <c r="BC34" s="38">
        <f t="shared" si="34"/>
        <v>0</v>
      </c>
      <c r="BD34" s="38">
        <f t="shared" si="34"/>
        <v>48541.999999999993</v>
      </c>
      <c r="BE34" s="38">
        <f t="shared" si="34"/>
        <v>9708.4000000000015</v>
      </c>
      <c r="BF34" s="38">
        <f t="shared" si="34"/>
        <v>4854.1000000000004</v>
      </c>
      <c r="BG34" s="38">
        <f t="shared" si="34"/>
        <v>0</v>
      </c>
      <c r="BH34" s="38">
        <f t="shared" si="34"/>
        <v>0</v>
      </c>
      <c r="BI34" s="38">
        <f t="shared" si="34"/>
        <v>0</v>
      </c>
      <c r="BJ34" s="38">
        <f t="shared" si="34"/>
        <v>0</v>
      </c>
      <c r="BK34" s="38">
        <f t="shared" si="34"/>
        <v>0</v>
      </c>
      <c r="BL34" s="38">
        <f t="shared" si="34"/>
        <v>0</v>
      </c>
      <c r="BM34" s="38">
        <f t="shared" si="34"/>
        <v>122647.70000000001</v>
      </c>
      <c r="BN34" s="38">
        <f t="shared" si="34"/>
        <v>30661.925000000003</v>
      </c>
      <c r="BO34" s="38">
        <f t="shared" si="34"/>
        <v>17597.476700000003</v>
      </c>
      <c r="BP34" s="38">
        <f>BO34/BN34*100</f>
        <v>57.391950114025789</v>
      </c>
      <c r="BQ34" s="39">
        <f>BO34/BM34*100</f>
        <v>14.347987528506447</v>
      </c>
      <c r="BR34" s="38">
        <f t="shared" ref="BR34:EC34" si="35">SUM(BR10:BR33)</f>
        <v>53197.4</v>
      </c>
      <c r="BS34" s="38">
        <f t="shared" si="35"/>
        <v>13299.35</v>
      </c>
      <c r="BT34" s="38">
        <f t="shared" si="35"/>
        <v>6451.5819999999994</v>
      </c>
      <c r="BU34" s="38">
        <f t="shared" si="35"/>
        <v>14904.2</v>
      </c>
      <c r="BV34" s="38">
        <f t="shared" si="35"/>
        <v>3726.05</v>
      </c>
      <c r="BW34" s="38">
        <f t="shared" si="35"/>
        <v>2355.7096999999999</v>
      </c>
      <c r="BX34" s="38">
        <f t="shared" si="35"/>
        <v>22912.799999999999</v>
      </c>
      <c r="BY34" s="38">
        <f t="shared" si="35"/>
        <v>5728.2</v>
      </c>
      <c r="BZ34" s="38">
        <f t="shared" si="35"/>
        <v>4494.5</v>
      </c>
      <c r="CA34" s="38">
        <f t="shared" si="35"/>
        <v>31633.3</v>
      </c>
      <c r="CB34" s="38">
        <f t="shared" si="35"/>
        <v>7908.3249999999998</v>
      </c>
      <c r="CC34" s="38">
        <f t="shared" si="35"/>
        <v>4295.6850000000004</v>
      </c>
      <c r="CD34" s="38">
        <f t="shared" si="35"/>
        <v>0</v>
      </c>
      <c r="CE34" s="38">
        <f t="shared" si="35"/>
        <v>0</v>
      </c>
      <c r="CF34" s="38">
        <f t="shared" si="35"/>
        <v>0</v>
      </c>
      <c r="CG34" s="38">
        <f t="shared" si="35"/>
        <v>21586.95</v>
      </c>
      <c r="CH34" s="38">
        <f t="shared" si="35"/>
        <v>5396.7375000000002</v>
      </c>
      <c r="CI34" s="38">
        <f t="shared" si="35"/>
        <v>0</v>
      </c>
      <c r="CJ34" s="38">
        <f t="shared" si="35"/>
        <v>0</v>
      </c>
      <c r="CK34" s="38">
        <f t="shared" si="35"/>
        <v>0</v>
      </c>
      <c r="CL34" s="38">
        <f t="shared" si="35"/>
        <v>235.53</v>
      </c>
      <c r="CM34" s="38">
        <f t="shared" si="35"/>
        <v>357521.8</v>
      </c>
      <c r="CN34" s="38">
        <f t="shared" si="35"/>
        <v>89380.45</v>
      </c>
      <c r="CO34" s="38">
        <f t="shared" si="35"/>
        <v>44295.540199999996</v>
      </c>
      <c r="CP34" s="38">
        <f t="shared" si="35"/>
        <v>103798</v>
      </c>
      <c r="CQ34" s="38">
        <f t="shared" si="35"/>
        <v>25949.5</v>
      </c>
      <c r="CR34" s="38">
        <f t="shared" si="35"/>
        <v>12347.1621</v>
      </c>
      <c r="CS34" s="38">
        <f t="shared" si="35"/>
        <v>13150</v>
      </c>
      <c r="CT34" s="38">
        <f t="shared" si="35"/>
        <v>3287.5</v>
      </c>
      <c r="CU34" s="38">
        <f t="shared" si="35"/>
        <v>1798.9480000000001</v>
      </c>
      <c r="CV34" s="38">
        <f t="shared" si="35"/>
        <v>4620</v>
      </c>
      <c r="CW34" s="38">
        <f t="shared" si="35"/>
        <v>1155</v>
      </c>
      <c r="CX34" s="38">
        <f t="shared" si="35"/>
        <v>2200</v>
      </c>
      <c r="CY34" s="38">
        <f t="shared" si="35"/>
        <v>6000</v>
      </c>
      <c r="CZ34" s="38">
        <f t="shared" si="35"/>
        <v>1500</v>
      </c>
      <c r="DA34" s="38">
        <f t="shared" si="35"/>
        <v>500</v>
      </c>
      <c r="DB34" s="38">
        <f t="shared" si="35"/>
        <v>10725.2</v>
      </c>
      <c r="DC34" s="38">
        <f t="shared" si="35"/>
        <v>2681.3</v>
      </c>
      <c r="DD34" s="38">
        <f t="shared" si="35"/>
        <v>6353.01</v>
      </c>
      <c r="DE34" s="38">
        <f t="shared" si="35"/>
        <v>0</v>
      </c>
      <c r="DF34" s="38">
        <f t="shared" si="35"/>
        <v>4356941.7479999987</v>
      </c>
      <c r="DG34" s="38">
        <f t="shared" si="35"/>
        <v>1086808.3370000001</v>
      </c>
      <c r="DH34" s="38">
        <f t="shared" si="35"/>
        <v>697840.08139999956</v>
      </c>
      <c r="DI34" s="38">
        <f t="shared" si="35"/>
        <v>0</v>
      </c>
      <c r="DJ34" s="38">
        <f t="shared" si="35"/>
        <v>0</v>
      </c>
      <c r="DK34" s="38">
        <f t="shared" si="35"/>
        <v>0</v>
      </c>
      <c r="DL34" s="38">
        <f t="shared" si="35"/>
        <v>0</v>
      </c>
      <c r="DM34" s="38">
        <f t="shared" si="35"/>
        <v>0</v>
      </c>
      <c r="DN34" s="38">
        <f t="shared" si="35"/>
        <v>0</v>
      </c>
      <c r="DO34" s="38">
        <f t="shared" si="35"/>
        <v>0</v>
      </c>
      <c r="DP34" s="38">
        <f t="shared" si="35"/>
        <v>0</v>
      </c>
      <c r="DQ34" s="38">
        <f t="shared" si="35"/>
        <v>0</v>
      </c>
      <c r="DR34" s="38">
        <f t="shared" si="35"/>
        <v>0</v>
      </c>
      <c r="DS34" s="38">
        <f t="shared" si="35"/>
        <v>0</v>
      </c>
      <c r="DT34" s="38">
        <f t="shared" si="35"/>
        <v>0</v>
      </c>
      <c r="DU34" s="38">
        <f t="shared" si="35"/>
        <v>0</v>
      </c>
      <c r="DV34" s="38">
        <f t="shared" si="35"/>
        <v>0</v>
      </c>
      <c r="DW34" s="38">
        <f t="shared" si="35"/>
        <v>0</v>
      </c>
      <c r="DX34" s="38">
        <f t="shared" si="35"/>
        <v>0</v>
      </c>
      <c r="DY34" s="38">
        <f t="shared" si="35"/>
        <v>0</v>
      </c>
      <c r="DZ34" s="38">
        <f t="shared" si="35"/>
        <v>0</v>
      </c>
      <c r="EA34" s="38">
        <f t="shared" si="35"/>
        <v>0</v>
      </c>
      <c r="EB34" s="38">
        <f t="shared" si="35"/>
        <v>0</v>
      </c>
      <c r="EC34" s="38">
        <f t="shared" si="35"/>
        <v>0</v>
      </c>
      <c r="ED34" s="40">
        <f t="shared" ref="ED34" si="36">SUM(ED10:ED33)</f>
        <v>0</v>
      </c>
      <c r="EF34" s="42">
        <f t="shared" ref="EF34:EK34" si="37">SUM(EF10:EF33)</f>
        <v>14646.110100000002</v>
      </c>
      <c r="EG34" s="25">
        <f t="shared" si="37"/>
        <v>28495.200000000001</v>
      </c>
      <c r="EH34" s="25">
        <f t="shared" si="37"/>
        <v>7123.8</v>
      </c>
      <c r="EI34" s="25">
        <f t="shared" si="37"/>
        <v>2200</v>
      </c>
      <c r="EJ34" s="25">
        <f t="shared" si="37"/>
        <v>3067594.65</v>
      </c>
      <c r="EK34" s="25">
        <f t="shared" si="37"/>
        <v>764471.56249999988</v>
      </c>
    </row>
    <row r="35" spans="1:141" ht="3" customHeight="1" x14ac:dyDescent="0.25"/>
    <row r="36" spans="1:141" ht="13.5" x14ac:dyDescent="0.25"/>
    <row r="37" spans="1:141" ht="13.5" x14ac:dyDescent="0.25"/>
    <row r="38" spans="1:141" ht="13.5" x14ac:dyDescent="0.25"/>
    <row r="39" spans="1:141" ht="13.5" x14ac:dyDescent="0.25"/>
    <row r="40" spans="1:141" ht="13.5" x14ac:dyDescent="0.25"/>
    <row r="41" spans="1:141" ht="13.5" x14ac:dyDescent="0.25"/>
    <row r="42" spans="1:141" ht="13.5" x14ac:dyDescent="0.25"/>
    <row r="43" spans="1:141" ht="13.5" x14ac:dyDescent="0.25"/>
    <row r="44" spans="1:141" ht="13.5" x14ac:dyDescent="0.25"/>
    <row r="45" spans="1:141" ht="13.5" x14ac:dyDescent="0.25"/>
    <row r="46" spans="1:141" ht="13.5" x14ac:dyDescent="0.25"/>
    <row r="47" spans="1:141" ht="13.5" x14ac:dyDescent="0.25">
      <c r="EF47" s="3"/>
      <c r="EG47" s="3"/>
      <c r="EH47" s="3"/>
      <c r="EI47" s="3"/>
      <c r="EJ47" s="3"/>
      <c r="EK47" s="3"/>
    </row>
    <row r="48" spans="1:141" ht="13.5" x14ac:dyDescent="0.25">
      <c r="EF48" s="3"/>
      <c r="EG48" s="3"/>
      <c r="EH48" s="3"/>
      <c r="EI48" s="3"/>
      <c r="EJ48" s="3"/>
      <c r="EK48" s="3"/>
    </row>
    <row r="49" spans="136:141" ht="13.5" x14ac:dyDescent="0.25">
      <c r="EF49" s="3"/>
      <c r="EG49" s="3"/>
      <c r="EH49" s="3"/>
      <c r="EI49" s="3"/>
      <c r="EJ49" s="3"/>
      <c r="EK49" s="3"/>
    </row>
    <row r="50" spans="136:141" ht="13.5" x14ac:dyDescent="0.25">
      <c r="EF50" s="3"/>
      <c r="EG50" s="3"/>
      <c r="EH50" s="3"/>
      <c r="EI50" s="3"/>
      <c r="EJ50" s="3"/>
      <c r="EK50" s="3"/>
    </row>
    <row r="51" spans="136:141" ht="13.5" x14ac:dyDescent="0.25">
      <c r="EF51" s="3"/>
      <c r="EG51" s="3"/>
      <c r="EH51" s="3"/>
      <c r="EI51" s="3"/>
      <c r="EJ51" s="3"/>
      <c r="EK51" s="3"/>
    </row>
    <row r="52" spans="136:141" ht="13.5" x14ac:dyDescent="0.25">
      <c r="EF52" s="3"/>
      <c r="EG52" s="3"/>
      <c r="EH52" s="3"/>
      <c r="EI52" s="3"/>
      <c r="EJ52" s="3"/>
      <c r="EK52" s="3"/>
    </row>
    <row r="53" spans="136:141" ht="13.5" x14ac:dyDescent="0.25">
      <c r="EF53" s="3"/>
      <c r="EG53" s="3"/>
      <c r="EH53" s="3"/>
      <c r="EI53" s="3"/>
      <c r="EJ53" s="3"/>
      <c r="EK53" s="3"/>
    </row>
    <row r="54" spans="136:141" ht="13.5" x14ac:dyDescent="0.25">
      <c r="EF54" s="3"/>
      <c r="EG54" s="3"/>
      <c r="EH54" s="3"/>
      <c r="EI54" s="3"/>
      <c r="EJ54" s="3"/>
      <c r="EK54" s="3"/>
    </row>
    <row r="55" spans="136:141" ht="13.5" x14ac:dyDescent="0.25">
      <c r="EF55" s="3"/>
      <c r="EG55" s="3"/>
      <c r="EH55" s="3"/>
      <c r="EI55" s="3"/>
      <c r="EJ55" s="3"/>
      <c r="EK55" s="3"/>
    </row>
    <row r="56" spans="136:141" ht="13.5" x14ac:dyDescent="0.25">
      <c r="EF56" s="3"/>
      <c r="EG56" s="3"/>
      <c r="EH56" s="3"/>
      <c r="EI56" s="3"/>
      <c r="EJ56" s="3"/>
      <c r="EK56" s="3"/>
    </row>
    <row r="57" spans="136:141" ht="13.5" x14ac:dyDescent="0.25">
      <c r="EF57" s="3"/>
      <c r="EG57" s="3"/>
      <c r="EH57" s="3"/>
      <c r="EI57" s="3"/>
      <c r="EJ57" s="3"/>
      <c r="EK57" s="3"/>
    </row>
    <row r="58" spans="136:141" ht="13.5" x14ac:dyDescent="0.25">
      <c r="EF58" s="3"/>
      <c r="EG58" s="3"/>
      <c r="EH58" s="3"/>
      <c r="EI58" s="3"/>
      <c r="EJ58" s="3"/>
      <c r="EK58" s="3"/>
    </row>
    <row r="59" spans="136:141" ht="13.5" x14ac:dyDescent="0.25">
      <c r="EF59" s="3"/>
      <c r="EG59" s="3"/>
      <c r="EH59" s="3"/>
      <c r="EI59" s="3"/>
      <c r="EJ59" s="3"/>
      <c r="EK59" s="3"/>
    </row>
    <row r="60" spans="136:141" ht="13.5" x14ac:dyDescent="0.25">
      <c r="EF60" s="3"/>
      <c r="EG60" s="3"/>
      <c r="EH60" s="3"/>
      <c r="EI60" s="3"/>
      <c r="EJ60" s="3"/>
      <c r="EK60" s="3"/>
    </row>
    <row r="61" spans="136:141" ht="13.5" x14ac:dyDescent="0.25">
      <c r="EF61" s="3"/>
      <c r="EG61" s="3"/>
      <c r="EH61" s="3"/>
      <c r="EI61" s="3"/>
      <c r="EJ61" s="3"/>
      <c r="EK61" s="3"/>
    </row>
    <row r="62" spans="136:141" ht="13.5" x14ac:dyDescent="0.25">
      <c r="EF62" s="3"/>
      <c r="EG62" s="3"/>
      <c r="EH62" s="3"/>
      <c r="EI62" s="3"/>
      <c r="EJ62" s="3"/>
      <c r="EK62" s="3"/>
    </row>
    <row r="63" spans="136:141" ht="13.5" x14ac:dyDescent="0.25">
      <c r="EF63" s="3"/>
      <c r="EG63" s="3"/>
      <c r="EH63" s="3"/>
      <c r="EI63" s="3"/>
      <c r="EJ63" s="3"/>
      <c r="EK63" s="3"/>
    </row>
    <row r="64" spans="136:141" ht="13.5" x14ac:dyDescent="0.25">
      <c r="EF64" s="3"/>
      <c r="EG64" s="3"/>
      <c r="EH64" s="3"/>
      <c r="EI64" s="3"/>
      <c r="EJ64" s="3"/>
      <c r="EK64" s="3"/>
    </row>
    <row r="65" spans="136:141" ht="13.5" x14ac:dyDescent="0.25">
      <c r="EF65" s="3"/>
      <c r="EG65" s="3"/>
      <c r="EH65" s="3"/>
      <c r="EI65" s="3"/>
      <c r="EJ65" s="3"/>
      <c r="EK65" s="3"/>
    </row>
    <row r="66" spans="136:141" ht="13.5" x14ac:dyDescent="0.25">
      <c r="EF66" s="3"/>
      <c r="EG66" s="3"/>
      <c r="EH66" s="3"/>
      <c r="EI66" s="3"/>
      <c r="EJ66" s="3"/>
      <c r="EK66" s="3"/>
    </row>
    <row r="67" spans="136:141" ht="13.5" x14ac:dyDescent="0.25">
      <c r="EF67" s="3"/>
      <c r="EG67" s="3"/>
      <c r="EH67" s="3"/>
      <c r="EI67" s="3"/>
      <c r="EJ67" s="3"/>
      <c r="EK67" s="3"/>
    </row>
    <row r="68" spans="136:141" ht="13.5" x14ac:dyDescent="0.25">
      <c r="EF68" s="3"/>
      <c r="EG68" s="3"/>
      <c r="EH68" s="3"/>
      <c r="EI68" s="3"/>
      <c r="EJ68" s="3"/>
      <c r="EK68" s="3"/>
    </row>
    <row r="69" spans="136:141" ht="13.5" x14ac:dyDescent="0.25">
      <c r="EF69" s="3"/>
      <c r="EG69" s="3"/>
      <c r="EH69" s="3"/>
      <c r="EI69" s="3"/>
      <c r="EJ69" s="3"/>
      <c r="EK69" s="3"/>
    </row>
    <row r="70" spans="136:141" ht="13.5" x14ac:dyDescent="0.25">
      <c r="EF70" s="3"/>
      <c r="EG70" s="3"/>
      <c r="EH70" s="3"/>
      <c r="EI70" s="3"/>
      <c r="EJ70" s="3"/>
      <c r="EK70" s="3"/>
    </row>
    <row r="71" spans="136:141" ht="13.5" x14ac:dyDescent="0.25">
      <c r="EF71" s="3"/>
      <c r="EG71" s="3"/>
      <c r="EH71" s="3"/>
      <c r="EI71" s="3"/>
      <c r="EJ71" s="3"/>
      <c r="EK71" s="3"/>
    </row>
    <row r="72" spans="136:141" ht="13.5" x14ac:dyDescent="0.25">
      <c r="EF72" s="3"/>
      <c r="EG72" s="3"/>
      <c r="EH72" s="3"/>
      <c r="EI72" s="3"/>
      <c r="EJ72" s="3"/>
      <c r="EK72" s="3"/>
    </row>
    <row r="73" spans="136:141" ht="13.5" x14ac:dyDescent="0.25">
      <c r="EF73" s="3"/>
      <c r="EG73" s="3"/>
      <c r="EH73" s="3"/>
      <c r="EI73" s="3"/>
      <c r="EJ73" s="3"/>
      <c r="EK73" s="3"/>
    </row>
    <row r="74" spans="136:141" ht="13.5" x14ac:dyDescent="0.25">
      <c r="EF74" s="3"/>
      <c r="EG74" s="3"/>
      <c r="EH74" s="3"/>
      <c r="EI74" s="3"/>
      <c r="EJ74" s="3"/>
      <c r="EK74" s="3"/>
    </row>
    <row r="75" spans="136:141" ht="13.5" x14ac:dyDescent="0.25">
      <c r="EF75" s="3"/>
      <c r="EG75" s="3"/>
      <c r="EH75" s="3"/>
      <c r="EI75" s="3"/>
      <c r="EJ75" s="3"/>
      <c r="EK75" s="3"/>
    </row>
    <row r="76" spans="136:141" ht="13.5" x14ac:dyDescent="0.25">
      <c r="EF76" s="3"/>
      <c r="EG76" s="3"/>
      <c r="EH76" s="3"/>
      <c r="EI76" s="3"/>
      <c r="EJ76" s="3"/>
      <c r="EK76" s="3"/>
    </row>
    <row r="77" spans="136:141" ht="13.5" x14ac:dyDescent="0.25">
      <c r="EF77" s="3"/>
      <c r="EG77" s="3"/>
      <c r="EH77" s="3"/>
      <c r="EI77" s="3"/>
      <c r="EJ77" s="3"/>
      <c r="EK77" s="3"/>
    </row>
    <row r="78" spans="136:141" ht="13.5" x14ac:dyDescent="0.25">
      <c r="EF78" s="3"/>
      <c r="EG78" s="3"/>
      <c r="EH78" s="3"/>
      <c r="EI78" s="3"/>
      <c r="EJ78" s="3"/>
      <c r="EK78" s="3"/>
    </row>
    <row r="79" spans="136:141" ht="13.5" x14ac:dyDescent="0.25">
      <c r="EF79" s="3"/>
      <c r="EG79" s="3"/>
      <c r="EH79" s="3"/>
      <c r="EI79" s="3"/>
      <c r="EJ79" s="3"/>
      <c r="EK79" s="3"/>
    </row>
    <row r="80" spans="136:141" ht="13.5" x14ac:dyDescent="0.25">
      <c r="EF80" s="3"/>
      <c r="EG80" s="3"/>
      <c r="EH80" s="3"/>
      <c r="EI80" s="3"/>
      <c r="EJ80" s="3"/>
      <c r="EK80" s="3"/>
    </row>
    <row r="81" spans="136:141" ht="13.5" x14ac:dyDescent="0.25">
      <c r="EF81" s="3"/>
      <c r="EG81" s="3"/>
      <c r="EH81" s="3"/>
      <c r="EI81" s="3"/>
      <c r="EJ81" s="3"/>
      <c r="EK81" s="3"/>
    </row>
    <row r="82" spans="136:141" ht="13.5" x14ac:dyDescent="0.25">
      <c r="EF82" s="3"/>
      <c r="EG82" s="3"/>
      <c r="EH82" s="3"/>
      <c r="EI82" s="3"/>
      <c r="EJ82" s="3"/>
      <c r="EK82" s="3"/>
    </row>
    <row r="83" spans="136:141" ht="13.5" x14ac:dyDescent="0.25">
      <c r="EF83" s="3"/>
      <c r="EG83" s="3"/>
      <c r="EH83" s="3"/>
      <c r="EI83" s="3"/>
      <c r="EJ83" s="3"/>
      <c r="EK83" s="3"/>
    </row>
    <row r="84" spans="136:141" ht="13.5" x14ac:dyDescent="0.25">
      <c r="EF84" s="3"/>
      <c r="EG84" s="3"/>
      <c r="EH84" s="3"/>
      <c r="EI84" s="3"/>
      <c r="EJ84" s="3"/>
      <c r="EK84" s="3"/>
    </row>
    <row r="85" spans="136:141" ht="13.5" x14ac:dyDescent="0.25">
      <c r="EF85" s="3"/>
      <c r="EG85" s="3"/>
      <c r="EH85" s="3"/>
      <c r="EI85" s="3"/>
      <c r="EJ85" s="3"/>
      <c r="EK85" s="3"/>
    </row>
    <row r="86" spans="136:141" ht="13.5" x14ac:dyDescent="0.25">
      <c r="EF86" s="3"/>
      <c r="EG86" s="3"/>
      <c r="EH86" s="3"/>
      <c r="EI86" s="3"/>
      <c r="EJ86" s="3"/>
      <c r="EK86" s="3"/>
    </row>
    <row r="87" spans="136:141" ht="13.5" x14ac:dyDescent="0.25">
      <c r="EF87" s="3"/>
      <c r="EG87" s="3"/>
      <c r="EH87" s="3"/>
      <c r="EI87" s="3"/>
      <c r="EJ87" s="3"/>
      <c r="EK87" s="3"/>
    </row>
    <row r="88" spans="136:141" ht="13.5" x14ac:dyDescent="0.25">
      <c r="EF88" s="3"/>
      <c r="EG88" s="3"/>
      <c r="EH88" s="3"/>
      <c r="EI88" s="3"/>
      <c r="EJ88" s="3"/>
      <c r="EK88" s="3"/>
    </row>
    <row r="89" spans="136:141" ht="13.5" x14ac:dyDescent="0.25">
      <c r="EF89" s="3"/>
      <c r="EG89" s="3"/>
      <c r="EH89" s="3"/>
      <c r="EI89" s="3"/>
      <c r="EJ89" s="3"/>
      <c r="EK89" s="3"/>
    </row>
    <row r="90" spans="136:141" ht="13.5" x14ac:dyDescent="0.25">
      <c r="EF90" s="3"/>
      <c r="EG90" s="3"/>
      <c r="EH90" s="3"/>
      <c r="EI90" s="3"/>
      <c r="EJ90" s="3"/>
      <c r="EK90" s="3"/>
    </row>
    <row r="91" spans="136:141" ht="13.5" x14ac:dyDescent="0.25">
      <c r="EF91" s="3"/>
      <c r="EG91" s="3"/>
      <c r="EH91" s="3"/>
      <c r="EI91" s="3"/>
      <c r="EJ91" s="3"/>
      <c r="EK91" s="3"/>
    </row>
    <row r="92" spans="136:141" ht="13.5" x14ac:dyDescent="0.25">
      <c r="EF92" s="3"/>
      <c r="EG92" s="3"/>
      <c r="EH92" s="3"/>
      <c r="EI92" s="3"/>
      <c r="EJ92" s="3"/>
      <c r="EK92" s="3"/>
    </row>
    <row r="93" spans="136:141" ht="13.5" x14ac:dyDescent="0.25">
      <c r="EF93" s="3"/>
      <c r="EG93" s="3"/>
      <c r="EH93" s="3"/>
      <c r="EI93" s="3"/>
      <c r="EJ93" s="3"/>
      <c r="EK93" s="3"/>
    </row>
    <row r="94" spans="136:141" ht="13.5" x14ac:dyDescent="0.25">
      <c r="EF94" s="3"/>
      <c r="EG94" s="3"/>
      <c r="EH94" s="3"/>
      <c r="EI94" s="3"/>
      <c r="EJ94" s="3"/>
      <c r="EK94" s="3"/>
    </row>
    <row r="95" spans="136:141" ht="13.5" x14ac:dyDescent="0.25">
      <c r="EF95" s="3"/>
      <c r="EG95" s="3"/>
      <c r="EH95" s="3"/>
      <c r="EI95" s="3"/>
      <c r="EJ95" s="3"/>
      <c r="EK95" s="3"/>
    </row>
    <row r="96" spans="136:141" ht="13.5" x14ac:dyDescent="0.25">
      <c r="EF96" s="3"/>
      <c r="EG96" s="3"/>
      <c r="EH96" s="3"/>
      <c r="EI96" s="3"/>
      <c r="EJ96" s="3"/>
      <c r="EK96" s="3"/>
    </row>
    <row r="97" spans="136:141" ht="13.5" x14ac:dyDescent="0.25">
      <c r="EF97" s="3"/>
      <c r="EG97" s="3"/>
      <c r="EH97" s="3"/>
      <c r="EI97" s="3"/>
      <c r="EJ97" s="3"/>
      <c r="EK97" s="3"/>
    </row>
    <row r="98" spans="136:141" ht="13.5" x14ac:dyDescent="0.25">
      <c r="EF98" s="3"/>
      <c r="EG98" s="3"/>
      <c r="EH98" s="3"/>
      <c r="EI98" s="3"/>
      <c r="EJ98" s="3"/>
      <c r="EK98" s="3"/>
    </row>
    <row r="99" spans="136:141" ht="13.5" x14ac:dyDescent="0.25">
      <c r="EF99" s="3"/>
      <c r="EG99" s="3"/>
      <c r="EH99" s="3"/>
      <c r="EI99" s="3"/>
      <c r="EJ99" s="3"/>
      <c r="EK99" s="3"/>
    </row>
    <row r="100" spans="136:141" ht="13.5" x14ac:dyDescent="0.25">
      <c r="EF100" s="3"/>
      <c r="EG100" s="3"/>
      <c r="EH100" s="3"/>
      <c r="EI100" s="3"/>
      <c r="EJ100" s="3"/>
      <c r="EK100" s="3"/>
    </row>
    <row r="101" spans="136:141" ht="13.5" x14ac:dyDescent="0.25">
      <c r="EF101" s="3"/>
      <c r="EG101" s="3"/>
      <c r="EH101" s="3"/>
      <c r="EI101" s="3"/>
      <c r="EJ101" s="3"/>
      <c r="EK101" s="3"/>
    </row>
    <row r="102" spans="136:141" ht="13.5" x14ac:dyDescent="0.25">
      <c r="EF102" s="3"/>
      <c r="EG102" s="3"/>
      <c r="EH102" s="3"/>
      <c r="EI102" s="3"/>
      <c r="EJ102" s="3"/>
      <c r="EK102" s="3"/>
    </row>
    <row r="103" spans="136:141" ht="13.5" x14ac:dyDescent="0.25">
      <c r="EF103" s="3"/>
      <c r="EG103" s="3"/>
      <c r="EH103" s="3"/>
      <c r="EI103" s="3"/>
      <c r="EJ103" s="3"/>
      <c r="EK103" s="3"/>
    </row>
    <row r="104" spans="136:141" ht="13.5" x14ac:dyDescent="0.25">
      <c r="EF104" s="3"/>
      <c r="EG104" s="3"/>
      <c r="EH104" s="3"/>
      <c r="EI104" s="3"/>
      <c r="EJ104" s="3"/>
      <c r="EK104" s="3"/>
    </row>
    <row r="105" spans="136:141" ht="13.5" x14ac:dyDescent="0.25">
      <c r="EF105" s="3"/>
      <c r="EG105" s="3"/>
      <c r="EH105" s="3"/>
      <c r="EI105" s="3"/>
      <c r="EJ105" s="3"/>
      <c r="EK105" s="3"/>
    </row>
    <row r="106" spans="136:141" ht="13.5" x14ac:dyDescent="0.25">
      <c r="EF106" s="3"/>
      <c r="EG106" s="3"/>
      <c r="EH106" s="3"/>
      <c r="EI106" s="3"/>
      <c r="EJ106" s="3"/>
      <c r="EK106" s="3"/>
    </row>
    <row r="107" spans="136:141" ht="13.5" x14ac:dyDescent="0.25">
      <c r="EF107" s="3"/>
      <c r="EG107" s="3"/>
      <c r="EH107" s="3"/>
      <c r="EI107" s="3"/>
      <c r="EJ107" s="3"/>
      <c r="EK107" s="3"/>
    </row>
    <row r="108" spans="136:141" ht="13.5" x14ac:dyDescent="0.25">
      <c r="EF108" s="3"/>
      <c r="EG108" s="3"/>
      <c r="EH108" s="3"/>
      <c r="EI108" s="3"/>
      <c r="EJ108" s="3"/>
      <c r="EK108" s="3"/>
    </row>
    <row r="109" spans="136:141" ht="13.5" x14ac:dyDescent="0.25">
      <c r="EF109" s="3"/>
      <c r="EG109" s="3"/>
      <c r="EH109" s="3"/>
      <c r="EI109" s="3"/>
      <c r="EJ109" s="3"/>
      <c r="EK109" s="3"/>
    </row>
    <row r="110" spans="136:141" ht="13.5" x14ac:dyDescent="0.25">
      <c r="EF110" s="3"/>
      <c r="EG110" s="3"/>
      <c r="EH110" s="3"/>
      <c r="EI110" s="3"/>
      <c r="EJ110" s="3"/>
      <c r="EK110" s="3"/>
    </row>
    <row r="111" spans="136:141" ht="13.5" x14ac:dyDescent="0.25">
      <c r="EF111" s="3"/>
      <c r="EG111" s="3"/>
      <c r="EH111" s="3"/>
      <c r="EI111" s="3"/>
      <c r="EJ111" s="3"/>
      <c r="EK111" s="3"/>
    </row>
    <row r="112" spans="136:141" ht="13.5" x14ac:dyDescent="0.25">
      <c r="EF112" s="3"/>
      <c r="EG112" s="3"/>
      <c r="EH112" s="3"/>
      <c r="EI112" s="3"/>
      <c r="EJ112" s="3"/>
      <c r="EK112" s="3"/>
    </row>
    <row r="113" spans="136:141" ht="13.5" x14ac:dyDescent="0.25">
      <c r="EF113" s="3"/>
      <c r="EG113" s="3"/>
      <c r="EH113" s="3"/>
      <c r="EI113" s="3"/>
      <c r="EJ113" s="3"/>
      <c r="EK113" s="3"/>
    </row>
    <row r="114" spans="136:141" ht="13.5" x14ac:dyDescent="0.25">
      <c r="EF114" s="3"/>
      <c r="EG114" s="3"/>
      <c r="EH114" s="3"/>
      <c r="EI114" s="3"/>
      <c r="EJ114" s="3"/>
      <c r="EK114" s="3"/>
    </row>
    <row r="115" spans="136:141" ht="13.5" x14ac:dyDescent="0.25">
      <c r="EF115" s="3"/>
      <c r="EG115" s="3"/>
      <c r="EH115" s="3"/>
      <c r="EI115" s="3"/>
      <c r="EJ115" s="3"/>
      <c r="EK115" s="3"/>
    </row>
    <row r="116" spans="136:141" ht="13.5" x14ac:dyDescent="0.25">
      <c r="EF116" s="3"/>
      <c r="EG116" s="3"/>
      <c r="EH116" s="3"/>
      <c r="EI116" s="3"/>
      <c r="EJ116" s="3"/>
      <c r="EK116" s="3"/>
    </row>
    <row r="117" spans="136:141" ht="13.5" x14ac:dyDescent="0.25">
      <c r="EF117" s="3"/>
      <c r="EG117" s="3"/>
      <c r="EH117" s="3"/>
      <c r="EI117" s="3"/>
      <c r="EJ117" s="3"/>
      <c r="EK117" s="3"/>
    </row>
    <row r="118" spans="136:141" ht="13.5" x14ac:dyDescent="0.25">
      <c r="EF118" s="3"/>
      <c r="EG118" s="3"/>
      <c r="EH118" s="3"/>
      <c r="EI118" s="3"/>
      <c r="EJ118" s="3"/>
      <c r="EK118" s="3"/>
    </row>
    <row r="119" spans="136:141" ht="13.5" x14ac:dyDescent="0.25">
      <c r="EF119" s="3"/>
      <c r="EG119" s="3"/>
      <c r="EH119" s="3"/>
      <c r="EI119" s="3"/>
      <c r="EJ119" s="3"/>
      <c r="EK119" s="3"/>
    </row>
    <row r="120" spans="136:141" ht="13.5" x14ac:dyDescent="0.25">
      <c r="EF120" s="3"/>
      <c r="EG120" s="3"/>
      <c r="EH120" s="3"/>
      <c r="EI120" s="3"/>
      <c r="EJ120" s="3"/>
      <c r="EK120" s="3"/>
    </row>
    <row r="121" spans="136:141" ht="13.5" x14ac:dyDescent="0.25">
      <c r="EF121" s="3"/>
      <c r="EG121" s="3"/>
      <c r="EH121" s="3"/>
      <c r="EI121" s="3"/>
      <c r="EJ121" s="3"/>
      <c r="EK121" s="3"/>
    </row>
    <row r="122" spans="136:141" ht="13.5" x14ac:dyDescent="0.25">
      <c r="EF122" s="3"/>
      <c r="EG122" s="3"/>
      <c r="EH122" s="3"/>
      <c r="EI122" s="3"/>
      <c r="EJ122" s="3"/>
      <c r="EK122" s="3"/>
    </row>
    <row r="123" spans="136:141" ht="13.5" x14ac:dyDescent="0.25">
      <c r="EF123" s="3"/>
      <c r="EG123" s="3"/>
      <c r="EH123" s="3"/>
      <c r="EI123" s="3"/>
      <c r="EJ123" s="3"/>
      <c r="EK123" s="3"/>
    </row>
    <row r="124" spans="136:141" ht="13.5" x14ac:dyDescent="0.25">
      <c r="EF124" s="3"/>
      <c r="EG124" s="3"/>
      <c r="EH124" s="3"/>
      <c r="EI124" s="3"/>
      <c r="EJ124" s="3"/>
      <c r="EK124" s="3"/>
    </row>
    <row r="125" spans="136:141" ht="13.5" x14ac:dyDescent="0.25">
      <c r="EF125" s="3"/>
      <c r="EG125" s="3"/>
      <c r="EH125" s="3"/>
      <c r="EI125" s="3"/>
      <c r="EJ125" s="3"/>
      <c r="EK125" s="3"/>
    </row>
    <row r="126" spans="136:141" ht="13.5" x14ac:dyDescent="0.25">
      <c r="EF126" s="3"/>
      <c r="EG126" s="3"/>
      <c r="EH126" s="3"/>
      <c r="EI126" s="3"/>
      <c r="EJ126" s="3"/>
      <c r="EK126" s="3"/>
    </row>
    <row r="127" spans="136:141" ht="13.5" x14ac:dyDescent="0.25">
      <c r="EF127" s="3"/>
      <c r="EG127" s="3"/>
      <c r="EH127" s="3"/>
      <c r="EI127" s="3"/>
      <c r="EJ127" s="3"/>
      <c r="EK127" s="3"/>
    </row>
    <row r="128" spans="136:141" ht="13.5" x14ac:dyDescent="0.25">
      <c r="EF128" s="3"/>
      <c r="EG128" s="3"/>
      <c r="EH128" s="3"/>
      <c r="EI128" s="3"/>
      <c r="EJ128" s="3"/>
      <c r="EK128" s="3"/>
    </row>
    <row r="129" spans="136:141" ht="13.5" x14ac:dyDescent="0.25">
      <c r="EF129" s="3"/>
      <c r="EG129" s="3"/>
      <c r="EH129" s="3"/>
      <c r="EI129" s="3"/>
      <c r="EJ129" s="3"/>
      <c r="EK129" s="3"/>
    </row>
    <row r="130" spans="136:141" ht="13.5" x14ac:dyDescent="0.25">
      <c r="EF130" s="3"/>
      <c r="EG130" s="3"/>
      <c r="EH130" s="3"/>
      <c r="EI130" s="3"/>
      <c r="EJ130" s="3"/>
      <c r="EK130" s="3"/>
    </row>
    <row r="131" spans="136:141" ht="13.5" x14ac:dyDescent="0.25">
      <c r="EF131" s="3"/>
      <c r="EG131" s="3"/>
      <c r="EH131" s="3"/>
      <c r="EI131" s="3"/>
      <c r="EJ131" s="3"/>
      <c r="EK131" s="3"/>
    </row>
    <row r="132" spans="136:141" ht="13.5" x14ac:dyDescent="0.25">
      <c r="EF132" s="3"/>
      <c r="EG132" s="3"/>
      <c r="EH132" s="3"/>
      <c r="EI132" s="3"/>
      <c r="EJ132" s="3"/>
      <c r="EK132" s="3"/>
    </row>
    <row r="133" spans="136:141" ht="13.5" x14ac:dyDescent="0.25">
      <c r="EF133" s="3"/>
      <c r="EG133" s="3"/>
      <c r="EH133" s="3"/>
      <c r="EI133" s="3"/>
      <c r="EJ133" s="3"/>
      <c r="EK133" s="3"/>
    </row>
    <row r="134" spans="136:141" ht="13.5" x14ac:dyDescent="0.25">
      <c r="EF134" s="3"/>
      <c r="EG134" s="3"/>
      <c r="EH134" s="3"/>
      <c r="EI134" s="3"/>
      <c r="EJ134" s="3"/>
      <c r="EK134" s="3"/>
    </row>
    <row r="135" spans="136:141" ht="13.5" x14ac:dyDescent="0.25">
      <c r="EF135" s="3"/>
      <c r="EG135" s="3"/>
      <c r="EH135" s="3"/>
      <c r="EI135" s="3"/>
      <c r="EJ135" s="3"/>
      <c r="EK135" s="3"/>
    </row>
    <row r="136" spans="136:141" ht="13.5" x14ac:dyDescent="0.25">
      <c r="EF136" s="3"/>
      <c r="EG136" s="3"/>
      <c r="EH136" s="3"/>
      <c r="EI136" s="3"/>
      <c r="EJ136" s="3"/>
      <c r="EK136" s="3"/>
    </row>
    <row r="137" spans="136:141" ht="13.5" x14ac:dyDescent="0.25">
      <c r="EF137" s="3"/>
      <c r="EG137" s="3"/>
      <c r="EH137" s="3"/>
      <c r="EI137" s="3"/>
      <c r="EJ137" s="3"/>
      <c r="EK137" s="3"/>
    </row>
    <row r="138" spans="136:141" ht="13.5" x14ac:dyDescent="0.25">
      <c r="EF138" s="3"/>
      <c r="EG138" s="3"/>
      <c r="EH138" s="3"/>
      <c r="EI138" s="3"/>
      <c r="EJ138" s="3"/>
      <c r="EK138" s="3"/>
    </row>
    <row r="139" spans="136:141" ht="13.5" x14ac:dyDescent="0.25">
      <c r="EF139" s="3"/>
      <c r="EG139" s="3"/>
      <c r="EH139" s="3"/>
      <c r="EI139" s="3"/>
      <c r="EJ139" s="3"/>
      <c r="EK139" s="3"/>
    </row>
    <row r="140" spans="136:141" ht="13.5" x14ac:dyDescent="0.25">
      <c r="EF140" s="3"/>
      <c r="EG140" s="3"/>
      <c r="EH140" s="3"/>
      <c r="EI140" s="3"/>
      <c r="EJ140" s="3"/>
      <c r="EK140" s="3"/>
    </row>
    <row r="141" spans="136:141" ht="13.5" x14ac:dyDescent="0.25">
      <c r="EF141" s="3"/>
      <c r="EG141" s="3"/>
      <c r="EH141" s="3"/>
      <c r="EI141" s="3"/>
      <c r="EJ141" s="3"/>
      <c r="EK141" s="3"/>
    </row>
    <row r="142" spans="136:141" ht="13.5" x14ac:dyDescent="0.25">
      <c r="EF142" s="3"/>
      <c r="EG142" s="3"/>
      <c r="EH142" s="3"/>
      <c r="EI142" s="3"/>
      <c r="EJ142" s="3"/>
      <c r="EK142" s="3"/>
    </row>
    <row r="143" spans="136:141" ht="13.5" x14ac:dyDescent="0.25">
      <c r="EF143" s="3"/>
      <c r="EG143" s="3"/>
      <c r="EH143" s="3"/>
      <c r="EI143" s="3"/>
      <c r="EJ143" s="3"/>
      <c r="EK143" s="3"/>
    </row>
    <row r="144" spans="136:141" ht="13.5" x14ac:dyDescent="0.25">
      <c r="EF144" s="3"/>
      <c r="EG144" s="3"/>
      <c r="EH144" s="3"/>
      <c r="EI144" s="3"/>
      <c r="EJ144" s="3"/>
      <c r="EK144" s="3"/>
    </row>
    <row r="145" spans="136:141" ht="13.5" x14ac:dyDescent="0.25">
      <c r="EF145" s="3"/>
      <c r="EG145" s="3"/>
      <c r="EH145" s="3"/>
      <c r="EI145" s="3"/>
      <c r="EJ145" s="3"/>
      <c r="EK145" s="3"/>
    </row>
    <row r="146" spans="136:141" ht="13.5" x14ac:dyDescent="0.25">
      <c r="EF146" s="3"/>
      <c r="EG146" s="3"/>
      <c r="EH146" s="3"/>
      <c r="EI146" s="3"/>
      <c r="EJ146" s="3"/>
      <c r="EK146" s="3"/>
    </row>
    <row r="147" spans="136:141" ht="13.5" x14ac:dyDescent="0.25">
      <c r="EF147" s="3"/>
      <c r="EG147" s="3"/>
      <c r="EH147" s="3"/>
      <c r="EI147" s="3"/>
      <c r="EJ147" s="3"/>
      <c r="EK147" s="3"/>
    </row>
    <row r="148" spans="136:141" ht="13.5" x14ac:dyDescent="0.25">
      <c r="EF148" s="3"/>
      <c r="EG148" s="3"/>
      <c r="EH148" s="3"/>
      <c r="EI148" s="3"/>
      <c r="EJ148" s="3"/>
      <c r="EK148" s="3"/>
    </row>
    <row r="149" spans="136:141" ht="13.5" x14ac:dyDescent="0.25">
      <c r="EF149" s="3"/>
      <c r="EG149" s="3"/>
      <c r="EH149" s="3"/>
      <c r="EI149" s="3"/>
      <c r="EJ149" s="3"/>
      <c r="EK149" s="3"/>
    </row>
    <row r="150" spans="136:141" ht="13.5" x14ac:dyDescent="0.25">
      <c r="EF150" s="3"/>
      <c r="EG150" s="3"/>
      <c r="EH150" s="3"/>
      <c r="EI150" s="3"/>
      <c r="EJ150" s="3"/>
      <c r="EK150" s="3"/>
    </row>
    <row r="151" spans="136:141" ht="13.5" x14ac:dyDescent="0.25">
      <c r="EF151" s="3"/>
      <c r="EG151" s="3"/>
      <c r="EH151" s="3"/>
      <c r="EI151" s="3"/>
      <c r="EJ151" s="3"/>
      <c r="EK151" s="3"/>
    </row>
    <row r="152" spans="136:141" ht="13.5" x14ac:dyDescent="0.25">
      <c r="EF152" s="3"/>
      <c r="EG152" s="3"/>
      <c r="EH152" s="3"/>
      <c r="EI152" s="3"/>
      <c r="EJ152" s="3"/>
      <c r="EK152" s="3"/>
    </row>
    <row r="153" spans="136:141" ht="13.5" x14ac:dyDescent="0.25">
      <c r="EF153" s="3"/>
      <c r="EG153" s="3"/>
      <c r="EH153" s="3"/>
      <c r="EI153" s="3"/>
      <c r="EJ153" s="3"/>
      <c r="EK153" s="3"/>
    </row>
    <row r="154" spans="136:141" ht="13.5" x14ac:dyDescent="0.25">
      <c r="EF154" s="3"/>
      <c r="EG154" s="3"/>
      <c r="EH154" s="3"/>
      <c r="EI154" s="3"/>
      <c r="EJ154" s="3"/>
      <c r="EK154" s="3"/>
    </row>
    <row r="155" spans="136:141" ht="13.5" x14ac:dyDescent="0.25">
      <c r="EF155" s="3"/>
      <c r="EG155" s="3"/>
      <c r="EH155" s="3"/>
      <c r="EI155" s="3"/>
      <c r="EJ155" s="3"/>
      <c r="EK155" s="3"/>
    </row>
    <row r="156" spans="136:141" ht="13.5" x14ac:dyDescent="0.25">
      <c r="EF156" s="3"/>
      <c r="EG156" s="3"/>
      <c r="EH156" s="3"/>
      <c r="EI156" s="3"/>
      <c r="EJ156" s="3"/>
      <c r="EK156" s="3"/>
    </row>
    <row r="157" spans="136:141" ht="13.5" x14ac:dyDescent="0.25">
      <c r="EF157" s="3"/>
      <c r="EG157" s="3"/>
      <c r="EH157" s="3"/>
      <c r="EI157" s="3"/>
      <c r="EJ157" s="3"/>
      <c r="EK157" s="3"/>
    </row>
    <row r="158" spans="136:141" ht="13.5" x14ac:dyDescent="0.25">
      <c r="EF158" s="3"/>
      <c r="EG158" s="3"/>
      <c r="EH158" s="3"/>
      <c r="EI158" s="3"/>
      <c r="EJ158" s="3"/>
      <c r="EK158" s="3"/>
    </row>
    <row r="159" spans="136:141" ht="13.5" x14ac:dyDescent="0.25">
      <c r="EF159" s="3"/>
      <c r="EG159" s="3"/>
      <c r="EH159" s="3"/>
      <c r="EI159" s="3"/>
      <c r="EJ159" s="3"/>
      <c r="EK159" s="3"/>
    </row>
    <row r="160" spans="136:141" ht="13.5" x14ac:dyDescent="0.25">
      <c r="EF160" s="3"/>
      <c r="EG160" s="3"/>
      <c r="EH160" s="3"/>
      <c r="EI160" s="3"/>
      <c r="EJ160" s="3"/>
      <c r="EK160" s="3"/>
    </row>
    <row r="161" spans="136:141" ht="13.5" x14ac:dyDescent="0.25">
      <c r="EF161" s="3"/>
      <c r="EG161" s="3"/>
      <c r="EH161" s="3"/>
      <c r="EI161" s="3"/>
      <c r="EJ161" s="3"/>
      <c r="EK161" s="3"/>
    </row>
    <row r="162" spans="136:141" ht="13.5" x14ac:dyDescent="0.25">
      <c r="EF162" s="3"/>
      <c r="EG162" s="3"/>
      <c r="EH162" s="3"/>
      <c r="EI162" s="3"/>
      <c r="EJ162" s="3"/>
      <c r="EK162" s="3"/>
    </row>
    <row r="163" spans="136:141" ht="13.5" x14ac:dyDescent="0.25">
      <c r="EF163" s="3"/>
      <c r="EG163" s="3"/>
      <c r="EH163" s="3"/>
      <c r="EI163" s="3"/>
      <c r="EJ163" s="3"/>
      <c r="EK163" s="3"/>
    </row>
    <row r="164" spans="136:141" ht="13.5" x14ac:dyDescent="0.25">
      <c r="EF164" s="3"/>
      <c r="EG164" s="3"/>
      <c r="EH164" s="3"/>
      <c r="EI164" s="3"/>
      <c r="EJ164" s="3"/>
      <c r="EK164" s="3"/>
    </row>
    <row r="165" spans="136:141" ht="13.5" x14ac:dyDescent="0.25">
      <c r="EF165" s="3"/>
      <c r="EG165" s="3"/>
      <c r="EH165" s="3"/>
      <c r="EI165" s="3"/>
      <c r="EJ165" s="3"/>
      <c r="EK165" s="3"/>
    </row>
    <row r="166" spans="136:141" ht="13.5" x14ac:dyDescent="0.25">
      <c r="EF166" s="3"/>
      <c r="EG166" s="3"/>
      <c r="EH166" s="3"/>
      <c r="EI166" s="3"/>
      <c r="EJ166" s="3"/>
      <c r="EK166" s="3"/>
    </row>
    <row r="167" spans="136:141" ht="13.5" x14ac:dyDescent="0.25">
      <c r="EF167" s="3"/>
      <c r="EG167" s="3"/>
      <c r="EH167" s="3"/>
      <c r="EI167" s="3"/>
      <c r="EJ167" s="3"/>
      <c r="EK167" s="3"/>
    </row>
    <row r="168" spans="136:141" ht="13.5" x14ac:dyDescent="0.25">
      <c r="EF168" s="3"/>
      <c r="EG168" s="3"/>
      <c r="EH168" s="3"/>
      <c r="EI168" s="3"/>
      <c r="EJ168" s="3"/>
      <c r="EK168" s="3"/>
    </row>
    <row r="169" spans="136:141" ht="13.5" x14ac:dyDescent="0.25">
      <c r="EF169" s="3"/>
      <c r="EG169" s="3"/>
      <c r="EH169" s="3"/>
      <c r="EI169" s="3"/>
      <c r="EJ169" s="3"/>
      <c r="EK169" s="3"/>
    </row>
    <row r="170" spans="136:141" ht="13.5" x14ac:dyDescent="0.25">
      <c r="EF170" s="3"/>
      <c r="EG170" s="3"/>
      <c r="EH170" s="3"/>
      <c r="EI170" s="3"/>
      <c r="EJ170" s="3"/>
      <c r="EK170" s="3"/>
    </row>
    <row r="171" spans="136:141" ht="13.5" x14ac:dyDescent="0.25">
      <c r="EF171" s="3"/>
      <c r="EG171" s="3"/>
      <c r="EH171" s="3"/>
      <c r="EI171" s="3"/>
      <c r="EJ171" s="3"/>
      <c r="EK171" s="3"/>
    </row>
    <row r="172" spans="136:141" ht="13.5" x14ac:dyDescent="0.25">
      <c r="EF172" s="3"/>
      <c r="EG172" s="3"/>
      <c r="EH172" s="3"/>
      <c r="EI172" s="3"/>
      <c r="EJ172" s="3"/>
      <c r="EK172" s="3"/>
    </row>
    <row r="173" spans="136:141" ht="13.5" x14ac:dyDescent="0.25">
      <c r="EF173" s="3"/>
      <c r="EG173" s="3"/>
      <c r="EH173" s="3"/>
      <c r="EI173" s="3"/>
      <c r="EJ173" s="3"/>
      <c r="EK173" s="3"/>
    </row>
    <row r="174" spans="136:141" ht="13.5" x14ac:dyDescent="0.25">
      <c r="EF174" s="3"/>
      <c r="EG174" s="3"/>
      <c r="EH174" s="3"/>
      <c r="EI174" s="3"/>
      <c r="EJ174" s="3"/>
      <c r="EK174" s="3"/>
    </row>
    <row r="175" spans="136:141" ht="13.5" x14ac:dyDescent="0.25">
      <c r="EF175" s="3"/>
      <c r="EG175" s="3"/>
      <c r="EH175" s="3"/>
      <c r="EI175" s="3"/>
      <c r="EJ175" s="3"/>
      <c r="EK175" s="3"/>
    </row>
    <row r="176" spans="136:141" ht="13.5" x14ac:dyDescent="0.25">
      <c r="EF176" s="3"/>
      <c r="EG176" s="3"/>
      <c r="EH176" s="3"/>
      <c r="EI176" s="3"/>
      <c r="EJ176" s="3"/>
      <c r="EK176" s="3"/>
    </row>
    <row r="177" spans="136:141" ht="13.5" x14ac:dyDescent="0.25">
      <c r="EF177" s="3"/>
      <c r="EG177" s="3"/>
      <c r="EH177" s="3"/>
      <c r="EI177" s="3"/>
      <c r="EJ177" s="3"/>
      <c r="EK177" s="3"/>
    </row>
    <row r="178" spans="136:141" ht="13.5" x14ac:dyDescent="0.25">
      <c r="EF178" s="3"/>
      <c r="EG178" s="3"/>
      <c r="EH178" s="3"/>
      <c r="EI178" s="3"/>
      <c r="EJ178" s="3"/>
      <c r="EK178" s="3"/>
    </row>
    <row r="179" spans="136:141" ht="13.5" x14ac:dyDescent="0.25">
      <c r="EF179" s="3"/>
      <c r="EG179" s="3"/>
      <c r="EH179" s="3"/>
      <c r="EI179" s="3"/>
      <c r="EJ179" s="3"/>
      <c r="EK179" s="3"/>
    </row>
    <row r="180" spans="136:141" ht="13.5" x14ac:dyDescent="0.25">
      <c r="EF180" s="3"/>
      <c r="EG180" s="3"/>
      <c r="EH180" s="3"/>
      <c r="EI180" s="3"/>
      <c r="EJ180" s="3"/>
      <c r="EK180" s="3"/>
    </row>
    <row r="181" spans="136:141" ht="13.5" x14ac:dyDescent="0.25">
      <c r="EF181" s="3"/>
      <c r="EG181" s="3"/>
      <c r="EH181" s="3"/>
      <c r="EI181" s="3"/>
      <c r="EJ181" s="3"/>
      <c r="EK181" s="3"/>
    </row>
    <row r="182" spans="136:141" ht="13.5" x14ac:dyDescent="0.25">
      <c r="EF182" s="3"/>
      <c r="EG182" s="3"/>
      <c r="EH182" s="3"/>
      <c r="EI182" s="3"/>
      <c r="EJ182" s="3"/>
      <c r="EK182" s="3"/>
    </row>
    <row r="183" spans="136:141" ht="13.5" x14ac:dyDescent="0.25">
      <c r="EF183" s="3"/>
      <c r="EG183" s="3"/>
      <c r="EH183" s="3"/>
      <c r="EI183" s="3"/>
      <c r="EJ183" s="3"/>
      <c r="EK183" s="3"/>
    </row>
    <row r="184" spans="136:141" ht="13.5" x14ac:dyDescent="0.25">
      <c r="EF184" s="3"/>
      <c r="EG184" s="3"/>
      <c r="EH184" s="3"/>
      <c r="EI184" s="3"/>
      <c r="EJ184" s="3"/>
      <c r="EK184" s="3"/>
    </row>
    <row r="185" spans="136:141" ht="13.5" x14ac:dyDescent="0.25">
      <c r="EF185" s="3"/>
      <c r="EG185" s="3"/>
      <c r="EH185" s="3"/>
      <c r="EI185" s="3"/>
      <c r="EJ185" s="3"/>
      <c r="EK185" s="3"/>
    </row>
    <row r="186" spans="136:141" ht="13.5" x14ac:dyDescent="0.25">
      <c r="EF186" s="3"/>
      <c r="EG186" s="3"/>
      <c r="EH186" s="3"/>
      <c r="EI186" s="3"/>
      <c r="EJ186" s="3"/>
      <c r="EK186" s="3"/>
    </row>
    <row r="187" spans="136:141" ht="13.5" x14ac:dyDescent="0.25">
      <c r="EF187" s="3"/>
      <c r="EG187" s="3"/>
      <c r="EH187" s="3"/>
      <c r="EI187" s="3"/>
      <c r="EJ187" s="3"/>
      <c r="EK187" s="3"/>
    </row>
    <row r="188" spans="136:141" ht="13.5" x14ac:dyDescent="0.25">
      <c r="EF188" s="3"/>
      <c r="EG188" s="3"/>
      <c r="EH188" s="3"/>
      <c r="EI188" s="3"/>
      <c r="EJ188" s="3"/>
      <c r="EK188" s="3"/>
    </row>
    <row r="189" spans="136:141" ht="13.5" x14ac:dyDescent="0.25">
      <c r="EF189" s="3"/>
      <c r="EG189" s="3"/>
      <c r="EH189" s="3"/>
      <c r="EI189" s="3"/>
      <c r="EJ189" s="3"/>
      <c r="EK189" s="3"/>
    </row>
    <row r="190" spans="136:141" ht="13.5" x14ac:dyDescent="0.25">
      <c r="EF190" s="3"/>
      <c r="EG190" s="3"/>
      <c r="EH190" s="3"/>
      <c r="EI190" s="3"/>
      <c r="EJ190" s="3"/>
      <c r="EK190" s="3"/>
    </row>
    <row r="191" spans="136:141" ht="13.5" x14ac:dyDescent="0.25">
      <c r="EF191" s="3"/>
      <c r="EG191" s="3"/>
      <c r="EH191" s="3"/>
      <c r="EI191" s="3"/>
      <c r="EJ191" s="3"/>
      <c r="EK191" s="3"/>
    </row>
    <row r="192" spans="136:141" ht="13.5" x14ac:dyDescent="0.25">
      <c r="EF192" s="3"/>
      <c r="EG192" s="3"/>
      <c r="EH192" s="3"/>
      <c r="EI192" s="3"/>
      <c r="EJ192" s="3"/>
      <c r="EK192" s="3"/>
    </row>
    <row r="193" spans="136:141" ht="13.5" x14ac:dyDescent="0.25">
      <c r="EF193" s="3"/>
      <c r="EG193" s="3"/>
      <c r="EH193" s="3"/>
      <c r="EI193" s="3"/>
      <c r="EJ193" s="3"/>
      <c r="EK193" s="3"/>
    </row>
    <row r="194" spans="136:141" ht="13.5" x14ac:dyDescent="0.25">
      <c r="EF194" s="3"/>
      <c r="EG194" s="3"/>
      <c r="EH194" s="3"/>
      <c r="EI194" s="3"/>
      <c r="EJ194" s="3"/>
      <c r="EK194" s="3"/>
    </row>
    <row r="195" spans="136:141" ht="13.5" x14ac:dyDescent="0.25">
      <c r="EF195" s="3"/>
      <c r="EG195" s="3"/>
      <c r="EH195" s="3"/>
      <c r="EI195" s="3"/>
      <c r="EJ195" s="3"/>
      <c r="EK195" s="3"/>
    </row>
    <row r="196" spans="136:141" ht="13.5" x14ac:dyDescent="0.25">
      <c r="EF196" s="3"/>
      <c r="EG196" s="3"/>
      <c r="EH196" s="3"/>
      <c r="EI196" s="3"/>
      <c r="EJ196" s="3"/>
      <c r="EK196" s="3"/>
    </row>
    <row r="197" spans="136:141" ht="13.5" x14ac:dyDescent="0.25">
      <c r="EF197" s="3"/>
      <c r="EG197" s="3"/>
      <c r="EH197" s="3"/>
      <c r="EI197" s="3"/>
      <c r="EJ197" s="3"/>
      <c r="EK197" s="3"/>
    </row>
    <row r="198" spans="136:141" ht="13.5" x14ac:dyDescent="0.25">
      <c r="EF198" s="3"/>
      <c r="EG198" s="3"/>
      <c r="EH198" s="3"/>
      <c r="EI198" s="3"/>
      <c r="EJ198" s="3"/>
      <c r="EK198" s="3"/>
    </row>
    <row r="199" spans="136:141" ht="13.5" x14ac:dyDescent="0.25">
      <c r="EF199" s="3"/>
      <c r="EG199" s="3"/>
      <c r="EH199" s="3"/>
      <c r="EI199" s="3"/>
      <c r="EJ199" s="3"/>
      <c r="EK199" s="3"/>
    </row>
    <row r="200" spans="136:141" ht="13.5" x14ac:dyDescent="0.25">
      <c r="EF200" s="3"/>
      <c r="EG200" s="3"/>
      <c r="EH200" s="3"/>
      <c r="EI200" s="3"/>
      <c r="EJ200" s="3"/>
      <c r="EK200" s="3"/>
    </row>
    <row r="201" spans="136:141" ht="13.5" x14ac:dyDescent="0.25">
      <c r="EF201" s="3"/>
      <c r="EG201" s="3"/>
      <c r="EH201" s="3"/>
      <c r="EI201" s="3"/>
      <c r="EJ201" s="3"/>
      <c r="EK201" s="3"/>
    </row>
    <row r="202" spans="136:141" ht="13.5" x14ac:dyDescent="0.25">
      <c r="EF202" s="3"/>
      <c r="EG202" s="3"/>
      <c r="EH202" s="3"/>
      <c r="EI202" s="3"/>
      <c r="EJ202" s="3"/>
      <c r="EK202" s="3"/>
    </row>
    <row r="203" spans="136:141" ht="13.5" x14ac:dyDescent="0.25">
      <c r="EF203" s="3"/>
      <c r="EG203" s="3"/>
      <c r="EH203" s="3"/>
      <c r="EI203" s="3"/>
      <c r="EJ203" s="3"/>
      <c r="EK203" s="3"/>
    </row>
    <row r="204" spans="136:141" ht="13.5" x14ac:dyDescent="0.25">
      <c r="EF204" s="3"/>
      <c r="EG204" s="3"/>
      <c r="EH204" s="3"/>
      <c r="EI204" s="3"/>
      <c r="EJ204" s="3"/>
      <c r="EK204" s="3"/>
    </row>
    <row r="205" spans="136:141" ht="13.5" x14ac:dyDescent="0.25">
      <c r="EF205" s="3"/>
      <c r="EG205" s="3"/>
      <c r="EH205" s="3"/>
      <c r="EI205" s="3"/>
      <c r="EJ205" s="3"/>
      <c r="EK205" s="3"/>
    </row>
    <row r="206" spans="136:141" ht="13.5" x14ac:dyDescent="0.25">
      <c r="EF206" s="3"/>
      <c r="EG206" s="3"/>
      <c r="EH206" s="3"/>
      <c r="EI206" s="3"/>
      <c r="EJ206" s="3"/>
      <c r="EK206" s="3"/>
    </row>
    <row r="207" spans="136:141" ht="13.5" x14ac:dyDescent="0.25">
      <c r="EF207" s="3"/>
      <c r="EG207" s="3"/>
      <c r="EH207" s="3"/>
      <c r="EI207" s="3"/>
      <c r="EJ207" s="3"/>
      <c r="EK207" s="3"/>
    </row>
    <row r="208" spans="136:141" ht="13.5" x14ac:dyDescent="0.25">
      <c r="EF208" s="3"/>
      <c r="EG208" s="3"/>
      <c r="EH208" s="3"/>
      <c r="EI208" s="3"/>
      <c r="EJ208" s="3"/>
      <c r="EK208" s="3"/>
    </row>
    <row r="209" spans="136:141" ht="13.5" x14ac:dyDescent="0.25">
      <c r="EF209" s="3"/>
      <c r="EG209" s="3"/>
      <c r="EH209" s="3"/>
      <c r="EI209" s="3"/>
      <c r="EJ209" s="3"/>
      <c r="EK209" s="3"/>
    </row>
    <row r="210" spans="136:141" ht="13.5" x14ac:dyDescent="0.25">
      <c r="EF210" s="3"/>
      <c r="EG210" s="3"/>
      <c r="EH210" s="3"/>
      <c r="EI210" s="3"/>
      <c r="EJ210" s="3"/>
      <c r="EK210" s="3"/>
    </row>
    <row r="211" spans="136:141" ht="13.5" x14ac:dyDescent="0.25">
      <c r="EF211" s="3"/>
      <c r="EG211" s="3"/>
      <c r="EH211" s="3"/>
      <c r="EI211" s="3"/>
      <c r="EJ211" s="3"/>
      <c r="EK211" s="3"/>
    </row>
    <row r="212" spans="136:141" ht="13.5" x14ac:dyDescent="0.25">
      <c r="EF212" s="3"/>
      <c r="EG212" s="3"/>
      <c r="EH212" s="3"/>
      <c r="EI212" s="3"/>
      <c r="EJ212" s="3"/>
      <c r="EK212" s="3"/>
    </row>
    <row r="213" spans="136:141" ht="13.5" x14ac:dyDescent="0.25">
      <c r="EF213" s="3"/>
      <c r="EG213" s="3"/>
      <c r="EH213" s="3"/>
      <c r="EI213" s="3"/>
      <c r="EJ213" s="3"/>
      <c r="EK213" s="3"/>
    </row>
    <row r="214" spans="136:141" ht="13.5" x14ac:dyDescent="0.25">
      <c r="EF214" s="3"/>
      <c r="EG214" s="3"/>
      <c r="EH214" s="3"/>
      <c r="EI214" s="3"/>
      <c r="EJ214" s="3"/>
      <c r="EK214" s="3"/>
    </row>
    <row r="215" spans="136:141" ht="13.5" x14ac:dyDescent="0.25">
      <c r="EF215" s="3"/>
      <c r="EG215" s="3"/>
      <c r="EH215" s="3"/>
      <c r="EI215" s="3"/>
      <c r="EJ215" s="3"/>
      <c r="EK215" s="3"/>
    </row>
    <row r="216" spans="136:141" ht="13.5" x14ac:dyDescent="0.25">
      <c r="EF216" s="3"/>
      <c r="EG216" s="3"/>
      <c r="EH216" s="3"/>
      <c r="EI216" s="3"/>
      <c r="EJ216" s="3"/>
      <c r="EK216" s="3"/>
    </row>
    <row r="217" spans="136:141" ht="13.5" x14ac:dyDescent="0.25">
      <c r="EF217" s="3"/>
      <c r="EG217" s="3"/>
      <c r="EH217" s="3"/>
      <c r="EI217" s="3"/>
      <c r="EJ217" s="3"/>
      <c r="EK217" s="3"/>
    </row>
    <row r="218" spans="136:141" ht="13.5" x14ac:dyDescent="0.25">
      <c r="EF218" s="3"/>
      <c r="EG218" s="3"/>
      <c r="EH218" s="3"/>
      <c r="EI218" s="3"/>
      <c r="EJ218" s="3"/>
      <c r="EK218" s="3"/>
    </row>
    <row r="219" spans="136:141" ht="13.5" x14ac:dyDescent="0.25">
      <c r="EF219" s="3"/>
      <c r="EG219" s="3"/>
      <c r="EH219" s="3"/>
      <c r="EI219" s="3"/>
      <c r="EJ219" s="3"/>
      <c r="EK219" s="3"/>
    </row>
    <row r="220" spans="136:141" ht="13.5" x14ac:dyDescent="0.25">
      <c r="EF220" s="3"/>
      <c r="EG220" s="3"/>
      <c r="EH220" s="3"/>
      <c r="EI220" s="3"/>
      <c r="EJ220" s="3"/>
      <c r="EK220" s="3"/>
    </row>
    <row r="221" spans="136:141" ht="13.5" x14ac:dyDescent="0.25">
      <c r="EF221" s="3"/>
      <c r="EG221" s="3"/>
      <c r="EH221" s="3"/>
      <c r="EI221" s="3"/>
      <c r="EJ221" s="3"/>
      <c r="EK221" s="3"/>
    </row>
    <row r="222" spans="136:141" ht="13.5" x14ac:dyDescent="0.25">
      <c r="EF222" s="3"/>
      <c r="EG222" s="3"/>
      <c r="EH222" s="3"/>
      <c r="EI222" s="3"/>
      <c r="EJ222" s="3"/>
      <c r="EK222" s="3"/>
    </row>
    <row r="223" spans="136:141" ht="13.5" x14ac:dyDescent="0.25">
      <c r="EF223" s="3"/>
      <c r="EG223" s="3"/>
      <c r="EH223" s="3"/>
      <c r="EI223" s="3"/>
      <c r="EJ223" s="3"/>
      <c r="EK223" s="3"/>
    </row>
    <row r="224" spans="136:141" ht="13.5" x14ac:dyDescent="0.25">
      <c r="EF224" s="3"/>
      <c r="EG224" s="3"/>
      <c r="EH224" s="3"/>
      <c r="EI224" s="3"/>
      <c r="EJ224" s="3"/>
      <c r="EK224" s="3"/>
    </row>
    <row r="225" spans="136:141" ht="13.5" x14ac:dyDescent="0.25">
      <c r="EF225" s="3"/>
      <c r="EG225" s="3"/>
      <c r="EH225" s="3"/>
      <c r="EI225" s="3"/>
      <c r="EJ225" s="3"/>
      <c r="EK225" s="3"/>
    </row>
    <row r="226" spans="136:141" ht="13.5" x14ac:dyDescent="0.25">
      <c r="EF226" s="3"/>
      <c r="EG226" s="3"/>
      <c r="EH226" s="3"/>
      <c r="EI226" s="3"/>
      <c r="EJ226" s="3"/>
      <c r="EK226" s="3"/>
    </row>
    <row r="227" spans="136:141" ht="13.5" x14ac:dyDescent="0.25">
      <c r="EF227" s="3"/>
      <c r="EG227" s="3"/>
      <c r="EH227" s="3"/>
      <c r="EI227" s="3"/>
      <c r="EJ227" s="3"/>
      <c r="EK227" s="3"/>
    </row>
    <row r="228" spans="136:141" ht="13.5" x14ac:dyDescent="0.25">
      <c r="EF228" s="3"/>
      <c r="EG228" s="3"/>
      <c r="EH228" s="3"/>
      <c r="EI228" s="3"/>
      <c r="EJ228" s="3"/>
      <c r="EK228" s="3"/>
    </row>
    <row r="229" spans="136:141" ht="13.5" x14ac:dyDescent="0.25">
      <c r="EF229" s="3"/>
      <c r="EG229" s="3"/>
      <c r="EH229" s="3"/>
      <c r="EI229" s="3"/>
      <c r="EJ229" s="3"/>
      <c r="EK229" s="3"/>
    </row>
    <row r="230" spans="136:141" ht="13.5" x14ac:dyDescent="0.25">
      <c r="EF230" s="3"/>
      <c r="EG230" s="3"/>
      <c r="EH230" s="3"/>
      <c r="EI230" s="3"/>
      <c r="EJ230" s="3"/>
      <c r="EK230" s="3"/>
    </row>
    <row r="231" spans="136:141" ht="13.5" x14ac:dyDescent="0.25">
      <c r="EF231" s="3"/>
      <c r="EG231" s="3"/>
      <c r="EH231" s="3"/>
      <c r="EI231" s="3"/>
      <c r="EJ231" s="3"/>
      <c r="EK231" s="3"/>
    </row>
    <row r="232" spans="136:141" ht="13.5" x14ac:dyDescent="0.25">
      <c r="EF232" s="3"/>
      <c r="EG232" s="3"/>
      <c r="EH232" s="3"/>
      <c r="EI232" s="3"/>
      <c r="EJ232" s="3"/>
      <c r="EK232" s="3"/>
    </row>
    <row r="233" spans="136:141" ht="13.5" x14ac:dyDescent="0.25">
      <c r="EF233" s="3"/>
      <c r="EG233" s="3"/>
      <c r="EH233" s="3"/>
      <c r="EI233" s="3"/>
      <c r="EJ233" s="3"/>
      <c r="EK233" s="3"/>
    </row>
    <row r="234" spans="136:141" ht="13.5" x14ac:dyDescent="0.25">
      <c r="EF234" s="3"/>
      <c r="EG234" s="3"/>
      <c r="EH234" s="3"/>
      <c r="EI234" s="3"/>
      <c r="EJ234" s="3"/>
      <c r="EK234" s="3"/>
    </row>
    <row r="235" spans="136:141" ht="13.5" x14ac:dyDescent="0.25">
      <c r="EF235" s="3"/>
      <c r="EG235" s="3"/>
      <c r="EH235" s="3"/>
      <c r="EI235" s="3"/>
      <c r="EJ235" s="3"/>
      <c r="EK235" s="3"/>
    </row>
    <row r="236" spans="136:141" ht="13.5" x14ac:dyDescent="0.25">
      <c r="EF236" s="3"/>
      <c r="EG236" s="3"/>
      <c r="EH236" s="3"/>
      <c r="EI236" s="3"/>
      <c r="EJ236" s="3"/>
      <c r="EK236" s="3"/>
    </row>
    <row r="237" spans="136:141" ht="13.5" x14ac:dyDescent="0.25">
      <c r="EF237" s="3"/>
      <c r="EG237" s="3"/>
      <c r="EH237" s="3"/>
      <c r="EI237" s="3"/>
      <c r="EJ237" s="3"/>
      <c r="EK237" s="3"/>
    </row>
    <row r="238" spans="136:141" ht="13.5" x14ac:dyDescent="0.25">
      <c r="EF238" s="3"/>
      <c r="EG238" s="3"/>
      <c r="EH238" s="3"/>
      <c r="EI238" s="3"/>
      <c r="EJ238" s="3"/>
      <c r="EK238" s="3"/>
    </row>
    <row r="239" spans="136:141" ht="13.5" x14ac:dyDescent="0.25">
      <c r="EF239" s="3"/>
      <c r="EG239" s="3"/>
      <c r="EH239" s="3"/>
      <c r="EI239" s="3"/>
      <c r="EJ239" s="3"/>
      <c r="EK239" s="3"/>
    </row>
    <row r="240" spans="136:141" ht="13.5" x14ac:dyDescent="0.25">
      <c r="EF240" s="3"/>
      <c r="EG240" s="3"/>
      <c r="EH240" s="3"/>
      <c r="EI240" s="3"/>
      <c r="EJ240" s="3"/>
      <c r="EK240" s="3"/>
    </row>
    <row r="241" spans="136:141" ht="13.5" x14ac:dyDescent="0.25">
      <c r="EF241" s="3"/>
      <c r="EG241" s="3"/>
      <c r="EH241" s="3"/>
      <c r="EI241" s="3"/>
      <c r="EJ241" s="3"/>
      <c r="EK241" s="3"/>
    </row>
    <row r="242" spans="136:141" ht="13.5" x14ac:dyDescent="0.25">
      <c r="EF242" s="3"/>
      <c r="EG242" s="3"/>
      <c r="EH242" s="3"/>
      <c r="EI242" s="3"/>
      <c r="EJ242" s="3"/>
      <c r="EK242" s="3"/>
    </row>
    <row r="243" spans="136:141" ht="13.5" x14ac:dyDescent="0.25">
      <c r="EF243" s="3"/>
      <c r="EG243" s="3"/>
      <c r="EH243" s="3"/>
      <c r="EI243" s="3"/>
      <c r="EJ243" s="3"/>
      <c r="EK243" s="3"/>
    </row>
    <row r="244" spans="136:141" ht="13.5" x14ac:dyDescent="0.25">
      <c r="EF244" s="3"/>
      <c r="EG244" s="3"/>
      <c r="EH244" s="3"/>
      <c r="EI244" s="3"/>
      <c r="EJ244" s="3"/>
      <c r="EK244" s="3"/>
    </row>
    <row r="245" spans="136:141" ht="13.5" x14ac:dyDescent="0.25">
      <c r="EF245" s="3"/>
      <c r="EG245" s="3"/>
      <c r="EH245" s="3"/>
      <c r="EI245" s="3"/>
      <c r="EJ245" s="3"/>
      <c r="EK245" s="3"/>
    </row>
    <row r="246" spans="136:141" ht="13.5" x14ac:dyDescent="0.25">
      <c r="EF246" s="3"/>
      <c r="EG246" s="3"/>
      <c r="EH246" s="3"/>
      <c r="EI246" s="3"/>
      <c r="EJ246" s="3"/>
      <c r="EK246" s="3"/>
    </row>
    <row r="247" spans="136:141" ht="13.5" x14ac:dyDescent="0.25">
      <c r="EF247" s="3"/>
      <c r="EG247" s="3"/>
      <c r="EH247" s="3"/>
      <c r="EI247" s="3"/>
      <c r="EJ247" s="3"/>
      <c r="EK247" s="3"/>
    </row>
    <row r="248" spans="136:141" ht="13.5" x14ac:dyDescent="0.25">
      <c r="EF248" s="3"/>
      <c r="EG248" s="3"/>
      <c r="EH248" s="3"/>
      <c r="EI248" s="3"/>
      <c r="EJ248" s="3"/>
      <c r="EK248" s="3"/>
    </row>
    <row r="249" spans="136:141" ht="13.5" x14ac:dyDescent="0.25">
      <c r="EF249" s="3"/>
      <c r="EG249" s="3"/>
      <c r="EH249" s="3"/>
      <c r="EI249" s="3"/>
      <c r="EJ249" s="3"/>
      <c r="EK249" s="3"/>
    </row>
    <row r="250" spans="136:141" ht="13.5" x14ac:dyDescent="0.25">
      <c r="EF250" s="3"/>
      <c r="EG250" s="3"/>
      <c r="EH250" s="3"/>
      <c r="EI250" s="3"/>
      <c r="EJ250" s="3"/>
      <c r="EK250" s="3"/>
    </row>
    <row r="251" spans="136:141" ht="13.5" x14ac:dyDescent="0.25">
      <c r="EF251" s="3"/>
      <c r="EG251" s="3"/>
      <c r="EH251" s="3"/>
      <c r="EI251" s="3"/>
      <c r="EJ251" s="3"/>
      <c r="EK251" s="3"/>
    </row>
    <row r="252" spans="136:141" ht="13.5" x14ac:dyDescent="0.25">
      <c r="EF252" s="3"/>
      <c r="EG252" s="3"/>
      <c r="EH252" s="3"/>
      <c r="EI252" s="3"/>
      <c r="EJ252" s="3"/>
      <c r="EK252" s="3"/>
    </row>
    <row r="253" spans="136:141" ht="13.5" x14ac:dyDescent="0.25">
      <c r="EF253" s="3"/>
      <c r="EG253" s="3"/>
      <c r="EH253" s="3"/>
      <c r="EI253" s="3"/>
      <c r="EJ253" s="3"/>
      <c r="EK253" s="3"/>
    </row>
    <row r="254" spans="136:141" ht="13.5" x14ac:dyDescent="0.25">
      <c r="EF254" s="3"/>
      <c r="EG254" s="3"/>
      <c r="EH254" s="3"/>
      <c r="EI254" s="3"/>
      <c r="EJ254" s="3"/>
      <c r="EK254" s="3"/>
    </row>
    <row r="255" spans="136:141" ht="13.5" x14ac:dyDescent="0.25">
      <c r="EF255" s="3"/>
      <c r="EG255" s="3"/>
      <c r="EH255" s="3"/>
      <c r="EI255" s="3"/>
      <c r="EJ255" s="3"/>
      <c r="EK255" s="3"/>
    </row>
    <row r="256" spans="136:141" ht="13.5" x14ac:dyDescent="0.25">
      <c r="EF256" s="3"/>
      <c r="EG256" s="3"/>
      <c r="EH256" s="3"/>
      <c r="EI256" s="3"/>
      <c r="EJ256" s="3"/>
      <c r="EK256" s="3"/>
    </row>
    <row r="257" spans="136:141" ht="13.5" x14ac:dyDescent="0.25">
      <c r="EF257" s="3"/>
      <c r="EG257" s="3"/>
      <c r="EH257" s="3"/>
      <c r="EI257" s="3"/>
      <c r="EJ257" s="3"/>
      <c r="EK257" s="3"/>
    </row>
    <row r="258" spans="136:141" ht="13.5" x14ac:dyDescent="0.25">
      <c r="EF258" s="3"/>
      <c r="EG258" s="3"/>
      <c r="EH258" s="3"/>
      <c r="EI258" s="3"/>
      <c r="EJ258" s="3"/>
      <c r="EK258" s="3"/>
    </row>
    <row r="259" spans="136:141" ht="13.5" x14ac:dyDescent="0.25">
      <c r="EF259" s="3"/>
      <c r="EG259" s="3"/>
      <c r="EH259" s="3"/>
      <c r="EI259" s="3"/>
      <c r="EJ259" s="3"/>
      <c r="EK259" s="3"/>
    </row>
    <row r="260" spans="136:141" ht="13.5" x14ac:dyDescent="0.25">
      <c r="EF260" s="3"/>
      <c r="EG260" s="3"/>
      <c r="EH260" s="3"/>
      <c r="EI260" s="3"/>
      <c r="EJ260" s="3"/>
      <c r="EK260" s="3"/>
    </row>
    <row r="261" spans="136:141" ht="13.5" x14ac:dyDescent="0.25">
      <c r="EF261" s="3"/>
      <c r="EG261" s="3"/>
      <c r="EH261" s="3"/>
      <c r="EI261" s="3"/>
      <c r="EJ261" s="3"/>
      <c r="EK261" s="3"/>
    </row>
    <row r="262" spans="136:141" ht="13.5" x14ac:dyDescent="0.25">
      <c r="EF262" s="3"/>
      <c r="EG262" s="3"/>
      <c r="EH262" s="3"/>
      <c r="EI262" s="3"/>
      <c r="EJ262" s="3"/>
      <c r="EK262" s="3"/>
    </row>
    <row r="263" spans="136:141" ht="13.5" x14ac:dyDescent="0.25">
      <c r="EF263" s="3"/>
      <c r="EG263" s="3"/>
      <c r="EH263" s="3"/>
      <c r="EI263" s="3"/>
      <c r="EJ263" s="3"/>
      <c r="EK263" s="3"/>
    </row>
    <row r="264" spans="136:141" ht="13.5" x14ac:dyDescent="0.25">
      <c r="EF264" s="3"/>
      <c r="EG264" s="3"/>
      <c r="EH264" s="3"/>
      <c r="EI264" s="3"/>
      <c r="EJ264" s="3"/>
      <c r="EK264" s="3"/>
    </row>
    <row r="265" spans="136:141" ht="13.5" x14ac:dyDescent="0.25">
      <c r="EF265" s="3"/>
      <c r="EG265" s="3"/>
      <c r="EH265" s="3"/>
      <c r="EI265" s="3"/>
      <c r="EJ265" s="3"/>
      <c r="EK265" s="3"/>
    </row>
    <row r="266" spans="136:141" ht="13.5" x14ac:dyDescent="0.25">
      <c r="EF266" s="3"/>
      <c r="EG266" s="3"/>
      <c r="EH266" s="3"/>
      <c r="EI266" s="3"/>
      <c r="EJ266" s="3"/>
      <c r="EK266" s="3"/>
    </row>
    <row r="267" spans="136:141" ht="13.5" x14ac:dyDescent="0.25">
      <c r="EF267" s="3"/>
      <c r="EG267" s="3"/>
      <c r="EH267" s="3"/>
      <c r="EI267" s="3"/>
      <c r="EJ267" s="3"/>
      <c r="EK267" s="3"/>
    </row>
    <row r="268" spans="136:141" ht="13.5" x14ac:dyDescent="0.25">
      <c r="EF268" s="3"/>
      <c r="EG268" s="3"/>
      <c r="EH268" s="3"/>
      <c r="EI268" s="3"/>
      <c r="EJ268" s="3"/>
      <c r="EK268" s="3"/>
    </row>
    <row r="269" spans="136:141" ht="13.5" x14ac:dyDescent="0.25">
      <c r="EF269" s="3"/>
      <c r="EG269" s="3"/>
      <c r="EH269" s="3"/>
      <c r="EI269" s="3"/>
      <c r="EJ269" s="3"/>
      <c r="EK269" s="3"/>
    </row>
    <row r="270" spans="136:141" ht="13.5" x14ac:dyDescent="0.25">
      <c r="EF270" s="3"/>
      <c r="EG270" s="3"/>
      <c r="EH270" s="3"/>
      <c r="EI270" s="3"/>
      <c r="EJ270" s="3"/>
      <c r="EK270" s="3"/>
    </row>
    <row r="271" spans="136:141" ht="13.5" x14ac:dyDescent="0.25">
      <c r="EF271" s="3"/>
      <c r="EG271" s="3"/>
      <c r="EH271" s="3"/>
      <c r="EI271" s="3"/>
      <c r="EJ271" s="3"/>
      <c r="EK271" s="3"/>
    </row>
    <row r="272" spans="136:141" ht="13.5" x14ac:dyDescent="0.25">
      <c r="EF272" s="3"/>
      <c r="EG272" s="3"/>
      <c r="EH272" s="3"/>
      <c r="EI272" s="3"/>
      <c r="EJ272" s="3"/>
      <c r="EK272" s="3"/>
    </row>
    <row r="273" spans="136:141" ht="13.5" x14ac:dyDescent="0.25">
      <c r="EF273" s="3"/>
      <c r="EG273" s="3"/>
      <c r="EH273" s="3"/>
      <c r="EI273" s="3"/>
      <c r="EJ273" s="3"/>
      <c r="EK273" s="3"/>
    </row>
    <row r="274" spans="136:141" ht="13.5" x14ac:dyDescent="0.25">
      <c r="EF274" s="3"/>
      <c r="EG274" s="3"/>
      <c r="EH274" s="3"/>
      <c r="EI274" s="3"/>
      <c r="EJ274" s="3"/>
      <c r="EK274" s="3"/>
    </row>
    <row r="275" spans="136:141" ht="13.5" x14ac:dyDescent="0.25">
      <c r="EF275" s="3"/>
      <c r="EG275" s="3"/>
      <c r="EH275" s="3"/>
      <c r="EI275" s="3"/>
      <c r="EJ275" s="3"/>
      <c r="EK275" s="3"/>
    </row>
    <row r="276" spans="136:141" ht="13.5" x14ac:dyDescent="0.25">
      <c r="EF276" s="3"/>
      <c r="EG276" s="3"/>
      <c r="EH276" s="3"/>
      <c r="EI276" s="3"/>
      <c r="EJ276" s="3"/>
      <c r="EK276" s="3"/>
    </row>
    <row r="277" spans="136:141" ht="13.5" x14ac:dyDescent="0.25">
      <c r="EF277" s="3"/>
      <c r="EG277" s="3"/>
      <c r="EH277" s="3"/>
      <c r="EI277" s="3"/>
      <c r="EJ277" s="3"/>
      <c r="EK277" s="3"/>
    </row>
    <row r="278" spans="136:141" ht="13.5" x14ac:dyDescent="0.25">
      <c r="EF278" s="3"/>
      <c r="EG278" s="3"/>
      <c r="EH278" s="3"/>
      <c r="EI278" s="3"/>
      <c r="EJ278" s="3"/>
      <c r="EK278" s="3"/>
    </row>
    <row r="279" spans="136:141" ht="13.5" x14ac:dyDescent="0.25">
      <c r="EF279" s="3"/>
      <c r="EG279" s="3"/>
      <c r="EH279" s="3"/>
      <c r="EI279" s="3"/>
      <c r="EJ279" s="3"/>
      <c r="EK279" s="3"/>
    </row>
    <row r="280" spans="136:141" ht="13.5" x14ac:dyDescent="0.25">
      <c r="EF280" s="3"/>
      <c r="EG280" s="3"/>
      <c r="EH280" s="3"/>
      <c r="EI280" s="3"/>
      <c r="EJ280" s="3"/>
      <c r="EK280" s="3"/>
    </row>
    <row r="281" spans="136:141" ht="13.5" x14ac:dyDescent="0.25">
      <c r="EF281" s="3"/>
      <c r="EG281" s="3"/>
      <c r="EH281" s="3"/>
      <c r="EI281" s="3"/>
      <c r="EJ281" s="3"/>
      <c r="EK281" s="3"/>
    </row>
    <row r="282" spans="136:141" ht="13.5" x14ac:dyDescent="0.25">
      <c r="EF282" s="3"/>
      <c r="EG282" s="3"/>
      <c r="EH282" s="3"/>
      <c r="EI282" s="3"/>
      <c r="EJ282" s="3"/>
      <c r="EK282" s="3"/>
    </row>
    <row r="283" spans="136:141" ht="13.5" x14ac:dyDescent="0.25">
      <c r="EF283" s="3"/>
      <c r="EG283" s="3"/>
      <c r="EH283" s="3"/>
      <c r="EI283" s="3"/>
      <c r="EJ283" s="3"/>
      <c r="EK283" s="3"/>
    </row>
    <row r="284" spans="136:141" ht="13.5" x14ac:dyDescent="0.25">
      <c r="EF284" s="3"/>
      <c r="EG284" s="3"/>
      <c r="EH284" s="3"/>
      <c r="EI284" s="3"/>
      <c r="EJ284" s="3"/>
      <c r="EK284" s="3"/>
    </row>
    <row r="285" spans="136:141" ht="13.5" x14ac:dyDescent="0.25">
      <c r="EF285" s="3"/>
      <c r="EG285" s="3"/>
      <c r="EH285" s="3"/>
      <c r="EI285" s="3"/>
      <c r="EJ285" s="3"/>
      <c r="EK285" s="3"/>
    </row>
    <row r="286" spans="136:141" ht="13.5" x14ac:dyDescent="0.25">
      <c r="EF286" s="3"/>
      <c r="EG286" s="3"/>
      <c r="EH286" s="3"/>
      <c r="EI286" s="3"/>
      <c r="EJ286" s="3"/>
      <c r="EK286" s="3"/>
    </row>
    <row r="287" spans="136:141" ht="13.5" x14ac:dyDescent="0.25">
      <c r="EF287" s="3"/>
      <c r="EG287" s="3"/>
      <c r="EH287" s="3"/>
      <c r="EI287" s="3"/>
      <c r="EJ287" s="3"/>
      <c r="EK287" s="3"/>
    </row>
    <row r="288" spans="136:141" ht="13.5" x14ac:dyDescent="0.25">
      <c r="EF288" s="3"/>
      <c r="EG288" s="3"/>
      <c r="EH288" s="3"/>
      <c r="EI288" s="3"/>
      <c r="EJ288" s="3"/>
      <c r="EK288" s="3"/>
    </row>
    <row r="289" spans="136:141" ht="13.5" x14ac:dyDescent="0.25">
      <c r="EF289" s="3"/>
      <c r="EG289" s="3"/>
      <c r="EH289" s="3"/>
      <c r="EI289" s="3"/>
      <c r="EJ289" s="3"/>
      <c r="EK289" s="3"/>
    </row>
    <row r="290" spans="136:141" ht="13.5" x14ac:dyDescent="0.25">
      <c r="EF290" s="3"/>
      <c r="EG290" s="3"/>
      <c r="EH290" s="3"/>
      <c r="EI290" s="3"/>
      <c r="EJ290" s="3"/>
      <c r="EK290" s="3"/>
    </row>
    <row r="291" spans="136:141" ht="13.5" x14ac:dyDescent="0.25">
      <c r="EF291" s="3"/>
      <c r="EG291" s="3"/>
      <c r="EH291" s="3"/>
      <c r="EI291" s="3"/>
      <c r="EJ291" s="3"/>
      <c r="EK291" s="3"/>
    </row>
    <row r="292" spans="136:141" ht="13.5" x14ac:dyDescent="0.25">
      <c r="EF292" s="3"/>
      <c r="EG292" s="3"/>
      <c r="EH292" s="3"/>
      <c r="EI292" s="3"/>
      <c r="EJ292" s="3"/>
      <c r="EK292" s="3"/>
    </row>
    <row r="293" spans="136:141" ht="13.5" x14ac:dyDescent="0.25">
      <c r="EF293" s="3"/>
      <c r="EG293" s="3"/>
      <c r="EH293" s="3"/>
      <c r="EI293" s="3"/>
      <c r="EJ293" s="3"/>
      <c r="EK293" s="3"/>
    </row>
    <row r="294" spans="136:141" ht="13.5" x14ac:dyDescent="0.25">
      <c r="EF294" s="3"/>
      <c r="EG294" s="3"/>
      <c r="EH294" s="3"/>
      <c r="EI294" s="3"/>
      <c r="EJ294" s="3"/>
      <c r="EK294" s="3"/>
    </row>
    <row r="295" spans="136:141" ht="13.5" x14ac:dyDescent="0.25">
      <c r="EF295" s="3"/>
      <c r="EG295" s="3"/>
      <c r="EH295" s="3"/>
      <c r="EI295" s="3"/>
      <c r="EJ295" s="3"/>
      <c r="EK295" s="3"/>
    </row>
    <row r="296" spans="136:141" ht="13.5" x14ac:dyDescent="0.25">
      <c r="EF296" s="3"/>
      <c r="EG296" s="3"/>
      <c r="EH296" s="3"/>
      <c r="EI296" s="3"/>
      <c r="EJ296" s="3"/>
      <c r="EK296" s="3"/>
    </row>
    <row r="297" spans="136:141" ht="13.5" x14ac:dyDescent="0.25">
      <c r="EF297" s="3"/>
      <c r="EG297" s="3"/>
      <c r="EH297" s="3"/>
      <c r="EI297" s="3"/>
      <c r="EJ297" s="3"/>
      <c r="EK297" s="3"/>
    </row>
    <row r="298" spans="136:141" ht="13.5" x14ac:dyDescent="0.25">
      <c r="EF298" s="3"/>
      <c r="EG298" s="3"/>
      <c r="EH298" s="3"/>
      <c r="EI298" s="3"/>
      <c r="EJ298" s="3"/>
      <c r="EK298" s="3"/>
    </row>
    <row r="299" spans="136:141" ht="13.5" x14ac:dyDescent="0.25">
      <c r="EF299" s="3"/>
      <c r="EG299" s="3"/>
      <c r="EH299" s="3"/>
      <c r="EI299" s="3"/>
      <c r="EJ299" s="3"/>
      <c r="EK299" s="3"/>
    </row>
    <row r="300" spans="136:141" ht="13.5" x14ac:dyDescent="0.25">
      <c r="EF300" s="3"/>
      <c r="EG300" s="3"/>
      <c r="EH300" s="3"/>
      <c r="EI300" s="3"/>
      <c r="EJ300" s="3"/>
      <c r="EK300" s="3"/>
    </row>
    <row r="301" spans="136:141" ht="13.5" x14ac:dyDescent="0.25">
      <c r="EF301" s="3"/>
      <c r="EG301" s="3"/>
      <c r="EH301" s="3"/>
      <c r="EI301" s="3"/>
      <c r="EJ301" s="3"/>
      <c r="EK301" s="3"/>
    </row>
    <row r="302" spans="136:141" ht="13.5" x14ac:dyDescent="0.25">
      <c r="EF302" s="3"/>
      <c r="EG302" s="3"/>
      <c r="EH302" s="3"/>
      <c r="EI302" s="3"/>
      <c r="EJ302" s="3"/>
      <c r="EK302" s="3"/>
    </row>
    <row r="303" spans="136:141" ht="13.5" x14ac:dyDescent="0.25">
      <c r="EF303" s="3"/>
      <c r="EG303" s="3"/>
      <c r="EH303" s="3"/>
      <c r="EI303" s="3"/>
      <c r="EJ303" s="3"/>
      <c r="EK303" s="3"/>
    </row>
    <row r="304" spans="136:141" ht="13.5" x14ac:dyDescent="0.25">
      <c r="EF304" s="3"/>
      <c r="EG304" s="3"/>
      <c r="EH304" s="3"/>
      <c r="EI304" s="3"/>
      <c r="EJ304" s="3"/>
      <c r="EK304" s="3"/>
    </row>
    <row r="305" spans="136:141" ht="13.5" x14ac:dyDescent="0.25">
      <c r="EF305" s="3"/>
      <c r="EG305" s="3"/>
      <c r="EH305" s="3"/>
      <c r="EI305" s="3"/>
      <c r="EJ305" s="3"/>
      <c r="EK305" s="3"/>
    </row>
    <row r="306" spans="136:141" ht="13.5" x14ac:dyDescent="0.25">
      <c r="EF306" s="3"/>
      <c r="EG306" s="3"/>
      <c r="EH306" s="3"/>
      <c r="EI306" s="3"/>
      <c r="EJ306" s="3"/>
      <c r="EK306" s="3"/>
    </row>
    <row r="307" spans="136:141" ht="13.5" x14ac:dyDescent="0.25">
      <c r="EF307" s="3"/>
      <c r="EG307" s="3"/>
      <c r="EH307" s="3"/>
      <c r="EI307" s="3"/>
      <c r="EJ307" s="3"/>
      <c r="EK307" s="3"/>
    </row>
    <row r="308" spans="136:141" ht="13.5" x14ac:dyDescent="0.25">
      <c r="EF308" s="3"/>
      <c r="EG308" s="3"/>
      <c r="EH308" s="3"/>
      <c r="EI308" s="3"/>
      <c r="EJ308" s="3"/>
      <c r="EK308" s="3"/>
    </row>
    <row r="309" spans="136:141" ht="13.5" x14ac:dyDescent="0.25">
      <c r="EF309" s="3"/>
      <c r="EG309" s="3"/>
      <c r="EH309" s="3"/>
      <c r="EI309" s="3"/>
      <c r="EJ309" s="3"/>
      <c r="EK309" s="3"/>
    </row>
    <row r="310" spans="136:141" ht="13.5" x14ac:dyDescent="0.25">
      <c r="EF310" s="3"/>
      <c r="EG310" s="3"/>
      <c r="EH310" s="3"/>
      <c r="EI310" s="3"/>
      <c r="EJ310" s="3"/>
      <c r="EK310" s="3"/>
    </row>
    <row r="311" spans="136:141" ht="13.5" x14ac:dyDescent="0.25">
      <c r="EF311" s="3"/>
      <c r="EG311" s="3"/>
      <c r="EH311" s="3"/>
      <c r="EI311" s="3"/>
      <c r="EJ311" s="3"/>
      <c r="EK311" s="3"/>
    </row>
    <row r="312" spans="136:141" ht="13.5" x14ac:dyDescent="0.25">
      <c r="EF312" s="3"/>
      <c r="EG312" s="3"/>
      <c r="EH312" s="3"/>
      <c r="EI312" s="3"/>
      <c r="EJ312" s="3"/>
      <c r="EK312" s="3"/>
    </row>
    <row r="313" spans="136:141" ht="13.5" x14ac:dyDescent="0.25">
      <c r="EF313" s="3"/>
      <c r="EG313" s="3"/>
      <c r="EH313" s="3"/>
      <c r="EI313" s="3"/>
      <c r="EJ313" s="3"/>
      <c r="EK313" s="3"/>
    </row>
    <row r="314" spans="136:141" ht="13.5" x14ac:dyDescent="0.25">
      <c r="EF314" s="3"/>
      <c r="EG314" s="3"/>
      <c r="EH314" s="3"/>
      <c r="EI314" s="3"/>
      <c r="EJ314" s="3"/>
      <c r="EK314" s="3"/>
    </row>
    <row r="315" spans="136:141" ht="13.5" x14ac:dyDescent="0.25">
      <c r="EF315" s="3"/>
      <c r="EG315" s="3"/>
      <c r="EH315" s="3"/>
      <c r="EI315" s="3"/>
      <c r="EJ315" s="3"/>
      <c r="EK315" s="3"/>
    </row>
    <row r="316" spans="136:141" ht="13.5" x14ac:dyDescent="0.25">
      <c r="EF316" s="3"/>
      <c r="EG316" s="3"/>
      <c r="EH316" s="3"/>
      <c r="EI316" s="3"/>
      <c r="EJ316" s="3"/>
      <c r="EK316" s="3"/>
    </row>
    <row r="317" spans="136:141" ht="13.5" x14ac:dyDescent="0.25">
      <c r="EF317" s="3"/>
      <c r="EG317" s="3"/>
      <c r="EH317" s="3"/>
      <c r="EI317" s="3"/>
      <c r="EJ317" s="3"/>
      <c r="EK317" s="3"/>
    </row>
    <row r="318" spans="136:141" ht="13.5" x14ac:dyDescent="0.25">
      <c r="EF318" s="3"/>
      <c r="EG318" s="3"/>
      <c r="EH318" s="3"/>
      <c r="EI318" s="3"/>
      <c r="EJ318" s="3"/>
      <c r="EK318" s="3"/>
    </row>
    <row r="319" spans="136:141" ht="13.5" x14ac:dyDescent="0.25">
      <c r="EF319" s="3"/>
      <c r="EG319" s="3"/>
      <c r="EH319" s="3"/>
      <c r="EI319" s="3"/>
      <c r="EJ319" s="3"/>
      <c r="EK319" s="3"/>
    </row>
    <row r="320" spans="136:141" ht="13.5" x14ac:dyDescent="0.25">
      <c r="EF320" s="3"/>
      <c r="EG320" s="3"/>
      <c r="EH320" s="3"/>
      <c r="EI320" s="3"/>
      <c r="EJ320" s="3"/>
      <c r="EK320" s="3"/>
    </row>
    <row r="321" spans="136:141" ht="13.5" x14ac:dyDescent="0.25">
      <c r="EF321" s="3"/>
      <c r="EG321" s="3"/>
      <c r="EH321" s="3"/>
      <c r="EI321" s="3"/>
      <c r="EJ321" s="3"/>
      <c r="EK321" s="3"/>
    </row>
    <row r="322" spans="136:141" ht="13.5" x14ac:dyDescent="0.25">
      <c r="EF322" s="3"/>
      <c r="EG322" s="3"/>
      <c r="EH322" s="3"/>
      <c r="EI322" s="3"/>
      <c r="EJ322" s="3"/>
      <c r="EK322" s="3"/>
    </row>
    <row r="323" spans="136:141" ht="13.5" x14ac:dyDescent="0.25">
      <c r="EF323" s="3"/>
      <c r="EG323" s="3"/>
      <c r="EH323" s="3"/>
      <c r="EI323" s="3"/>
      <c r="EJ323" s="3"/>
      <c r="EK323" s="3"/>
    </row>
    <row r="324" spans="136:141" ht="13.5" x14ac:dyDescent="0.25">
      <c r="EF324" s="3"/>
      <c r="EG324" s="3"/>
      <c r="EH324" s="3"/>
      <c r="EI324" s="3"/>
      <c r="EJ324" s="3"/>
      <c r="EK324" s="3"/>
    </row>
    <row r="325" spans="136:141" ht="13.5" x14ac:dyDescent="0.25">
      <c r="EF325" s="3"/>
      <c r="EG325" s="3"/>
      <c r="EH325" s="3"/>
      <c r="EI325" s="3"/>
      <c r="EJ325" s="3"/>
      <c r="EK325" s="3"/>
    </row>
    <row r="326" spans="136:141" ht="13.5" x14ac:dyDescent="0.25">
      <c r="EF326" s="3"/>
      <c r="EG326" s="3"/>
      <c r="EH326" s="3"/>
      <c r="EI326" s="3"/>
      <c r="EJ326" s="3"/>
      <c r="EK326" s="3"/>
    </row>
    <row r="327" spans="136:141" ht="13.5" x14ac:dyDescent="0.25">
      <c r="EF327" s="3"/>
      <c r="EG327" s="3"/>
      <c r="EH327" s="3"/>
      <c r="EI327" s="3"/>
      <c r="EJ327" s="3"/>
      <c r="EK327" s="3"/>
    </row>
    <row r="328" spans="136:141" ht="13.5" x14ac:dyDescent="0.25">
      <c r="EF328" s="3"/>
      <c r="EG328" s="3"/>
      <c r="EH328" s="3"/>
      <c r="EI328" s="3"/>
      <c r="EJ328" s="3"/>
      <c r="EK328" s="3"/>
    </row>
    <row r="329" spans="136:141" ht="13.5" x14ac:dyDescent="0.25">
      <c r="EF329" s="3"/>
      <c r="EG329" s="3"/>
      <c r="EH329" s="3"/>
      <c r="EI329" s="3"/>
      <c r="EJ329" s="3"/>
      <c r="EK329" s="3"/>
    </row>
    <row r="330" spans="136:141" ht="13.5" x14ac:dyDescent="0.25">
      <c r="EF330" s="3"/>
      <c r="EG330" s="3"/>
      <c r="EH330" s="3"/>
      <c r="EI330" s="3"/>
      <c r="EJ330" s="3"/>
      <c r="EK330" s="3"/>
    </row>
    <row r="331" spans="136:141" ht="13.5" x14ac:dyDescent="0.25">
      <c r="EF331" s="3"/>
      <c r="EG331" s="3"/>
      <c r="EH331" s="3"/>
      <c r="EI331" s="3"/>
      <c r="EJ331" s="3"/>
      <c r="EK331" s="3"/>
    </row>
    <row r="332" spans="136:141" ht="13.5" x14ac:dyDescent="0.25">
      <c r="EF332" s="3"/>
      <c r="EG332" s="3"/>
      <c r="EH332" s="3"/>
      <c r="EI332" s="3"/>
      <c r="EJ332" s="3"/>
      <c r="EK332" s="3"/>
    </row>
    <row r="333" spans="136:141" ht="13.5" x14ac:dyDescent="0.25">
      <c r="EF333" s="3"/>
      <c r="EG333" s="3"/>
      <c r="EH333" s="3"/>
      <c r="EI333" s="3"/>
      <c r="EJ333" s="3"/>
      <c r="EK333" s="3"/>
    </row>
    <row r="334" spans="136:141" ht="13.5" x14ac:dyDescent="0.25">
      <c r="EF334" s="3"/>
      <c r="EG334" s="3"/>
      <c r="EH334" s="3"/>
      <c r="EI334" s="3"/>
      <c r="EJ334" s="3"/>
      <c r="EK334" s="3"/>
    </row>
    <row r="335" spans="136:141" ht="13.5" x14ac:dyDescent="0.25">
      <c r="EF335" s="3"/>
      <c r="EG335" s="3"/>
      <c r="EH335" s="3"/>
      <c r="EI335" s="3"/>
      <c r="EJ335" s="3"/>
      <c r="EK335" s="3"/>
    </row>
    <row r="336" spans="136:141" ht="13.5" x14ac:dyDescent="0.25">
      <c r="EF336" s="3"/>
      <c r="EG336" s="3"/>
      <c r="EH336" s="3"/>
      <c r="EI336" s="3"/>
      <c r="EJ336" s="3"/>
      <c r="EK336" s="3"/>
    </row>
    <row r="337" spans="136:141" ht="13.5" x14ac:dyDescent="0.25">
      <c r="EF337" s="3"/>
      <c r="EG337" s="3"/>
      <c r="EH337" s="3"/>
      <c r="EI337" s="3"/>
      <c r="EJ337" s="3"/>
      <c r="EK337" s="3"/>
    </row>
    <row r="338" spans="136:141" ht="13.5" x14ac:dyDescent="0.25">
      <c r="EF338" s="3"/>
      <c r="EG338" s="3"/>
      <c r="EH338" s="3"/>
      <c r="EI338" s="3"/>
      <c r="EJ338" s="3"/>
      <c r="EK338" s="3"/>
    </row>
    <row r="339" spans="136:141" ht="13.5" x14ac:dyDescent="0.25">
      <c r="EF339" s="3"/>
      <c r="EG339" s="3"/>
      <c r="EH339" s="3"/>
      <c r="EI339" s="3"/>
      <c r="EJ339" s="3"/>
      <c r="EK339" s="3"/>
    </row>
    <row r="340" spans="136:141" ht="13.5" x14ac:dyDescent="0.25">
      <c r="EF340" s="3"/>
      <c r="EG340" s="3"/>
      <c r="EH340" s="3"/>
      <c r="EI340" s="3"/>
      <c r="EJ340" s="3"/>
      <c r="EK340" s="3"/>
    </row>
    <row r="341" spans="136:141" ht="13.5" x14ac:dyDescent="0.25">
      <c r="EF341" s="3"/>
      <c r="EG341" s="3"/>
      <c r="EH341" s="3"/>
      <c r="EI341" s="3"/>
      <c r="EJ341" s="3"/>
      <c r="EK341" s="3"/>
    </row>
    <row r="342" spans="136:141" ht="13.5" x14ac:dyDescent="0.25">
      <c r="EF342" s="3"/>
      <c r="EG342" s="3"/>
      <c r="EH342" s="3"/>
      <c r="EI342" s="3"/>
      <c r="EJ342" s="3"/>
      <c r="EK342" s="3"/>
    </row>
    <row r="343" spans="136:141" ht="13.5" x14ac:dyDescent="0.25">
      <c r="EF343" s="3"/>
      <c r="EG343" s="3"/>
      <c r="EH343" s="3"/>
      <c r="EI343" s="3"/>
      <c r="EJ343" s="3"/>
      <c r="EK343" s="3"/>
    </row>
    <row r="344" spans="136:141" ht="13.5" x14ac:dyDescent="0.25">
      <c r="EF344" s="3"/>
      <c r="EG344" s="3"/>
      <c r="EH344" s="3"/>
      <c r="EI344" s="3"/>
      <c r="EJ344" s="3"/>
      <c r="EK344" s="3"/>
    </row>
    <row r="345" spans="136:141" ht="13.5" x14ac:dyDescent="0.25">
      <c r="EF345" s="3"/>
      <c r="EG345" s="3"/>
      <c r="EH345" s="3"/>
      <c r="EI345" s="3"/>
      <c r="EJ345" s="3"/>
      <c r="EK345" s="3"/>
    </row>
    <row r="346" spans="136:141" ht="13.5" x14ac:dyDescent="0.25">
      <c r="EF346" s="3"/>
      <c r="EG346" s="3"/>
      <c r="EH346" s="3"/>
      <c r="EI346" s="3"/>
      <c r="EJ346" s="3"/>
      <c r="EK346" s="3"/>
    </row>
    <row r="347" spans="136:141" ht="13.5" x14ac:dyDescent="0.25">
      <c r="EF347" s="3"/>
      <c r="EG347" s="3"/>
      <c r="EH347" s="3"/>
      <c r="EI347" s="3"/>
      <c r="EJ347" s="3"/>
      <c r="EK347" s="3"/>
    </row>
    <row r="348" spans="136:141" ht="13.5" x14ac:dyDescent="0.25">
      <c r="EF348" s="3"/>
      <c r="EG348" s="3"/>
      <c r="EH348" s="3"/>
      <c r="EI348" s="3"/>
      <c r="EJ348" s="3"/>
      <c r="EK348" s="3"/>
    </row>
    <row r="349" spans="136:141" ht="13.5" x14ac:dyDescent="0.25">
      <c r="EF349" s="3"/>
      <c r="EG349" s="3"/>
      <c r="EH349" s="3"/>
      <c r="EI349" s="3"/>
      <c r="EJ349" s="3"/>
      <c r="EK349" s="3"/>
    </row>
    <row r="350" spans="136:141" ht="13.5" x14ac:dyDescent="0.25">
      <c r="EF350" s="3"/>
      <c r="EG350" s="3"/>
      <c r="EH350" s="3"/>
      <c r="EI350" s="3"/>
      <c r="EJ350" s="3"/>
      <c r="EK350" s="3"/>
    </row>
    <row r="351" spans="136:141" ht="13.5" x14ac:dyDescent="0.25">
      <c r="EF351" s="3"/>
      <c r="EG351" s="3"/>
      <c r="EH351" s="3"/>
      <c r="EI351" s="3"/>
      <c r="EJ351" s="3"/>
      <c r="EK351" s="3"/>
    </row>
    <row r="352" spans="136:141" ht="13.5" x14ac:dyDescent="0.25">
      <c r="EF352" s="3"/>
      <c r="EG352" s="3"/>
      <c r="EH352" s="3"/>
      <c r="EI352" s="3"/>
      <c r="EJ352" s="3"/>
      <c r="EK352" s="3"/>
    </row>
    <row r="353" spans="136:141" ht="13.5" x14ac:dyDescent="0.25">
      <c r="EF353" s="3"/>
      <c r="EG353" s="3"/>
      <c r="EH353" s="3"/>
      <c r="EI353" s="3"/>
      <c r="EJ353" s="3"/>
      <c r="EK353" s="3"/>
    </row>
    <row r="354" spans="136:141" ht="13.5" x14ac:dyDescent="0.25">
      <c r="EF354" s="3"/>
      <c r="EG354" s="3"/>
      <c r="EH354" s="3"/>
      <c r="EI354" s="3"/>
      <c r="EJ354" s="3"/>
      <c r="EK354" s="3"/>
    </row>
    <row r="355" spans="136:141" ht="13.5" x14ac:dyDescent="0.25">
      <c r="EF355" s="3"/>
      <c r="EG355" s="3"/>
      <c r="EH355" s="3"/>
      <c r="EI355" s="3"/>
      <c r="EJ355" s="3"/>
      <c r="EK355" s="3"/>
    </row>
    <row r="356" spans="136:141" ht="13.5" x14ac:dyDescent="0.25">
      <c r="EF356" s="3"/>
      <c r="EG356" s="3"/>
      <c r="EH356" s="3"/>
      <c r="EI356" s="3"/>
      <c r="EJ356" s="3"/>
      <c r="EK356" s="3"/>
    </row>
    <row r="357" spans="136:141" ht="13.5" x14ac:dyDescent="0.25">
      <c r="EF357" s="3"/>
      <c r="EG357" s="3"/>
      <c r="EH357" s="3"/>
      <c r="EI357" s="3"/>
      <c r="EJ357" s="3"/>
      <c r="EK357" s="3"/>
    </row>
    <row r="358" spans="136:141" ht="13.5" x14ac:dyDescent="0.25">
      <c r="EF358" s="3"/>
      <c r="EG358" s="3"/>
      <c r="EH358" s="3"/>
      <c r="EI358" s="3"/>
      <c r="EJ358" s="3"/>
      <c r="EK358" s="3"/>
    </row>
    <row r="359" spans="136:141" ht="13.5" x14ac:dyDescent="0.25">
      <c r="EF359" s="3"/>
      <c r="EG359" s="3"/>
      <c r="EH359" s="3"/>
      <c r="EI359" s="3"/>
      <c r="EJ359" s="3"/>
      <c r="EK359" s="3"/>
    </row>
    <row r="360" spans="136:141" ht="13.5" x14ac:dyDescent="0.25">
      <c r="EF360" s="3"/>
      <c r="EG360" s="3"/>
      <c r="EH360" s="3"/>
      <c r="EI360" s="3"/>
      <c r="EJ360" s="3"/>
      <c r="EK360" s="3"/>
    </row>
    <row r="361" spans="136:141" ht="13.5" x14ac:dyDescent="0.25">
      <c r="EF361" s="3"/>
      <c r="EG361" s="3"/>
      <c r="EH361" s="3"/>
      <c r="EI361" s="3"/>
      <c r="EJ361" s="3"/>
      <c r="EK361" s="3"/>
    </row>
    <row r="362" spans="136:141" ht="13.5" x14ac:dyDescent="0.25">
      <c r="EF362" s="3"/>
      <c r="EG362" s="3"/>
      <c r="EH362" s="3"/>
      <c r="EI362" s="3"/>
      <c r="EJ362" s="3"/>
      <c r="EK362" s="3"/>
    </row>
    <row r="363" spans="136:141" ht="13.5" x14ac:dyDescent="0.25">
      <c r="EF363" s="3"/>
      <c r="EG363" s="3"/>
      <c r="EH363" s="3"/>
      <c r="EI363" s="3"/>
      <c r="EJ363" s="3"/>
      <c r="EK363" s="3"/>
    </row>
    <row r="364" spans="136:141" ht="13.5" x14ac:dyDescent="0.25">
      <c r="EF364" s="3"/>
      <c r="EG364" s="3"/>
      <c r="EH364" s="3"/>
      <c r="EI364" s="3"/>
      <c r="EJ364" s="3"/>
      <c r="EK364" s="3"/>
    </row>
    <row r="365" spans="136:141" ht="13.5" x14ac:dyDescent="0.25">
      <c r="EF365" s="3"/>
      <c r="EG365" s="3"/>
      <c r="EH365" s="3"/>
      <c r="EI365" s="3"/>
      <c r="EJ365" s="3"/>
      <c r="EK365" s="3"/>
    </row>
    <row r="366" spans="136:141" ht="13.5" x14ac:dyDescent="0.25">
      <c r="EF366" s="3"/>
      <c r="EG366" s="3"/>
      <c r="EH366" s="3"/>
      <c r="EI366" s="3"/>
      <c r="EJ366" s="3"/>
      <c r="EK366" s="3"/>
    </row>
    <row r="367" spans="136:141" ht="13.5" x14ac:dyDescent="0.25">
      <c r="EF367" s="3"/>
      <c r="EG367" s="3"/>
      <c r="EH367" s="3"/>
      <c r="EI367" s="3"/>
      <c r="EJ367" s="3"/>
      <c r="EK367" s="3"/>
    </row>
    <row r="368" spans="136:141" ht="13.5" x14ac:dyDescent="0.25">
      <c r="EF368" s="3"/>
      <c r="EG368" s="3"/>
      <c r="EH368" s="3"/>
      <c r="EI368" s="3"/>
      <c r="EJ368" s="3"/>
      <c r="EK368" s="3"/>
    </row>
    <row r="369" spans="136:141" ht="13.5" x14ac:dyDescent="0.25">
      <c r="EF369" s="3"/>
      <c r="EG369" s="3"/>
      <c r="EH369" s="3"/>
      <c r="EI369" s="3"/>
      <c r="EJ369" s="3"/>
      <c r="EK369" s="3"/>
    </row>
    <row r="370" spans="136:141" ht="13.5" x14ac:dyDescent="0.25">
      <c r="EF370" s="3"/>
      <c r="EG370" s="3"/>
      <c r="EH370" s="3"/>
      <c r="EI370" s="3"/>
      <c r="EJ370" s="3"/>
      <c r="EK370" s="3"/>
    </row>
    <row r="371" spans="136:141" ht="13.5" x14ac:dyDescent="0.25">
      <c r="EF371" s="3"/>
      <c r="EG371" s="3"/>
      <c r="EH371" s="3"/>
      <c r="EI371" s="3"/>
      <c r="EJ371" s="3"/>
      <c r="EK371" s="3"/>
    </row>
    <row r="372" spans="136:141" ht="13.5" x14ac:dyDescent="0.25">
      <c r="EF372" s="3"/>
      <c r="EG372" s="3"/>
      <c r="EH372" s="3"/>
      <c r="EI372" s="3"/>
      <c r="EJ372" s="3"/>
      <c r="EK372" s="3"/>
    </row>
    <row r="373" spans="136:141" ht="13.5" x14ac:dyDescent="0.25">
      <c r="EF373" s="3"/>
      <c r="EG373" s="3"/>
      <c r="EH373" s="3"/>
      <c r="EI373" s="3"/>
      <c r="EJ373" s="3"/>
      <c r="EK373" s="3"/>
    </row>
    <row r="374" spans="136:141" ht="13.5" x14ac:dyDescent="0.25">
      <c r="EF374" s="3"/>
      <c r="EG374" s="3"/>
      <c r="EH374" s="3"/>
      <c r="EI374" s="3"/>
      <c r="EJ374" s="3"/>
      <c r="EK374" s="3"/>
    </row>
    <row r="375" spans="136:141" ht="13.5" x14ac:dyDescent="0.25">
      <c r="EF375" s="3"/>
      <c r="EG375" s="3"/>
      <c r="EH375" s="3"/>
      <c r="EI375" s="3"/>
      <c r="EJ375" s="3"/>
      <c r="EK375" s="3"/>
    </row>
    <row r="376" spans="136:141" ht="13.5" x14ac:dyDescent="0.25">
      <c r="EF376" s="3"/>
      <c r="EG376" s="3"/>
      <c r="EH376" s="3"/>
      <c r="EI376" s="3"/>
      <c r="EJ376" s="3"/>
      <c r="EK376" s="3"/>
    </row>
    <row r="377" spans="136:141" ht="13.5" x14ac:dyDescent="0.25">
      <c r="EF377" s="3"/>
      <c r="EG377" s="3"/>
      <c r="EH377" s="3"/>
      <c r="EI377" s="3"/>
      <c r="EJ377" s="3"/>
      <c r="EK377" s="3"/>
    </row>
    <row r="378" spans="136:141" ht="13.5" x14ac:dyDescent="0.25">
      <c r="EF378" s="3"/>
      <c r="EG378" s="3"/>
      <c r="EH378" s="3"/>
      <c r="EI378" s="3"/>
      <c r="EJ378" s="3"/>
      <c r="EK378" s="3"/>
    </row>
    <row r="379" spans="136:141" ht="13.5" x14ac:dyDescent="0.25">
      <c r="EF379" s="3"/>
      <c r="EG379" s="3"/>
      <c r="EH379" s="3"/>
      <c r="EI379" s="3"/>
      <c r="EJ379" s="3"/>
      <c r="EK379" s="3"/>
    </row>
    <row r="380" spans="136:141" ht="13.5" x14ac:dyDescent="0.25">
      <c r="EF380" s="3"/>
      <c r="EG380" s="3"/>
      <c r="EH380" s="3"/>
      <c r="EI380" s="3"/>
      <c r="EJ380" s="3"/>
      <c r="EK380" s="3"/>
    </row>
    <row r="381" spans="136:141" ht="13.5" x14ac:dyDescent="0.25">
      <c r="EF381" s="3"/>
      <c r="EG381" s="3"/>
      <c r="EH381" s="3"/>
      <c r="EI381" s="3"/>
      <c r="EJ381" s="3"/>
      <c r="EK381" s="3"/>
    </row>
    <row r="382" spans="136:141" ht="13.5" x14ac:dyDescent="0.25">
      <c r="EF382" s="3"/>
      <c r="EG382" s="3"/>
      <c r="EH382" s="3"/>
      <c r="EI382" s="3"/>
      <c r="EJ382" s="3"/>
      <c r="EK382" s="3"/>
    </row>
    <row r="383" spans="136:141" ht="13.5" x14ac:dyDescent="0.25">
      <c r="EF383" s="3"/>
      <c r="EG383" s="3"/>
      <c r="EH383" s="3"/>
      <c r="EI383" s="3"/>
      <c r="EJ383" s="3"/>
      <c r="EK383" s="3"/>
    </row>
    <row r="384" spans="136:141" ht="13.5" x14ac:dyDescent="0.25">
      <c r="EF384" s="3"/>
      <c r="EG384" s="3"/>
      <c r="EH384" s="3"/>
      <c r="EI384" s="3"/>
      <c r="EJ384" s="3"/>
      <c r="EK384" s="3"/>
    </row>
    <row r="385" spans="136:141" ht="13.5" x14ac:dyDescent="0.25">
      <c r="EF385" s="3"/>
      <c r="EG385" s="3"/>
      <c r="EH385" s="3"/>
      <c r="EI385" s="3"/>
      <c r="EJ385" s="3"/>
      <c r="EK385" s="3"/>
    </row>
    <row r="386" spans="136:141" ht="13.5" x14ac:dyDescent="0.25">
      <c r="EF386" s="3"/>
      <c r="EG386" s="3"/>
      <c r="EH386" s="3"/>
      <c r="EI386" s="3"/>
      <c r="EJ386" s="3"/>
      <c r="EK386" s="3"/>
    </row>
    <row r="387" spans="136:141" ht="13.5" x14ac:dyDescent="0.25">
      <c r="EF387" s="3"/>
      <c r="EG387" s="3"/>
      <c r="EH387" s="3"/>
      <c r="EI387" s="3"/>
      <c r="EJ387" s="3"/>
      <c r="EK387" s="3"/>
    </row>
    <row r="388" spans="136:141" ht="13.5" x14ac:dyDescent="0.25">
      <c r="EF388" s="3"/>
      <c r="EG388" s="3"/>
      <c r="EH388" s="3"/>
      <c r="EI388" s="3"/>
      <c r="EJ388" s="3"/>
      <c r="EK388" s="3"/>
    </row>
    <row r="389" spans="136:141" ht="13.5" x14ac:dyDescent="0.25">
      <c r="EF389" s="3"/>
      <c r="EG389" s="3"/>
      <c r="EH389" s="3"/>
      <c r="EI389" s="3"/>
      <c r="EJ389" s="3"/>
      <c r="EK389" s="3"/>
    </row>
    <row r="390" spans="136:141" ht="13.5" x14ac:dyDescent="0.25">
      <c r="EF390" s="3"/>
      <c r="EG390" s="3"/>
      <c r="EH390" s="3"/>
      <c r="EI390" s="3"/>
      <c r="EJ390" s="3"/>
      <c r="EK390" s="3"/>
    </row>
    <row r="391" spans="136:141" ht="13.5" x14ac:dyDescent="0.25">
      <c r="EF391" s="3"/>
      <c r="EG391" s="3"/>
      <c r="EH391" s="3"/>
      <c r="EI391" s="3"/>
      <c r="EJ391" s="3"/>
      <c r="EK391" s="3"/>
    </row>
    <row r="392" spans="136:141" ht="13.5" x14ac:dyDescent="0.25">
      <c r="EF392" s="3"/>
      <c r="EG392" s="3"/>
      <c r="EH392" s="3"/>
      <c r="EI392" s="3"/>
      <c r="EJ392" s="3"/>
      <c r="EK392" s="3"/>
    </row>
    <row r="393" spans="136:141" ht="13.5" x14ac:dyDescent="0.25">
      <c r="EF393" s="3"/>
      <c r="EG393" s="3"/>
      <c r="EH393" s="3"/>
      <c r="EI393" s="3"/>
      <c r="EJ393" s="3"/>
      <c r="EK393" s="3"/>
    </row>
    <row r="394" spans="136:141" ht="13.5" x14ac:dyDescent="0.25">
      <c r="EF394" s="3"/>
      <c r="EG394" s="3"/>
      <c r="EH394" s="3"/>
      <c r="EI394" s="3"/>
      <c r="EJ394" s="3"/>
      <c r="EK394" s="3"/>
    </row>
    <row r="395" spans="136:141" ht="13.5" x14ac:dyDescent="0.25">
      <c r="EF395" s="3"/>
      <c r="EG395" s="3"/>
      <c r="EH395" s="3"/>
      <c r="EI395" s="3"/>
      <c r="EJ395" s="3"/>
      <c r="EK395" s="3"/>
    </row>
    <row r="396" spans="136:141" ht="13.5" x14ac:dyDescent="0.25">
      <c r="EF396" s="3"/>
      <c r="EG396" s="3"/>
      <c r="EH396" s="3"/>
      <c r="EI396" s="3"/>
      <c r="EJ396" s="3"/>
      <c r="EK396" s="3"/>
    </row>
    <row r="397" spans="136:141" ht="13.5" x14ac:dyDescent="0.25">
      <c r="EF397" s="3"/>
      <c r="EG397" s="3"/>
      <c r="EH397" s="3"/>
      <c r="EI397" s="3"/>
      <c r="EJ397" s="3"/>
      <c r="EK397" s="3"/>
    </row>
    <row r="398" spans="136:141" ht="13.5" x14ac:dyDescent="0.25">
      <c r="EF398" s="3"/>
      <c r="EG398" s="3"/>
      <c r="EH398" s="3"/>
      <c r="EI398" s="3"/>
      <c r="EJ398" s="3"/>
      <c r="EK398" s="3"/>
    </row>
    <row r="399" spans="136:141" ht="13.5" x14ac:dyDescent="0.25">
      <c r="EF399" s="3"/>
      <c r="EG399" s="3"/>
      <c r="EH399" s="3"/>
      <c r="EI399" s="3"/>
      <c r="EJ399" s="3"/>
      <c r="EK399" s="3"/>
    </row>
    <row r="400" spans="136:141" ht="13.5" x14ac:dyDescent="0.25">
      <c r="EF400" s="3"/>
      <c r="EG400" s="3"/>
      <c r="EH400" s="3"/>
      <c r="EI400" s="3"/>
      <c r="EJ400" s="3"/>
      <c r="EK400" s="3"/>
    </row>
    <row r="401" spans="136:141" ht="13.5" x14ac:dyDescent="0.25">
      <c r="EF401" s="3"/>
      <c r="EG401" s="3"/>
      <c r="EH401" s="3"/>
      <c r="EI401" s="3"/>
      <c r="EJ401" s="3"/>
      <c r="EK401" s="3"/>
    </row>
    <row r="402" spans="136:141" ht="13.5" x14ac:dyDescent="0.25">
      <c r="EF402" s="3"/>
      <c r="EG402" s="3"/>
      <c r="EH402" s="3"/>
      <c r="EI402" s="3"/>
      <c r="EJ402" s="3"/>
      <c r="EK402" s="3"/>
    </row>
    <row r="403" spans="136:141" ht="13.5" x14ac:dyDescent="0.25">
      <c r="EF403" s="3"/>
      <c r="EG403" s="3"/>
      <c r="EH403" s="3"/>
      <c r="EI403" s="3"/>
      <c r="EJ403" s="3"/>
      <c r="EK403" s="3"/>
    </row>
    <row r="404" spans="136:141" ht="13.5" x14ac:dyDescent="0.25">
      <c r="EF404" s="3"/>
      <c r="EG404" s="3"/>
      <c r="EH404" s="3"/>
      <c r="EI404" s="3"/>
      <c r="EJ404" s="3"/>
      <c r="EK404" s="3"/>
    </row>
    <row r="405" spans="136:141" ht="13.5" x14ac:dyDescent="0.25">
      <c r="EF405" s="3"/>
      <c r="EG405" s="3"/>
      <c r="EH405" s="3"/>
      <c r="EI405" s="3"/>
      <c r="EJ405" s="3"/>
      <c r="EK405" s="3"/>
    </row>
    <row r="406" spans="136:141" ht="13.5" x14ac:dyDescent="0.25">
      <c r="EF406" s="3"/>
      <c r="EG406" s="3"/>
      <c r="EH406" s="3"/>
      <c r="EI406" s="3"/>
      <c r="EJ406" s="3"/>
      <c r="EK406" s="3"/>
    </row>
    <row r="407" spans="136:141" ht="13.5" x14ac:dyDescent="0.25">
      <c r="EF407" s="3"/>
      <c r="EG407" s="3"/>
      <c r="EH407" s="3"/>
      <c r="EI407" s="3"/>
      <c r="EJ407" s="3"/>
      <c r="EK407" s="3"/>
    </row>
    <row r="408" spans="136:141" ht="13.5" x14ac:dyDescent="0.25">
      <c r="EF408" s="3"/>
      <c r="EG408" s="3"/>
      <c r="EH408" s="3"/>
      <c r="EI408" s="3"/>
      <c r="EJ408" s="3"/>
      <c r="EK408" s="3"/>
    </row>
    <row r="409" spans="136:141" ht="13.5" x14ac:dyDescent="0.25">
      <c r="EF409" s="3"/>
      <c r="EG409" s="3"/>
      <c r="EH409" s="3"/>
      <c r="EI409" s="3"/>
      <c r="EJ409" s="3"/>
      <c r="EK409" s="3"/>
    </row>
    <row r="410" spans="136:141" ht="13.5" x14ac:dyDescent="0.25">
      <c r="EF410" s="3"/>
      <c r="EG410" s="3"/>
      <c r="EH410" s="3"/>
      <c r="EI410" s="3"/>
      <c r="EJ410" s="3"/>
      <c r="EK410" s="3"/>
    </row>
    <row r="411" spans="136:141" ht="13.5" x14ac:dyDescent="0.25">
      <c r="EF411" s="3"/>
      <c r="EG411" s="3"/>
      <c r="EH411" s="3"/>
      <c r="EI411" s="3"/>
      <c r="EJ411" s="3"/>
      <c r="EK411" s="3"/>
    </row>
    <row r="412" spans="136:141" ht="13.5" x14ac:dyDescent="0.25">
      <c r="EF412" s="3"/>
      <c r="EG412" s="3"/>
      <c r="EH412" s="3"/>
      <c r="EI412" s="3"/>
      <c r="EJ412" s="3"/>
      <c r="EK412" s="3"/>
    </row>
    <row r="413" spans="136:141" ht="13.5" x14ac:dyDescent="0.25">
      <c r="EF413" s="3"/>
      <c r="EG413" s="3"/>
      <c r="EH413" s="3"/>
      <c r="EI413" s="3"/>
      <c r="EJ413" s="3"/>
      <c r="EK413" s="3"/>
    </row>
    <row r="414" spans="136:141" ht="13.5" x14ac:dyDescent="0.25">
      <c r="EF414" s="3"/>
      <c r="EG414" s="3"/>
      <c r="EH414" s="3"/>
      <c r="EI414" s="3"/>
      <c r="EJ414" s="3"/>
      <c r="EK414" s="3"/>
    </row>
    <row r="415" spans="136:141" ht="13.5" x14ac:dyDescent="0.25">
      <c r="EF415" s="3"/>
      <c r="EG415" s="3"/>
      <c r="EH415" s="3"/>
      <c r="EI415" s="3"/>
      <c r="EJ415" s="3"/>
      <c r="EK415" s="3"/>
    </row>
    <row r="416" spans="136:141" ht="13.5" x14ac:dyDescent="0.25">
      <c r="EF416" s="3"/>
      <c r="EG416" s="3"/>
      <c r="EH416" s="3"/>
      <c r="EI416" s="3"/>
      <c r="EJ416" s="3"/>
      <c r="EK416" s="3"/>
    </row>
    <row r="417" spans="136:141" ht="13.5" x14ac:dyDescent="0.25">
      <c r="EF417" s="3"/>
      <c r="EG417" s="3"/>
      <c r="EH417" s="3"/>
      <c r="EI417" s="3"/>
      <c r="EJ417" s="3"/>
      <c r="EK417" s="3"/>
    </row>
    <row r="418" spans="136:141" ht="13.5" x14ac:dyDescent="0.25">
      <c r="EF418" s="3"/>
      <c r="EG418" s="3"/>
      <c r="EH418" s="3"/>
      <c r="EI418" s="3"/>
      <c r="EJ418" s="3"/>
      <c r="EK418" s="3"/>
    </row>
    <row r="419" spans="136:141" ht="13.5" x14ac:dyDescent="0.25">
      <c r="EF419" s="3"/>
      <c r="EG419" s="3"/>
      <c r="EH419" s="3"/>
      <c r="EI419" s="3"/>
      <c r="EJ419" s="3"/>
      <c r="EK419" s="3"/>
    </row>
    <row r="420" spans="136:141" ht="13.5" x14ac:dyDescent="0.25">
      <c r="EF420" s="3"/>
      <c r="EG420" s="3"/>
      <c r="EH420" s="3"/>
      <c r="EI420" s="3"/>
      <c r="EJ420" s="3"/>
      <c r="EK420" s="3"/>
    </row>
    <row r="421" spans="136:141" ht="13.5" x14ac:dyDescent="0.25">
      <c r="EF421" s="3"/>
      <c r="EG421" s="3"/>
      <c r="EH421" s="3"/>
      <c r="EI421" s="3"/>
      <c r="EJ421" s="3"/>
      <c r="EK421" s="3"/>
    </row>
    <row r="422" spans="136:141" ht="13.5" x14ac:dyDescent="0.25">
      <c r="EF422" s="3"/>
      <c r="EG422" s="3"/>
      <c r="EH422" s="3"/>
      <c r="EI422" s="3"/>
      <c r="EJ422" s="3"/>
      <c r="EK422" s="3"/>
    </row>
    <row r="423" spans="136:141" ht="13.5" x14ac:dyDescent="0.25">
      <c r="EF423" s="3"/>
      <c r="EG423" s="3"/>
      <c r="EH423" s="3"/>
      <c r="EI423" s="3"/>
      <c r="EJ423" s="3"/>
      <c r="EK423" s="3"/>
    </row>
    <row r="424" spans="136:141" ht="13.5" x14ac:dyDescent="0.25">
      <c r="EF424" s="3"/>
      <c r="EG424" s="3"/>
      <c r="EH424" s="3"/>
      <c r="EI424" s="3"/>
      <c r="EJ424" s="3"/>
      <c r="EK424" s="3"/>
    </row>
    <row r="425" spans="136:141" ht="13.5" x14ac:dyDescent="0.25">
      <c r="EF425" s="3"/>
      <c r="EG425" s="3"/>
      <c r="EH425" s="3"/>
      <c r="EI425" s="3"/>
      <c r="EJ425" s="3"/>
      <c r="EK425" s="3"/>
    </row>
    <row r="426" spans="136:141" ht="13.5" x14ac:dyDescent="0.25">
      <c r="EF426" s="3"/>
      <c r="EG426" s="3"/>
      <c r="EH426" s="3"/>
      <c r="EI426" s="3"/>
      <c r="EJ426" s="3"/>
      <c r="EK426" s="3"/>
    </row>
    <row r="427" spans="136:141" ht="13.5" x14ac:dyDescent="0.25">
      <c r="EF427" s="3"/>
      <c r="EG427" s="3"/>
      <c r="EH427" s="3"/>
      <c r="EI427" s="3"/>
      <c r="EJ427" s="3"/>
      <c r="EK427" s="3"/>
    </row>
    <row r="428" spans="136:141" ht="13.5" x14ac:dyDescent="0.25">
      <c r="EF428" s="3"/>
      <c r="EG428" s="3"/>
      <c r="EH428" s="3"/>
      <c r="EI428" s="3"/>
      <c r="EJ428" s="3"/>
      <c r="EK428" s="3"/>
    </row>
    <row r="429" spans="136:141" ht="13.5" x14ac:dyDescent="0.25">
      <c r="EF429" s="3"/>
      <c r="EG429" s="3"/>
      <c r="EH429" s="3"/>
      <c r="EI429" s="3"/>
      <c r="EJ429" s="3"/>
      <c r="EK429" s="3"/>
    </row>
    <row r="430" spans="136:141" ht="13.5" x14ac:dyDescent="0.25">
      <c r="EF430" s="3"/>
      <c r="EG430" s="3"/>
      <c r="EH430" s="3"/>
      <c r="EI430" s="3"/>
      <c r="EJ430" s="3"/>
      <c r="EK430" s="3"/>
    </row>
    <row r="431" spans="136:141" ht="13.5" x14ac:dyDescent="0.25">
      <c r="EF431" s="3"/>
      <c r="EG431" s="3"/>
      <c r="EH431" s="3"/>
      <c r="EI431" s="3"/>
      <c r="EJ431" s="3"/>
      <c r="EK431" s="3"/>
    </row>
    <row r="432" spans="136:141" ht="13.5" x14ac:dyDescent="0.25">
      <c r="EF432" s="3"/>
      <c r="EG432" s="3"/>
      <c r="EH432" s="3"/>
      <c r="EI432" s="3"/>
      <c r="EJ432" s="3"/>
      <c r="EK432" s="3"/>
    </row>
    <row r="433" spans="136:141" ht="13.5" x14ac:dyDescent="0.25">
      <c r="EF433" s="3"/>
      <c r="EG433" s="3"/>
      <c r="EH433" s="3"/>
      <c r="EI433" s="3"/>
      <c r="EJ433" s="3"/>
      <c r="EK433" s="3"/>
    </row>
    <row r="434" spans="136:141" ht="13.5" x14ac:dyDescent="0.25">
      <c r="EF434" s="3"/>
      <c r="EG434" s="3"/>
      <c r="EH434" s="3"/>
      <c r="EI434" s="3"/>
      <c r="EJ434" s="3"/>
      <c r="EK434" s="3"/>
    </row>
    <row r="435" spans="136:141" ht="13.5" x14ac:dyDescent="0.25">
      <c r="EF435" s="3"/>
      <c r="EG435" s="3"/>
      <c r="EH435" s="3"/>
      <c r="EI435" s="3"/>
      <c r="EJ435" s="3"/>
      <c r="EK435" s="3"/>
    </row>
    <row r="436" spans="136:141" ht="13.5" x14ac:dyDescent="0.25">
      <c r="EF436" s="3"/>
      <c r="EG436" s="3"/>
      <c r="EH436" s="3"/>
      <c r="EI436" s="3"/>
      <c r="EJ436" s="3"/>
      <c r="EK436" s="3"/>
    </row>
    <row r="437" spans="136:141" ht="13.5" x14ac:dyDescent="0.25">
      <c r="EF437" s="3"/>
      <c r="EG437" s="3"/>
      <c r="EH437" s="3"/>
      <c r="EI437" s="3"/>
      <c r="EJ437" s="3"/>
      <c r="EK437" s="3"/>
    </row>
    <row r="438" spans="136:141" ht="13.5" x14ac:dyDescent="0.25">
      <c r="EF438" s="3"/>
      <c r="EG438" s="3"/>
      <c r="EH438" s="3"/>
      <c r="EI438" s="3"/>
      <c r="EJ438" s="3"/>
      <c r="EK438" s="3"/>
    </row>
    <row r="439" spans="136:141" ht="13.5" x14ac:dyDescent="0.25">
      <c r="EF439" s="3"/>
      <c r="EG439" s="3"/>
      <c r="EH439" s="3"/>
      <c r="EI439" s="3"/>
      <c r="EJ439" s="3"/>
      <c r="EK439" s="3"/>
    </row>
    <row r="440" spans="136:141" ht="13.5" x14ac:dyDescent="0.25">
      <c r="EF440" s="3"/>
      <c r="EG440" s="3"/>
      <c r="EH440" s="3"/>
      <c r="EI440" s="3"/>
      <c r="EJ440" s="3"/>
      <c r="EK440" s="3"/>
    </row>
    <row r="441" spans="136:141" ht="13.5" x14ac:dyDescent="0.25">
      <c r="EF441" s="3"/>
      <c r="EG441" s="3"/>
      <c r="EH441" s="3"/>
      <c r="EI441" s="3"/>
      <c r="EJ441" s="3"/>
      <c r="EK441" s="3"/>
    </row>
    <row r="442" spans="136:141" ht="13.5" x14ac:dyDescent="0.25">
      <c r="EF442" s="3"/>
      <c r="EG442" s="3"/>
      <c r="EH442" s="3"/>
      <c r="EI442" s="3"/>
      <c r="EJ442" s="3"/>
      <c r="EK442" s="3"/>
    </row>
    <row r="443" spans="136:141" ht="13.5" x14ac:dyDescent="0.25">
      <c r="EF443" s="3"/>
      <c r="EG443" s="3"/>
      <c r="EH443" s="3"/>
      <c r="EI443" s="3"/>
      <c r="EJ443" s="3"/>
      <c r="EK443" s="3"/>
    </row>
    <row r="444" spans="136:141" ht="13.5" x14ac:dyDescent="0.25">
      <c r="EF444" s="3"/>
      <c r="EG444" s="3"/>
      <c r="EH444" s="3"/>
      <c r="EI444" s="3"/>
      <c r="EJ444" s="3"/>
      <c r="EK444" s="3"/>
    </row>
    <row r="445" spans="136:141" ht="13.5" x14ac:dyDescent="0.25">
      <c r="EF445" s="3"/>
      <c r="EG445" s="3"/>
      <c r="EH445" s="3"/>
      <c r="EI445" s="3"/>
      <c r="EJ445" s="3"/>
      <c r="EK445" s="3"/>
    </row>
    <row r="446" spans="136:141" ht="13.5" x14ac:dyDescent="0.25">
      <c r="EF446" s="3"/>
      <c r="EG446" s="3"/>
      <c r="EH446" s="3"/>
      <c r="EI446" s="3"/>
      <c r="EJ446" s="3"/>
      <c r="EK446" s="3"/>
    </row>
    <row r="447" spans="136:141" ht="13.5" x14ac:dyDescent="0.25">
      <c r="EF447" s="3"/>
      <c r="EG447" s="3"/>
      <c r="EH447" s="3"/>
      <c r="EI447" s="3"/>
      <c r="EJ447" s="3"/>
      <c r="EK447" s="3"/>
    </row>
    <row r="448" spans="136:141" ht="13.5" x14ac:dyDescent="0.25">
      <c r="EF448" s="3"/>
      <c r="EG448" s="3"/>
      <c r="EH448" s="3"/>
      <c r="EI448" s="3"/>
      <c r="EJ448" s="3"/>
      <c r="EK448" s="3"/>
    </row>
    <row r="449" spans="136:141" ht="13.5" x14ac:dyDescent="0.25">
      <c r="EF449" s="3"/>
      <c r="EG449" s="3"/>
      <c r="EH449" s="3"/>
      <c r="EI449" s="3"/>
      <c r="EJ449" s="3"/>
      <c r="EK449" s="3"/>
    </row>
    <row r="450" spans="136:141" ht="13.5" x14ac:dyDescent="0.25">
      <c r="EF450" s="3"/>
      <c r="EG450" s="3"/>
      <c r="EH450" s="3"/>
      <c r="EI450" s="3"/>
      <c r="EJ450" s="3"/>
      <c r="EK450" s="3"/>
    </row>
    <row r="451" spans="136:141" ht="13.5" x14ac:dyDescent="0.25">
      <c r="EF451" s="3"/>
      <c r="EG451" s="3"/>
      <c r="EH451" s="3"/>
      <c r="EI451" s="3"/>
      <c r="EJ451" s="3"/>
      <c r="EK451" s="3"/>
    </row>
    <row r="452" spans="136:141" ht="13.5" x14ac:dyDescent="0.25">
      <c r="EF452" s="3"/>
      <c r="EG452" s="3"/>
      <c r="EH452" s="3"/>
      <c r="EI452" s="3"/>
      <c r="EJ452" s="3"/>
      <c r="EK452" s="3"/>
    </row>
    <row r="453" spans="136:141" ht="13.5" x14ac:dyDescent="0.25">
      <c r="EF453" s="3"/>
      <c r="EG453" s="3"/>
      <c r="EH453" s="3"/>
      <c r="EI453" s="3"/>
      <c r="EJ453" s="3"/>
      <c r="EK453" s="3"/>
    </row>
    <row r="454" spans="136:141" ht="13.5" x14ac:dyDescent="0.25">
      <c r="EF454" s="3"/>
      <c r="EG454" s="3"/>
      <c r="EH454" s="3"/>
      <c r="EI454" s="3"/>
      <c r="EJ454" s="3"/>
      <c r="EK454" s="3"/>
    </row>
    <row r="455" spans="136:141" ht="13.5" x14ac:dyDescent="0.25">
      <c r="EF455" s="3"/>
      <c r="EG455" s="3"/>
      <c r="EH455" s="3"/>
      <c r="EI455" s="3"/>
      <c r="EJ455" s="3"/>
      <c r="EK455" s="3"/>
    </row>
    <row r="456" spans="136:141" ht="13.5" x14ac:dyDescent="0.25">
      <c r="EF456" s="3"/>
      <c r="EG456" s="3"/>
      <c r="EH456" s="3"/>
      <c r="EI456" s="3"/>
      <c r="EJ456" s="3"/>
      <c r="EK456" s="3"/>
    </row>
    <row r="457" spans="136:141" ht="13.5" x14ac:dyDescent="0.25">
      <c r="EF457" s="3"/>
      <c r="EG457" s="3"/>
      <c r="EH457" s="3"/>
      <c r="EI457" s="3"/>
      <c r="EJ457" s="3"/>
      <c r="EK457" s="3"/>
    </row>
    <row r="458" spans="136:141" ht="13.5" x14ac:dyDescent="0.25">
      <c r="EF458" s="3"/>
      <c r="EG458" s="3"/>
      <c r="EH458" s="3"/>
      <c r="EI458" s="3"/>
      <c r="EJ458" s="3"/>
      <c r="EK458" s="3"/>
    </row>
    <row r="459" spans="136:141" ht="13.5" x14ac:dyDescent="0.25">
      <c r="EF459" s="3"/>
      <c r="EG459" s="3"/>
      <c r="EH459" s="3"/>
      <c r="EI459" s="3"/>
      <c r="EJ459" s="3"/>
      <c r="EK459" s="3"/>
    </row>
    <row r="460" spans="136:141" ht="13.5" x14ac:dyDescent="0.25">
      <c r="EF460" s="3"/>
      <c r="EG460" s="3"/>
      <c r="EH460" s="3"/>
      <c r="EI460" s="3"/>
      <c r="EJ460" s="3"/>
      <c r="EK460" s="3"/>
    </row>
    <row r="461" spans="136:141" ht="13.5" x14ac:dyDescent="0.25">
      <c r="EF461" s="3"/>
      <c r="EG461" s="3"/>
      <c r="EH461" s="3"/>
      <c r="EI461" s="3"/>
      <c r="EJ461" s="3"/>
      <c r="EK461" s="3"/>
    </row>
    <row r="462" spans="136:141" ht="13.5" x14ac:dyDescent="0.25">
      <c r="EF462" s="3"/>
      <c r="EG462" s="3"/>
      <c r="EH462" s="3"/>
      <c r="EI462" s="3"/>
      <c r="EJ462" s="3"/>
      <c r="EK462" s="3"/>
    </row>
    <row r="463" spans="136:141" ht="13.5" x14ac:dyDescent="0.25">
      <c r="EF463" s="3"/>
      <c r="EG463" s="3"/>
      <c r="EH463" s="3"/>
      <c r="EI463" s="3"/>
      <c r="EJ463" s="3"/>
      <c r="EK463" s="3"/>
    </row>
    <row r="464" spans="136:141" ht="13.5" x14ac:dyDescent="0.25">
      <c r="EF464" s="3"/>
      <c r="EG464" s="3"/>
      <c r="EH464" s="3"/>
      <c r="EI464" s="3"/>
      <c r="EJ464" s="3"/>
      <c r="EK464" s="3"/>
    </row>
    <row r="465" spans="136:141" ht="13.5" x14ac:dyDescent="0.25">
      <c r="EF465" s="3"/>
      <c r="EG465" s="3"/>
      <c r="EH465" s="3"/>
      <c r="EI465" s="3"/>
      <c r="EJ465" s="3"/>
      <c r="EK465" s="3"/>
    </row>
    <row r="466" spans="136:141" ht="13.5" x14ac:dyDescent="0.25">
      <c r="EF466" s="3"/>
      <c r="EG466" s="3"/>
      <c r="EH466" s="3"/>
      <c r="EI466" s="3"/>
      <c r="EJ466" s="3"/>
      <c r="EK466" s="3"/>
    </row>
    <row r="467" spans="136:141" ht="13.5" x14ac:dyDescent="0.25">
      <c r="EF467" s="3"/>
      <c r="EG467" s="3"/>
      <c r="EH467" s="3"/>
      <c r="EI467" s="3"/>
      <c r="EJ467" s="3"/>
      <c r="EK467" s="3"/>
    </row>
    <row r="468" spans="136:141" ht="13.5" x14ac:dyDescent="0.25">
      <c r="EF468" s="3"/>
      <c r="EG468" s="3"/>
      <c r="EH468" s="3"/>
      <c r="EI468" s="3"/>
      <c r="EJ468" s="3"/>
      <c r="EK468" s="3"/>
    </row>
    <row r="469" spans="136:141" ht="13.5" x14ac:dyDescent="0.25">
      <c r="EF469" s="3"/>
      <c r="EG469" s="3"/>
      <c r="EH469" s="3"/>
      <c r="EI469" s="3"/>
      <c r="EJ469" s="3"/>
      <c r="EK469" s="3"/>
    </row>
    <row r="470" spans="136:141" ht="13.5" x14ac:dyDescent="0.25">
      <c r="EF470" s="3"/>
      <c r="EG470" s="3"/>
      <c r="EH470" s="3"/>
      <c r="EI470" s="3"/>
      <c r="EJ470" s="3"/>
      <c r="EK470" s="3"/>
    </row>
    <row r="471" spans="136:141" ht="13.5" x14ac:dyDescent="0.25">
      <c r="EF471" s="3"/>
      <c r="EG471" s="3"/>
      <c r="EH471" s="3"/>
      <c r="EI471" s="3"/>
      <c r="EJ471" s="3"/>
      <c r="EK471" s="3"/>
    </row>
    <row r="472" spans="136:141" ht="13.5" x14ac:dyDescent="0.25">
      <c r="EF472" s="3"/>
      <c r="EG472" s="3"/>
      <c r="EH472" s="3"/>
      <c r="EI472" s="3"/>
      <c r="EJ472" s="3"/>
      <c r="EK472" s="3"/>
    </row>
    <row r="473" spans="136:141" ht="13.5" x14ac:dyDescent="0.25">
      <c r="EF473" s="3"/>
      <c r="EG473" s="3"/>
      <c r="EH473" s="3"/>
      <c r="EI473" s="3"/>
      <c r="EJ473" s="3"/>
      <c r="EK473" s="3"/>
    </row>
    <row r="474" spans="136:141" ht="13.5" x14ac:dyDescent="0.25">
      <c r="EF474" s="3"/>
      <c r="EG474" s="3"/>
      <c r="EH474" s="3"/>
      <c r="EI474" s="3"/>
      <c r="EJ474" s="3"/>
      <c r="EK474" s="3"/>
    </row>
    <row r="475" spans="136:141" ht="13.5" x14ac:dyDescent="0.25">
      <c r="EF475" s="3"/>
      <c r="EG475" s="3"/>
      <c r="EH475" s="3"/>
      <c r="EI475" s="3"/>
      <c r="EJ475" s="3"/>
      <c r="EK475" s="3"/>
    </row>
    <row r="476" spans="136:141" ht="13.5" x14ac:dyDescent="0.25">
      <c r="EF476" s="3"/>
      <c r="EG476" s="3"/>
      <c r="EH476" s="3"/>
      <c r="EI476" s="3"/>
      <c r="EJ476" s="3"/>
      <c r="EK476" s="3"/>
    </row>
    <row r="477" spans="136:141" ht="13.5" x14ac:dyDescent="0.25">
      <c r="EF477" s="3"/>
      <c r="EG477" s="3"/>
      <c r="EH477" s="3"/>
      <c r="EI477" s="3"/>
      <c r="EJ477" s="3"/>
      <c r="EK477" s="3"/>
    </row>
    <row r="478" spans="136:141" ht="13.5" x14ac:dyDescent="0.25">
      <c r="EF478" s="3"/>
      <c r="EG478" s="3"/>
      <c r="EH478" s="3"/>
      <c r="EI478" s="3"/>
      <c r="EJ478" s="3"/>
      <c r="EK478" s="3"/>
    </row>
    <row r="479" spans="136:141" ht="13.5" x14ac:dyDescent="0.25">
      <c r="EF479" s="3"/>
      <c r="EG479" s="3"/>
      <c r="EH479" s="3"/>
      <c r="EI479" s="3"/>
      <c r="EJ479" s="3"/>
      <c r="EK479" s="3"/>
    </row>
    <row r="480" spans="136:141" ht="13.5" x14ac:dyDescent="0.25">
      <c r="EF480" s="3"/>
      <c r="EG480" s="3"/>
      <c r="EH480" s="3"/>
      <c r="EI480" s="3"/>
      <c r="EJ480" s="3"/>
      <c r="EK480" s="3"/>
    </row>
    <row r="481" spans="136:141" ht="13.5" x14ac:dyDescent="0.25">
      <c r="EF481" s="3"/>
      <c r="EG481" s="3"/>
      <c r="EH481" s="3"/>
      <c r="EI481" s="3"/>
      <c r="EJ481" s="3"/>
      <c r="EK481" s="3"/>
    </row>
    <row r="482" spans="136:141" ht="13.5" x14ac:dyDescent="0.25">
      <c r="EF482" s="3"/>
      <c r="EG482" s="3"/>
      <c r="EH482" s="3"/>
      <c r="EI482" s="3"/>
      <c r="EJ482" s="3"/>
      <c r="EK482" s="3"/>
    </row>
    <row r="483" spans="136:141" ht="13.5" x14ac:dyDescent="0.25">
      <c r="EF483" s="3"/>
      <c r="EG483" s="3"/>
      <c r="EH483" s="3"/>
      <c r="EI483" s="3"/>
      <c r="EJ483" s="3"/>
      <c r="EK483" s="3"/>
    </row>
    <row r="484" spans="136:141" ht="13.5" x14ac:dyDescent="0.25">
      <c r="EF484" s="3"/>
      <c r="EG484" s="3"/>
      <c r="EH484" s="3"/>
      <c r="EI484" s="3"/>
      <c r="EJ484" s="3"/>
      <c r="EK484" s="3"/>
    </row>
    <row r="485" spans="136:141" ht="13.5" x14ac:dyDescent="0.25">
      <c r="EF485" s="3"/>
      <c r="EG485" s="3"/>
      <c r="EH485" s="3"/>
      <c r="EI485" s="3"/>
      <c r="EJ485" s="3"/>
      <c r="EK485" s="3"/>
    </row>
    <row r="486" spans="136:141" ht="13.5" x14ac:dyDescent="0.25">
      <c r="EF486" s="3"/>
      <c r="EG486" s="3"/>
      <c r="EH486" s="3"/>
      <c r="EI486" s="3"/>
      <c r="EJ486" s="3"/>
      <c r="EK486" s="3"/>
    </row>
    <row r="487" spans="136:141" ht="13.5" x14ac:dyDescent="0.25">
      <c r="EF487" s="3"/>
      <c r="EG487" s="3"/>
      <c r="EH487" s="3"/>
      <c r="EI487" s="3"/>
      <c r="EJ487" s="3"/>
      <c r="EK487" s="3"/>
    </row>
    <row r="488" spans="136:141" ht="13.5" x14ac:dyDescent="0.25">
      <c r="EF488" s="3"/>
      <c r="EG488" s="3"/>
      <c r="EH488" s="3"/>
      <c r="EI488" s="3"/>
      <c r="EJ488" s="3"/>
      <c r="EK488" s="3"/>
    </row>
    <row r="489" spans="136:141" ht="13.5" x14ac:dyDescent="0.25">
      <c r="EF489" s="3"/>
      <c r="EG489" s="3"/>
      <c r="EH489" s="3"/>
      <c r="EI489" s="3"/>
      <c r="EJ489" s="3"/>
      <c r="EK489" s="3"/>
    </row>
    <row r="490" spans="136:141" ht="13.5" x14ac:dyDescent="0.25">
      <c r="EF490" s="3"/>
      <c r="EG490" s="3"/>
      <c r="EH490" s="3"/>
      <c r="EI490" s="3"/>
      <c r="EJ490" s="3"/>
      <c r="EK490" s="3"/>
    </row>
    <row r="491" spans="136:141" ht="13.5" x14ac:dyDescent="0.25">
      <c r="EF491" s="3"/>
      <c r="EG491" s="3"/>
      <c r="EH491" s="3"/>
      <c r="EI491" s="3"/>
      <c r="EJ491" s="3"/>
      <c r="EK491" s="3"/>
    </row>
    <row r="492" spans="136:141" ht="13.5" x14ac:dyDescent="0.25">
      <c r="EF492" s="3"/>
      <c r="EG492" s="3"/>
      <c r="EH492" s="3"/>
      <c r="EI492" s="3"/>
      <c r="EJ492" s="3"/>
      <c r="EK492" s="3"/>
    </row>
    <row r="493" spans="136:141" ht="13.5" x14ac:dyDescent="0.25">
      <c r="EF493" s="3"/>
      <c r="EG493" s="3"/>
      <c r="EH493" s="3"/>
      <c r="EI493" s="3"/>
      <c r="EJ493" s="3"/>
      <c r="EK493" s="3"/>
    </row>
    <row r="494" spans="136:141" ht="13.5" x14ac:dyDescent="0.25">
      <c r="EF494" s="3"/>
      <c r="EG494" s="3"/>
      <c r="EH494" s="3"/>
      <c r="EI494" s="3"/>
      <c r="EJ494" s="3"/>
      <c r="EK494" s="3"/>
    </row>
    <row r="495" spans="136:141" ht="13.5" x14ac:dyDescent="0.25">
      <c r="EF495" s="3"/>
      <c r="EG495" s="3"/>
      <c r="EH495" s="3"/>
      <c r="EI495" s="3"/>
      <c r="EJ495" s="3"/>
      <c r="EK495" s="3"/>
    </row>
    <row r="496" spans="136:141" ht="13.5" x14ac:dyDescent="0.25">
      <c r="EF496" s="3"/>
      <c r="EG496" s="3"/>
      <c r="EH496" s="3"/>
      <c r="EI496" s="3"/>
      <c r="EJ496" s="3"/>
      <c r="EK496" s="3"/>
    </row>
    <row r="497" spans="136:141" ht="13.5" x14ac:dyDescent="0.25">
      <c r="EF497" s="3"/>
      <c r="EG497" s="3"/>
      <c r="EH497" s="3"/>
      <c r="EI497" s="3"/>
      <c r="EJ497" s="3"/>
      <c r="EK497" s="3"/>
    </row>
    <row r="498" spans="136:141" ht="13.5" x14ac:dyDescent="0.25">
      <c r="EF498" s="3"/>
      <c r="EG498" s="3"/>
      <c r="EH498" s="3"/>
      <c r="EI498" s="3"/>
      <c r="EJ498" s="3"/>
      <c r="EK498" s="3"/>
    </row>
    <row r="499" spans="136:141" ht="13.5" x14ac:dyDescent="0.25">
      <c r="EF499" s="3"/>
      <c r="EG499" s="3"/>
      <c r="EH499" s="3"/>
      <c r="EI499" s="3"/>
      <c r="EJ499" s="3"/>
      <c r="EK499" s="3"/>
    </row>
    <row r="500" spans="136:141" ht="13.5" x14ac:dyDescent="0.25">
      <c r="EF500" s="3"/>
      <c r="EG500" s="3"/>
      <c r="EH500" s="3"/>
      <c r="EI500" s="3"/>
      <c r="EJ500" s="3"/>
      <c r="EK500" s="3"/>
    </row>
    <row r="501" spans="136:141" ht="13.5" x14ac:dyDescent="0.25">
      <c r="EF501" s="3"/>
      <c r="EG501" s="3"/>
      <c r="EH501" s="3"/>
      <c r="EI501" s="3"/>
      <c r="EJ501" s="3"/>
      <c r="EK501" s="3"/>
    </row>
    <row r="502" spans="136:141" ht="13.5" x14ac:dyDescent="0.25">
      <c r="EF502" s="3"/>
      <c r="EG502" s="3"/>
      <c r="EH502" s="3"/>
      <c r="EI502" s="3"/>
      <c r="EJ502" s="3"/>
      <c r="EK502" s="3"/>
    </row>
    <row r="503" spans="136:141" ht="13.5" x14ac:dyDescent="0.25">
      <c r="EF503" s="3"/>
      <c r="EG503" s="3"/>
      <c r="EH503" s="3"/>
      <c r="EI503" s="3"/>
      <c r="EJ503" s="3"/>
      <c r="EK503" s="3"/>
    </row>
    <row r="504" spans="136:141" ht="13.5" x14ac:dyDescent="0.25">
      <c r="EF504" s="3"/>
      <c r="EG504" s="3"/>
      <c r="EH504" s="3"/>
      <c r="EI504" s="3"/>
      <c r="EJ504" s="3"/>
      <c r="EK504" s="3"/>
    </row>
    <row r="505" spans="136:141" ht="13.5" x14ac:dyDescent="0.25">
      <c r="EF505" s="3"/>
      <c r="EG505" s="3"/>
      <c r="EH505" s="3"/>
      <c r="EI505" s="3"/>
      <c r="EJ505" s="3"/>
      <c r="EK505" s="3"/>
    </row>
    <row r="506" spans="136:141" ht="13.5" x14ac:dyDescent="0.25">
      <c r="EF506" s="3"/>
      <c r="EG506" s="3"/>
      <c r="EH506" s="3"/>
      <c r="EI506" s="3"/>
      <c r="EJ506" s="3"/>
      <c r="EK506" s="3"/>
    </row>
    <row r="507" spans="136:141" ht="13.5" x14ac:dyDescent="0.25">
      <c r="EF507" s="3"/>
      <c r="EG507" s="3"/>
      <c r="EH507" s="3"/>
      <c r="EI507" s="3"/>
      <c r="EJ507" s="3"/>
      <c r="EK507" s="3"/>
    </row>
    <row r="508" spans="136:141" ht="13.5" x14ac:dyDescent="0.25">
      <c r="EF508" s="3"/>
      <c r="EG508" s="3"/>
      <c r="EH508" s="3"/>
      <c r="EI508" s="3"/>
      <c r="EJ508" s="3"/>
      <c r="EK508" s="3"/>
    </row>
    <row r="509" spans="136:141" ht="13.5" x14ac:dyDescent="0.25">
      <c r="EF509" s="3"/>
      <c r="EG509" s="3"/>
      <c r="EH509" s="3"/>
      <c r="EI509" s="3"/>
      <c r="EJ509" s="3"/>
      <c r="EK509" s="3"/>
    </row>
    <row r="510" spans="136:141" ht="13.5" x14ac:dyDescent="0.25">
      <c r="EF510" s="3"/>
      <c r="EG510" s="3"/>
      <c r="EH510" s="3"/>
      <c r="EI510" s="3"/>
      <c r="EJ510" s="3"/>
      <c r="EK510" s="3"/>
    </row>
    <row r="511" spans="136:141" ht="13.5" x14ac:dyDescent="0.25">
      <c r="EF511" s="3"/>
      <c r="EG511" s="3"/>
      <c r="EH511" s="3"/>
      <c r="EI511" s="3"/>
      <c r="EJ511" s="3"/>
      <c r="EK511" s="3"/>
    </row>
    <row r="512" spans="136:141" ht="13.5" x14ac:dyDescent="0.25">
      <c r="EF512" s="3"/>
      <c r="EG512" s="3"/>
      <c r="EH512" s="3"/>
      <c r="EI512" s="3"/>
      <c r="EJ512" s="3"/>
      <c r="EK512" s="3"/>
    </row>
    <row r="513" spans="136:141" ht="13.5" x14ac:dyDescent="0.25">
      <c r="EF513" s="3"/>
      <c r="EG513" s="3"/>
      <c r="EH513" s="3"/>
      <c r="EI513" s="3"/>
      <c r="EJ513" s="3"/>
      <c r="EK513" s="3"/>
    </row>
    <row r="514" spans="136:141" ht="13.5" x14ac:dyDescent="0.25">
      <c r="EF514" s="3"/>
      <c r="EG514" s="3"/>
      <c r="EH514" s="3"/>
      <c r="EI514" s="3"/>
      <c r="EJ514" s="3"/>
      <c r="EK514" s="3"/>
    </row>
    <row r="515" spans="136:141" ht="13.5" x14ac:dyDescent="0.25">
      <c r="EF515" s="3"/>
      <c r="EG515" s="3"/>
      <c r="EH515" s="3"/>
      <c r="EI515" s="3"/>
      <c r="EJ515" s="3"/>
      <c r="EK515" s="3"/>
    </row>
    <row r="516" spans="136:141" ht="13.5" x14ac:dyDescent="0.25">
      <c r="EF516" s="3"/>
      <c r="EG516" s="3"/>
      <c r="EH516" s="3"/>
      <c r="EI516" s="3"/>
      <c r="EJ516" s="3"/>
      <c r="EK516" s="3"/>
    </row>
    <row r="517" spans="136:141" ht="13.5" x14ac:dyDescent="0.25">
      <c r="EF517" s="3"/>
      <c r="EG517" s="3"/>
      <c r="EH517" s="3"/>
      <c r="EI517" s="3"/>
      <c r="EJ517" s="3"/>
      <c r="EK517" s="3"/>
    </row>
    <row r="518" spans="136:141" ht="13.5" x14ac:dyDescent="0.25">
      <c r="EF518" s="3"/>
      <c r="EG518" s="3"/>
      <c r="EH518" s="3"/>
      <c r="EI518" s="3"/>
      <c r="EJ518" s="3"/>
      <c r="EK518" s="3"/>
    </row>
    <row r="519" spans="136:141" ht="13.5" x14ac:dyDescent="0.25">
      <c r="EF519" s="3"/>
      <c r="EG519" s="3"/>
      <c r="EH519" s="3"/>
      <c r="EI519" s="3"/>
      <c r="EJ519" s="3"/>
      <c r="EK519" s="3"/>
    </row>
    <row r="520" spans="136:141" ht="13.5" x14ac:dyDescent="0.25">
      <c r="EF520" s="3"/>
      <c r="EG520" s="3"/>
      <c r="EH520" s="3"/>
      <c r="EI520" s="3"/>
      <c r="EJ520" s="3"/>
      <c r="EK520" s="3"/>
    </row>
    <row r="521" spans="136:141" ht="13.5" x14ac:dyDescent="0.25">
      <c r="EF521" s="3"/>
      <c r="EG521" s="3"/>
      <c r="EH521" s="3"/>
      <c r="EI521" s="3"/>
      <c r="EJ521" s="3"/>
      <c r="EK521" s="3"/>
    </row>
    <row r="522" spans="136:141" ht="13.5" x14ac:dyDescent="0.25">
      <c r="EF522" s="3"/>
      <c r="EG522" s="3"/>
      <c r="EH522" s="3"/>
      <c r="EI522" s="3"/>
      <c r="EJ522" s="3"/>
      <c r="EK522" s="3"/>
    </row>
    <row r="523" spans="136:141" ht="13.5" x14ac:dyDescent="0.25">
      <c r="EF523" s="3"/>
      <c r="EG523" s="3"/>
      <c r="EH523" s="3"/>
      <c r="EI523" s="3"/>
      <c r="EJ523" s="3"/>
      <c r="EK523" s="3"/>
    </row>
    <row r="524" spans="136:141" ht="13.5" x14ac:dyDescent="0.25">
      <c r="EF524" s="3"/>
      <c r="EG524" s="3"/>
      <c r="EH524" s="3"/>
      <c r="EI524" s="3"/>
      <c r="EJ524" s="3"/>
      <c r="EK524" s="3"/>
    </row>
    <row r="525" spans="136:141" ht="13.5" x14ac:dyDescent="0.25">
      <c r="EF525" s="3"/>
      <c r="EG525" s="3"/>
      <c r="EH525" s="3"/>
      <c r="EI525" s="3"/>
      <c r="EJ525" s="3"/>
      <c r="EK525" s="3"/>
    </row>
    <row r="526" spans="136:141" ht="13.5" x14ac:dyDescent="0.25">
      <c r="EF526" s="3"/>
      <c r="EG526" s="3"/>
      <c r="EH526" s="3"/>
      <c r="EI526" s="3"/>
      <c r="EJ526" s="3"/>
      <c r="EK526" s="3"/>
    </row>
    <row r="527" spans="136:141" ht="13.5" x14ac:dyDescent="0.25">
      <c r="EF527" s="3"/>
      <c r="EG527" s="3"/>
      <c r="EH527" s="3"/>
      <c r="EI527" s="3"/>
      <c r="EJ527" s="3"/>
      <c r="EK527" s="3"/>
    </row>
    <row r="528" spans="136:141" ht="13.5" x14ac:dyDescent="0.25">
      <c r="EF528" s="3"/>
      <c r="EG528" s="3"/>
      <c r="EH528" s="3"/>
      <c r="EI528" s="3"/>
      <c r="EJ528" s="3"/>
      <c r="EK528" s="3"/>
    </row>
    <row r="529" spans="136:141" ht="13.5" x14ac:dyDescent="0.25">
      <c r="EF529" s="3"/>
      <c r="EG529" s="3"/>
      <c r="EH529" s="3"/>
      <c r="EI529" s="3"/>
      <c r="EJ529" s="3"/>
      <c r="EK529" s="3"/>
    </row>
    <row r="530" spans="136:141" ht="13.5" x14ac:dyDescent="0.25">
      <c r="EF530" s="3"/>
      <c r="EG530" s="3"/>
      <c r="EH530" s="3"/>
      <c r="EI530" s="3"/>
      <c r="EJ530" s="3"/>
      <c r="EK530" s="3"/>
    </row>
    <row r="531" spans="136:141" ht="13.5" x14ac:dyDescent="0.25">
      <c r="EF531" s="3"/>
      <c r="EG531" s="3"/>
      <c r="EH531" s="3"/>
      <c r="EI531" s="3"/>
      <c r="EJ531" s="3"/>
      <c r="EK531" s="3"/>
    </row>
    <row r="532" spans="136:141" ht="13.5" x14ac:dyDescent="0.25">
      <c r="EF532" s="3"/>
      <c r="EG532" s="3"/>
      <c r="EH532" s="3"/>
      <c r="EI532" s="3"/>
      <c r="EJ532" s="3"/>
      <c r="EK532" s="3"/>
    </row>
    <row r="533" spans="136:141" ht="13.5" x14ac:dyDescent="0.25">
      <c r="EF533" s="3"/>
      <c r="EG533" s="3"/>
      <c r="EH533" s="3"/>
      <c r="EI533" s="3"/>
      <c r="EJ533" s="3"/>
      <c r="EK533" s="3"/>
    </row>
    <row r="534" spans="136:141" ht="13.5" x14ac:dyDescent="0.25">
      <c r="EF534" s="3"/>
      <c r="EG534" s="3"/>
      <c r="EH534" s="3"/>
      <c r="EI534" s="3"/>
      <c r="EJ534" s="3"/>
      <c r="EK534" s="3"/>
    </row>
    <row r="535" spans="136:141" ht="13.5" x14ac:dyDescent="0.25">
      <c r="EF535" s="3"/>
      <c r="EG535" s="3"/>
      <c r="EH535" s="3"/>
      <c r="EI535" s="3"/>
      <c r="EJ535" s="3"/>
      <c r="EK535" s="3"/>
    </row>
    <row r="536" spans="136:141" ht="13.5" x14ac:dyDescent="0.25">
      <c r="EF536" s="3"/>
      <c r="EG536" s="3"/>
      <c r="EH536" s="3"/>
      <c r="EI536" s="3"/>
      <c r="EJ536" s="3"/>
      <c r="EK536" s="3"/>
    </row>
    <row r="537" spans="136:141" ht="13.5" x14ac:dyDescent="0.25">
      <c r="EF537" s="3"/>
      <c r="EG537" s="3"/>
      <c r="EH537" s="3"/>
      <c r="EI537" s="3"/>
      <c r="EJ537" s="3"/>
      <c r="EK537" s="3"/>
    </row>
    <row r="538" spans="136:141" ht="13.5" x14ac:dyDescent="0.25">
      <c r="EF538" s="3"/>
      <c r="EG538" s="3"/>
      <c r="EH538" s="3"/>
      <c r="EI538" s="3"/>
      <c r="EJ538" s="3"/>
      <c r="EK538" s="3"/>
    </row>
    <row r="539" spans="136:141" ht="13.5" x14ac:dyDescent="0.25">
      <c r="EF539" s="3"/>
      <c r="EG539" s="3"/>
      <c r="EH539" s="3"/>
      <c r="EI539" s="3"/>
      <c r="EJ539" s="3"/>
      <c r="EK539" s="3"/>
    </row>
    <row r="540" spans="136:141" ht="13.5" x14ac:dyDescent="0.25">
      <c r="EF540" s="3"/>
      <c r="EG540" s="3"/>
      <c r="EH540" s="3"/>
      <c r="EI540" s="3"/>
      <c r="EJ540" s="3"/>
      <c r="EK540" s="3"/>
    </row>
    <row r="541" spans="136:141" ht="13.5" x14ac:dyDescent="0.25">
      <c r="EF541" s="3"/>
      <c r="EG541" s="3"/>
      <c r="EH541" s="3"/>
      <c r="EI541" s="3"/>
      <c r="EJ541" s="3"/>
      <c r="EK541" s="3"/>
    </row>
    <row r="542" spans="136:141" ht="13.5" x14ac:dyDescent="0.25">
      <c r="EF542" s="3"/>
      <c r="EG542" s="3"/>
      <c r="EH542" s="3"/>
      <c r="EI542" s="3"/>
      <c r="EJ542" s="3"/>
      <c r="EK542" s="3"/>
    </row>
    <row r="543" spans="136:141" ht="13.5" x14ac:dyDescent="0.25">
      <c r="EF543" s="3"/>
      <c r="EG543" s="3"/>
      <c r="EH543" s="3"/>
      <c r="EI543" s="3"/>
      <c r="EJ543" s="3"/>
      <c r="EK543" s="3"/>
    </row>
    <row r="544" spans="136:141" ht="13.5" x14ac:dyDescent="0.25">
      <c r="EF544" s="3"/>
      <c r="EG544" s="3"/>
      <c r="EH544" s="3"/>
      <c r="EI544" s="3"/>
      <c r="EJ544" s="3"/>
      <c r="EK544" s="3"/>
    </row>
    <row r="545" spans="136:141" ht="13.5" x14ac:dyDescent="0.25">
      <c r="EF545" s="3"/>
      <c r="EG545" s="3"/>
      <c r="EH545" s="3"/>
      <c r="EI545" s="3"/>
      <c r="EJ545" s="3"/>
      <c r="EK545" s="3"/>
    </row>
    <row r="546" spans="136:141" ht="13.5" x14ac:dyDescent="0.25">
      <c r="EF546" s="3"/>
      <c r="EG546" s="3"/>
      <c r="EH546" s="3"/>
      <c r="EI546" s="3"/>
      <c r="EJ546" s="3"/>
      <c r="EK546" s="3"/>
    </row>
    <row r="547" spans="136:141" ht="13.5" x14ac:dyDescent="0.25">
      <c r="EF547" s="3"/>
      <c r="EG547" s="3"/>
      <c r="EH547" s="3"/>
      <c r="EI547" s="3"/>
      <c r="EJ547" s="3"/>
      <c r="EK547" s="3"/>
    </row>
    <row r="548" spans="136:141" ht="13.5" x14ac:dyDescent="0.25">
      <c r="EF548" s="3"/>
      <c r="EG548" s="3"/>
      <c r="EH548" s="3"/>
      <c r="EI548" s="3"/>
      <c r="EJ548" s="3"/>
      <c r="EK548" s="3"/>
    </row>
    <row r="549" spans="136:141" ht="13.5" x14ac:dyDescent="0.25">
      <c r="EF549" s="3"/>
      <c r="EG549" s="3"/>
      <c r="EH549" s="3"/>
      <c r="EI549" s="3"/>
      <c r="EJ549" s="3"/>
      <c r="EK549" s="3"/>
    </row>
    <row r="550" spans="136:141" ht="13.5" x14ac:dyDescent="0.25">
      <c r="EF550" s="3"/>
      <c r="EG550" s="3"/>
      <c r="EH550" s="3"/>
      <c r="EI550" s="3"/>
      <c r="EJ550" s="3"/>
      <c r="EK550" s="3"/>
    </row>
    <row r="551" spans="136:141" ht="13.5" x14ac:dyDescent="0.25">
      <c r="EF551" s="3"/>
      <c r="EG551" s="3"/>
      <c r="EH551" s="3"/>
      <c r="EI551" s="3"/>
      <c r="EJ551" s="3"/>
      <c r="EK551" s="3"/>
    </row>
    <row r="552" spans="136:141" ht="13.5" x14ac:dyDescent="0.25">
      <c r="EF552" s="3"/>
      <c r="EG552" s="3"/>
      <c r="EH552" s="3"/>
      <c r="EI552" s="3"/>
      <c r="EJ552" s="3"/>
      <c r="EK552" s="3"/>
    </row>
    <row r="553" spans="136:141" ht="13.5" x14ac:dyDescent="0.25">
      <c r="EF553" s="3"/>
      <c r="EG553" s="3"/>
      <c r="EH553" s="3"/>
      <c r="EI553" s="3"/>
      <c r="EJ553" s="3"/>
      <c r="EK553" s="3"/>
    </row>
    <row r="554" spans="136:141" ht="13.5" x14ac:dyDescent="0.25">
      <c r="EF554" s="3"/>
      <c r="EG554" s="3"/>
      <c r="EH554" s="3"/>
      <c r="EI554" s="3"/>
      <c r="EJ554" s="3"/>
      <c r="EK554" s="3"/>
    </row>
    <row r="555" spans="136:141" ht="13.5" x14ac:dyDescent="0.25">
      <c r="EF555" s="3"/>
      <c r="EG555" s="3"/>
      <c r="EH555" s="3"/>
      <c r="EI555" s="3"/>
      <c r="EJ555" s="3"/>
      <c r="EK555" s="3"/>
    </row>
    <row r="556" spans="136:141" ht="13.5" x14ac:dyDescent="0.25">
      <c r="EF556" s="3"/>
      <c r="EG556" s="3"/>
      <c r="EH556" s="3"/>
      <c r="EI556" s="3"/>
      <c r="EJ556" s="3"/>
      <c r="EK556" s="3"/>
    </row>
    <row r="557" spans="136:141" ht="13.5" x14ac:dyDescent="0.25">
      <c r="EF557" s="3"/>
      <c r="EG557" s="3"/>
      <c r="EH557" s="3"/>
      <c r="EI557" s="3"/>
      <c r="EJ557" s="3"/>
      <c r="EK557" s="3"/>
    </row>
    <row r="558" spans="136:141" ht="13.5" x14ac:dyDescent="0.25">
      <c r="EF558" s="3"/>
      <c r="EG558" s="3"/>
      <c r="EH558" s="3"/>
      <c r="EI558" s="3"/>
      <c r="EJ558" s="3"/>
      <c r="EK558" s="3"/>
    </row>
    <row r="559" spans="136:141" ht="13.5" x14ac:dyDescent="0.25">
      <c r="EF559" s="3"/>
      <c r="EG559" s="3"/>
      <c r="EH559" s="3"/>
      <c r="EI559" s="3"/>
      <c r="EJ559" s="3"/>
      <c r="EK559" s="3"/>
    </row>
    <row r="560" spans="136:141" ht="13.5" x14ac:dyDescent="0.25">
      <c r="EF560" s="3"/>
      <c r="EG560" s="3"/>
      <c r="EH560" s="3"/>
      <c r="EI560" s="3"/>
      <c r="EJ560" s="3"/>
      <c r="EK560" s="3"/>
    </row>
    <row r="561" spans="136:141" ht="13.5" x14ac:dyDescent="0.25">
      <c r="EF561" s="3"/>
      <c r="EG561" s="3"/>
      <c r="EH561" s="3"/>
      <c r="EI561" s="3"/>
      <c r="EJ561" s="3"/>
      <c r="EK561" s="3"/>
    </row>
    <row r="562" spans="136:141" ht="13.5" x14ac:dyDescent="0.25">
      <c r="EF562" s="3"/>
      <c r="EG562" s="3"/>
      <c r="EH562" s="3"/>
      <c r="EI562" s="3"/>
      <c r="EJ562" s="3"/>
      <c r="EK562" s="3"/>
    </row>
    <row r="563" spans="136:141" ht="13.5" x14ac:dyDescent="0.25">
      <c r="EF563" s="3"/>
      <c r="EG563" s="3"/>
      <c r="EH563" s="3"/>
      <c r="EI563" s="3"/>
      <c r="EJ563" s="3"/>
      <c r="EK563" s="3"/>
    </row>
    <row r="564" spans="136:141" ht="13.5" x14ac:dyDescent="0.25">
      <c r="EF564" s="3"/>
      <c r="EG564" s="3"/>
      <c r="EH564" s="3"/>
      <c r="EI564" s="3"/>
      <c r="EJ564" s="3"/>
      <c r="EK564" s="3"/>
    </row>
    <row r="565" spans="136:141" ht="13.5" x14ac:dyDescent="0.25">
      <c r="EF565" s="3"/>
      <c r="EG565" s="3"/>
      <c r="EH565" s="3"/>
      <c r="EI565" s="3"/>
      <c r="EJ565" s="3"/>
      <c r="EK565" s="3"/>
    </row>
  </sheetData>
  <protectedRanges>
    <protectedRange sqref="AO26 AO16:AO23 AO28:AO33" name="Range4_4_1_1_2_1_1_2_1_1_1_1_1_1_1_1_1"/>
    <protectedRange sqref="V26:V34 V10:V24" name="Range4_5_1_2_1_1_1_1_1_1_1_1_1_1_1_1"/>
    <protectedRange sqref="AA26:AA34 AA10:AA24" name="Range4_1_1_1_2_1_1_1_1_1_1_1_1_1_1_1_1"/>
    <protectedRange sqref="AF26:AF34 AF10:AF24" name="Range4_2_1_1_2_1_1_1_1_1_1_1_1_1_1_1_1"/>
    <protectedRange sqref="AK26:AK34 AK10:AK24" name="Range4_3_1_1_2_1_1_1_1_1_1_1_1_1_1_1_1"/>
    <protectedRange sqref="AP26:AP34 AP10:AP24" name="Range4_4_1_1_2_1_1_1_1_1_1_1_1_1_1_1_1"/>
    <protectedRange sqref="U26:U33 U10:U24" name="Range4_8_1"/>
    <protectedRange sqref="Z26:Z33 Z10:Z24" name="Range4_1_2_1"/>
    <protectedRange sqref="AE26:AE33 AE10:AE24" name="Range4_2_2_1"/>
    <protectedRange sqref="AJ26:AJ33 AJ10:AJ24" name="Range4_3_2_1"/>
    <protectedRange sqref="AO10:AO15" name="Range4_4_1_1"/>
    <protectedRange sqref="AO25" name="Range4_4_1_1_2_1_1_2_1_1_1_1_1_1_2_1"/>
    <protectedRange sqref="V25" name="Range4_5_1_2_1_1_1_1_1_1_1_1_1_2_1"/>
    <protectedRange sqref="AA25" name="Range4_1_1_1_2_1_1_1_1_1_1_1_1_1_2_1"/>
    <protectedRange sqref="AF25" name="Range4_2_1_1_2_1_1_1_1_1_1_1_1_1_2_1"/>
    <protectedRange sqref="AK25" name="Range4_3_1_1_2_1_1_1_1_1_1_1_1_1_2_1"/>
    <protectedRange sqref="AP25" name="Range4_4_1_1_2_1_1_1_1_1_1_1_1_1_2_1"/>
    <protectedRange sqref="U25" name="Range4_7_1_1"/>
    <protectedRange sqref="Z25" name="Range4_1_1_1_1"/>
    <protectedRange sqref="AE25" name="Range4_2_1_1_1"/>
    <protectedRange sqref="AJ25" name="Range4_3_1_1_1"/>
  </protectedRanges>
  <mergeCells count="137">
    <mergeCell ref="A34:B34"/>
    <mergeCell ref="EB7:EB8"/>
    <mergeCell ref="EC7:ED7"/>
    <mergeCell ref="EF7:EF8"/>
    <mergeCell ref="EG7:EH7"/>
    <mergeCell ref="EI7:EI8"/>
    <mergeCell ref="EJ7:EK7"/>
    <mergeCell ref="DS7:DT7"/>
    <mergeCell ref="DU7:DU8"/>
    <mergeCell ref="DV7:DW7"/>
    <mergeCell ref="DX7:DX8"/>
    <mergeCell ref="DY7:DZ7"/>
    <mergeCell ref="EA7:EA8"/>
    <mergeCell ref="DJ7:DK7"/>
    <mergeCell ref="DL7:DL8"/>
    <mergeCell ref="DM7:DN7"/>
    <mergeCell ref="DO7:DO8"/>
    <mergeCell ref="DP7:DQ7"/>
    <mergeCell ref="DR7:DR8"/>
    <mergeCell ref="DB7:DB8"/>
    <mergeCell ref="DC7:DD7"/>
    <mergeCell ref="DE7:DE8"/>
    <mergeCell ref="DF7:DF8"/>
    <mergeCell ref="DG7:DH7"/>
    <mergeCell ref="DI7:DI8"/>
    <mergeCell ref="CS7:CS8"/>
    <mergeCell ref="CT7:CU7"/>
    <mergeCell ref="CV7:CV8"/>
    <mergeCell ref="CW7:CX7"/>
    <mergeCell ref="CY7:CY8"/>
    <mergeCell ref="CZ7:DA7"/>
    <mergeCell ref="CJ7:CJ8"/>
    <mergeCell ref="CK7:CL7"/>
    <mergeCell ref="CM7:CM8"/>
    <mergeCell ref="CN7:CO7"/>
    <mergeCell ref="CP7:CP8"/>
    <mergeCell ref="CQ7:CR7"/>
    <mergeCell ref="CD7:CD8"/>
    <mergeCell ref="CE7:CF7"/>
    <mergeCell ref="CG7:CG8"/>
    <mergeCell ref="CH7:CI7"/>
    <mergeCell ref="BR7:BR8"/>
    <mergeCell ref="BS7:BT7"/>
    <mergeCell ref="BU7:BU8"/>
    <mergeCell ref="BV7:BW7"/>
    <mergeCell ref="BX7:BX8"/>
    <mergeCell ref="BY7:BZ7"/>
    <mergeCell ref="BN7:BQ7"/>
    <mergeCell ref="AX7:AX8"/>
    <mergeCell ref="AY7:AZ7"/>
    <mergeCell ref="BA7:BA8"/>
    <mergeCell ref="BB7:BC7"/>
    <mergeCell ref="BD7:BD8"/>
    <mergeCell ref="BE7:BF7"/>
    <mergeCell ref="CA7:CA8"/>
    <mergeCell ref="CB7:CC7"/>
    <mergeCell ref="AC7:AC8"/>
    <mergeCell ref="AD7:AG7"/>
    <mergeCell ref="AH7:AH8"/>
    <mergeCell ref="AI7:AL7"/>
    <mergeCell ref="BG7:BG8"/>
    <mergeCell ref="BH7:BI7"/>
    <mergeCell ref="BJ7:BJ8"/>
    <mergeCell ref="BK7:BL7"/>
    <mergeCell ref="BM7:BM8"/>
    <mergeCell ref="DU6:DW6"/>
    <mergeCell ref="DX6:DZ6"/>
    <mergeCell ref="D7:D8"/>
    <mergeCell ref="E7:H7"/>
    <mergeCell ref="I7:I8"/>
    <mergeCell ref="J7:M7"/>
    <mergeCell ref="N7:N8"/>
    <mergeCell ref="O7:R7"/>
    <mergeCell ref="S7:S8"/>
    <mergeCell ref="T7:W7"/>
    <mergeCell ref="CJ6:CL6"/>
    <mergeCell ref="CM6:CO6"/>
    <mergeCell ref="CP6:CR6"/>
    <mergeCell ref="CS6:CU6"/>
    <mergeCell ref="DI6:DK6"/>
    <mergeCell ref="DL6:DN6"/>
    <mergeCell ref="BR6:BT6"/>
    <mergeCell ref="BU6:BW6"/>
    <mergeCell ref="BX6:BZ6"/>
    <mergeCell ref="CA6:CC6"/>
    <mergeCell ref="CD6:CF6"/>
    <mergeCell ref="CG6:CI6"/>
    <mergeCell ref="AU6:AW6"/>
    <mergeCell ref="AX6:AZ6"/>
    <mergeCell ref="EI4:EK6"/>
    <mergeCell ref="N5:AT5"/>
    <mergeCell ref="AU5:BI5"/>
    <mergeCell ref="BJ5:BL6"/>
    <mergeCell ref="BM5:CC5"/>
    <mergeCell ref="CD5:CL5"/>
    <mergeCell ref="CM5:CU5"/>
    <mergeCell ref="CV5:CX6"/>
    <mergeCell ref="CY5:DA6"/>
    <mergeCell ref="DB5:DD6"/>
    <mergeCell ref="DE4:DE6"/>
    <mergeCell ref="DF4:DH6"/>
    <mergeCell ref="DI4:DZ4"/>
    <mergeCell ref="EA4:EA6"/>
    <mergeCell ref="EB4:ED6"/>
    <mergeCell ref="EF4:EH6"/>
    <mergeCell ref="DI5:DN5"/>
    <mergeCell ref="DO5:DQ6"/>
    <mergeCell ref="DR5:DZ5"/>
    <mergeCell ref="DR6:DT6"/>
    <mergeCell ref="BA6:BC6"/>
    <mergeCell ref="BD6:BF6"/>
    <mergeCell ref="BG6:BI6"/>
    <mergeCell ref="BM6:BQ6"/>
    <mergeCell ref="C1:P1"/>
    <mergeCell ref="C2:P2"/>
    <mergeCell ref="O3:P3"/>
    <mergeCell ref="A4:A8"/>
    <mergeCell ref="B4:B8"/>
    <mergeCell ref="C4:C8"/>
    <mergeCell ref="D4:H6"/>
    <mergeCell ref="I4:M6"/>
    <mergeCell ref="N4:DD4"/>
    <mergeCell ref="N6:R6"/>
    <mergeCell ref="S6:W6"/>
    <mergeCell ref="X6:AB6"/>
    <mergeCell ref="AC6:AG6"/>
    <mergeCell ref="AH6:AL6"/>
    <mergeCell ref="AM6:AQ6"/>
    <mergeCell ref="AR6:AT6"/>
    <mergeCell ref="AM7:AM8"/>
    <mergeCell ref="AN7:AQ7"/>
    <mergeCell ref="AR7:AR8"/>
    <mergeCell ref="AS7:AT7"/>
    <mergeCell ref="AU7:AU8"/>
    <mergeCell ref="AV7:AW7"/>
    <mergeCell ref="X7:X8"/>
    <mergeCell ref="Y7:AB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https:/mul2-tavush.gov.am/tasks/49313/oneclick/Ekamut.xlsx?token=568a9597b1229eb2a49263ce6f231bf8</cp:keywords>
  <cp:lastModifiedBy/>
  <dcterms:created xsi:type="dcterms:W3CDTF">2006-09-16T00:00:00Z</dcterms:created>
  <dcterms:modified xsi:type="dcterms:W3CDTF">2020-03-11T05:55:10Z</dcterms:modified>
</cp:coreProperties>
</file>