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135" windowHeight="9105" tabRatio="312" firstSheet="1" activeTab="1"/>
  </bookViews>
  <sheets>
    <sheet name="Sheet2" sheetId="6" r:id="rId1"/>
    <sheet name="07" sheetId="7" r:id="rId2"/>
  </sheets>
  <definedNames>
    <definedName name="_xlnm.Print_Titles" localSheetId="1">'07'!$A:$B</definedName>
  </definedNames>
  <calcPr calcId="152511"/>
</workbook>
</file>

<file path=xl/calcChain.xml><?xml version="1.0" encoding="utf-8"?>
<calcChain xmlns="http://schemas.openxmlformats.org/spreadsheetml/2006/main">
  <c r="P10" i="7" l="1"/>
  <c r="AZ11" i="7" l="1"/>
  <c r="AZ12" i="7"/>
  <c r="AZ13" i="7"/>
  <c r="AZ14" i="7"/>
  <c r="AZ15" i="7"/>
  <c r="AZ16" i="7"/>
  <c r="AZ17" i="7"/>
  <c r="AZ18" i="7"/>
  <c r="AZ19" i="7"/>
  <c r="AZ20" i="7"/>
  <c r="AZ21" i="7"/>
  <c r="AZ22" i="7"/>
  <c r="AZ23" i="7"/>
  <c r="AZ24" i="7"/>
  <c r="AZ25" i="7"/>
  <c r="AZ26" i="7"/>
  <c r="AZ27" i="7"/>
  <c r="AZ28" i="7"/>
  <c r="AZ29" i="7"/>
  <c r="AZ30" i="7"/>
  <c r="AZ31" i="7"/>
  <c r="AZ32" i="7"/>
  <c r="AZ33" i="7"/>
  <c r="AZ10" i="7"/>
  <c r="ED34" i="7"/>
  <c r="EB34" i="7"/>
  <c r="EA34" i="7"/>
  <c r="DZ34" i="7"/>
  <c r="DY34" i="7"/>
  <c r="DX34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Y34" i="7"/>
  <c r="AV34" i="7"/>
  <c r="AS34" i="7"/>
  <c r="AP34" i="7"/>
  <c r="AO34" i="7"/>
  <c r="AN34" i="7"/>
  <c r="AK34" i="7"/>
  <c r="AJ34" i="7"/>
  <c r="AI34" i="7"/>
  <c r="AF34" i="7"/>
  <c r="AE34" i="7"/>
  <c r="AD34" i="7"/>
  <c r="AA34" i="7"/>
  <c r="Z34" i="7"/>
  <c r="Y34" i="7"/>
  <c r="V34" i="7"/>
  <c r="U34" i="7"/>
  <c r="T34" i="7"/>
  <c r="D34" i="7"/>
  <c r="C34" i="7"/>
  <c r="EE33" i="7"/>
  <c r="EC33" i="7"/>
  <c r="E33" i="7" s="1"/>
  <c r="DI33" i="7"/>
  <c r="DH33" i="7"/>
  <c r="DG33" i="7"/>
  <c r="BP33" i="7"/>
  <c r="BO33" i="7"/>
  <c r="BN33" i="7"/>
  <c r="AM33" i="7"/>
  <c r="AL33" i="7"/>
  <c r="AH33" i="7"/>
  <c r="AG33" i="7"/>
  <c r="AC33" i="7"/>
  <c r="AB33" i="7"/>
  <c r="X33" i="7"/>
  <c r="W33" i="7"/>
  <c r="Q33" i="7"/>
  <c r="P33" i="7"/>
  <c r="O33" i="7"/>
  <c r="L33" i="7"/>
  <c r="K33" i="7"/>
  <c r="J33" i="7"/>
  <c r="G33" i="7"/>
  <c r="F33" i="7"/>
  <c r="EE32" i="7"/>
  <c r="EC32" i="7"/>
  <c r="DI32" i="7"/>
  <c r="DH32" i="7"/>
  <c r="DG32" i="7"/>
  <c r="BP32" i="7"/>
  <c r="BO32" i="7"/>
  <c r="BN32" i="7"/>
  <c r="AM32" i="7"/>
  <c r="AL32" i="7"/>
  <c r="AH32" i="7"/>
  <c r="AG32" i="7"/>
  <c r="AC32" i="7"/>
  <c r="AB32" i="7"/>
  <c r="X32" i="7"/>
  <c r="W32" i="7"/>
  <c r="Q32" i="7"/>
  <c r="P32" i="7"/>
  <c r="O32" i="7"/>
  <c r="L32" i="7"/>
  <c r="K32" i="7"/>
  <c r="J32" i="7"/>
  <c r="G32" i="7"/>
  <c r="F32" i="7"/>
  <c r="E32" i="7"/>
  <c r="EE31" i="7"/>
  <c r="EC31" i="7"/>
  <c r="E31" i="7" s="1"/>
  <c r="DI31" i="7"/>
  <c r="DH31" i="7"/>
  <c r="DG31" i="7"/>
  <c r="BP31" i="7"/>
  <c r="BO31" i="7"/>
  <c r="BN31" i="7"/>
  <c r="AM31" i="7"/>
  <c r="AL31" i="7"/>
  <c r="AH31" i="7"/>
  <c r="AG31" i="7"/>
  <c r="AC31" i="7"/>
  <c r="AB31" i="7"/>
  <c r="X31" i="7"/>
  <c r="W31" i="7"/>
  <c r="Q31" i="7"/>
  <c r="P31" i="7"/>
  <c r="O31" i="7"/>
  <c r="L31" i="7"/>
  <c r="K31" i="7"/>
  <c r="J31" i="7"/>
  <c r="G31" i="7"/>
  <c r="F31" i="7"/>
  <c r="EE30" i="7"/>
  <c r="EC30" i="7"/>
  <c r="DI30" i="7"/>
  <c r="DH30" i="7"/>
  <c r="DG30" i="7"/>
  <c r="BP30" i="7"/>
  <c r="BO30" i="7"/>
  <c r="BN30" i="7"/>
  <c r="AM30" i="7"/>
  <c r="AL30" i="7"/>
  <c r="AH30" i="7"/>
  <c r="AG30" i="7"/>
  <c r="AC30" i="7"/>
  <c r="AB30" i="7"/>
  <c r="Q30" i="7"/>
  <c r="P30" i="7"/>
  <c r="O30" i="7"/>
  <c r="L30" i="7"/>
  <c r="K30" i="7"/>
  <c r="J30" i="7"/>
  <c r="G30" i="7"/>
  <c r="F30" i="7"/>
  <c r="E30" i="7"/>
  <c r="EE29" i="7"/>
  <c r="EC29" i="7"/>
  <c r="E29" i="7" s="1"/>
  <c r="DI29" i="7"/>
  <c r="DH29" i="7"/>
  <c r="DG29" i="7"/>
  <c r="BP29" i="7"/>
  <c r="BO29" i="7"/>
  <c r="BN29" i="7"/>
  <c r="AM29" i="7"/>
  <c r="AL29" i="7"/>
  <c r="AH29" i="7"/>
  <c r="AG29" i="7"/>
  <c r="AC29" i="7"/>
  <c r="AB29" i="7"/>
  <c r="X29" i="7"/>
  <c r="W29" i="7"/>
  <c r="Q29" i="7"/>
  <c r="P29" i="7"/>
  <c r="O29" i="7"/>
  <c r="L29" i="7"/>
  <c r="K29" i="7"/>
  <c r="J29" i="7"/>
  <c r="G29" i="7"/>
  <c r="F29" i="7"/>
  <c r="EE28" i="7"/>
  <c r="EC28" i="7"/>
  <c r="DI28" i="7"/>
  <c r="DH28" i="7"/>
  <c r="DG28" i="7"/>
  <c r="BP28" i="7"/>
  <c r="BO28" i="7"/>
  <c r="BN28" i="7"/>
  <c r="AM28" i="7"/>
  <c r="AL28" i="7"/>
  <c r="AH28" i="7"/>
  <c r="AG28" i="7"/>
  <c r="AC28" i="7"/>
  <c r="AB28" i="7"/>
  <c r="Q28" i="7"/>
  <c r="P28" i="7"/>
  <c r="O28" i="7"/>
  <c r="L28" i="7"/>
  <c r="K28" i="7"/>
  <c r="J28" i="7"/>
  <c r="G28" i="7"/>
  <c r="F28" i="7"/>
  <c r="E28" i="7"/>
  <c r="EE27" i="7"/>
  <c r="EC27" i="7"/>
  <c r="DI27" i="7"/>
  <c r="DH27" i="7"/>
  <c r="DG27" i="7"/>
  <c r="BP27" i="7"/>
  <c r="BO27" i="7"/>
  <c r="BN27" i="7"/>
  <c r="AM27" i="7"/>
  <c r="AL27" i="7"/>
  <c r="AH27" i="7"/>
  <c r="AG27" i="7"/>
  <c r="AC27" i="7"/>
  <c r="AB27" i="7"/>
  <c r="X27" i="7"/>
  <c r="W27" i="7"/>
  <c r="Q27" i="7"/>
  <c r="P27" i="7"/>
  <c r="O27" i="7"/>
  <c r="L27" i="7"/>
  <c r="K27" i="7"/>
  <c r="J27" i="7"/>
  <c r="G27" i="7"/>
  <c r="F27" i="7"/>
  <c r="EE26" i="7"/>
  <c r="EC26" i="7"/>
  <c r="E26" i="7" s="1"/>
  <c r="DI26" i="7"/>
  <c r="DH26" i="7"/>
  <c r="DG26" i="7"/>
  <c r="BP26" i="7"/>
  <c r="BO26" i="7"/>
  <c r="BN26" i="7"/>
  <c r="AH26" i="7"/>
  <c r="AG26" i="7"/>
  <c r="AC26" i="7"/>
  <c r="AB26" i="7"/>
  <c r="Q26" i="7"/>
  <c r="P26" i="7"/>
  <c r="O26" i="7"/>
  <c r="L26" i="7"/>
  <c r="K26" i="7"/>
  <c r="J26" i="7"/>
  <c r="G26" i="7"/>
  <c r="F26" i="7"/>
  <c r="EE25" i="7"/>
  <c r="EC25" i="7"/>
  <c r="DI25" i="7"/>
  <c r="DH25" i="7"/>
  <c r="DG25" i="7"/>
  <c r="BP25" i="7"/>
  <c r="BO25" i="7"/>
  <c r="BN25" i="7"/>
  <c r="AM25" i="7"/>
  <c r="AL25" i="7"/>
  <c r="AH25" i="7"/>
  <c r="AG25" i="7"/>
  <c r="AC25" i="7"/>
  <c r="AB25" i="7"/>
  <c r="Q25" i="7"/>
  <c r="P25" i="7"/>
  <c r="O25" i="7"/>
  <c r="L25" i="7"/>
  <c r="K25" i="7"/>
  <c r="J25" i="7"/>
  <c r="G25" i="7"/>
  <c r="F25" i="7"/>
  <c r="EE24" i="7"/>
  <c r="EC24" i="7"/>
  <c r="DI24" i="7"/>
  <c r="DH24" i="7"/>
  <c r="DG24" i="7"/>
  <c r="BP24" i="7"/>
  <c r="BO24" i="7"/>
  <c r="BN24" i="7"/>
  <c r="AM24" i="7"/>
  <c r="AL24" i="7"/>
  <c r="AH24" i="7"/>
  <c r="AG24" i="7"/>
  <c r="AC24" i="7"/>
  <c r="AB24" i="7"/>
  <c r="X24" i="7"/>
  <c r="W24" i="7"/>
  <c r="Q24" i="7"/>
  <c r="P24" i="7"/>
  <c r="O24" i="7"/>
  <c r="L24" i="7"/>
  <c r="K24" i="7"/>
  <c r="J24" i="7"/>
  <c r="G24" i="7"/>
  <c r="F24" i="7"/>
  <c r="E24" i="7"/>
  <c r="EE23" i="7"/>
  <c r="EC23" i="7"/>
  <c r="DI23" i="7"/>
  <c r="DH23" i="7"/>
  <c r="DG23" i="7"/>
  <c r="BP23" i="7"/>
  <c r="BO23" i="7"/>
  <c r="BN23" i="7"/>
  <c r="AM23" i="7"/>
  <c r="AL23" i="7"/>
  <c r="AH23" i="7"/>
  <c r="AG23" i="7"/>
  <c r="AC23" i="7"/>
  <c r="AB23" i="7"/>
  <c r="Q23" i="7"/>
  <c r="P23" i="7"/>
  <c r="O23" i="7"/>
  <c r="L23" i="7"/>
  <c r="K23" i="7"/>
  <c r="J23" i="7"/>
  <c r="G23" i="7"/>
  <c r="F23" i="7"/>
  <c r="EE22" i="7"/>
  <c r="EC22" i="7"/>
  <c r="DI22" i="7"/>
  <c r="DH22" i="7"/>
  <c r="DG22" i="7"/>
  <c r="BP22" i="7"/>
  <c r="BO22" i="7"/>
  <c r="BN22" i="7"/>
  <c r="AM22" i="7"/>
  <c r="AL22" i="7"/>
  <c r="AH22" i="7"/>
  <c r="AG22" i="7"/>
  <c r="AC22" i="7"/>
  <c r="AB22" i="7"/>
  <c r="X22" i="7"/>
  <c r="W22" i="7"/>
  <c r="Q22" i="7"/>
  <c r="P22" i="7"/>
  <c r="O22" i="7"/>
  <c r="L22" i="7"/>
  <c r="K22" i="7"/>
  <c r="J22" i="7"/>
  <c r="G22" i="7"/>
  <c r="F22" i="7"/>
  <c r="EE21" i="7"/>
  <c r="EC21" i="7"/>
  <c r="E21" i="7" s="1"/>
  <c r="DI21" i="7"/>
  <c r="G21" i="7" s="1"/>
  <c r="DH21" i="7"/>
  <c r="F21" i="7" s="1"/>
  <c r="DG21" i="7"/>
  <c r="BP21" i="7"/>
  <c r="BO21" i="7"/>
  <c r="BN21" i="7"/>
  <c r="AH21" i="7"/>
  <c r="AG21" i="7"/>
  <c r="AC21" i="7"/>
  <c r="AB21" i="7"/>
  <c r="X21" i="7"/>
  <c r="W21" i="7"/>
  <c r="Q21" i="7"/>
  <c r="P21" i="7"/>
  <c r="O21" i="7"/>
  <c r="L21" i="7"/>
  <c r="K21" i="7"/>
  <c r="J21" i="7"/>
  <c r="EE20" i="7"/>
  <c r="EC20" i="7"/>
  <c r="DI20" i="7"/>
  <c r="DH20" i="7"/>
  <c r="DG20" i="7"/>
  <c r="BP20" i="7"/>
  <c r="BO20" i="7"/>
  <c r="BN20" i="7"/>
  <c r="AM20" i="7"/>
  <c r="AL20" i="7"/>
  <c r="AH20" i="7"/>
  <c r="AG20" i="7"/>
  <c r="AC20" i="7"/>
  <c r="AB20" i="7"/>
  <c r="Q20" i="7"/>
  <c r="P20" i="7"/>
  <c r="O20" i="7"/>
  <c r="L20" i="7"/>
  <c r="K20" i="7"/>
  <c r="J20" i="7"/>
  <c r="G20" i="7"/>
  <c r="F20" i="7"/>
  <c r="EE19" i="7"/>
  <c r="EC19" i="7"/>
  <c r="E19" i="7" s="1"/>
  <c r="DI19" i="7"/>
  <c r="DH19" i="7"/>
  <c r="DG19" i="7"/>
  <c r="BP19" i="7"/>
  <c r="BO19" i="7"/>
  <c r="BN19" i="7"/>
  <c r="AM19" i="7"/>
  <c r="AL19" i="7"/>
  <c r="AH19" i="7"/>
  <c r="AG19" i="7"/>
  <c r="AC19" i="7"/>
  <c r="AB19" i="7"/>
  <c r="Q19" i="7"/>
  <c r="P19" i="7"/>
  <c r="O19" i="7"/>
  <c r="L19" i="7"/>
  <c r="K19" i="7"/>
  <c r="J19" i="7"/>
  <c r="G19" i="7"/>
  <c r="F19" i="7"/>
  <c r="EE18" i="7"/>
  <c r="EC18" i="7"/>
  <c r="DI18" i="7"/>
  <c r="DH18" i="7"/>
  <c r="DG18" i="7"/>
  <c r="BP18" i="7"/>
  <c r="BO18" i="7"/>
  <c r="BN18" i="7"/>
  <c r="AH18" i="7"/>
  <c r="AG18" i="7"/>
  <c r="AC18" i="7"/>
  <c r="AB18" i="7"/>
  <c r="X18" i="7"/>
  <c r="W18" i="7"/>
  <c r="Q18" i="7"/>
  <c r="P18" i="7"/>
  <c r="O18" i="7"/>
  <c r="L18" i="7"/>
  <c r="K18" i="7"/>
  <c r="J18" i="7"/>
  <c r="G18" i="7"/>
  <c r="F18" i="7"/>
  <c r="EE17" i="7"/>
  <c r="EC17" i="7"/>
  <c r="E17" i="7" s="1"/>
  <c r="DI17" i="7"/>
  <c r="DH17" i="7"/>
  <c r="DG17" i="7"/>
  <c r="BP17" i="7"/>
  <c r="BO17" i="7"/>
  <c r="BN17" i="7"/>
  <c r="AM17" i="7"/>
  <c r="AL17" i="7"/>
  <c r="AH17" i="7"/>
  <c r="AG17" i="7"/>
  <c r="AC17" i="7"/>
  <c r="AB17" i="7"/>
  <c r="X17" i="7"/>
  <c r="W17" i="7"/>
  <c r="Q17" i="7"/>
  <c r="P17" i="7"/>
  <c r="O17" i="7"/>
  <c r="L17" i="7"/>
  <c r="K17" i="7"/>
  <c r="J17" i="7"/>
  <c r="G17" i="7"/>
  <c r="F17" i="7"/>
  <c r="EE16" i="7"/>
  <c r="EC16" i="7"/>
  <c r="DI16" i="7"/>
  <c r="DH16" i="7"/>
  <c r="DG16" i="7"/>
  <c r="BP16" i="7"/>
  <c r="BO16" i="7"/>
  <c r="BN16" i="7"/>
  <c r="AM16" i="7"/>
  <c r="AL16" i="7"/>
  <c r="AH16" i="7"/>
  <c r="AG16" i="7"/>
  <c r="AC16" i="7"/>
  <c r="AB16" i="7"/>
  <c r="Q16" i="7"/>
  <c r="P16" i="7"/>
  <c r="O16" i="7"/>
  <c r="L16" i="7"/>
  <c r="K16" i="7"/>
  <c r="J16" i="7"/>
  <c r="G16" i="7"/>
  <c r="F16" i="7"/>
  <c r="EE15" i="7"/>
  <c r="EC15" i="7"/>
  <c r="DI15" i="7"/>
  <c r="DH15" i="7"/>
  <c r="DG15" i="7"/>
  <c r="BP15" i="7"/>
  <c r="BO15" i="7"/>
  <c r="BN15" i="7"/>
  <c r="AR15" i="7"/>
  <c r="AQ15" i="7"/>
  <c r="AM15" i="7"/>
  <c r="AL15" i="7"/>
  <c r="AH15" i="7"/>
  <c r="AG15" i="7"/>
  <c r="AC15" i="7"/>
  <c r="AB15" i="7"/>
  <c r="X15" i="7"/>
  <c r="W15" i="7"/>
  <c r="Q15" i="7"/>
  <c r="P15" i="7"/>
  <c r="O15" i="7"/>
  <c r="L15" i="7"/>
  <c r="K15" i="7"/>
  <c r="J15" i="7"/>
  <c r="G15" i="7"/>
  <c r="F15" i="7"/>
  <c r="EE14" i="7"/>
  <c r="EC14" i="7"/>
  <c r="DI14" i="7"/>
  <c r="DH14" i="7"/>
  <c r="DG14" i="7"/>
  <c r="BP14" i="7"/>
  <c r="BO14" i="7"/>
  <c r="BN14" i="7"/>
  <c r="AM14" i="7"/>
  <c r="AL14" i="7"/>
  <c r="AH14" i="7"/>
  <c r="AG14" i="7"/>
  <c r="AC14" i="7"/>
  <c r="AB14" i="7"/>
  <c r="X14" i="7"/>
  <c r="W14" i="7"/>
  <c r="Q14" i="7"/>
  <c r="P14" i="7"/>
  <c r="O14" i="7"/>
  <c r="L14" i="7"/>
  <c r="K14" i="7"/>
  <c r="J14" i="7"/>
  <c r="G14" i="7"/>
  <c r="F14" i="7"/>
  <c r="EE13" i="7"/>
  <c r="EC13" i="7"/>
  <c r="DI13" i="7"/>
  <c r="DH13" i="7"/>
  <c r="DG13" i="7"/>
  <c r="BP13" i="7"/>
  <c r="BO13" i="7"/>
  <c r="BN13" i="7"/>
  <c r="AM13" i="7"/>
  <c r="AL13" i="7"/>
  <c r="AH13" i="7"/>
  <c r="AG13" i="7"/>
  <c r="AC13" i="7"/>
  <c r="AB13" i="7"/>
  <c r="X13" i="7"/>
  <c r="W13" i="7"/>
  <c r="Q13" i="7"/>
  <c r="P13" i="7"/>
  <c r="O13" i="7"/>
  <c r="L13" i="7"/>
  <c r="K13" i="7"/>
  <c r="J13" i="7"/>
  <c r="G13" i="7"/>
  <c r="F13" i="7"/>
  <c r="EE12" i="7"/>
  <c r="EC12" i="7"/>
  <c r="DI12" i="7"/>
  <c r="DH12" i="7"/>
  <c r="DG12" i="7"/>
  <c r="BP12" i="7"/>
  <c r="BO12" i="7"/>
  <c r="BN12" i="7"/>
  <c r="AR12" i="7"/>
  <c r="AQ12" i="7"/>
  <c r="AM12" i="7"/>
  <c r="AL12" i="7"/>
  <c r="AH12" i="7"/>
  <c r="AG12" i="7"/>
  <c r="AC12" i="7"/>
  <c r="AB12" i="7"/>
  <c r="X12" i="7"/>
  <c r="W12" i="7"/>
  <c r="Q12" i="7"/>
  <c r="P12" i="7"/>
  <c r="O12" i="7"/>
  <c r="L12" i="7"/>
  <c r="K12" i="7"/>
  <c r="J12" i="7"/>
  <c r="G12" i="7"/>
  <c r="F12" i="7"/>
  <c r="EE11" i="7"/>
  <c r="EC11" i="7"/>
  <c r="E11" i="7" s="1"/>
  <c r="DI11" i="7"/>
  <c r="DH11" i="7"/>
  <c r="DG11" i="7"/>
  <c r="BP11" i="7"/>
  <c r="BO11" i="7"/>
  <c r="BN11" i="7"/>
  <c r="AR11" i="7"/>
  <c r="AQ11" i="7"/>
  <c r="AM11" i="7"/>
  <c r="AL11" i="7"/>
  <c r="AH11" i="7"/>
  <c r="AG11" i="7"/>
  <c r="AC11" i="7"/>
  <c r="AB11" i="7"/>
  <c r="X11" i="7"/>
  <c r="W11" i="7"/>
  <c r="Q11" i="7"/>
  <c r="P11" i="7"/>
  <c r="P34" i="7" s="1"/>
  <c r="O11" i="7"/>
  <c r="L11" i="7"/>
  <c r="K11" i="7"/>
  <c r="J11" i="7"/>
  <c r="G11" i="7"/>
  <c r="F11" i="7"/>
  <c r="EE10" i="7"/>
  <c r="EC10" i="7"/>
  <c r="DI10" i="7"/>
  <c r="DH10" i="7"/>
  <c r="DG10" i="7"/>
  <c r="BP10" i="7"/>
  <c r="BO10" i="7"/>
  <c r="BN10" i="7"/>
  <c r="AR10" i="7"/>
  <c r="AQ10" i="7"/>
  <c r="AM10" i="7"/>
  <c r="AL10" i="7"/>
  <c r="AH10" i="7"/>
  <c r="AG10" i="7"/>
  <c r="AC10" i="7"/>
  <c r="AB10" i="7"/>
  <c r="X10" i="7"/>
  <c r="W10" i="7"/>
  <c r="Q10" i="7"/>
  <c r="O10" i="7"/>
  <c r="L10" i="7"/>
  <c r="K10" i="7"/>
  <c r="J10" i="7"/>
  <c r="G10" i="7"/>
  <c r="F10" i="7"/>
  <c r="BN34" i="7" l="1"/>
  <c r="E22" i="7"/>
  <c r="O34" i="7"/>
  <c r="Q34" i="7"/>
  <c r="BO34" i="7"/>
  <c r="DG34" i="7"/>
  <c r="E13" i="7"/>
  <c r="E15" i="7"/>
  <c r="EE34" i="7"/>
  <c r="EC34" i="7"/>
  <c r="E34" i="7" s="1"/>
  <c r="R23" i="7"/>
  <c r="BQ24" i="7"/>
  <c r="E16" i="7"/>
  <c r="I16" i="7" s="1"/>
  <c r="BQ20" i="7"/>
  <c r="E20" i="7"/>
  <c r="I20" i="7" s="1"/>
  <c r="E23" i="7"/>
  <c r="R27" i="7"/>
  <c r="BQ27" i="7"/>
  <c r="BQ28" i="7"/>
  <c r="I23" i="7"/>
  <c r="E12" i="7"/>
  <c r="E27" i="7"/>
  <c r="R33" i="7"/>
  <c r="N11" i="7"/>
  <c r="BR11" i="7"/>
  <c r="S14" i="7"/>
  <c r="N15" i="7"/>
  <c r="BR15" i="7"/>
  <c r="S18" i="7"/>
  <c r="N19" i="7"/>
  <c r="BR19" i="7"/>
  <c r="N22" i="7"/>
  <c r="BR22" i="7"/>
  <c r="S25" i="7"/>
  <c r="N26" i="7"/>
  <c r="BR26" i="7"/>
  <c r="BR29" i="7"/>
  <c r="I30" i="7"/>
  <c r="S30" i="7"/>
  <c r="N31" i="7"/>
  <c r="BR31" i="7"/>
  <c r="I32" i="7"/>
  <c r="S32" i="7"/>
  <c r="BR33" i="7"/>
  <c r="X34" i="7"/>
  <c r="J34" i="7"/>
  <c r="BQ10" i="7"/>
  <c r="BQ11" i="7"/>
  <c r="S12" i="7"/>
  <c r="N13" i="7"/>
  <c r="BR13" i="7"/>
  <c r="M14" i="7"/>
  <c r="BQ14" i="7"/>
  <c r="E14" i="7"/>
  <c r="BQ15" i="7"/>
  <c r="S16" i="7"/>
  <c r="N17" i="7"/>
  <c r="BR17" i="7"/>
  <c r="E18" i="7"/>
  <c r="BQ19" i="7"/>
  <c r="S20" i="7"/>
  <c r="N21" i="7"/>
  <c r="BR21" i="7"/>
  <c r="S23" i="7"/>
  <c r="N24" i="7"/>
  <c r="BR24" i="7"/>
  <c r="BQ25" i="7"/>
  <c r="E25" i="7"/>
  <c r="S27" i="7"/>
  <c r="N28" i="7"/>
  <c r="BR28" i="7"/>
  <c r="I29" i="7"/>
  <c r="S29" i="7"/>
  <c r="BR30" i="7"/>
  <c r="R31" i="7"/>
  <c r="BR32" i="7"/>
  <c r="AC34" i="7"/>
  <c r="AM34" i="7"/>
  <c r="N33" i="7"/>
  <c r="M32" i="7"/>
  <c r="M30" i="7"/>
  <c r="M29" i="7"/>
  <c r="R28" i="7"/>
  <c r="M27" i="7"/>
  <c r="R26" i="7"/>
  <c r="M25" i="7"/>
  <c r="R24" i="7"/>
  <c r="M23" i="7"/>
  <c r="BQ23" i="7"/>
  <c r="R22" i="7"/>
  <c r="R21" i="7"/>
  <c r="H21" i="7"/>
  <c r="M20" i="7"/>
  <c r="R19" i="7"/>
  <c r="M18" i="7"/>
  <c r="BQ18" i="7"/>
  <c r="R17" i="7"/>
  <c r="H17" i="7"/>
  <c r="M16" i="7"/>
  <c r="BQ16" i="7"/>
  <c r="R15" i="7"/>
  <c r="K34" i="7"/>
  <c r="R13" i="7"/>
  <c r="M12" i="7"/>
  <c r="BQ12" i="7"/>
  <c r="R11" i="7"/>
  <c r="M10" i="7"/>
  <c r="H13" i="7"/>
  <c r="AZ34" i="7"/>
  <c r="F34" i="7"/>
  <c r="DH34" i="7"/>
  <c r="H11" i="7"/>
  <c r="H15" i="7"/>
  <c r="H19" i="7"/>
  <c r="H22" i="7"/>
  <c r="H26" i="7"/>
  <c r="H31" i="7"/>
  <c r="H33" i="7"/>
  <c r="H24" i="7"/>
  <c r="H28" i="7"/>
  <c r="AQ34" i="7"/>
  <c r="AG34" i="7"/>
  <c r="M24" i="7"/>
  <c r="BQ30" i="7"/>
  <c r="BQ32" i="7"/>
  <c r="BQ17" i="7"/>
  <c r="BQ22" i="7"/>
  <c r="BQ26" i="7"/>
  <c r="BQ31" i="7"/>
  <c r="BQ33" i="7"/>
  <c r="BQ13" i="7"/>
  <c r="H23" i="7"/>
  <c r="DI34" i="7"/>
  <c r="R12" i="7"/>
  <c r="R16" i="7"/>
  <c r="R20" i="7"/>
  <c r="H27" i="7"/>
  <c r="M28" i="7"/>
  <c r="H29" i="7"/>
  <c r="H12" i="7"/>
  <c r="M13" i="7"/>
  <c r="H16" i="7"/>
  <c r="M17" i="7"/>
  <c r="H20" i="7"/>
  <c r="G34" i="7"/>
  <c r="R29" i="7"/>
  <c r="M11" i="7"/>
  <c r="H14" i="7"/>
  <c r="R14" i="7"/>
  <c r="M15" i="7"/>
  <c r="H18" i="7"/>
  <c r="R18" i="7"/>
  <c r="M19" i="7"/>
  <c r="M21" i="7"/>
  <c r="M22" i="7"/>
  <c r="H25" i="7"/>
  <c r="R25" i="7"/>
  <c r="M26" i="7"/>
  <c r="M31" i="7"/>
  <c r="M33" i="7"/>
  <c r="W34" i="7"/>
  <c r="S34" i="7"/>
  <c r="R34" i="7"/>
  <c r="I27" i="7"/>
  <c r="H10" i="7"/>
  <c r="N10" i="7"/>
  <c r="R10" i="7"/>
  <c r="BR10" i="7"/>
  <c r="I11" i="7"/>
  <c r="S11" i="7"/>
  <c r="N12" i="7"/>
  <c r="BR12" i="7"/>
  <c r="I13" i="7"/>
  <c r="S13" i="7"/>
  <c r="N14" i="7"/>
  <c r="BR14" i="7"/>
  <c r="I15" i="7"/>
  <c r="S15" i="7"/>
  <c r="N16" i="7"/>
  <c r="BR16" i="7"/>
  <c r="I17" i="7"/>
  <c r="S17" i="7"/>
  <c r="N18" i="7"/>
  <c r="BR18" i="7"/>
  <c r="I19" i="7"/>
  <c r="S19" i="7"/>
  <c r="N20" i="7"/>
  <c r="BR20" i="7"/>
  <c r="I21" i="7"/>
  <c r="S21" i="7"/>
  <c r="I22" i="7"/>
  <c r="S22" i="7"/>
  <c r="N23" i="7"/>
  <c r="BR23" i="7"/>
  <c r="I24" i="7"/>
  <c r="S24" i="7"/>
  <c r="N25" i="7"/>
  <c r="BR25" i="7"/>
  <c r="I26" i="7"/>
  <c r="S26" i="7"/>
  <c r="N27" i="7"/>
  <c r="BR27" i="7"/>
  <c r="I28" i="7"/>
  <c r="S28" i="7"/>
  <c r="N29" i="7"/>
  <c r="H30" i="7"/>
  <c r="N30" i="7"/>
  <c r="R30" i="7"/>
  <c r="I31" i="7"/>
  <c r="S31" i="7"/>
  <c r="H32" i="7"/>
  <c r="N32" i="7"/>
  <c r="R32" i="7"/>
  <c r="I33" i="7"/>
  <c r="S33" i="7"/>
  <c r="L34" i="7"/>
  <c r="AB34" i="7"/>
  <c r="AH34" i="7"/>
  <c r="AL34" i="7"/>
  <c r="AR34" i="7"/>
  <c r="BP34" i="7"/>
  <c r="E10" i="7"/>
  <c r="S10" i="7"/>
  <c r="I34" i="7" l="1"/>
  <c r="I12" i="7"/>
  <c r="I18" i="7"/>
  <c r="I10" i="7"/>
  <c r="I25" i="7"/>
  <c r="I14" i="7"/>
  <c r="H34" i="7"/>
  <c r="M34" i="7"/>
  <c r="N34" i="7"/>
  <c r="BQ34" i="7"/>
  <c r="BR34" i="7"/>
  <c r="CG33" i="6" l="1"/>
  <c r="CF33" i="6"/>
  <c r="CE33" i="6"/>
  <c r="CD33" i="6"/>
  <c r="CC33" i="6"/>
  <c r="CB33" i="6"/>
  <c r="CA33" i="6"/>
  <c r="BZ33" i="6"/>
  <c r="BY33" i="6"/>
  <c r="BX33" i="6"/>
  <c r="BW33" i="6"/>
  <c r="BV33" i="6"/>
  <c r="BU33" i="6"/>
  <c r="BR33" i="6"/>
  <c r="BQ33" i="6"/>
  <c r="BP33" i="6"/>
  <c r="BO33" i="6"/>
  <c r="BN33" i="6"/>
  <c r="BM33" i="6"/>
  <c r="BL33" i="6"/>
  <c r="BK33" i="6"/>
  <c r="BJ33" i="6"/>
  <c r="BI33" i="6"/>
  <c r="BH33" i="6"/>
  <c r="BG33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A33" i="6"/>
  <c r="Z33" i="6"/>
  <c r="AB33" i="6" s="1"/>
  <c r="X33" i="6"/>
  <c r="W33" i="6"/>
  <c r="U33" i="6"/>
  <c r="T33" i="6"/>
  <c r="V33" i="6" s="1"/>
  <c r="R33" i="6"/>
  <c r="Q33" i="6"/>
  <c r="O33" i="6"/>
  <c r="N33" i="6"/>
  <c r="P33" i="6" s="1"/>
  <c r="D33" i="6"/>
  <c r="C33" i="6"/>
  <c r="CN32" i="6"/>
  <c r="CM32" i="6"/>
  <c r="CL32" i="6"/>
  <c r="CK32" i="6"/>
  <c r="CI32" i="6"/>
  <c r="CH32" i="6"/>
  <c r="BT32" i="6"/>
  <c r="BS32" i="6"/>
  <c r="AP32" i="6"/>
  <c r="AO32" i="6"/>
  <c r="AQ32" i="6" s="1"/>
  <c r="Y32" i="6"/>
  <c r="V32" i="6"/>
  <c r="S32" i="6"/>
  <c r="P32" i="6"/>
  <c r="L32" i="6"/>
  <c r="K32" i="6"/>
  <c r="I32" i="6"/>
  <c r="H32" i="6"/>
  <c r="J32" i="6" s="1"/>
  <c r="F32" i="6"/>
  <c r="E32" i="6"/>
  <c r="CN31" i="6"/>
  <c r="CM31" i="6"/>
  <c r="CL31" i="6"/>
  <c r="CK31" i="6"/>
  <c r="CI31" i="6"/>
  <c r="CH31" i="6"/>
  <c r="BT31" i="6"/>
  <c r="BS31" i="6"/>
  <c r="AP31" i="6"/>
  <c r="AO31" i="6"/>
  <c r="AQ31" i="6" s="1"/>
  <c r="Y31" i="6"/>
  <c r="V31" i="6"/>
  <c r="S31" i="6"/>
  <c r="P31" i="6"/>
  <c r="L31" i="6"/>
  <c r="K31" i="6"/>
  <c r="I31" i="6"/>
  <c r="H31" i="6"/>
  <c r="J31" i="6" s="1"/>
  <c r="F31" i="6"/>
  <c r="E31" i="6"/>
  <c r="CN30" i="6"/>
  <c r="CM30" i="6"/>
  <c r="CL30" i="6"/>
  <c r="CK30" i="6"/>
  <c r="CI30" i="6"/>
  <c r="CH30" i="6"/>
  <c r="BT30" i="6"/>
  <c r="BS30" i="6"/>
  <c r="AP30" i="6"/>
  <c r="AO30" i="6"/>
  <c r="AQ30" i="6" s="1"/>
  <c r="Y30" i="6"/>
  <c r="V30" i="6"/>
  <c r="S30" i="6"/>
  <c r="P30" i="6"/>
  <c r="L30" i="6"/>
  <c r="M30" i="6" s="1"/>
  <c r="K30" i="6"/>
  <c r="I30" i="6"/>
  <c r="H30" i="6"/>
  <c r="F30" i="6"/>
  <c r="G30" i="6" s="1"/>
  <c r="E30" i="6"/>
  <c r="CN29" i="6"/>
  <c r="CM29" i="6"/>
  <c r="CL29" i="6"/>
  <c r="CK29" i="6"/>
  <c r="CI29" i="6"/>
  <c r="CH29" i="6"/>
  <c r="BT29" i="6"/>
  <c r="BS29" i="6"/>
  <c r="AP29" i="6"/>
  <c r="AO29" i="6"/>
  <c r="Y29" i="6"/>
  <c r="V29" i="6"/>
  <c r="S29" i="6"/>
  <c r="L29" i="6"/>
  <c r="K29" i="6"/>
  <c r="I29" i="6"/>
  <c r="H29" i="6"/>
  <c r="J29" i="6" s="1"/>
  <c r="F29" i="6"/>
  <c r="E29" i="6"/>
  <c r="CN28" i="6"/>
  <c r="CM28" i="6"/>
  <c r="CL28" i="6"/>
  <c r="CK28" i="6"/>
  <c r="CI28" i="6"/>
  <c r="CH28" i="6"/>
  <c r="BT28" i="6"/>
  <c r="BS28" i="6"/>
  <c r="AP28" i="6"/>
  <c r="AO28" i="6"/>
  <c r="AQ28" i="6" s="1"/>
  <c r="Y28" i="6"/>
  <c r="V28" i="6"/>
  <c r="S28" i="6"/>
  <c r="P28" i="6"/>
  <c r="L28" i="6"/>
  <c r="K28" i="6"/>
  <c r="I28" i="6"/>
  <c r="H28" i="6"/>
  <c r="J28" i="6" s="1"/>
  <c r="F28" i="6"/>
  <c r="E28" i="6"/>
  <c r="CN27" i="6"/>
  <c r="CM27" i="6"/>
  <c r="CL27" i="6"/>
  <c r="CK27" i="6"/>
  <c r="CI27" i="6"/>
  <c r="CH27" i="6"/>
  <c r="BT27" i="6"/>
  <c r="F27" i="6" s="1"/>
  <c r="BS27" i="6"/>
  <c r="AP27" i="6"/>
  <c r="AO27" i="6"/>
  <c r="AQ27" i="6" s="1"/>
  <c r="Y27" i="6"/>
  <c r="V27" i="6"/>
  <c r="S27" i="6"/>
  <c r="L27" i="6"/>
  <c r="K27" i="6"/>
  <c r="I27" i="6"/>
  <c r="J27" i="6" s="1"/>
  <c r="H27" i="6"/>
  <c r="E27" i="6"/>
  <c r="CN26" i="6"/>
  <c r="CM26" i="6"/>
  <c r="CL26" i="6"/>
  <c r="CK26" i="6"/>
  <c r="CI26" i="6"/>
  <c r="CH26" i="6"/>
  <c r="BT26" i="6"/>
  <c r="BS26" i="6"/>
  <c r="E26" i="6" s="1"/>
  <c r="AP26" i="6"/>
  <c r="AO26" i="6"/>
  <c r="Y26" i="6"/>
  <c r="V26" i="6"/>
  <c r="S26" i="6"/>
  <c r="L26" i="6"/>
  <c r="M26" i="6" s="1"/>
  <c r="K26" i="6"/>
  <c r="I26" i="6"/>
  <c r="H26" i="6"/>
  <c r="F26" i="6"/>
  <c r="G26" i="6" s="1"/>
  <c r="CN25" i="6"/>
  <c r="CM25" i="6"/>
  <c r="CL25" i="6"/>
  <c r="CK25" i="6"/>
  <c r="CI25" i="6"/>
  <c r="CH25" i="6"/>
  <c r="BT25" i="6"/>
  <c r="BS25" i="6"/>
  <c r="AP25" i="6"/>
  <c r="AO25" i="6"/>
  <c r="AQ25" i="6" s="1"/>
  <c r="V25" i="6"/>
  <c r="S25" i="6"/>
  <c r="L25" i="6"/>
  <c r="K25" i="6"/>
  <c r="I25" i="6"/>
  <c r="H25" i="6"/>
  <c r="J25" i="6" s="1"/>
  <c r="F25" i="6"/>
  <c r="E25" i="6"/>
  <c r="CN24" i="6"/>
  <c r="CM24" i="6"/>
  <c r="CL24" i="6"/>
  <c r="CK24" i="6"/>
  <c r="CI24" i="6"/>
  <c r="CH24" i="6"/>
  <c r="BT24" i="6"/>
  <c r="F24" i="6" s="1"/>
  <c r="BS24" i="6"/>
  <c r="AP24" i="6"/>
  <c r="AO24" i="6"/>
  <c r="AQ24" i="6" s="1"/>
  <c r="Y24" i="6"/>
  <c r="V24" i="6"/>
  <c r="S24" i="6"/>
  <c r="L24" i="6"/>
  <c r="K24" i="6"/>
  <c r="I24" i="6"/>
  <c r="J24" i="6" s="1"/>
  <c r="H24" i="6"/>
  <c r="E24" i="6"/>
  <c r="CN23" i="6"/>
  <c r="CM23" i="6"/>
  <c r="CL23" i="6"/>
  <c r="CK23" i="6"/>
  <c r="CI23" i="6"/>
  <c r="CH23" i="6"/>
  <c r="BT23" i="6"/>
  <c r="BS23" i="6"/>
  <c r="AP23" i="6"/>
  <c r="AO23" i="6"/>
  <c r="Y23" i="6"/>
  <c r="V23" i="6"/>
  <c r="S23" i="6"/>
  <c r="P23" i="6"/>
  <c r="L23" i="6"/>
  <c r="K23" i="6"/>
  <c r="M23" i="6" s="1"/>
  <c r="I23" i="6"/>
  <c r="H23" i="6"/>
  <c r="F23" i="6"/>
  <c r="E23" i="6"/>
  <c r="G23" i="6" s="1"/>
  <c r="CN22" i="6"/>
  <c r="CM22" i="6"/>
  <c r="CL22" i="6"/>
  <c r="CK22" i="6"/>
  <c r="CI22" i="6"/>
  <c r="CH22" i="6"/>
  <c r="BT22" i="6"/>
  <c r="BS22" i="6"/>
  <c r="E22" i="6" s="1"/>
  <c r="AP22" i="6"/>
  <c r="AO22" i="6"/>
  <c r="Y22" i="6"/>
  <c r="V22" i="6"/>
  <c r="S22" i="6"/>
  <c r="L22" i="6"/>
  <c r="M22" i="6" s="1"/>
  <c r="K22" i="6"/>
  <c r="I22" i="6"/>
  <c r="H22" i="6"/>
  <c r="F22" i="6"/>
  <c r="G22" i="6" s="1"/>
  <c r="CN21" i="6"/>
  <c r="CM21" i="6"/>
  <c r="CL21" i="6"/>
  <c r="CK21" i="6"/>
  <c r="CI21" i="6"/>
  <c r="CH21" i="6"/>
  <c r="BT21" i="6"/>
  <c r="BS21" i="6"/>
  <c r="AP21" i="6"/>
  <c r="AO21" i="6"/>
  <c r="AQ21" i="6" s="1"/>
  <c r="Y21" i="6"/>
  <c r="V21" i="6"/>
  <c r="S21" i="6"/>
  <c r="P21" i="6"/>
  <c r="L21" i="6"/>
  <c r="K21" i="6"/>
  <c r="I21" i="6"/>
  <c r="H21" i="6"/>
  <c r="J21" i="6" s="1"/>
  <c r="F21" i="6"/>
  <c r="E21" i="6"/>
  <c r="CN20" i="6"/>
  <c r="CM20" i="6"/>
  <c r="CL20" i="6"/>
  <c r="CK20" i="6"/>
  <c r="CI20" i="6"/>
  <c r="CH20" i="6"/>
  <c r="BT20" i="6"/>
  <c r="F20" i="6" s="1"/>
  <c r="BS20" i="6"/>
  <c r="AP20" i="6"/>
  <c r="AO20" i="6"/>
  <c r="AQ20" i="6" s="1"/>
  <c r="V20" i="6"/>
  <c r="S20" i="6"/>
  <c r="P20" i="6"/>
  <c r="L20" i="6"/>
  <c r="K20" i="6"/>
  <c r="I20" i="6"/>
  <c r="J20" i="6" s="1"/>
  <c r="H20" i="6"/>
  <c r="E20" i="6"/>
  <c r="CN19" i="6"/>
  <c r="CM19" i="6"/>
  <c r="CL19" i="6"/>
  <c r="CK19" i="6"/>
  <c r="CI19" i="6"/>
  <c r="CH19" i="6"/>
  <c r="BT19" i="6"/>
  <c r="BS19" i="6"/>
  <c r="E19" i="6" s="1"/>
  <c r="AP19" i="6"/>
  <c r="AO19" i="6"/>
  <c r="Y19" i="6"/>
  <c r="V19" i="6"/>
  <c r="S19" i="6"/>
  <c r="L19" i="6"/>
  <c r="M19" i="6" s="1"/>
  <c r="K19" i="6"/>
  <c r="I19" i="6"/>
  <c r="H19" i="6"/>
  <c r="F19" i="6"/>
  <c r="G19" i="6" s="1"/>
  <c r="CN18" i="6"/>
  <c r="CM18" i="6"/>
  <c r="CL18" i="6"/>
  <c r="CK18" i="6"/>
  <c r="CI18" i="6"/>
  <c r="CH18" i="6"/>
  <c r="BT18" i="6"/>
  <c r="F18" i="6" s="1"/>
  <c r="BS18" i="6"/>
  <c r="AP18" i="6"/>
  <c r="AO18" i="6"/>
  <c r="AQ18" i="6" s="1"/>
  <c r="Y18" i="6"/>
  <c r="V18" i="6"/>
  <c r="S18" i="6"/>
  <c r="L18" i="6"/>
  <c r="K18" i="6"/>
  <c r="I18" i="6"/>
  <c r="J18" i="6" s="1"/>
  <c r="H18" i="6"/>
  <c r="E18" i="6"/>
  <c r="CN17" i="6"/>
  <c r="CM17" i="6"/>
  <c r="CL17" i="6"/>
  <c r="CK17" i="6"/>
  <c r="CI17" i="6"/>
  <c r="CH17" i="6"/>
  <c r="BT17" i="6"/>
  <c r="BS17" i="6"/>
  <c r="E17" i="6" s="1"/>
  <c r="AP17" i="6"/>
  <c r="AO17" i="6"/>
  <c r="V17" i="6"/>
  <c r="S17" i="6"/>
  <c r="P17" i="6"/>
  <c r="L17" i="6"/>
  <c r="M17" i="6" s="1"/>
  <c r="K17" i="6"/>
  <c r="I17" i="6"/>
  <c r="H17" i="6"/>
  <c r="F17" i="6"/>
  <c r="G17" i="6" s="1"/>
  <c r="CN16" i="6"/>
  <c r="CM16" i="6"/>
  <c r="CL16" i="6"/>
  <c r="CK16" i="6"/>
  <c r="CI16" i="6"/>
  <c r="CH16" i="6"/>
  <c r="BT16" i="6"/>
  <c r="BS16" i="6"/>
  <c r="AP16" i="6"/>
  <c r="AO16" i="6"/>
  <c r="AQ16" i="6" s="1"/>
  <c r="Y16" i="6"/>
  <c r="V16" i="6"/>
  <c r="S16" i="6"/>
  <c r="P16" i="6"/>
  <c r="L16" i="6"/>
  <c r="K16" i="6"/>
  <c r="I16" i="6"/>
  <c r="H16" i="6"/>
  <c r="J16" i="6" s="1"/>
  <c r="F16" i="6"/>
  <c r="E16" i="6"/>
  <c r="CN15" i="6"/>
  <c r="CM15" i="6"/>
  <c r="CL15" i="6"/>
  <c r="CK15" i="6"/>
  <c r="CI15" i="6"/>
  <c r="CH15" i="6"/>
  <c r="BT15" i="6"/>
  <c r="F15" i="6" s="1"/>
  <c r="BS15" i="6"/>
  <c r="AP15" i="6"/>
  <c r="AO15" i="6"/>
  <c r="AQ15" i="6" s="1"/>
  <c r="Y15" i="6"/>
  <c r="V15" i="6"/>
  <c r="S15" i="6"/>
  <c r="L15" i="6"/>
  <c r="K15" i="6"/>
  <c r="I15" i="6"/>
  <c r="J15" i="6" s="1"/>
  <c r="H15" i="6"/>
  <c r="E15" i="6"/>
  <c r="CN14" i="6"/>
  <c r="CM14" i="6"/>
  <c r="CL14" i="6"/>
  <c r="CK14" i="6"/>
  <c r="CI14" i="6"/>
  <c r="CH14" i="6"/>
  <c r="BT14" i="6"/>
  <c r="BS14" i="6"/>
  <c r="E14" i="6" s="1"/>
  <c r="AP14" i="6"/>
  <c r="AO14" i="6"/>
  <c r="AB14" i="6"/>
  <c r="Y14" i="6"/>
  <c r="V14" i="6"/>
  <c r="S14" i="6"/>
  <c r="P14" i="6"/>
  <c r="L14" i="6"/>
  <c r="M14" i="6" s="1"/>
  <c r="K14" i="6"/>
  <c r="I14" i="6"/>
  <c r="H14" i="6"/>
  <c r="F14" i="6"/>
  <c r="G14" i="6" s="1"/>
  <c r="CN13" i="6"/>
  <c r="CM13" i="6"/>
  <c r="CL13" i="6"/>
  <c r="CK13" i="6"/>
  <c r="CI13" i="6"/>
  <c r="CH13" i="6"/>
  <c r="BT13" i="6"/>
  <c r="BS13" i="6"/>
  <c r="AP13" i="6"/>
  <c r="AO13" i="6"/>
  <c r="AQ13" i="6" s="1"/>
  <c r="Y13" i="6"/>
  <c r="V13" i="6"/>
  <c r="S13" i="6"/>
  <c r="P13" i="6"/>
  <c r="L13" i="6"/>
  <c r="K13" i="6"/>
  <c r="I13" i="6"/>
  <c r="H13" i="6"/>
  <c r="J13" i="6" s="1"/>
  <c r="F13" i="6"/>
  <c r="E13" i="6"/>
  <c r="CN12" i="6"/>
  <c r="CM12" i="6"/>
  <c r="CL12" i="6"/>
  <c r="CK12" i="6"/>
  <c r="CI12" i="6"/>
  <c r="CH12" i="6"/>
  <c r="BT12" i="6"/>
  <c r="BS12" i="6"/>
  <c r="AP12" i="6"/>
  <c r="AO12" i="6"/>
  <c r="AQ12" i="6" s="1"/>
  <c r="Y12" i="6"/>
  <c r="V12" i="6"/>
  <c r="S12" i="6"/>
  <c r="P12" i="6"/>
  <c r="L12" i="6"/>
  <c r="K12" i="6"/>
  <c r="I12" i="6"/>
  <c r="H12" i="6"/>
  <c r="J12" i="6" s="1"/>
  <c r="F12" i="6"/>
  <c r="E12" i="6"/>
  <c r="CN11" i="6"/>
  <c r="CM11" i="6"/>
  <c r="CL11" i="6"/>
  <c r="CK11" i="6"/>
  <c r="CI11" i="6"/>
  <c r="CH11" i="6"/>
  <c r="BT11" i="6"/>
  <c r="F11" i="6" s="1"/>
  <c r="BS11" i="6"/>
  <c r="AP11" i="6"/>
  <c r="AO11" i="6"/>
  <c r="AQ11" i="6" s="1"/>
  <c r="AB11" i="6"/>
  <c r="Y11" i="6"/>
  <c r="V11" i="6"/>
  <c r="S11" i="6"/>
  <c r="P11" i="6"/>
  <c r="L11" i="6"/>
  <c r="K11" i="6"/>
  <c r="I11" i="6"/>
  <c r="J11" i="6" s="1"/>
  <c r="H11" i="6"/>
  <c r="E11" i="6"/>
  <c r="CN10" i="6"/>
  <c r="CM10" i="6"/>
  <c r="CL10" i="6"/>
  <c r="CK10" i="6"/>
  <c r="CI10" i="6"/>
  <c r="CH10" i="6"/>
  <c r="BT10" i="6"/>
  <c r="BS10" i="6"/>
  <c r="E10" i="6" s="1"/>
  <c r="AP10" i="6"/>
  <c r="AO10" i="6"/>
  <c r="AB10" i="6"/>
  <c r="Y10" i="6"/>
  <c r="V10" i="6"/>
  <c r="S10" i="6"/>
  <c r="P10" i="6"/>
  <c r="L10" i="6"/>
  <c r="M10" i="6" s="1"/>
  <c r="K10" i="6"/>
  <c r="I10" i="6"/>
  <c r="H10" i="6"/>
  <c r="F10" i="6"/>
  <c r="G10" i="6" s="1"/>
  <c r="CN9" i="6"/>
  <c r="CN33" i="6" s="1"/>
  <c r="CM9" i="6"/>
  <c r="CL9" i="6"/>
  <c r="CL33" i="6" s="1"/>
  <c r="CK9" i="6"/>
  <c r="CI9" i="6"/>
  <c r="CI33" i="6" s="1"/>
  <c r="CH9" i="6"/>
  <c r="BT9" i="6"/>
  <c r="F9" i="6" s="1"/>
  <c r="BS9" i="6"/>
  <c r="BS33" i="6" s="1"/>
  <c r="AP9" i="6"/>
  <c r="AO9" i="6"/>
  <c r="AO33" i="6" s="1"/>
  <c r="AB9" i="6"/>
  <c r="Y9" i="6"/>
  <c r="V9" i="6"/>
  <c r="S9" i="6"/>
  <c r="P9" i="6"/>
  <c r="L9" i="6"/>
  <c r="K9" i="6"/>
  <c r="K33" i="6" s="1"/>
  <c r="I9" i="6"/>
  <c r="I33" i="6" s="1"/>
  <c r="H9" i="6"/>
  <c r="E9" i="6"/>
  <c r="E33" i="6" s="1"/>
  <c r="H33" i="6" l="1"/>
  <c r="AQ10" i="6"/>
  <c r="M11" i="6"/>
  <c r="G11" i="6"/>
  <c r="G12" i="6"/>
  <c r="M12" i="6"/>
  <c r="G13" i="6"/>
  <c r="M13" i="6"/>
  <c r="J14" i="6"/>
  <c r="AQ14" i="6"/>
  <c r="M15" i="6"/>
  <c r="G15" i="6"/>
  <c r="G16" i="6"/>
  <c r="M16" i="6"/>
  <c r="J17" i="6"/>
  <c r="AQ17" i="6"/>
  <c r="M18" i="6"/>
  <c r="G18" i="6"/>
  <c r="J19" i="6"/>
  <c r="AQ19" i="6"/>
  <c r="M20" i="6"/>
  <c r="G20" i="6"/>
  <c r="G21" i="6"/>
  <c r="M21" i="6"/>
  <c r="J22" i="6"/>
  <c r="AQ22" i="6"/>
  <c r="J23" i="6"/>
  <c r="AQ23" i="6"/>
  <c r="M24" i="6"/>
  <c r="G24" i="6"/>
  <c r="G25" i="6"/>
  <c r="M25" i="6"/>
  <c r="J26" i="6"/>
  <c r="AQ26" i="6"/>
  <c r="M27" i="6"/>
  <c r="G27" i="6"/>
  <c r="G28" i="6"/>
  <c r="M28" i="6"/>
  <c r="G29" i="6"/>
  <c r="M29" i="6"/>
  <c r="J30" i="6"/>
  <c r="J33" i="6"/>
  <c r="CH33" i="6"/>
  <c r="CK33" i="6"/>
  <c r="CM33" i="6"/>
  <c r="G31" i="6"/>
  <c r="M31" i="6"/>
  <c r="G32" i="6"/>
  <c r="M32" i="6"/>
  <c r="S33" i="6"/>
  <c r="Y33" i="6"/>
  <c r="G9" i="6"/>
  <c r="F33" i="6"/>
  <c r="G33" i="6" s="1"/>
  <c r="M9" i="6"/>
  <c r="AQ9" i="6"/>
  <c r="J10" i="6"/>
  <c r="L33" i="6"/>
  <c r="M33" i="6" s="1"/>
  <c r="AP33" i="6"/>
  <c r="AQ33" i="6" s="1"/>
  <c r="BT33" i="6"/>
  <c r="J9" i="6"/>
</calcChain>
</file>

<file path=xl/sharedStrings.xml><?xml version="1.0" encoding="utf-8"?>
<sst xmlns="http://schemas.openxmlformats.org/spreadsheetml/2006/main" count="410" uniqueCount="133">
  <si>
    <t>Հ Ա Շ Վ Ե Տ Վ ՈՒ Թ Յ ՈՒ Ն</t>
  </si>
  <si>
    <t>հազար դրամ</t>
  </si>
  <si>
    <t>Հ/Հ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</si>
  <si>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</si>
  <si>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</si>
  <si>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</si>
  <si>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</si>
  <si>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</si>
  <si>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Վ Ա Ր Չ Ա ԿԱ Ն</t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</si>
  <si>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</si>
  <si>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</si>
  <si>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</si>
  <si>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</si>
  <si>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Ընդամենը այլ եկամուտներ</t>
  </si>
  <si>
    <t>Ընդամենը տրանսֆերտներ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</si>
  <si>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</si>
  <si>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</si>
  <si>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</si>
  <si>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 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</si>
  <si>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</si>
  <si>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</si>
  <si>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</si>
  <si>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</si>
  <si>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</si>
  <si>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r>
      <t xml:space="preserve"> </t>
    </r>
    <r>
      <rPr>
        <b/>
        <sz val="8"/>
        <rFont val="GHEA Grapalat"/>
        <family val="3"/>
      </rPr>
      <t>տող 1220+1240</t>
    </r>
    <r>
      <rPr>
        <sz val="8"/>
        <rFont val="GHEA Grapalat"/>
        <family val="3"/>
      </rPr>
      <t xml:space="preserve">
2.2Կապիտալ արտաքին պաշտ.դրամաշնորհներ` ստացված այլ պետ-ներից
2.4 Կապիտալ արտաքին պաշտ.դրամաշնորհներ`  ստացված միջազգային կազմակերպություններից</t>
    </r>
  </si>
  <si>
    <r>
      <rPr>
        <b/>
        <sz val="8"/>
        <rFont val="GHEA Grapalat"/>
        <family val="3"/>
      </rPr>
      <t xml:space="preserve"> տող 1260</t>
    </r>
    <r>
      <rPr>
        <sz val="8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</si>
  <si>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t xml:space="preserve"> տող 1310
3.1 Տոկոսներ</t>
  </si>
  <si>
    <r>
      <rPr>
        <b/>
        <sz val="7"/>
        <rFont val="GHEA Grapalat"/>
        <family val="3"/>
      </rPr>
      <t xml:space="preserve"> տող 1381+տող 1382</t>
    </r>
    <r>
      <rPr>
        <sz val="7"/>
        <rFont val="GHEA Grapalat"/>
        <family val="3"/>
      </rPr>
      <t xml:space="preserve">
 տող 1381.Նվիրատվության, ժառանգության իրավունքով  ֆիզ.անձանցից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</si>
  <si>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7"/>
        <rFont val="GHEA Grapalat"/>
        <family val="3"/>
      </rPr>
      <t>տող 1391+1393</t>
    </r>
    <r>
      <rPr>
        <sz val="7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</si>
  <si>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8"/>
        <rFont val="GHEA Grapalat"/>
        <family val="3"/>
      </rPr>
      <t>տող 1392</t>
    </r>
    <r>
      <rPr>
        <sz val="8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</si>
  <si>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t>Ընդամենը գույքահարկ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</si>
  <si>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</si>
  <si>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</si>
  <si>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գույքից, այդ թվում`
Գույքահարկ փոխադրամիջոցների համար</t>
    </r>
    <r>
      <rPr>
        <sz val="10"/>
        <rFont val="Arial Armenian"/>
        <family val="2"/>
      </rPr>
      <t/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</si>
  <si>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</si>
  <si>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</si>
  <si>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</si>
  <si>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</si>
  <si>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>տող1251+1254
ա) Պետական բյուջեից ֆինանս.համահարթեցման սկզբ.տրամադր.դոտ-ներ 
բ) Պետական բյուջեից համ. վարչ.բյուջեին տրամադրվ. այլ դոտ.</t>
    </r>
    <r>
      <rPr>
        <sz val="9"/>
        <rFont val="Arial Armenian"/>
        <family val="2"/>
      </rPr>
      <t/>
    </r>
  </si>
  <si>
    <t>տող1257
գ) Պետական բյուջեից համայնքի վարչական բյուջեին տրամադրվող նպատակային հատկացումներ (սուբվենցիաներ)</t>
  </si>
  <si>
    <t>տող1258
 այլ դոտացիաներ</t>
  </si>
  <si>
    <r>
      <t xml:space="preserve">տող 1330
3.3  ընդամենը գույքի վարձակալությունից եկամուտներ
</t>
    </r>
    <r>
      <rPr>
        <sz val="8"/>
        <rFont val="GHEA Grapalat"/>
        <family val="3"/>
      </rPr>
      <t>(տող 1331 + տող 1332 + տող 1333 + 1334)</t>
    </r>
  </si>
  <si>
    <t xml:space="preserve">տող 1331
Համայնքի սեփականություն համարվող հողերի վարձավճարներ </t>
  </si>
  <si>
    <t xml:space="preserve">տող 1332          Համայնքի վարչական տարածքում գտնվող պետական սեփականություն համարվող հողերի վարձավճարներ </t>
  </si>
  <si>
    <t xml:space="preserve">տող 1333               Համայնքի վարչ. տար. գտնվող պետ.և համ. սեփ.պատկանող հողամասերի կառուցապ. իրավունքի դիմաց գանձվող վարձավճար </t>
  </si>
  <si>
    <t>տող 1334
Այլ գույքի վարձակալությունից մուտքեր</t>
  </si>
  <si>
    <r>
      <rPr>
        <b/>
        <sz val="8"/>
        <rFont val="GHEA Grapalat"/>
        <family val="3"/>
      </rPr>
      <t>տող 1341</t>
    </r>
    <r>
      <rPr>
        <sz val="8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</si>
  <si>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8"/>
        <rFont val="GHEA Grapalat"/>
        <family val="3"/>
      </rPr>
      <t xml:space="preserve"> տող 1342 </t>
    </r>
    <r>
      <rPr>
        <sz val="8"/>
        <rFont val="GHEA Grapalat"/>
        <family val="3"/>
      </rPr>
      <t>Պետության կողմից ՏԻՄ պատվիր. լիազոր. իրականացման ծախսերի ֆինանս. համար պետական բյուջեից ստացվող միջոցներ</t>
    </r>
  </si>
  <si>
    <t>1343.Օրենքով սահման. դեպքերում համայնք. hիմն. կողմից առանց տեղ. տուրքի գանձման մատ. ծառ-երի կամ կատարվող գործողութ. դիմաց ստացվող (գանձվող) այլ վճարներ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</si>
  <si>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</si>
  <si>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>այդ թվում աղբահանության վճարներ</t>
  </si>
  <si>
    <r>
      <rPr>
        <b/>
        <sz val="8"/>
        <rFont val="GHEA Grapalat"/>
        <family val="3"/>
      </rPr>
      <t xml:space="preserve"> տող 1352</t>
    </r>
    <r>
      <rPr>
        <sz val="8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</si>
  <si>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t>2019թ. Տարեկան</t>
  </si>
  <si>
    <t>փաստ.</t>
  </si>
  <si>
    <t>կատ %-ը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</si>
  <si>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</si>
  <si>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</si>
  <si>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</si>
  <si>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</si>
  <si>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</si>
  <si>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</si>
  <si>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</si>
  <si>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</si>
  <si>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</si>
  <si>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</si>
  <si>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</si>
  <si>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</si>
  <si>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</si>
  <si>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</si>
  <si>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</si>
  <si>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</si>
  <si>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</si>
  <si>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</si>
  <si>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</si>
  <si>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</si>
  <si>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</si>
  <si>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</si>
  <si>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</si>
  <si>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</si>
  <si>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</si>
  <si>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ՀԱՇՎԵՏՎՈՒԹՅՈՒՆ</t>
  </si>
  <si>
    <t>Համայնքի անվանումը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</si>
  <si>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</si>
  <si>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</si>
  <si>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</si>
  <si>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</si>
  <si>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</si>
  <si>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</si>
  <si>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</si>
  <si>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</si>
  <si>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</si>
  <si>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</si>
  <si>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</si>
  <si>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</si>
  <si>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</si>
  <si>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</si>
  <si>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</si>
  <si>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</si>
  <si>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</si>
  <si>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</si>
  <si>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</si>
  <si>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</si>
  <si>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</si>
  <si>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</si>
  <si>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</si>
  <si>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</si>
  <si>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</si>
  <si>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</si>
  <si>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</si>
  <si>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</si>
  <si>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</si>
  <si>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</si>
  <si>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</si>
  <si>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t>կատ. %-ը տարեկան ծրագրի նկատմամբ</t>
  </si>
  <si>
    <t xml:space="preserve">     ՀՀ  ՏԱՎՈՒՇԻ  ՄԱՐԶԻ  ՀԱՄԱՅՆՔՆԵՐԻ  ԲՅՈՒՋԵՏԱՅԻՆ  ԵԿԱՄՈՒՏՆԵՐԻ  ՎԵՐԱԲԵՐՅԱԼ  (աճողական)                 2019 թվականի ապրիլի 1 - ի դրությամբ</t>
  </si>
  <si>
    <t>Վ Ա Ր Չ Ա Կ Ա Ն</t>
  </si>
  <si>
    <r>
      <t xml:space="preserve"> ՀՀ ՏԱՎՈւՇԻ ՄԱՐԶԻ ՀԱՄԱՅՆՔՆԵՐԻ ԲՅՈՒՋԵՏԱՅԻՆ ԵԿԱՄՈՒՏՆԵՐԻ ՎԵՐԱԲԵՐՅԱԼ (աճողական) 2019թ.օգոստոս 1-ի դրությամբ </t>
    </r>
    <r>
      <rPr>
        <b/>
        <sz val="10"/>
        <rFont val="GHEA Grapalat"/>
        <family val="3"/>
      </rPr>
      <t xml:space="preserve">                                           </t>
    </r>
  </si>
  <si>
    <t>ծրագիր           (9 ամիս)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</si>
  <si>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</si>
  <si>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</si>
  <si>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</si>
  <si>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</si>
  <si>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</si>
  <si>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փաստ                   (7ամիս )                                                                           </t>
  </si>
  <si>
    <t>կատ %-ը         9 ամսվա նկատմամբ</t>
  </si>
  <si>
    <t xml:space="preserve">փաստ                   (7ամիս)                                                                           </t>
  </si>
  <si>
    <t>ծրագիր (9 ամիս)</t>
  </si>
  <si>
    <t>կատ %         9 ամսվա նկատմամբ</t>
  </si>
  <si>
    <r>
      <rPr>
        <b/>
        <sz val="8"/>
        <rFont val="GHEA Grapalat"/>
        <family val="3"/>
      </rPr>
      <t xml:space="preserve">տող 1391+1393   </t>
    </r>
    <r>
      <rPr>
        <sz val="8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</si>
  <si>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8"/>
        <rFont val="GHEA Grapalat"/>
        <family val="3"/>
      </rPr>
      <t xml:space="preserve"> տող 1381+տող 1382</t>
    </r>
    <r>
      <rPr>
        <sz val="8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</si>
  <si>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t xml:space="preserve"> </t>
    </r>
    <r>
      <rPr>
        <b/>
        <sz val="8"/>
        <rFont val="GHEA Grapalat"/>
        <family val="3"/>
      </rPr>
      <t xml:space="preserve">տող 1220+1240     </t>
    </r>
    <r>
      <rPr>
        <sz val="8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</si>
  <si>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t>որից` Սեփական եկամուտներ</t>
    </r>
    <r>
      <rPr>
        <sz val="10"/>
        <rFont val="GHEA Grapalat"/>
        <family val="3"/>
      </rPr>
      <t xml:space="preserve">                                       (Ընդամենը եկամուտներ առանց պաշտոնական դրամաշնորհների)                                                                                                              </t>
    </r>
  </si>
  <si>
    <t>տող 1000ԸՆԴԱՄԵՆԸ  ԵԿԱՄՈՒՏՆԵՐ                                         (տող 1100 + տող 1200+տող 1300)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</si>
</sst>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sz val="7"/>
      <name val="GHEA Grapalat"/>
      <family val="3"/>
    </font>
    <font>
      <b/>
      <sz val="7"/>
      <name val="GHEA Grapalat"/>
      <family val="3"/>
    </font>
    <font>
      <b/>
      <sz val="6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0"/>
      <name val="Arial Armenian"/>
      <family val="2"/>
    </font>
    <font>
      <sz val="6"/>
      <name val="GHEA Grapalat"/>
      <family val="3"/>
    </font>
    <font>
      <sz val="9"/>
      <name val="Arial Armenian"/>
      <family val="2"/>
    </font>
    <font>
      <sz val="7"/>
      <name val="Arial LatArm"/>
      <family val="2"/>
    </font>
    <font>
      <i/>
      <sz val="8"/>
      <name val="GHEA Grapalat"/>
      <family val="3"/>
    </font>
    <font>
      <b/>
      <i/>
      <sz val="8"/>
      <name val="GHEA Grapalat"/>
      <family val="3"/>
    </font>
    <font>
      <sz val="8"/>
      <color theme="1"/>
      <name val="GHEA Grapalat"/>
      <family val="3"/>
    </font>
    <font>
      <sz val="10"/>
      <color indexed="8"/>
      <name val="GHEA Grapalat"/>
      <family val="3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52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6" fillId="0" borderId="0" xfId="0" applyFont="1" applyFill="1" applyProtection="1">
      <protection locked="0"/>
    </xf>
    <xf numFmtId="0" fontId="9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Fill="1" applyProtection="1"/>
    <xf numFmtId="0" fontId="3" fillId="0" borderId="0" xfId="0" applyFont="1" applyProtection="1"/>
    <xf numFmtId="4" fontId="2" fillId="0" borderId="7" xfId="0" applyNumberFormat="1" applyFont="1" applyBorder="1" applyAlignment="1" applyProtection="1">
      <alignment vertical="center" wrapText="1"/>
    </xf>
    <xf numFmtId="4" fontId="2" fillId="0" borderId="8" xfId="0" applyNumberFormat="1" applyFont="1" applyBorder="1" applyAlignment="1" applyProtection="1">
      <alignment vertical="center" wrapText="1"/>
    </xf>
    <xf numFmtId="0" fontId="6" fillId="0" borderId="12" xfId="0" applyNumberFormat="1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6" fillId="0" borderId="0" xfId="0" applyFont="1" applyProtection="1"/>
    <xf numFmtId="0" fontId="6" fillId="2" borderId="12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5" fontId="15" fillId="0" borderId="12" xfId="0" applyNumberFormat="1" applyFont="1" applyBorder="1" applyAlignment="1" applyProtection="1">
      <alignment horizontal="center" vertical="center"/>
      <protection locked="0"/>
    </xf>
    <xf numFmtId="165" fontId="10" fillId="3" borderId="12" xfId="0" applyNumberFormat="1" applyFont="1" applyFill="1" applyBorder="1" applyAlignment="1" applyProtection="1">
      <alignment horizontal="center" vertical="center" wrapText="1"/>
    </xf>
    <xf numFmtId="165" fontId="10" fillId="6" borderId="12" xfId="0" applyNumberFormat="1" applyFont="1" applyFill="1" applyBorder="1" applyAlignment="1" applyProtection="1">
      <alignment horizontal="center" vertical="center" wrapText="1"/>
    </xf>
    <xf numFmtId="165" fontId="10" fillId="7" borderId="12" xfId="0" applyNumberFormat="1" applyFont="1" applyFill="1" applyBorder="1" applyAlignment="1" applyProtection="1">
      <alignment horizontal="center" vertical="center" wrapText="1"/>
    </xf>
    <xf numFmtId="165" fontId="10" fillId="7" borderId="12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2" xfId="0" applyNumberFormat="1" applyFont="1" applyBorder="1" applyAlignment="1" applyProtection="1">
      <alignment horizontal="center" vertical="center"/>
      <protection locked="0"/>
    </xf>
    <xf numFmtId="165" fontId="10" fillId="5" borderId="12" xfId="0" applyNumberFormat="1" applyFont="1" applyFill="1" applyBorder="1" applyAlignment="1" applyProtection="1">
      <alignment horizontal="center" vertical="center" wrapText="1"/>
    </xf>
    <xf numFmtId="165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2" xfId="0" applyNumberFormat="1" applyFont="1" applyFill="1" applyBorder="1" applyAlignment="1" applyProtection="1">
      <alignment horizontal="center" vertical="center" wrapText="1"/>
    </xf>
    <xf numFmtId="165" fontId="10" fillId="0" borderId="12" xfId="0" applyNumberFormat="1" applyFont="1" applyBorder="1" applyAlignment="1" applyProtection="1">
      <alignment horizontal="center" vertical="center" wrapText="1"/>
      <protection locked="0"/>
    </xf>
    <xf numFmtId="165" fontId="10" fillId="6" borderId="12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5" xfId="0" applyNumberFormat="1" applyFont="1" applyBorder="1" applyAlignment="1" applyProtection="1">
      <alignment horizontal="center" vertical="center"/>
      <protection locked="0"/>
    </xf>
    <xf numFmtId="165" fontId="10" fillId="0" borderId="16" xfId="0" applyNumberFormat="1" applyFont="1" applyBorder="1" applyAlignment="1" applyProtection="1">
      <alignment horizontal="center" vertical="center"/>
      <protection locked="0"/>
    </xf>
    <xf numFmtId="165" fontId="11" fillId="0" borderId="16" xfId="0" applyNumberFormat="1" applyFont="1" applyBorder="1" applyAlignment="1" applyProtection="1">
      <alignment horizontal="center" vertical="center"/>
      <protection locked="0"/>
    </xf>
    <xf numFmtId="165" fontId="11" fillId="0" borderId="15" xfId="0" applyNumberFormat="1" applyFont="1" applyBorder="1" applyAlignment="1" applyProtection="1">
      <alignment horizontal="center" vertical="center"/>
      <protection locked="0"/>
    </xf>
    <xf numFmtId="165" fontId="10" fillId="0" borderId="12" xfId="0" applyNumberFormat="1" applyFont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>
      <alignment horizontal="left" vertical="center"/>
    </xf>
    <xf numFmtId="164" fontId="6" fillId="0" borderId="17" xfId="0" applyNumberFormat="1" applyFont="1" applyFill="1" applyBorder="1" applyAlignment="1">
      <alignment horizontal="center" vertical="center"/>
    </xf>
    <xf numFmtId="165" fontId="15" fillId="0" borderId="18" xfId="0" applyNumberFormat="1" applyFont="1" applyBorder="1" applyAlignment="1" applyProtection="1">
      <alignment horizontal="center" vertical="center"/>
      <protection locked="0"/>
    </xf>
    <xf numFmtId="165" fontId="10" fillId="3" borderId="17" xfId="0" applyNumberFormat="1" applyFont="1" applyFill="1" applyBorder="1" applyAlignment="1" applyProtection="1">
      <alignment horizontal="center" vertical="center" wrapText="1"/>
    </xf>
    <xf numFmtId="165" fontId="10" fillId="8" borderId="12" xfId="0" applyNumberFormat="1" applyFont="1" applyFill="1" applyBorder="1" applyAlignment="1">
      <alignment horizontal="center" vertical="center"/>
    </xf>
    <xf numFmtId="165" fontId="10" fillId="8" borderId="12" xfId="0" applyNumberFormat="1" applyFont="1" applyFill="1" applyBorder="1" applyAlignment="1" applyProtection="1">
      <alignment horizontal="center" vertical="center"/>
      <protection locked="0"/>
    </xf>
    <xf numFmtId="164" fontId="10" fillId="0" borderId="12" xfId="0" applyNumberFormat="1" applyFont="1" applyBorder="1" applyAlignment="1" applyProtection="1">
      <alignment horizontal="center" vertical="center"/>
      <protection locked="0"/>
    </xf>
    <xf numFmtId="165" fontId="10" fillId="0" borderId="12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 applyProtection="1">
      <alignment horizontal="center" vertical="center"/>
      <protection locked="0"/>
    </xf>
    <xf numFmtId="164" fontId="10" fillId="0" borderId="12" xfId="1" applyNumberFormat="1" applyFont="1" applyBorder="1" applyAlignment="1">
      <alignment horizontal="center"/>
    </xf>
    <xf numFmtId="165" fontId="10" fillId="0" borderId="0" xfId="0" applyNumberFormat="1" applyFont="1" applyFill="1" applyBorder="1" applyAlignment="1" applyProtection="1">
      <alignment horizontal="center" vertical="center" wrapText="1"/>
    </xf>
    <xf numFmtId="165" fontId="10" fillId="8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164" fontId="6" fillId="8" borderId="12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65" fontId="15" fillId="0" borderId="15" xfId="0" applyNumberFormat="1" applyFont="1" applyBorder="1" applyAlignment="1" applyProtection="1">
      <alignment horizontal="center" vertical="center"/>
      <protection locked="0"/>
    </xf>
    <xf numFmtId="165" fontId="10" fillId="0" borderId="12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 applyProtection="1">
      <alignment horizontal="center" vertical="center"/>
      <protection locked="0"/>
    </xf>
    <xf numFmtId="164" fontId="18" fillId="0" borderId="12" xfId="1" applyNumberFormat="1" applyFont="1" applyBorder="1" applyAlignment="1">
      <alignment horizontal="center"/>
    </xf>
    <xf numFmtId="165" fontId="6" fillId="9" borderId="12" xfId="0" applyNumberFormat="1" applyFont="1" applyFill="1" applyBorder="1" applyAlignment="1" applyProtection="1">
      <alignment horizontal="center" vertical="center"/>
    </xf>
    <xf numFmtId="165" fontId="10" fillId="9" borderId="12" xfId="0" applyNumberFormat="1" applyFont="1" applyFill="1" applyBorder="1" applyAlignment="1" applyProtection="1">
      <alignment horizontal="center" vertical="center"/>
    </xf>
    <xf numFmtId="165" fontId="10" fillId="9" borderId="12" xfId="0" applyNumberFormat="1" applyFont="1" applyFill="1" applyBorder="1" applyAlignment="1" applyProtection="1">
      <alignment horizontal="center" vertical="center" wrapText="1"/>
    </xf>
    <xf numFmtId="165" fontId="10" fillId="9" borderId="12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</xf>
    <xf numFmtId="165" fontId="10" fillId="10" borderId="12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65" fontId="10" fillId="0" borderId="0" xfId="0" applyNumberFormat="1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0" borderId="12" xfId="0" applyFont="1" applyFill="1" applyBorder="1" applyAlignment="1">
      <alignment horizontal="left" vertical="center"/>
    </xf>
    <xf numFmtId="165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5" fontId="3" fillId="0" borderId="12" xfId="0" applyNumberFormat="1" applyFont="1" applyFill="1" applyBorder="1" applyAlignment="1" applyProtection="1">
      <alignment horizontal="center" vertical="center"/>
      <protection locked="0"/>
    </xf>
    <xf numFmtId="165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Protection="1"/>
    <xf numFmtId="0" fontId="10" fillId="0" borderId="2" xfId="0" applyNumberFormat="1" applyFont="1" applyFill="1" applyBorder="1" applyAlignment="1" applyProtection="1">
      <alignment horizontal="center" vertical="center" wrapText="1"/>
    </xf>
    <xf numFmtId="164" fontId="11" fillId="0" borderId="12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/>
    <xf numFmtId="165" fontId="3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Protection="1"/>
    <xf numFmtId="4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>
      <alignment horizontal="center" vertical="center"/>
    </xf>
    <xf numFmtId="165" fontId="3" fillId="11" borderId="12" xfId="0" applyNumberFormat="1" applyFont="1" applyFill="1" applyBorder="1" applyAlignment="1" applyProtection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/>
    </xf>
    <xf numFmtId="165" fontId="3" fillId="0" borderId="15" xfId="0" applyNumberFormat="1" applyFont="1" applyBorder="1" applyAlignment="1" applyProtection="1">
      <alignment horizontal="center" vertical="center"/>
      <protection locked="0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3" fillId="5" borderId="12" xfId="0" applyNumberFormat="1" applyFont="1" applyFill="1" applyBorder="1" applyAlignment="1" applyProtection="1">
      <alignment horizontal="center" vertical="center" wrapText="1"/>
    </xf>
    <xf numFmtId="165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8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3" fillId="0" borderId="17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applyProtection="1">
      <alignment horizontal="center" vertical="center"/>
      <protection locked="0"/>
    </xf>
    <xf numFmtId="165" fontId="3" fillId="8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8" borderId="1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  <protection locked="0"/>
    </xf>
    <xf numFmtId="165" fontId="3" fillId="9" borderId="12" xfId="0" applyNumberFormat="1" applyFont="1" applyFill="1" applyBorder="1" applyAlignment="1" applyProtection="1">
      <alignment horizontal="center" vertical="center" wrapText="1"/>
    </xf>
    <xf numFmtId="165" fontId="3" fillId="9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9" borderId="6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11" borderId="2" xfId="0" applyFont="1" applyFill="1" applyBorder="1" applyAlignment="1" applyProtection="1">
      <alignment horizontal="center" vertical="center" wrapText="1"/>
    </xf>
    <xf numFmtId="0" fontId="10" fillId="11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textRotation="90" wrapText="1"/>
    </xf>
    <xf numFmtId="0" fontId="6" fillId="0" borderId="9" xfId="0" applyFont="1" applyBorder="1" applyAlignment="1" applyProtection="1">
      <alignment horizontal="center" vertical="center" textRotation="90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4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center" vertical="center" wrapText="1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2" fillId="3" borderId="11" xfId="0" applyNumberFormat="1" applyFont="1" applyFill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" fillId="3" borderId="13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4" xfId="0" applyNumberFormat="1" applyFont="1" applyFill="1" applyBorder="1" applyAlignment="1" applyProtection="1">
      <alignment horizontal="center" vertical="center" wrapText="1"/>
    </xf>
    <xf numFmtId="4" fontId="3" fillId="4" borderId="6" xfId="0" applyNumberFormat="1" applyFont="1" applyFill="1" applyBorder="1" applyAlignment="1" applyProtection="1">
      <alignment horizontal="center" vertical="center" wrapText="1"/>
    </xf>
    <xf numFmtId="4" fontId="3" fillId="4" borderId="7" xfId="0" applyNumberFormat="1" applyFont="1" applyFill="1" applyBorder="1" applyAlignment="1" applyProtection="1">
      <alignment horizontal="center" vertical="center" wrapText="1"/>
    </xf>
    <xf numFmtId="4" fontId="3" fillId="4" borderId="8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10" fillId="5" borderId="6" xfId="0" applyNumberFormat="1" applyFont="1" applyFill="1" applyBorder="1" applyAlignment="1" applyProtection="1">
      <alignment horizontal="center" vertical="center" wrapText="1"/>
    </xf>
    <xf numFmtId="0" fontId="10" fillId="5" borderId="7" xfId="0" applyNumberFormat="1" applyFont="1" applyFill="1" applyBorder="1" applyAlignment="1" applyProtection="1">
      <alignment horizontal="center" vertical="center" wrapText="1"/>
    </xf>
    <xf numFmtId="0" fontId="10" fillId="5" borderId="8" xfId="0" applyNumberFormat="1" applyFont="1" applyFill="1" applyBorder="1" applyAlignment="1" applyProtection="1">
      <alignment horizontal="center" vertical="center" wrapText="1"/>
    </xf>
    <xf numFmtId="4" fontId="10" fillId="4" borderId="6" xfId="0" applyNumberFormat="1" applyFont="1" applyFill="1" applyBorder="1" applyAlignment="1" applyProtection="1">
      <alignment horizontal="center" vertical="center" wrapText="1"/>
    </xf>
    <xf numFmtId="4" fontId="10" fillId="4" borderId="7" xfId="0" applyNumberFormat="1" applyFont="1" applyFill="1" applyBorder="1" applyAlignment="1" applyProtection="1">
      <alignment horizontal="center" vertical="center" wrapText="1"/>
    </xf>
    <xf numFmtId="4" fontId="10" fillId="4" borderId="8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" fontId="10" fillId="5" borderId="12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4" fontId="10" fillId="5" borderId="2" xfId="0" applyNumberFormat="1" applyFont="1" applyFill="1" applyBorder="1" applyAlignment="1" applyProtection="1">
      <alignment horizontal="center" vertical="center" wrapText="1"/>
    </xf>
    <xf numFmtId="4" fontId="10" fillId="5" borderId="9" xfId="0" applyNumberFormat="1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 wrapText="1"/>
    </xf>
    <xf numFmtId="0" fontId="3" fillId="5" borderId="7" xfId="0" applyNumberFormat="1" applyFont="1" applyFill="1" applyBorder="1" applyAlignment="1" applyProtection="1">
      <alignment horizontal="center" vertical="center" wrapText="1"/>
    </xf>
    <xf numFmtId="0" fontId="3" fillId="5" borderId="8" xfId="0" applyNumberFormat="1" applyFont="1" applyFill="1" applyBorder="1" applyAlignment="1" applyProtection="1">
      <alignment horizontal="center" vertical="center" wrapText="1"/>
    </xf>
    <xf numFmtId="0" fontId="11" fillId="5" borderId="6" xfId="0" applyNumberFormat="1" applyFont="1" applyFill="1" applyBorder="1" applyAlignment="1" applyProtection="1">
      <alignment horizontal="center" vertical="center" wrapText="1"/>
    </xf>
    <xf numFmtId="0" fontId="11" fillId="5" borderId="7" xfId="0" applyNumberFormat="1" applyFont="1" applyFill="1" applyBorder="1" applyAlignment="1" applyProtection="1">
      <alignment horizontal="center" vertical="center" wrapText="1"/>
    </xf>
    <xf numFmtId="0" fontId="11" fillId="5" borderId="8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0" fillId="9" borderId="6" xfId="0" applyFont="1" applyFill="1" applyBorder="1" applyAlignment="1" applyProtection="1">
      <alignment horizontal="left" vertical="center"/>
    </xf>
    <xf numFmtId="0" fontId="10" fillId="9" borderId="8" xfId="0" applyFont="1" applyFill="1" applyBorder="1" applyAlignment="1" applyProtection="1">
      <alignment horizontal="left" vertical="center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0" fontId="8" fillId="5" borderId="8" xfId="0" applyNumberFormat="1" applyFont="1" applyFill="1" applyBorder="1" applyAlignment="1" applyProtection="1">
      <alignment horizontal="center" vertical="center" wrapText="1"/>
    </xf>
    <xf numFmtId="0" fontId="13" fillId="5" borderId="6" xfId="0" applyNumberFormat="1" applyFont="1" applyFill="1" applyBorder="1" applyAlignment="1" applyProtection="1">
      <alignment horizontal="center" vertical="center" wrapText="1"/>
    </xf>
    <xf numFmtId="0" fontId="13" fillId="5" borderId="8" xfId="0" applyNumberFormat="1" applyFont="1" applyFill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center" vertical="center" wrapText="1"/>
    </xf>
    <xf numFmtId="4" fontId="10" fillId="0" borderId="8" xfId="0" applyNumberFormat="1" applyFont="1" applyBorder="1" applyAlignment="1" applyProtection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11" borderId="2" xfId="0" applyNumberFormat="1" applyFont="1" applyFill="1" applyBorder="1" applyAlignment="1" applyProtection="1">
      <alignment horizontal="center" vertical="center" wrapText="1"/>
    </xf>
    <xf numFmtId="4" fontId="3" fillId="11" borderId="17" xfId="0" applyNumberFormat="1" applyFont="1" applyFill="1" applyBorder="1" applyAlignment="1" applyProtection="1">
      <alignment horizontal="center" vertical="center" wrapText="1"/>
    </xf>
    <xf numFmtId="4" fontId="11" fillId="0" borderId="3" xfId="0" applyNumberFormat="1" applyFont="1" applyFill="1" applyBorder="1" applyAlignment="1" applyProtection="1">
      <alignment horizontal="center" vertical="center" wrapText="1"/>
    </xf>
    <xf numFmtId="4" fontId="11" fillId="0" borderId="5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4" fontId="11" fillId="0" borderId="4" xfId="0" applyNumberFormat="1" applyFont="1" applyFill="1" applyBorder="1" applyAlignment="1" applyProtection="1">
      <alignment horizontal="center" vertical="center" wrapText="1"/>
    </xf>
    <xf numFmtId="4" fontId="11" fillId="0" borderId="6" xfId="0" applyNumberFormat="1" applyFont="1" applyFill="1" applyBorder="1" applyAlignment="1" applyProtection="1">
      <alignment horizontal="center" vertical="center" wrapText="1"/>
    </xf>
    <xf numFmtId="4" fontId="11" fillId="0" borderId="7" xfId="0" applyNumberFormat="1" applyFont="1" applyFill="1" applyBorder="1" applyAlignment="1" applyProtection="1">
      <alignment horizontal="center" vertical="center" wrapText="1"/>
    </xf>
    <xf numFmtId="4" fontId="11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12" borderId="6" xfId="0" applyFont="1" applyFill="1" applyBorder="1" applyAlignment="1" applyProtection="1">
      <alignment horizontal="center" vertical="center" wrapText="1"/>
    </xf>
    <xf numFmtId="0" fontId="3" fillId="12" borderId="7" xfId="0" applyFont="1" applyFill="1" applyBorder="1" applyAlignment="1" applyProtection="1">
      <alignment horizontal="center" vertical="center" wrapText="1"/>
    </xf>
    <xf numFmtId="0" fontId="3" fillId="12" borderId="8" xfId="0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4" fontId="3" fillId="12" borderId="3" xfId="0" applyNumberFormat="1" applyFont="1" applyFill="1" applyBorder="1" applyAlignment="1" applyProtection="1">
      <alignment horizontal="center" vertical="center" wrapText="1"/>
    </xf>
    <xf numFmtId="4" fontId="3" fillId="12" borderId="4" xfId="0" applyNumberFormat="1" applyFont="1" applyFill="1" applyBorder="1" applyAlignment="1" applyProtection="1">
      <alignment horizontal="center" vertical="center" wrapText="1"/>
    </xf>
    <xf numFmtId="4" fontId="3" fillId="12" borderId="5" xfId="0" applyNumberFormat="1" applyFont="1" applyFill="1" applyBorder="1" applyAlignment="1" applyProtection="1">
      <alignment horizontal="center" vertical="center" wrapText="1"/>
    </xf>
    <xf numFmtId="4" fontId="3" fillId="12" borderId="10" xfId="0" applyNumberFormat="1" applyFont="1" applyFill="1" applyBorder="1" applyAlignment="1" applyProtection="1">
      <alignment horizontal="center" vertical="center" wrapText="1"/>
    </xf>
    <xf numFmtId="4" fontId="3" fillId="12" borderId="0" xfId="0" applyNumberFormat="1" applyFont="1" applyFill="1" applyBorder="1" applyAlignment="1" applyProtection="1">
      <alignment horizontal="center" vertical="center" wrapText="1"/>
    </xf>
    <xf numFmtId="4" fontId="3" fillId="12" borderId="11" xfId="0" applyNumberFormat="1" applyFont="1" applyFill="1" applyBorder="1" applyAlignment="1" applyProtection="1">
      <alignment horizontal="center" vertical="center" wrapText="1"/>
    </xf>
    <xf numFmtId="4" fontId="3" fillId="12" borderId="13" xfId="0" applyNumberFormat="1" applyFont="1" applyFill="1" applyBorder="1" applyAlignment="1" applyProtection="1">
      <alignment horizontal="center" vertical="center" wrapText="1"/>
    </xf>
    <xf numFmtId="4" fontId="3" fillId="12" borderId="1" xfId="0" applyNumberFormat="1" applyFont="1" applyFill="1" applyBorder="1" applyAlignment="1" applyProtection="1">
      <alignment horizontal="center" vertical="center" wrapText="1"/>
    </xf>
    <xf numFmtId="4" fontId="3" fillId="12" borderId="14" xfId="0" applyNumberFormat="1" applyFont="1" applyFill="1" applyBorder="1" applyAlignment="1" applyProtection="1">
      <alignment horizontal="center" vertical="center" wrapText="1"/>
    </xf>
    <xf numFmtId="4" fontId="3" fillId="14" borderId="7" xfId="0" applyNumberFormat="1" applyFont="1" applyFill="1" applyBorder="1" applyAlignment="1" applyProtection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</xf>
    <xf numFmtId="0" fontId="3" fillId="12" borderId="4" xfId="0" applyFont="1" applyFill="1" applyBorder="1" applyAlignment="1" applyProtection="1">
      <alignment horizontal="center" vertical="center" wrapText="1"/>
    </xf>
    <xf numFmtId="0" fontId="3" fillId="12" borderId="5" xfId="0" applyFont="1" applyFill="1" applyBorder="1" applyAlignment="1" applyProtection="1">
      <alignment horizontal="center" vertical="center" wrapText="1"/>
    </xf>
    <xf numFmtId="0" fontId="3" fillId="12" borderId="10" xfId="0" applyFont="1" applyFill="1" applyBorder="1" applyAlignment="1" applyProtection="1">
      <alignment horizontal="center" vertical="center" wrapText="1"/>
    </xf>
    <xf numFmtId="0" fontId="3" fillId="12" borderId="0" xfId="0" applyFont="1" applyFill="1" applyBorder="1" applyAlignment="1" applyProtection="1">
      <alignment horizontal="center" vertical="center" wrapText="1"/>
    </xf>
    <xf numFmtId="0" fontId="3" fillId="12" borderId="11" xfId="0" applyFont="1" applyFill="1" applyBorder="1" applyAlignment="1" applyProtection="1">
      <alignment horizontal="center" vertical="center" wrapText="1"/>
    </xf>
    <xf numFmtId="0" fontId="3" fillId="12" borderId="13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 wrapText="1"/>
    </xf>
    <xf numFmtId="0" fontId="3" fillId="12" borderId="14" xfId="0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textRotation="90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17" xfId="0" applyFont="1" applyFill="1" applyBorder="1" applyAlignment="1" applyProtection="1">
      <alignment horizontal="center" vertical="center" textRotation="90" wrapText="1"/>
    </xf>
    <xf numFmtId="4" fontId="2" fillId="12" borderId="3" xfId="0" applyNumberFormat="1" applyFont="1" applyFill="1" applyBorder="1" applyAlignment="1" applyProtection="1">
      <alignment horizontal="center" vertical="center" wrapText="1"/>
    </xf>
    <xf numFmtId="4" fontId="2" fillId="12" borderId="4" xfId="0" applyNumberFormat="1" applyFont="1" applyFill="1" applyBorder="1" applyAlignment="1" applyProtection="1">
      <alignment horizontal="center" vertical="center" wrapText="1"/>
    </xf>
    <xf numFmtId="4" fontId="2" fillId="12" borderId="5" xfId="0" applyNumberFormat="1" applyFont="1" applyFill="1" applyBorder="1" applyAlignment="1" applyProtection="1">
      <alignment horizontal="center" vertical="center" wrapText="1"/>
    </xf>
    <xf numFmtId="4" fontId="2" fillId="12" borderId="10" xfId="0" applyNumberFormat="1" applyFont="1" applyFill="1" applyBorder="1" applyAlignment="1" applyProtection="1">
      <alignment horizontal="center" vertical="center" wrapText="1"/>
    </xf>
    <xf numFmtId="4" fontId="2" fillId="12" borderId="0" xfId="0" applyNumberFormat="1" applyFont="1" applyFill="1" applyBorder="1" applyAlignment="1" applyProtection="1">
      <alignment horizontal="center" vertical="center" wrapText="1"/>
    </xf>
    <xf numFmtId="4" fontId="2" fillId="12" borderId="11" xfId="0" applyNumberFormat="1" applyFont="1" applyFill="1" applyBorder="1" applyAlignment="1" applyProtection="1">
      <alignment horizontal="center" vertical="center" wrapText="1"/>
    </xf>
    <xf numFmtId="4" fontId="2" fillId="12" borderId="13" xfId="0" applyNumberFormat="1" applyFont="1" applyFill="1" applyBorder="1" applyAlignment="1" applyProtection="1">
      <alignment horizontal="center" vertical="center" wrapText="1"/>
    </xf>
    <xf numFmtId="4" fontId="2" fillId="12" borderId="1" xfId="0" applyNumberFormat="1" applyFont="1" applyFill="1" applyBorder="1" applyAlignment="1" applyProtection="1">
      <alignment horizontal="center" vertical="center" wrapText="1"/>
    </xf>
    <xf numFmtId="4" fontId="2" fillId="12" borderId="14" xfId="0" applyNumberFormat="1" applyFont="1" applyFill="1" applyBorder="1" applyAlignment="1" applyProtection="1">
      <alignment horizontal="center" vertical="center" wrapText="1"/>
    </xf>
    <xf numFmtId="0" fontId="2" fillId="12" borderId="3" xfId="0" applyNumberFormat="1" applyFont="1" applyFill="1" applyBorder="1" applyAlignment="1" applyProtection="1">
      <alignment horizontal="center" vertical="center" wrapText="1"/>
    </xf>
    <xf numFmtId="0" fontId="2" fillId="12" borderId="4" xfId="0" applyNumberFormat="1" applyFont="1" applyFill="1" applyBorder="1" applyAlignment="1" applyProtection="1">
      <alignment horizontal="center" vertical="center" wrapText="1"/>
    </xf>
    <xf numFmtId="0" fontId="2" fillId="12" borderId="5" xfId="0" applyNumberFormat="1" applyFont="1" applyFill="1" applyBorder="1" applyAlignment="1" applyProtection="1">
      <alignment horizontal="center" vertical="center" wrapText="1"/>
    </xf>
    <xf numFmtId="0" fontId="2" fillId="12" borderId="10" xfId="0" applyNumberFormat="1" applyFont="1" applyFill="1" applyBorder="1" applyAlignment="1" applyProtection="1">
      <alignment horizontal="center" vertical="center" wrapText="1"/>
    </xf>
    <xf numFmtId="0" fontId="2" fillId="12" borderId="0" xfId="0" applyNumberFormat="1" applyFont="1" applyFill="1" applyBorder="1" applyAlignment="1" applyProtection="1">
      <alignment horizontal="center" vertical="center" wrapText="1"/>
    </xf>
    <xf numFmtId="0" fontId="2" fillId="12" borderId="11" xfId="0" applyNumberFormat="1" applyFont="1" applyFill="1" applyBorder="1" applyAlignment="1" applyProtection="1">
      <alignment horizontal="center" vertical="center" wrapText="1"/>
    </xf>
    <xf numFmtId="0" fontId="2" fillId="12" borderId="13" xfId="0" applyNumberFormat="1" applyFont="1" applyFill="1" applyBorder="1" applyAlignment="1" applyProtection="1">
      <alignment horizontal="center" vertical="center" wrapText="1"/>
    </xf>
    <xf numFmtId="0" fontId="2" fillId="12" borderId="1" xfId="0" applyNumberFormat="1" applyFont="1" applyFill="1" applyBorder="1" applyAlignment="1" applyProtection="1">
      <alignment horizontal="center" vertical="center" wrapText="1"/>
    </xf>
    <xf numFmtId="0" fontId="2" fillId="12" borderId="14" xfId="0" applyNumberFormat="1" applyFont="1" applyFill="1" applyBorder="1" applyAlignment="1" applyProtection="1">
      <alignment horizontal="center" vertical="center" wrapText="1"/>
    </xf>
    <xf numFmtId="4" fontId="3" fillId="13" borderId="3" xfId="0" applyNumberFormat="1" applyFont="1" applyFill="1" applyBorder="1" applyAlignment="1" applyProtection="1">
      <alignment horizontal="center" vertical="center" wrapText="1"/>
    </xf>
    <xf numFmtId="4" fontId="3" fillId="13" borderId="4" xfId="0" applyNumberFormat="1" applyFont="1" applyFill="1" applyBorder="1" applyAlignment="1" applyProtection="1">
      <alignment horizontal="center" vertical="center" wrapText="1"/>
    </xf>
    <xf numFmtId="4" fontId="3" fillId="13" borderId="5" xfId="0" applyNumberFormat="1" applyFont="1" applyFill="1" applyBorder="1" applyAlignment="1" applyProtection="1">
      <alignment horizontal="center" vertical="center" wrapText="1"/>
    </xf>
    <xf numFmtId="0" fontId="2" fillId="12" borderId="6" xfId="0" applyNumberFormat="1" applyFont="1" applyFill="1" applyBorder="1" applyAlignment="1" applyProtection="1">
      <alignment horizontal="center" vertical="center" wrapText="1"/>
    </xf>
    <xf numFmtId="0" fontId="2" fillId="12" borderId="7" xfId="0" applyNumberFormat="1" applyFont="1" applyFill="1" applyBorder="1" applyAlignment="1" applyProtection="1">
      <alignment horizontal="center" vertical="center" wrapText="1"/>
    </xf>
    <xf numFmtId="0" fontId="2" fillId="12" borderId="8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66"/>
  <sheetViews>
    <sheetView topLeftCell="A4" workbookViewId="0">
      <pane xSplit="2" ySplit="5" topLeftCell="C11" activePane="bottomRight" state="frozen"/>
      <selection activeCell="A4" sqref="A4"/>
      <selection pane="topRight" activeCell="C4" sqref="C4"/>
      <selection pane="bottomLeft" activeCell="A9" sqref="A9"/>
      <selection pane="bottomRight" activeCell="A9" sqref="A9:B33"/>
    </sheetView>
  </sheetViews>
  <sheetFormatPr defaultColWidth="12.5703125" defaultRowHeight="14.25" customHeight="1" x14ac:dyDescent="0.25"/>
  <cols>
    <col min="1" max="1" width="3.28515625" style="20" customWidth="1"/>
    <col min="2" max="2" width="11" style="2" customWidth="1"/>
    <col min="3" max="3" width="7.42578125" style="6" customWidth="1"/>
    <col min="4" max="4" width="5.42578125" style="22" customWidth="1"/>
    <col min="5" max="5" width="10.42578125" style="5" customWidth="1"/>
    <col min="6" max="6" width="9.85546875" style="5" customWidth="1"/>
    <col min="7" max="7" width="5.7109375" style="5" customWidth="1"/>
    <col min="8" max="8" width="9.85546875" style="5" customWidth="1"/>
    <col min="9" max="9" width="8" style="5" customWidth="1"/>
    <col min="10" max="10" width="5.5703125" style="5" customWidth="1"/>
    <col min="11" max="11" width="9.42578125" style="5" customWidth="1"/>
    <col min="12" max="12" width="8.140625" style="5" customWidth="1"/>
    <col min="13" max="13" width="5" style="5" customWidth="1"/>
    <col min="14" max="14" width="8.7109375" style="5" customWidth="1"/>
    <col min="15" max="15" width="8.140625" style="17" customWidth="1"/>
    <col min="16" max="16" width="5.28515625" style="5" customWidth="1"/>
    <col min="17" max="17" width="8.85546875" style="5" customWidth="1"/>
    <col min="18" max="18" width="8.5703125" style="103" customWidth="1"/>
    <col min="19" max="19" width="4.7109375" style="5" customWidth="1"/>
    <col min="20" max="20" width="9" style="5" customWidth="1"/>
    <col min="21" max="21" width="8.7109375" style="5" customWidth="1"/>
    <col min="22" max="22" width="5.42578125" style="5" customWidth="1"/>
    <col min="23" max="24" width="8.140625" style="5" customWidth="1"/>
    <col min="25" max="25" width="5.28515625" style="5" customWidth="1"/>
    <col min="26" max="26" width="8.28515625" style="6" customWidth="1"/>
    <col min="27" max="27" width="8" style="6" customWidth="1"/>
    <col min="28" max="28" width="5.140625" style="6" customWidth="1"/>
    <col min="29" max="31" width="12.5703125" style="104" hidden="1" customWidth="1"/>
    <col min="32" max="32" width="7" style="104" hidden="1" customWidth="1"/>
    <col min="33" max="33" width="10.85546875" style="10" customWidth="1"/>
    <col min="34" max="34" width="9.85546875" style="16" customWidth="1"/>
    <col min="35" max="35" width="9.28515625" style="6" customWidth="1"/>
    <col min="36" max="36" width="7.28515625" style="6" customWidth="1"/>
    <col min="37" max="37" width="17.42578125" style="16" hidden="1" customWidth="1"/>
    <col min="38" max="40" width="17.42578125" style="5" hidden="1" customWidth="1"/>
    <col min="41" max="41" width="8.7109375" style="5" customWidth="1"/>
    <col min="42" max="42" width="8.28515625" style="5" customWidth="1"/>
    <col min="43" max="43" width="6.140625" style="5" customWidth="1"/>
    <col min="44" max="44" width="9" style="5" customWidth="1"/>
    <col min="45" max="45" width="8.42578125" style="5" customWidth="1"/>
    <col min="46" max="46" width="9.140625" style="5" customWidth="1"/>
    <col min="47" max="47" width="8.42578125" style="5" customWidth="1"/>
    <col min="48" max="48" width="8.7109375" style="16" customWidth="1"/>
    <col min="49" max="49" width="10" style="16" customWidth="1"/>
    <col min="50" max="50" width="9.28515625" style="5" customWidth="1"/>
    <col min="51" max="51" width="8.7109375" style="5" customWidth="1"/>
    <col min="52" max="53" width="12.5703125" style="16" hidden="1" customWidth="1"/>
    <col min="54" max="54" width="9.42578125" style="16" customWidth="1"/>
    <col min="55" max="55" width="9.7109375" style="16" customWidth="1"/>
    <col min="56" max="56" width="9" style="5" customWidth="1"/>
    <col min="57" max="57" width="9.7109375" style="5" customWidth="1"/>
    <col min="58" max="58" width="10.28515625" style="5" customWidth="1"/>
    <col min="59" max="59" width="9.28515625" style="5" customWidth="1"/>
    <col min="60" max="60" width="8.85546875" style="16" customWidth="1"/>
    <col min="61" max="61" width="8.7109375" style="16" customWidth="1"/>
    <col min="62" max="62" width="8.140625" style="5" customWidth="1"/>
    <col min="63" max="63" width="8.85546875" style="5" customWidth="1"/>
    <col min="64" max="64" width="7.7109375" style="5" customWidth="1"/>
    <col min="65" max="65" width="7.85546875" style="5" customWidth="1"/>
    <col min="66" max="66" width="8.42578125" style="16" customWidth="1"/>
    <col min="67" max="67" width="7.85546875" style="16" customWidth="1"/>
    <col min="68" max="68" width="7.85546875" style="5" customWidth="1"/>
    <col min="69" max="69" width="8.42578125" style="5" customWidth="1"/>
    <col min="70" max="70" width="5.42578125" style="16" customWidth="1"/>
    <col min="71" max="71" width="11.42578125" style="5" customWidth="1"/>
    <col min="72" max="72" width="10" style="5" customWidth="1"/>
    <col min="73" max="78" width="10" style="16" hidden="1" customWidth="1"/>
    <col min="79" max="79" width="10" style="16" customWidth="1"/>
    <col min="80" max="80" width="9.7109375" style="16" customWidth="1"/>
    <col min="81" max="86" width="10" style="16" hidden="1" customWidth="1"/>
    <col min="87" max="87" width="2" style="16" hidden="1" customWidth="1"/>
    <col min="88" max="88" width="3.42578125" style="17" customWidth="1"/>
    <col min="89" max="90" width="9.140625" style="5" customWidth="1"/>
    <col min="91" max="91" width="10.42578125" style="5" customWidth="1"/>
    <col min="92" max="92" width="9.140625" style="5" customWidth="1"/>
    <col min="93" max="16384" width="12.5703125" style="5"/>
  </cols>
  <sheetData>
    <row r="1" spans="1:92" ht="13.5" customHeight="1" x14ac:dyDescent="0.25">
      <c r="A1" s="1"/>
      <c r="C1" s="154" t="s">
        <v>0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3"/>
      <c r="S1" s="4"/>
      <c r="U1" s="4"/>
      <c r="V1" s="4"/>
      <c r="X1" s="4"/>
      <c r="Y1" s="4"/>
      <c r="AA1" s="7"/>
      <c r="AB1" s="7"/>
      <c r="AC1" s="8"/>
      <c r="AD1" s="8"/>
      <c r="AE1" s="9"/>
      <c r="AF1" s="9"/>
      <c r="AH1" s="11"/>
      <c r="AJ1" s="12"/>
      <c r="AK1" s="13"/>
      <c r="AL1" s="14"/>
      <c r="AM1" s="14"/>
      <c r="AN1" s="15"/>
      <c r="AO1" s="15"/>
      <c r="AP1" s="15"/>
      <c r="AQ1" s="15"/>
      <c r="AS1" s="15"/>
      <c r="AT1" s="15"/>
      <c r="AU1" s="15"/>
      <c r="AW1" s="11"/>
      <c r="AY1" s="15"/>
      <c r="AZ1" s="11"/>
      <c r="BA1" s="11"/>
      <c r="BC1" s="11"/>
      <c r="BD1" s="15"/>
      <c r="BE1" s="15"/>
      <c r="BG1" s="15"/>
      <c r="BH1" s="11"/>
      <c r="BI1" s="11"/>
      <c r="BK1" s="15"/>
      <c r="BM1" s="15"/>
      <c r="BN1" s="11"/>
      <c r="BO1" s="11"/>
      <c r="BQ1" s="15"/>
      <c r="BR1" s="11"/>
      <c r="BS1" s="15"/>
      <c r="BT1" s="15"/>
      <c r="BU1" s="11"/>
      <c r="BV1" s="11"/>
      <c r="BW1" s="11"/>
      <c r="BX1" s="11"/>
      <c r="BY1" s="11"/>
      <c r="BZ1" s="11"/>
      <c r="CA1" s="11"/>
      <c r="CB1" s="11"/>
      <c r="CC1" s="11"/>
      <c r="CD1" s="11"/>
      <c r="CF1" s="11"/>
      <c r="CG1" s="11"/>
    </row>
    <row r="2" spans="1:92" ht="33.75" customHeight="1" x14ac:dyDescent="0.25">
      <c r="A2" s="1"/>
      <c r="B2" s="18"/>
      <c r="C2" s="155" t="s">
        <v>114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9"/>
      <c r="S2" s="1"/>
      <c r="U2" s="1"/>
      <c r="V2" s="1"/>
      <c r="X2" s="4"/>
      <c r="Y2" s="4"/>
      <c r="AA2" s="7"/>
      <c r="AB2" s="7"/>
      <c r="AC2" s="8"/>
      <c r="AD2" s="8"/>
      <c r="AE2" s="9"/>
      <c r="AF2" s="9"/>
      <c r="AH2" s="11"/>
      <c r="AJ2" s="12"/>
      <c r="AK2" s="11"/>
      <c r="AL2" s="15"/>
      <c r="AM2" s="15"/>
      <c r="AN2" s="15"/>
      <c r="AO2" s="15"/>
      <c r="AP2" s="15"/>
      <c r="AQ2" s="15"/>
      <c r="AS2" s="15"/>
      <c r="AT2" s="15"/>
      <c r="AU2" s="15"/>
      <c r="AW2" s="11"/>
      <c r="AY2" s="15"/>
      <c r="AZ2" s="11"/>
      <c r="BA2" s="11"/>
      <c r="BC2" s="11"/>
      <c r="BD2" s="15"/>
      <c r="BE2" s="15"/>
      <c r="BG2" s="15"/>
      <c r="BH2" s="11"/>
      <c r="BI2" s="11"/>
      <c r="BK2" s="15"/>
      <c r="BM2" s="15"/>
      <c r="BN2" s="11"/>
      <c r="BO2" s="11"/>
      <c r="BQ2" s="15"/>
      <c r="BR2" s="11"/>
      <c r="BS2" s="15"/>
      <c r="BT2" s="15"/>
      <c r="BU2" s="11"/>
      <c r="BV2" s="11"/>
      <c r="BW2" s="11"/>
      <c r="BX2" s="11"/>
      <c r="BY2" s="11"/>
      <c r="BZ2" s="11"/>
      <c r="CA2" s="11"/>
      <c r="CB2" s="11"/>
      <c r="CC2" s="11"/>
      <c r="CD2" s="11"/>
      <c r="CF2" s="11"/>
      <c r="CG2" s="11"/>
    </row>
    <row r="3" spans="1:92" ht="10.5" customHeight="1" x14ac:dyDescent="0.25">
      <c r="B3" s="21"/>
      <c r="L3" s="23"/>
      <c r="Q3" s="156" t="s">
        <v>1</v>
      </c>
      <c r="R3" s="156"/>
      <c r="U3" s="1"/>
      <c r="V3" s="1"/>
      <c r="X3" s="4"/>
      <c r="Y3" s="4"/>
      <c r="AA3" s="7"/>
      <c r="AB3" s="7"/>
      <c r="AC3" s="8"/>
      <c r="AD3" s="8"/>
      <c r="AE3" s="9"/>
      <c r="AF3" s="9"/>
      <c r="AH3" s="11"/>
      <c r="AJ3" s="12"/>
      <c r="AK3" s="11"/>
      <c r="AL3" s="15"/>
      <c r="AM3" s="15"/>
      <c r="AN3" s="15"/>
      <c r="AO3" s="15"/>
      <c r="AP3" s="15"/>
      <c r="AQ3" s="15"/>
      <c r="AS3" s="15"/>
      <c r="AT3" s="15"/>
      <c r="AU3" s="15"/>
      <c r="AW3" s="11"/>
      <c r="AY3" s="15"/>
      <c r="AZ3" s="11"/>
      <c r="BA3" s="11"/>
      <c r="BC3" s="11"/>
      <c r="BD3" s="15"/>
      <c r="BE3" s="15"/>
      <c r="BG3" s="15"/>
      <c r="BH3" s="11"/>
      <c r="BI3" s="11"/>
      <c r="BK3" s="15"/>
      <c r="BM3" s="15"/>
      <c r="BN3" s="11"/>
      <c r="BO3" s="11"/>
      <c r="BQ3" s="15"/>
      <c r="BR3" s="11"/>
      <c r="BS3" s="15"/>
      <c r="BT3" s="15"/>
      <c r="BU3" s="11"/>
      <c r="BV3" s="11"/>
      <c r="BW3" s="11"/>
      <c r="BX3" s="11"/>
      <c r="BY3" s="11"/>
      <c r="BZ3" s="11"/>
      <c r="CA3" s="11"/>
      <c r="CB3" s="11"/>
      <c r="CC3" s="11"/>
      <c r="CD3" s="11"/>
      <c r="CF3" s="11"/>
      <c r="CG3" s="11"/>
    </row>
    <row r="4" spans="1:92" s="25" customFormat="1" ht="12.75" customHeight="1" x14ac:dyDescent="0.25">
      <c r="A4" s="157" t="s">
        <v>2</v>
      </c>
      <c r="B4" s="159" t="s">
        <v>3</v>
      </c>
      <c r="C4" s="161" t="s">
        <v>4</v>
      </c>
      <c r="D4" s="161" t="s">
        <v>5</v>
      </c>
      <c r="E4" s="163" t="s">
        <v>6</v>
      </c>
      <c r="F4" s="164"/>
      <c r="G4" s="165"/>
      <c r="H4" s="172" t="s">
        <v>7</v>
      </c>
      <c r="I4" s="173"/>
      <c r="J4" s="174"/>
      <c r="K4" s="181" t="s">
        <v>8</v>
      </c>
      <c r="L4" s="182"/>
      <c r="M4" s="182"/>
      <c r="N4" s="182"/>
      <c r="O4" s="182"/>
      <c r="P4" s="182"/>
      <c r="Q4" s="182"/>
      <c r="R4" s="182"/>
      <c r="S4" s="183"/>
      <c r="T4" s="181" t="s">
        <v>8</v>
      </c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1" t="s">
        <v>8</v>
      </c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3"/>
      <c r="BH4" s="181" t="s">
        <v>8</v>
      </c>
      <c r="BI4" s="182"/>
      <c r="BJ4" s="182"/>
      <c r="BK4" s="182"/>
      <c r="BL4" s="182"/>
      <c r="BM4" s="182"/>
      <c r="BN4" s="182"/>
      <c r="BO4" s="182"/>
      <c r="BP4" s="182"/>
      <c r="BQ4" s="183"/>
      <c r="BR4" s="214" t="s">
        <v>9</v>
      </c>
      <c r="BS4" s="163" t="s">
        <v>10</v>
      </c>
      <c r="BT4" s="165"/>
      <c r="BU4" s="192" t="s">
        <v>11</v>
      </c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4"/>
      <c r="CG4" s="214" t="s">
        <v>9</v>
      </c>
      <c r="CH4" s="227" t="s">
        <v>12</v>
      </c>
      <c r="CI4" s="228"/>
      <c r="CJ4" s="24"/>
      <c r="CK4" s="206" t="s">
        <v>13</v>
      </c>
      <c r="CL4" s="207"/>
      <c r="CM4" s="206" t="s">
        <v>14</v>
      </c>
      <c r="CN4" s="207"/>
    </row>
    <row r="5" spans="1:92" s="25" customFormat="1" ht="37.5" customHeight="1" x14ac:dyDescent="0.25">
      <c r="A5" s="158"/>
      <c r="B5" s="160"/>
      <c r="C5" s="162"/>
      <c r="D5" s="162"/>
      <c r="E5" s="166"/>
      <c r="F5" s="167"/>
      <c r="G5" s="168"/>
      <c r="H5" s="175"/>
      <c r="I5" s="176"/>
      <c r="J5" s="177"/>
      <c r="K5" s="184" t="s">
        <v>15</v>
      </c>
      <c r="L5" s="185"/>
      <c r="M5" s="185"/>
      <c r="N5" s="185"/>
      <c r="O5" s="185"/>
      <c r="P5" s="185"/>
      <c r="Q5" s="185"/>
      <c r="R5" s="185"/>
      <c r="S5" s="185"/>
      <c r="T5" s="184" t="s">
        <v>15</v>
      </c>
      <c r="U5" s="185"/>
      <c r="V5" s="185"/>
      <c r="W5" s="185"/>
      <c r="X5" s="185"/>
      <c r="Y5" s="185"/>
      <c r="Z5" s="185"/>
      <c r="AA5" s="185"/>
      <c r="AB5" s="185"/>
      <c r="AC5" s="26"/>
      <c r="AD5" s="27"/>
      <c r="AE5" s="195" t="s">
        <v>16</v>
      </c>
      <c r="AF5" s="196"/>
      <c r="AG5" s="196"/>
      <c r="AH5" s="196"/>
      <c r="AI5" s="196"/>
      <c r="AJ5" s="196"/>
      <c r="AK5" s="196"/>
      <c r="AL5" s="197"/>
      <c r="AM5" s="206" t="s">
        <v>17</v>
      </c>
      <c r="AN5" s="207"/>
      <c r="AO5" s="195" t="s">
        <v>18</v>
      </c>
      <c r="AP5" s="196"/>
      <c r="AQ5" s="196"/>
      <c r="AR5" s="196"/>
      <c r="AS5" s="196"/>
      <c r="AT5" s="196"/>
      <c r="AU5" s="196"/>
      <c r="AV5" s="196"/>
      <c r="AW5" s="196"/>
      <c r="AX5" s="196"/>
      <c r="AY5" s="197"/>
      <c r="AZ5" s="211" t="s">
        <v>19</v>
      </c>
      <c r="BA5" s="213"/>
      <c r="BB5" s="213"/>
      <c r="BC5" s="213"/>
      <c r="BD5" s="213"/>
      <c r="BE5" s="212"/>
      <c r="BF5" s="195" t="s">
        <v>20</v>
      </c>
      <c r="BG5" s="196"/>
      <c r="BH5" s="196"/>
      <c r="BI5" s="196"/>
      <c r="BJ5" s="196"/>
      <c r="BK5" s="197"/>
      <c r="BL5" s="198" t="s">
        <v>21</v>
      </c>
      <c r="BM5" s="199"/>
      <c r="BN5" s="202" t="s">
        <v>22</v>
      </c>
      <c r="BO5" s="203"/>
      <c r="BP5" s="206" t="s">
        <v>23</v>
      </c>
      <c r="BQ5" s="207"/>
      <c r="BR5" s="215"/>
      <c r="BS5" s="166"/>
      <c r="BT5" s="168"/>
      <c r="BU5" s="235" t="s">
        <v>24</v>
      </c>
      <c r="BV5" s="235"/>
      <c r="BW5" s="235" t="s">
        <v>25</v>
      </c>
      <c r="BX5" s="235"/>
      <c r="BY5" s="202" t="s">
        <v>26</v>
      </c>
      <c r="BZ5" s="203"/>
      <c r="CA5" s="236" t="s">
        <v>27</v>
      </c>
      <c r="CB5" s="236"/>
      <c r="CC5" s="236" t="s">
        <v>28</v>
      </c>
      <c r="CD5" s="236"/>
      <c r="CE5" s="210" t="s">
        <v>29</v>
      </c>
      <c r="CF5" s="210"/>
      <c r="CG5" s="215"/>
      <c r="CH5" s="229"/>
      <c r="CI5" s="230"/>
      <c r="CJ5" s="24"/>
      <c r="CK5" s="233"/>
      <c r="CL5" s="234"/>
      <c r="CM5" s="233"/>
      <c r="CN5" s="234"/>
    </row>
    <row r="6" spans="1:92" s="25" customFormat="1" ht="95.25" customHeight="1" x14ac:dyDescent="0.25">
      <c r="A6" s="158"/>
      <c r="B6" s="160"/>
      <c r="C6" s="162"/>
      <c r="D6" s="162"/>
      <c r="E6" s="169"/>
      <c r="F6" s="170"/>
      <c r="G6" s="171"/>
      <c r="H6" s="178"/>
      <c r="I6" s="179"/>
      <c r="J6" s="180"/>
      <c r="K6" s="186" t="s">
        <v>30</v>
      </c>
      <c r="L6" s="187"/>
      <c r="M6" s="188"/>
      <c r="N6" s="189" t="s">
        <v>31</v>
      </c>
      <c r="O6" s="190"/>
      <c r="P6" s="191"/>
      <c r="Q6" s="189" t="s">
        <v>32</v>
      </c>
      <c r="R6" s="190"/>
      <c r="S6" s="191"/>
      <c r="T6" s="189" t="s">
        <v>33</v>
      </c>
      <c r="U6" s="190"/>
      <c r="V6" s="191"/>
      <c r="W6" s="219" t="s">
        <v>34</v>
      </c>
      <c r="X6" s="220"/>
      <c r="Y6" s="221"/>
      <c r="Z6" s="222" t="s">
        <v>35</v>
      </c>
      <c r="AA6" s="223"/>
      <c r="AB6" s="224"/>
      <c r="AC6" s="239" t="s">
        <v>36</v>
      </c>
      <c r="AD6" s="240"/>
      <c r="AE6" s="241" t="s">
        <v>37</v>
      </c>
      <c r="AF6" s="242"/>
      <c r="AG6" s="189" t="s">
        <v>38</v>
      </c>
      <c r="AH6" s="190"/>
      <c r="AI6" s="243" t="s">
        <v>39</v>
      </c>
      <c r="AJ6" s="244"/>
      <c r="AK6" s="195" t="s">
        <v>40</v>
      </c>
      <c r="AL6" s="197"/>
      <c r="AM6" s="208"/>
      <c r="AN6" s="209"/>
      <c r="AO6" s="216" t="s">
        <v>41</v>
      </c>
      <c r="AP6" s="217"/>
      <c r="AQ6" s="218"/>
      <c r="AR6" s="225" t="s">
        <v>42</v>
      </c>
      <c r="AS6" s="226"/>
      <c r="AT6" s="211" t="s">
        <v>43</v>
      </c>
      <c r="AU6" s="212"/>
      <c r="AV6" s="211" t="s">
        <v>44</v>
      </c>
      <c r="AW6" s="212"/>
      <c r="AX6" s="225" t="s">
        <v>45</v>
      </c>
      <c r="AY6" s="226"/>
      <c r="AZ6" s="211" t="s">
        <v>46</v>
      </c>
      <c r="BA6" s="212"/>
      <c r="BB6" s="211" t="s">
        <v>47</v>
      </c>
      <c r="BC6" s="212"/>
      <c r="BD6" s="211" t="s">
        <v>48</v>
      </c>
      <c r="BE6" s="212"/>
      <c r="BF6" s="225" t="s">
        <v>49</v>
      </c>
      <c r="BG6" s="226"/>
      <c r="BH6" s="211" t="s">
        <v>50</v>
      </c>
      <c r="BI6" s="212"/>
      <c r="BJ6" s="211" t="s">
        <v>51</v>
      </c>
      <c r="BK6" s="212"/>
      <c r="BL6" s="200"/>
      <c r="BM6" s="201"/>
      <c r="BN6" s="204"/>
      <c r="BO6" s="205"/>
      <c r="BP6" s="208"/>
      <c r="BQ6" s="209"/>
      <c r="BR6" s="215"/>
      <c r="BS6" s="169"/>
      <c r="BT6" s="171"/>
      <c r="BU6" s="235"/>
      <c r="BV6" s="235"/>
      <c r="BW6" s="235"/>
      <c r="BX6" s="235"/>
      <c r="BY6" s="204"/>
      <c r="BZ6" s="205"/>
      <c r="CA6" s="236"/>
      <c r="CB6" s="236"/>
      <c r="CC6" s="236"/>
      <c r="CD6" s="236"/>
      <c r="CE6" s="210"/>
      <c r="CF6" s="210"/>
      <c r="CG6" s="215"/>
      <c r="CH6" s="231"/>
      <c r="CI6" s="232"/>
      <c r="CJ6" s="24"/>
      <c r="CK6" s="233"/>
      <c r="CL6" s="234"/>
      <c r="CM6" s="233"/>
      <c r="CN6" s="234"/>
    </row>
    <row r="7" spans="1:92" s="31" customFormat="1" ht="21.75" customHeight="1" x14ac:dyDescent="0.2">
      <c r="A7" s="158"/>
      <c r="B7" s="160"/>
      <c r="C7" s="162"/>
      <c r="D7" s="162"/>
      <c r="E7" s="28" t="s">
        <v>52</v>
      </c>
      <c r="F7" s="28" t="s">
        <v>53</v>
      </c>
      <c r="G7" s="28" t="s">
        <v>54</v>
      </c>
      <c r="H7" s="28" t="s">
        <v>52</v>
      </c>
      <c r="I7" s="28" t="s">
        <v>53</v>
      </c>
      <c r="J7" s="28" t="s">
        <v>54</v>
      </c>
      <c r="K7" s="28" t="s">
        <v>52</v>
      </c>
      <c r="L7" s="28" t="s">
        <v>53</v>
      </c>
      <c r="M7" s="28" t="s">
        <v>54</v>
      </c>
      <c r="N7" s="28" t="s">
        <v>52</v>
      </c>
      <c r="O7" s="28" t="s">
        <v>53</v>
      </c>
      <c r="P7" s="28" t="s">
        <v>54</v>
      </c>
      <c r="Q7" s="28" t="s">
        <v>52</v>
      </c>
      <c r="R7" s="28" t="s">
        <v>53</v>
      </c>
      <c r="S7" s="28" t="s">
        <v>54</v>
      </c>
      <c r="T7" s="28" t="s">
        <v>52</v>
      </c>
      <c r="U7" s="28" t="s">
        <v>53</v>
      </c>
      <c r="V7" s="28" t="s">
        <v>54</v>
      </c>
      <c r="W7" s="28" t="s">
        <v>52</v>
      </c>
      <c r="X7" s="28" t="s">
        <v>53</v>
      </c>
      <c r="Y7" s="28" t="s">
        <v>54</v>
      </c>
      <c r="Z7" s="28" t="s">
        <v>52</v>
      </c>
      <c r="AA7" s="28" t="s">
        <v>53</v>
      </c>
      <c r="AB7" s="28" t="s">
        <v>54</v>
      </c>
      <c r="AC7" s="29" t="s">
        <v>52</v>
      </c>
      <c r="AD7" s="29" t="s">
        <v>53</v>
      </c>
      <c r="AE7" s="29" t="s">
        <v>52</v>
      </c>
      <c r="AF7" s="29" t="s">
        <v>53</v>
      </c>
      <c r="AG7" s="29" t="s">
        <v>52</v>
      </c>
      <c r="AH7" s="29" t="s">
        <v>53</v>
      </c>
      <c r="AI7" s="29" t="s">
        <v>52</v>
      </c>
      <c r="AJ7" s="29" t="s">
        <v>53</v>
      </c>
      <c r="AK7" s="29" t="s">
        <v>52</v>
      </c>
      <c r="AL7" s="29" t="s">
        <v>53</v>
      </c>
      <c r="AM7" s="29" t="s">
        <v>52</v>
      </c>
      <c r="AN7" s="29" t="s">
        <v>53</v>
      </c>
      <c r="AO7" s="28" t="s">
        <v>52</v>
      </c>
      <c r="AP7" s="28" t="s">
        <v>53</v>
      </c>
      <c r="AQ7" s="28" t="s">
        <v>54</v>
      </c>
      <c r="AR7" s="29" t="s">
        <v>52</v>
      </c>
      <c r="AS7" s="29" t="s">
        <v>53</v>
      </c>
      <c r="AT7" s="29" t="s">
        <v>52</v>
      </c>
      <c r="AU7" s="29" t="s">
        <v>53</v>
      </c>
      <c r="AV7" s="29" t="s">
        <v>52</v>
      </c>
      <c r="AW7" s="29" t="s">
        <v>53</v>
      </c>
      <c r="AX7" s="29" t="s">
        <v>52</v>
      </c>
      <c r="AY7" s="29" t="s">
        <v>53</v>
      </c>
      <c r="AZ7" s="29" t="s">
        <v>52</v>
      </c>
      <c r="BA7" s="29" t="s">
        <v>53</v>
      </c>
      <c r="BB7" s="29" t="s">
        <v>52</v>
      </c>
      <c r="BC7" s="29" t="s">
        <v>53</v>
      </c>
      <c r="BD7" s="29" t="s">
        <v>52</v>
      </c>
      <c r="BE7" s="29" t="s">
        <v>53</v>
      </c>
      <c r="BF7" s="29" t="s">
        <v>52</v>
      </c>
      <c r="BG7" s="29" t="s">
        <v>53</v>
      </c>
      <c r="BH7" s="29" t="s">
        <v>52</v>
      </c>
      <c r="BI7" s="29" t="s">
        <v>53</v>
      </c>
      <c r="BJ7" s="29" t="s">
        <v>52</v>
      </c>
      <c r="BK7" s="29" t="s">
        <v>53</v>
      </c>
      <c r="BL7" s="29" t="s">
        <v>52</v>
      </c>
      <c r="BM7" s="29" t="s">
        <v>53</v>
      </c>
      <c r="BN7" s="29" t="s">
        <v>52</v>
      </c>
      <c r="BO7" s="29" t="s">
        <v>53</v>
      </c>
      <c r="BP7" s="29" t="s">
        <v>52</v>
      </c>
      <c r="BQ7" s="29" t="s">
        <v>53</v>
      </c>
      <c r="BR7" s="215"/>
      <c r="BS7" s="29" t="s">
        <v>52</v>
      </c>
      <c r="BT7" s="29" t="s">
        <v>53</v>
      </c>
      <c r="BU7" s="29" t="s">
        <v>52</v>
      </c>
      <c r="BV7" s="29" t="s">
        <v>53</v>
      </c>
      <c r="BW7" s="29" t="s">
        <v>52</v>
      </c>
      <c r="BX7" s="29" t="s">
        <v>53</v>
      </c>
      <c r="BY7" s="29" t="s">
        <v>52</v>
      </c>
      <c r="BZ7" s="29" t="s">
        <v>53</v>
      </c>
      <c r="CA7" s="29" t="s">
        <v>52</v>
      </c>
      <c r="CB7" s="29" t="s">
        <v>53</v>
      </c>
      <c r="CC7" s="29" t="s">
        <v>52</v>
      </c>
      <c r="CD7" s="29" t="s">
        <v>53</v>
      </c>
      <c r="CE7" s="29" t="s">
        <v>52</v>
      </c>
      <c r="CF7" s="29" t="s">
        <v>53</v>
      </c>
      <c r="CG7" s="215"/>
      <c r="CH7" s="29" t="s">
        <v>52</v>
      </c>
      <c r="CI7" s="29" t="s">
        <v>53</v>
      </c>
      <c r="CJ7" s="30"/>
      <c r="CK7" s="208"/>
      <c r="CL7" s="209"/>
      <c r="CM7" s="208"/>
      <c r="CN7" s="209"/>
    </row>
    <row r="8" spans="1:92" s="31" customFormat="1" ht="11.25" customHeight="1" x14ac:dyDescent="0.2">
      <c r="A8" s="32"/>
      <c r="B8" s="32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32">
        <v>8</v>
      </c>
      <c r="J8" s="32">
        <v>9</v>
      </c>
      <c r="K8" s="32">
        <v>10</v>
      </c>
      <c r="L8" s="32">
        <v>11</v>
      </c>
      <c r="M8" s="32">
        <v>12</v>
      </c>
      <c r="N8" s="32">
        <v>13</v>
      </c>
      <c r="O8" s="32">
        <v>14</v>
      </c>
      <c r="P8" s="32">
        <v>15</v>
      </c>
      <c r="Q8" s="32">
        <v>16</v>
      </c>
      <c r="R8" s="32">
        <v>17</v>
      </c>
      <c r="S8" s="32">
        <v>18</v>
      </c>
      <c r="T8" s="32">
        <v>19</v>
      </c>
      <c r="U8" s="32">
        <v>20</v>
      </c>
      <c r="V8" s="32">
        <v>21</v>
      </c>
      <c r="W8" s="32">
        <v>22</v>
      </c>
      <c r="X8" s="32">
        <v>23</v>
      </c>
      <c r="Y8" s="32">
        <v>24</v>
      </c>
      <c r="Z8" s="32">
        <v>25</v>
      </c>
      <c r="AA8" s="32">
        <v>26</v>
      </c>
      <c r="AB8" s="32">
        <v>27</v>
      </c>
      <c r="AC8" s="32">
        <v>28</v>
      </c>
      <c r="AD8" s="32">
        <v>29</v>
      </c>
      <c r="AE8" s="32">
        <v>30</v>
      </c>
      <c r="AF8" s="32">
        <v>31</v>
      </c>
      <c r="AG8" s="32">
        <v>32</v>
      </c>
      <c r="AH8" s="32">
        <v>33</v>
      </c>
      <c r="AI8" s="32">
        <v>34</v>
      </c>
      <c r="AJ8" s="32">
        <v>35</v>
      </c>
      <c r="AK8" s="32">
        <v>36</v>
      </c>
      <c r="AL8" s="32">
        <v>37</v>
      </c>
      <c r="AM8" s="32">
        <v>38</v>
      </c>
      <c r="AN8" s="32">
        <v>39</v>
      </c>
      <c r="AO8" s="32">
        <v>40</v>
      </c>
      <c r="AP8" s="32">
        <v>41</v>
      </c>
      <c r="AQ8" s="32">
        <v>42</v>
      </c>
      <c r="AR8" s="32">
        <v>43</v>
      </c>
      <c r="AS8" s="32">
        <v>44</v>
      </c>
      <c r="AT8" s="32">
        <v>45</v>
      </c>
      <c r="AU8" s="32">
        <v>46</v>
      </c>
      <c r="AV8" s="32">
        <v>47</v>
      </c>
      <c r="AW8" s="32">
        <v>48</v>
      </c>
      <c r="AX8" s="32">
        <v>49</v>
      </c>
      <c r="AY8" s="32">
        <v>50</v>
      </c>
      <c r="AZ8" s="32">
        <v>51</v>
      </c>
      <c r="BA8" s="32">
        <v>52</v>
      </c>
      <c r="BB8" s="32">
        <v>53</v>
      </c>
      <c r="BC8" s="32">
        <v>54</v>
      </c>
      <c r="BD8" s="32">
        <v>55</v>
      </c>
      <c r="BE8" s="32">
        <v>56</v>
      </c>
      <c r="BF8" s="32">
        <v>57</v>
      </c>
      <c r="BG8" s="32">
        <v>58</v>
      </c>
      <c r="BH8" s="33">
        <v>59</v>
      </c>
      <c r="BI8" s="33">
        <v>60</v>
      </c>
      <c r="BJ8" s="32">
        <v>61</v>
      </c>
      <c r="BK8" s="32">
        <v>62</v>
      </c>
      <c r="BL8" s="32">
        <v>63</v>
      </c>
      <c r="BM8" s="32">
        <v>64</v>
      </c>
      <c r="BN8" s="32">
        <v>65</v>
      </c>
      <c r="BO8" s="32">
        <v>66</v>
      </c>
      <c r="BP8" s="32">
        <v>67</v>
      </c>
      <c r="BQ8" s="32">
        <v>68</v>
      </c>
      <c r="BR8" s="32">
        <v>69</v>
      </c>
      <c r="BS8" s="32">
        <v>70</v>
      </c>
      <c r="BT8" s="32">
        <v>71</v>
      </c>
      <c r="BU8" s="33">
        <v>72</v>
      </c>
      <c r="BV8" s="33">
        <v>73</v>
      </c>
      <c r="BW8" s="33">
        <v>74</v>
      </c>
      <c r="BX8" s="33">
        <v>75</v>
      </c>
      <c r="BY8" s="33">
        <v>76</v>
      </c>
      <c r="BZ8" s="33">
        <v>77</v>
      </c>
      <c r="CA8" s="33">
        <v>78</v>
      </c>
      <c r="CB8" s="33">
        <v>79</v>
      </c>
      <c r="CC8" s="33">
        <v>80</v>
      </c>
      <c r="CD8" s="33">
        <v>81</v>
      </c>
      <c r="CE8" s="33">
        <v>82</v>
      </c>
      <c r="CF8" s="33">
        <v>83</v>
      </c>
      <c r="CG8" s="33">
        <v>84</v>
      </c>
      <c r="CH8" s="33">
        <v>85</v>
      </c>
      <c r="CI8" s="33">
        <v>86</v>
      </c>
      <c r="CJ8" s="30"/>
    </row>
    <row r="9" spans="1:92" s="54" customFormat="1" ht="13.5" customHeight="1" x14ac:dyDescent="0.25">
      <c r="A9" s="34">
        <v>1</v>
      </c>
      <c r="B9" s="35" t="s">
        <v>55</v>
      </c>
      <c r="C9" s="36">
        <v>175917.3</v>
      </c>
      <c r="D9" s="37">
        <v>0</v>
      </c>
      <c r="E9" s="38">
        <f t="shared" ref="E9:E32" si="0">BS9+CH9-CE9</f>
        <v>816000</v>
      </c>
      <c r="F9" s="38">
        <f>BT9+CI9+BR9-CF9</f>
        <v>183002.60299999997</v>
      </c>
      <c r="G9" s="38">
        <f>F9/E9*100</f>
        <v>22.426789583333331</v>
      </c>
      <c r="H9" s="39">
        <f t="shared" ref="H9:I32" si="1">N9+Q9+T9+W9+Z9+AC9+AM9+AR9+AT9+AV9+AX9+AZ9+BD9+BF9+BJ9+BL9+BP9</f>
        <v>320605</v>
      </c>
      <c r="I9" s="39">
        <f t="shared" si="1"/>
        <v>60879.303</v>
      </c>
      <c r="J9" s="39">
        <f t="shared" ref="J9:J33" si="2">I9/H9*100</f>
        <v>18.988881333728418</v>
      </c>
      <c r="K9" s="40">
        <f t="shared" ref="K9:L32" si="3">N9+T9</f>
        <v>93786</v>
      </c>
      <c r="L9" s="40">
        <f t="shared" si="3"/>
        <v>20291.200400000002</v>
      </c>
      <c r="M9" s="41">
        <f>L9/K9*100</f>
        <v>21.635639007954278</v>
      </c>
      <c r="N9" s="42">
        <v>29657</v>
      </c>
      <c r="O9" s="43">
        <v>6397.2034000000003</v>
      </c>
      <c r="P9" s="44">
        <f>O9*100/N9</f>
        <v>21.570635600364167</v>
      </c>
      <c r="Q9" s="42">
        <v>35976</v>
      </c>
      <c r="R9" s="43">
        <v>5597.3482999999997</v>
      </c>
      <c r="S9" s="44">
        <f>R9*100/Q9</f>
        <v>15.558562096953523</v>
      </c>
      <c r="T9" s="42">
        <v>64129</v>
      </c>
      <c r="U9" s="43">
        <v>13893.996999999999</v>
      </c>
      <c r="V9" s="44">
        <f>U9*100/T9</f>
        <v>21.665700385161159</v>
      </c>
      <c r="W9" s="42">
        <v>21360</v>
      </c>
      <c r="X9" s="43">
        <v>4987.3909999999996</v>
      </c>
      <c r="Y9" s="44">
        <f>X9*100/W9</f>
        <v>23.349208801498126</v>
      </c>
      <c r="Z9" s="42">
        <v>4200</v>
      </c>
      <c r="AA9" s="43">
        <v>1109.3</v>
      </c>
      <c r="AB9" s="44">
        <f>AA9*100/Z9</f>
        <v>26.411904761904761</v>
      </c>
      <c r="AC9" s="45"/>
      <c r="AD9" s="45"/>
      <c r="AE9" s="45"/>
      <c r="AF9" s="42"/>
      <c r="AG9" s="45">
        <v>481477.9</v>
      </c>
      <c r="AH9" s="43">
        <v>120369.5</v>
      </c>
      <c r="AI9" s="42">
        <v>10501.9</v>
      </c>
      <c r="AJ9" s="43">
        <v>1753.8</v>
      </c>
      <c r="AK9" s="45"/>
      <c r="AL9" s="46"/>
      <c r="AM9" s="45"/>
      <c r="AN9" s="45"/>
      <c r="AO9" s="39">
        <f t="shared" ref="AO9:AP32" si="4">AR9+AT9+AV9+AX9</f>
        <v>43033</v>
      </c>
      <c r="AP9" s="39">
        <f t="shared" si="4"/>
        <v>8051.1</v>
      </c>
      <c r="AQ9" s="47">
        <f>AP9/AO9*100</f>
        <v>18.709130202402807</v>
      </c>
      <c r="AR9" s="48">
        <v>17763</v>
      </c>
      <c r="AS9" s="43">
        <v>2693.6439999999998</v>
      </c>
      <c r="AT9" s="48"/>
      <c r="AU9" s="43"/>
      <c r="AV9" s="48">
        <v>14646</v>
      </c>
      <c r="AW9" s="43">
        <v>3209.77</v>
      </c>
      <c r="AX9" s="42">
        <v>10624</v>
      </c>
      <c r="AY9" s="43">
        <v>2147.6860000000001</v>
      </c>
      <c r="AZ9" s="45"/>
      <c r="BA9" s="45"/>
      <c r="BB9" s="42">
        <v>3415.2</v>
      </c>
      <c r="BC9" s="48"/>
      <c r="BD9" s="45"/>
      <c r="BE9" s="45"/>
      <c r="BF9" s="42">
        <v>112750</v>
      </c>
      <c r="BG9" s="43">
        <v>20465.311300000001</v>
      </c>
      <c r="BH9" s="49">
        <v>30000</v>
      </c>
      <c r="BI9" s="43">
        <v>5152.8053</v>
      </c>
      <c r="BJ9" s="42">
        <v>8400</v>
      </c>
      <c r="BK9" s="48">
        <v>0</v>
      </c>
      <c r="BL9" s="42">
        <v>1100</v>
      </c>
      <c r="BM9" s="43">
        <v>230</v>
      </c>
      <c r="BN9" s="50"/>
      <c r="BO9" s="48"/>
      <c r="BP9" s="51"/>
      <c r="BQ9" s="43">
        <v>147.65199999999999</v>
      </c>
      <c r="BR9" s="48"/>
      <c r="BS9" s="38">
        <f t="shared" ref="BS9:BT32" si="5">N9+Q9+T9+W9+Z9+AC9+AE9+AG9+AI9+AK9+AM9+AR9+AT9+AV9+AX9+AZ9+BB9+BD9+BF9+BJ9+BL9+BN9+BP9</f>
        <v>816000</v>
      </c>
      <c r="BT9" s="38">
        <f t="shared" si="5"/>
        <v>183002.60299999997</v>
      </c>
      <c r="BU9" s="45"/>
      <c r="BV9" s="45"/>
      <c r="BW9" s="45"/>
      <c r="BX9" s="48"/>
      <c r="BY9" s="45"/>
      <c r="BZ9" s="45"/>
      <c r="CA9" s="45"/>
      <c r="CB9" s="48"/>
      <c r="CC9" s="45"/>
      <c r="CD9" s="45"/>
      <c r="CE9" s="45"/>
      <c r="CF9" s="48"/>
      <c r="CG9" s="45"/>
      <c r="CH9" s="52">
        <f t="shared" ref="CH9:CI32" si="6">BU9+BW9+BY9+CA9+CC9+CE9</f>
        <v>0</v>
      </c>
      <c r="CI9" s="52">
        <f t="shared" si="6"/>
        <v>0</v>
      </c>
      <c r="CJ9" s="53"/>
      <c r="CK9" s="42">
        <f t="shared" ref="CK9:CL32" si="7">AC9+AM9+AZ9+BD9+BJ9+BL9+BP9</f>
        <v>9500</v>
      </c>
      <c r="CL9" s="42">
        <f t="shared" si="7"/>
        <v>377.65199999999999</v>
      </c>
      <c r="CM9" s="42">
        <f t="shared" ref="CM9:CN32" si="8">AE9+AG9+AI9+AK9+BB9+BN9+BU9+BW9+BY9+CA9+CC9</f>
        <v>495395.00000000006</v>
      </c>
      <c r="CN9" s="42">
        <f t="shared" si="8"/>
        <v>122123.3</v>
      </c>
    </row>
    <row r="10" spans="1:92" s="54" customFormat="1" ht="13.5" customHeight="1" x14ac:dyDescent="0.25">
      <c r="A10" s="55">
        <v>2</v>
      </c>
      <c r="B10" s="56" t="s">
        <v>56</v>
      </c>
      <c r="C10" s="57">
        <v>129710</v>
      </c>
      <c r="D10" s="58">
        <v>0</v>
      </c>
      <c r="E10" s="59">
        <f t="shared" si="0"/>
        <v>889797.2</v>
      </c>
      <c r="F10" s="59">
        <f>BT10+CI10+BR10-CF10</f>
        <v>209471.49900000001</v>
      </c>
      <c r="G10" s="59">
        <f t="shared" ref="G10:G33" si="9">F10/E10*100</f>
        <v>23.541487768224041</v>
      </c>
      <c r="H10" s="39">
        <f t="shared" si="1"/>
        <v>194899.9</v>
      </c>
      <c r="I10" s="39">
        <f t="shared" si="1"/>
        <v>39876.199000000001</v>
      </c>
      <c r="J10" s="39">
        <f t="shared" si="2"/>
        <v>20.459835536088015</v>
      </c>
      <c r="K10" s="40">
        <f t="shared" si="3"/>
        <v>67000</v>
      </c>
      <c r="L10" s="40">
        <f t="shared" si="3"/>
        <v>18135.142</v>
      </c>
      <c r="M10" s="41">
        <f t="shared" ref="M10:M33" si="10">L10/K10*100</f>
        <v>27.067376119402986</v>
      </c>
      <c r="N10" s="42">
        <v>4700</v>
      </c>
      <c r="O10" s="43">
        <v>1046.404</v>
      </c>
      <c r="P10" s="44">
        <f t="shared" ref="P10:P33" si="11">O10*100/N10</f>
        <v>22.26391489361702</v>
      </c>
      <c r="Q10" s="42">
        <v>47499.9</v>
      </c>
      <c r="R10" s="43">
        <v>3074.2779999999998</v>
      </c>
      <c r="S10" s="44">
        <f t="shared" ref="S10:S33" si="12">R10*100/Q10</f>
        <v>6.4721778361638655</v>
      </c>
      <c r="T10" s="42">
        <v>62300</v>
      </c>
      <c r="U10" s="43">
        <v>17088.738000000001</v>
      </c>
      <c r="V10" s="44">
        <f t="shared" ref="V10:V33" si="13">U10*100/T10</f>
        <v>27.429756019261639</v>
      </c>
      <c r="W10" s="42">
        <v>4700</v>
      </c>
      <c r="X10" s="43">
        <v>1256.26</v>
      </c>
      <c r="Y10" s="44">
        <f t="shared" ref="Y10:Y33" si="14">X10*100/W10</f>
        <v>26.728936170212766</v>
      </c>
      <c r="Z10" s="42">
        <v>6200</v>
      </c>
      <c r="AA10" s="43">
        <v>1402.5</v>
      </c>
      <c r="AB10" s="44">
        <f t="shared" ref="AB10:AB33" si="15">AA10*100/Z10</f>
        <v>22.620967741935484</v>
      </c>
      <c r="AC10" s="46"/>
      <c r="AD10" s="46"/>
      <c r="AE10" s="46"/>
      <c r="AF10" s="42"/>
      <c r="AG10" s="60">
        <v>676042.6</v>
      </c>
      <c r="AH10" s="43">
        <v>169010.7</v>
      </c>
      <c r="AI10" s="46">
        <v>3500.6</v>
      </c>
      <c r="AJ10" s="43">
        <v>584.6</v>
      </c>
      <c r="AK10" s="61"/>
      <c r="AL10" s="46"/>
      <c r="AM10" s="46"/>
      <c r="AN10" s="46"/>
      <c r="AO10" s="39">
        <f t="shared" si="4"/>
        <v>15500</v>
      </c>
      <c r="AP10" s="39">
        <f t="shared" si="4"/>
        <v>2646.8530000000001</v>
      </c>
      <c r="AQ10" s="47">
        <f t="shared" ref="AQ10:AQ33" si="16">AP10/AO10*100</f>
        <v>17.076470967741937</v>
      </c>
      <c r="AR10" s="48">
        <v>8000</v>
      </c>
      <c r="AS10" s="43">
        <v>1261.72</v>
      </c>
      <c r="AT10" s="48"/>
      <c r="AU10" s="43"/>
      <c r="AV10" s="42"/>
      <c r="AW10" s="43"/>
      <c r="AX10" s="42">
        <v>7500</v>
      </c>
      <c r="AY10" s="43">
        <v>1385.133</v>
      </c>
      <c r="AZ10" s="46"/>
      <c r="BA10" s="46"/>
      <c r="BB10" s="42">
        <v>5354.1</v>
      </c>
      <c r="BC10" s="48"/>
      <c r="BD10" s="62"/>
      <c r="BE10" s="63"/>
      <c r="BF10" s="42">
        <v>49000</v>
      </c>
      <c r="BG10" s="43">
        <v>11811.165999999999</v>
      </c>
      <c r="BH10" s="49">
        <v>14000</v>
      </c>
      <c r="BI10" s="43">
        <v>3539</v>
      </c>
      <c r="BJ10" s="42"/>
      <c r="BK10" s="48"/>
      <c r="BL10" s="42"/>
      <c r="BM10" s="43"/>
      <c r="BN10" s="50"/>
      <c r="BO10" s="48"/>
      <c r="BP10" s="42">
        <v>5000</v>
      </c>
      <c r="BQ10" s="43">
        <v>1550</v>
      </c>
      <c r="BR10" s="48"/>
      <c r="BS10" s="38">
        <f t="shared" si="5"/>
        <v>879797.2</v>
      </c>
      <c r="BT10" s="38">
        <f t="shared" si="5"/>
        <v>209471.49900000001</v>
      </c>
      <c r="BU10" s="46"/>
      <c r="BV10" s="46"/>
      <c r="BW10" s="46"/>
      <c r="BX10" s="48"/>
      <c r="BY10" s="46"/>
      <c r="BZ10" s="46"/>
      <c r="CA10" s="64">
        <v>10000</v>
      </c>
      <c r="CB10" s="48">
        <v>0</v>
      </c>
      <c r="CC10" s="46"/>
      <c r="CD10" s="46"/>
      <c r="CE10" s="65"/>
      <c r="CF10" s="48"/>
      <c r="CG10" s="42"/>
      <c r="CH10" s="52">
        <f t="shared" si="6"/>
        <v>10000</v>
      </c>
      <c r="CI10" s="52">
        <f t="shared" si="6"/>
        <v>0</v>
      </c>
      <c r="CJ10" s="66"/>
      <c r="CK10" s="42">
        <f t="shared" si="7"/>
        <v>5000</v>
      </c>
      <c r="CL10" s="42">
        <f t="shared" si="7"/>
        <v>1550</v>
      </c>
      <c r="CM10" s="42">
        <f t="shared" si="8"/>
        <v>694897.29999999993</v>
      </c>
      <c r="CN10" s="42">
        <f t="shared" si="8"/>
        <v>169595.30000000002</v>
      </c>
    </row>
    <row r="11" spans="1:92" s="54" customFormat="1" ht="13.5" customHeight="1" x14ac:dyDescent="0.25">
      <c r="A11" s="34">
        <v>3</v>
      </c>
      <c r="B11" s="35" t="s">
        <v>57</v>
      </c>
      <c r="C11" s="36">
        <v>41326.5</v>
      </c>
      <c r="D11" s="36">
        <v>0</v>
      </c>
      <c r="E11" s="38">
        <f t="shared" si="0"/>
        <v>471651.6</v>
      </c>
      <c r="F11" s="38">
        <f>BT11+CI11+BR11-CF11</f>
        <v>105510.216</v>
      </c>
      <c r="G11" s="38">
        <f t="shared" si="9"/>
        <v>22.37037168961157</v>
      </c>
      <c r="H11" s="39">
        <f t="shared" si="1"/>
        <v>132624.5</v>
      </c>
      <c r="I11" s="39">
        <f t="shared" si="1"/>
        <v>22730.676000000003</v>
      </c>
      <c r="J11" s="39">
        <f t="shared" si="2"/>
        <v>17.139122861914657</v>
      </c>
      <c r="K11" s="40">
        <f t="shared" si="3"/>
        <v>54600</v>
      </c>
      <c r="L11" s="40">
        <f t="shared" si="3"/>
        <v>10191.0633</v>
      </c>
      <c r="M11" s="41">
        <f t="shared" si="10"/>
        <v>18.664951098901099</v>
      </c>
      <c r="N11" s="42">
        <v>2500</v>
      </c>
      <c r="O11" s="43">
        <v>734.14</v>
      </c>
      <c r="P11" s="44">
        <f t="shared" si="11"/>
        <v>29.365600000000001</v>
      </c>
      <c r="Q11" s="42">
        <v>18000</v>
      </c>
      <c r="R11" s="43">
        <v>347.25099999999998</v>
      </c>
      <c r="S11" s="44">
        <f t="shared" si="12"/>
        <v>1.9291722222222221</v>
      </c>
      <c r="T11" s="42">
        <v>52100</v>
      </c>
      <c r="U11" s="43">
        <v>9456.9233000000004</v>
      </c>
      <c r="V11" s="44">
        <f t="shared" si="13"/>
        <v>18.151484261036469</v>
      </c>
      <c r="W11" s="42">
        <v>4765</v>
      </c>
      <c r="X11" s="43">
        <v>1490.2249999999999</v>
      </c>
      <c r="Y11" s="44">
        <f t="shared" si="14"/>
        <v>31.27439664218258</v>
      </c>
      <c r="Z11" s="42">
        <v>6000</v>
      </c>
      <c r="AA11" s="43">
        <v>1823.1</v>
      </c>
      <c r="AB11" s="44">
        <f t="shared" si="15"/>
        <v>30.385000000000002</v>
      </c>
      <c r="AC11" s="46"/>
      <c r="AD11" s="46"/>
      <c r="AE11" s="46"/>
      <c r="AF11" s="42"/>
      <c r="AG11" s="45">
        <v>325967.8</v>
      </c>
      <c r="AH11" s="43">
        <v>81492</v>
      </c>
      <c r="AI11" s="46">
        <v>7701.3</v>
      </c>
      <c r="AJ11" s="43">
        <v>1286.0999999999999</v>
      </c>
      <c r="AK11" s="61"/>
      <c r="AL11" s="46"/>
      <c r="AM11" s="46"/>
      <c r="AN11" s="46"/>
      <c r="AO11" s="39">
        <f t="shared" si="4"/>
        <v>12800</v>
      </c>
      <c r="AP11" s="39">
        <f t="shared" si="4"/>
        <v>2178.7966999999999</v>
      </c>
      <c r="AQ11" s="47">
        <f t="shared" si="16"/>
        <v>17.021849218749999</v>
      </c>
      <c r="AR11" s="48">
        <v>2800</v>
      </c>
      <c r="AS11" s="43">
        <v>646.2527</v>
      </c>
      <c r="AT11" s="48">
        <v>6500</v>
      </c>
      <c r="AU11" s="43">
        <v>731.79</v>
      </c>
      <c r="AV11" s="42"/>
      <c r="AW11" s="43"/>
      <c r="AX11" s="42">
        <v>3500</v>
      </c>
      <c r="AY11" s="43">
        <v>800.75400000000002</v>
      </c>
      <c r="AZ11" s="46"/>
      <c r="BA11" s="46"/>
      <c r="BB11" s="42">
        <v>5358</v>
      </c>
      <c r="BC11" s="48"/>
      <c r="BD11" s="62">
        <v>9000</v>
      </c>
      <c r="BE11" s="43">
        <v>120.42</v>
      </c>
      <c r="BF11" s="42">
        <v>24699.5</v>
      </c>
      <c r="BG11" s="43">
        <v>6226.1</v>
      </c>
      <c r="BH11" s="42">
        <v>6000</v>
      </c>
      <c r="BI11" s="43">
        <v>1428.31</v>
      </c>
      <c r="BJ11" s="42">
        <v>50</v>
      </c>
      <c r="BK11" s="43">
        <v>0</v>
      </c>
      <c r="BL11" s="42"/>
      <c r="BM11" s="43"/>
      <c r="BN11" s="50"/>
      <c r="BO11" s="48">
        <v>1.44</v>
      </c>
      <c r="BP11" s="42">
        <v>2710</v>
      </c>
      <c r="BQ11" s="43">
        <v>353.72</v>
      </c>
      <c r="BR11" s="48"/>
      <c r="BS11" s="38">
        <f t="shared" si="5"/>
        <v>471651.6</v>
      </c>
      <c r="BT11" s="38">
        <f t="shared" si="5"/>
        <v>105510.216</v>
      </c>
      <c r="BU11" s="46"/>
      <c r="BV11" s="46"/>
      <c r="BW11" s="46"/>
      <c r="BX11" s="48"/>
      <c r="BY11" s="46"/>
      <c r="BZ11" s="46"/>
      <c r="CA11" s="46"/>
      <c r="CB11" s="48"/>
      <c r="CC11" s="46"/>
      <c r="CD11" s="46"/>
      <c r="CE11" s="65"/>
      <c r="CF11" s="48"/>
      <c r="CG11" s="42"/>
      <c r="CH11" s="52">
        <f t="shared" si="6"/>
        <v>0</v>
      </c>
      <c r="CI11" s="52">
        <f t="shared" si="6"/>
        <v>0</v>
      </c>
      <c r="CJ11" s="66"/>
      <c r="CK11" s="42">
        <f t="shared" si="7"/>
        <v>11760</v>
      </c>
      <c r="CL11" s="42">
        <f t="shared" si="7"/>
        <v>474.14000000000004</v>
      </c>
      <c r="CM11" s="42">
        <f t="shared" si="8"/>
        <v>339027.1</v>
      </c>
      <c r="CN11" s="42">
        <f t="shared" si="8"/>
        <v>82779.540000000008</v>
      </c>
    </row>
    <row r="12" spans="1:92" s="54" customFormat="1" ht="13.5" customHeight="1" x14ac:dyDescent="0.25">
      <c r="A12" s="34">
        <v>4</v>
      </c>
      <c r="B12" s="35" t="s">
        <v>58</v>
      </c>
      <c r="C12" s="36">
        <v>100013.9</v>
      </c>
      <c r="D12" s="36">
        <v>0</v>
      </c>
      <c r="E12" s="38">
        <f t="shared" si="0"/>
        <v>260622</v>
      </c>
      <c r="F12" s="38">
        <f>BT12+CI12+BR12-CF12</f>
        <v>71640.041400000002</v>
      </c>
      <c r="G12" s="38">
        <f t="shared" si="9"/>
        <v>27.488102078872849</v>
      </c>
      <c r="H12" s="39">
        <f t="shared" si="1"/>
        <v>99011.5</v>
      </c>
      <c r="I12" s="39">
        <f t="shared" si="1"/>
        <v>31527.841399999998</v>
      </c>
      <c r="J12" s="39">
        <f t="shared" si="2"/>
        <v>31.842605555920265</v>
      </c>
      <c r="K12" s="40">
        <f t="shared" si="3"/>
        <v>35734</v>
      </c>
      <c r="L12" s="40">
        <f t="shared" si="3"/>
        <v>10729.946</v>
      </c>
      <c r="M12" s="41">
        <f t="shared" si="10"/>
        <v>30.027273744892817</v>
      </c>
      <c r="N12" s="42">
        <v>1534</v>
      </c>
      <c r="O12" s="43">
        <v>246.96600000000001</v>
      </c>
      <c r="P12" s="44">
        <f t="shared" si="11"/>
        <v>16.099478487614082</v>
      </c>
      <c r="Q12" s="42">
        <v>32375</v>
      </c>
      <c r="R12" s="43">
        <v>9907.1203999999998</v>
      </c>
      <c r="S12" s="44">
        <f t="shared" si="12"/>
        <v>30.601144092664093</v>
      </c>
      <c r="T12" s="42">
        <v>34200</v>
      </c>
      <c r="U12" s="43">
        <v>10482.98</v>
      </c>
      <c r="V12" s="44">
        <f t="shared" si="13"/>
        <v>30.651988304093567</v>
      </c>
      <c r="W12" s="42">
        <v>2614.5</v>
      </c>
      <c r="X12" s="43">
        <v>519.10400000000004</v>
      </c>
      <c r="Y12" s="44">
        <f t="shared" si="14"/>
        <v>19.854809715050678</v>
      </c>
      <c r="Z12" s="42"/>
      <c r="AA12" s="43"/>
      <c r="AB12" s="44"/>
      <c r="AC12" s="46"/>
      <c r="AD12" s="46"/>
      <c r="AE12" s="46"/>
      <c r="AF12" s="42"/>
      <c r="AG12" s="60">
        <v>158109.79999999999</v>
      </c>
      <c r="AH12" s="43">
        <v>39527.5</v>
      </c>
      <c r="AI12" s="46">
        <v>3500.7</v>
      </c>
      <c r="AJ12" s="43">
        <v>584.70000000000005</v>
      </c>
      <c r="AK12" s="61"/>
      <c r="AL12" s="46"/>
      <c r="AM12" s="46"/>
      <c r="AN12" s="46"/>
      <c r="AO12" s="39">
        <f t="shared" si="4"/>
        <v>13268.5</v>
      </c>
      <c r="AP12" s="39">
        <f t="shared" si="4"/>
        <v>1769.355</v>
      </c>
      <c r="AQ12" s="47">
        <f t="shared" si="16"/>
        <v>13.335003956739646</v>
      </c>
      <c r="AR12" s="48">
        <v>1161</v>
      </c>
      <c r="AS12" s="43">
        <v>178.84899999999999</v>
      </c>
      <c r="AT12" s="48">
        <v>10171.5</v>
      </c>
      <c r="AU12" s="43">
        <v>1296.338</v>
      </c>
      <c r="AV12" s="42"/>
      <c r="AW12" s="43"/>
      <c r="AX12" s="42">
        <v>1936</v>
      </c>
      <c r="AY12" s="43">
        <v>294.16800000000001</v>
      </c>
      <c r="AZ12" s="46"/>
      <c r="BA12" s="46"/>
      <c r="BB12" s="42"/>
      <c r="BC12" s="48"/>
      <c r="BD12" s="62"/>
      <c r="BE12" s="43"/>
      <c r="BF12" s="42">
        <v>14959.5</v>
      </c>
      <c r="BG12" s="43">
        <v>3014.3159999999998</v>
      </c>
      <c r="BH12" s="42">
        <v>3870</v>
      </c>
      <c r="BI12" s="43">
        <v>430.57600000000002</v>
      </c>
      <c r="BJ12" s="42"/>
      <c r="BK12" s="43"/>
      <c r="BL12" s="42">
        <v>50</v>
      </c>
      <c r="BM12" s="43">
        <v>400</v>
      </c>
      <c r="BN12" s="50"/>
      <c r="BO12" s="48"/>
      <c r="BP12" s="42">
        <v>10</v>
      </c>
      <c r="BQ12" s="43">
        <v>5188</v>
      </c>
      <c r="BR12" s="48"/>
      <c r="BS12" s="38">
        <f t="shared" si="5"/>
        <v>260622</v>
      </c>
      <c r="BT12" s="38">
        <f t="shared" si="5"/>
        <v>71640.041400000002</v>
      </c>
      <c r="BU12" s="46"/>
      <c r="BV12" s="46"/>
      <c r="BW12" s="46"/>
      <c r="BX12" s="48"/>
      <c r="BY12" s="46"/>
      <c r="BZ12" s="46"/>
      <c r="CA12" s="46"/>
      <c r="CB12" s="48"/>
      <c r="CC12" s="46"/>
      <c r="CD12" s="46"/>
      <c r="CE12" s="65"/>
      <c r="CF12" s="48"/>
      <c r="CG12" s="42"/>
      <c r="CH12" s="52">
        <f t="shared" si="6"/>
        <v>0</v>
      </c>
      <c r="CI12" s="52">
        <f t="shared" si="6"/>
        <v>0</v>
      </c>
      <c r="CJ12" s="66"/>
      <c r="CK12" s="42">
        <f t="shared" si="7"/>
        <v>60</v>
      </c>
      <c r="CL12" s="42">
        <f t="shared" si="7"/>
        <v>5588</v>
      </c>
      <c r="CM12" s="42">
        <f t="shared" si="8"/>
        <v>161610.5</v>
      </c>
      <c r="CN12" s="42">
        <f t="shared" si="8"/>
        <v>40112.199999999997</v>
      </c>
    </row>
    <row r="13" spans="1:92" s="54" customFormat="1" ht="13.5" customHeight="1" x14ac:dyDescent="0.25">
      <c r="A13" s="34">
        <v>5</v>
      </c>
      <c r="B13" s="35" t="s">
        <v>59</v>
      </c>
      <c r="C13" s="36">
        <v>533.79999999999995</v>
      </c>
      <c r="D13" s="36">
        <v>0</v>
      </c>
      <c r="E13" s="38">
        <f t="shared" si="0"/>
        <v>154766.1</v>
      </c>
      <c r="F13" s="38">
        <f>BT13+CI13+BR13-CF13</f>
        <v>34011.232000000004</v>
      </c>
      <c r="G13" s="38">
        <f t="shared" si="9"/>
        <v>21.975892653494533</v>
      </c>
      <c r="H13" s="39">
        <f t="shared" si="1"/>
        <v>44006</v>
      </c>
      <c r="I13" s="39">
        <f t="shared" si="1"/>
        <v>6708.5320000000011</v>
      </c>
      <c r="J13" s="39">
        <f t="shared" si="2"/>
        <v>15.244584829341456</v>
      </c>
      <c r="K13" s="40">
        <f t="shared" si="3"/>
        <v>18623</v>
      </c>
      <c r="L13" s="40">
        <f t="shared" si="3"/>
        <v>3621.65</v>
      </c>
      <c r="M13" s="41">
        <f t="shared" si="10"/>
        <v>19.447188959888312</v>
      </c>
      <c r="N13" s="42">
        <v>200</v>
      </c>
      <c r="O13" s="43">
        <v>62.54</v>
      </c>
      <c r="P13" s="44">
        <f t="shared" si="11"/>
        <v>31.27</v>
      </c>
      <c r="Q13" s="42">
        <v>7823</v>
      </c>
      <c r="R13" s="43">
        <v>448.53199999999998</v>
      </c>
      <c r="S13" s="44">
        <f t="shared" si="12"/>
        <v>5.7335037709318675</v>
      </c>
      <c r="T13" s="42">
        <v>18423</v>
      </c>
      <c r="U13" s="43">
        <v>3559.11</v>
      </c>
      <c r="V13" s="44">
        <f t="shared" si="13"/>
        <v>19.318840579710145</v>
      </c>
      <c r="W13" s="42">
        <v>560</v>
      </c>
      <c r="X13" s="43">
        <v>159</v>
      </c>
      <c r="Y13" s="44">
        <f t="shared" si="14"/>
        <v>28.392857142857142</v>
      </c>
      <c r="Z13" s="42"/>
      <c r="AA13" s="43"/>
      <c r="AB13" s="44"/>
      <c r="AC13" s="42"/>
      <c r="AD13" s="42"/>
      <c r="AE13" s="42"/>
      <c r="AF13" s="42"/>
      <c r="AG13" s="60">
        <v>106092.6</v>
      </c>
      <c r="AH13" s="43">
        <v>26523.200000000001</v>
      </c>
      <c r="AI13" s="42">
        <v>4667.5</v>
      </c>
      <c r="AJ13" s="43">
        <v>779.5</v>
      </c>
      <c r="AK13" s="61"/>
      <c r="AL13" s="42"/>
      <c r="AM13" s="46"/>
      <c r="AN13" s="42"/>
      <c r="AO13" s="39">
        <f t="shared" si="4"/>
        <v>3690</v>
      </c>
      <c r="AP13" s="39">
        <f t="shared" si="4"/>
        <v>300</v>
      </c>
      <c r="AQ13" s="47">
        <f t="shared" si="16"/>
        <v>8.1300813008130071</v>
      </c>
      <c r="AR13" s="48">
        <v>1850</v>
      </c>
      <c r="AS13" s="43">
        <v>235</v>
      </c>
      <c r="AT13" s="48">
        <v>1000</v>
      </c>
      <c r="AU13" s="43">
        <v>65</v>
      </c>
      <c r="AV13" s="48"/>
      <c r="AW13" s="43"/>
      <c r="AX13" s="42">
        <v>840</v>
      </c>
      <c r="AY13" s="43">
        <v>0</v>
      </c>
      <c r="AZ13" s="46"/>
      <c r="BA13" s="42"/>
      <c r="BB13" s="42"/>
      <c r="BC13" s="48"/>
      <c r="BD13" s="62"/>
      <c r="BE13" s="43"/>
      <c r="BF13" s="42">
        <v>13280</v>
      </c>
      <c r="BG13" s="43">
        <v>2179.35</v>
      </c>
      <c r="BH13" s="42">
        <v>2240</v>
      </c>
      <c r="BI13" s="43">
        <v>74.38</v>
      </c>
      <c r="BJ13" s="42"/>
      <c r="BK13" s="43"/>
      <c r="BL13" s="42">
        <v>30</v>
      </c>
      <c r="BM13" s="43">
        <v>0</v>
      </c>
      <c r="BN13" s="50"/>
      <c r="BO13" s="48"/>
      <c r="BP13" s="42"/>
      <c r="BQ13" s="43"/>
      <c r="BR13" s="48"/>
      <c r="BS13" s="38">
        <f t="shared" si="5"/>
        <v>154766.1</v>
      </c>
      <c r="BT13" s="38">
        <f t="shared" si="5"/>
        <v>34011.232000000004</v>
      </c>
      <c r="BU13" s="42"/>
      <c r="BV13" s="42"/>
      <c r="BW13" s="42"/>
      <c r="BX13" s="48"/>
      <c r="BY13" s="42"/>
      <c r="BZ13" s="42"/>
      <c r="CA13" s="42"/>
      <c r="CB13" s="48"/>
      <c r="CC13" s="42"/>
      <c r="CD13" s="42"/>
      <c r="CE13" s="65"/>
      <c r="CF13" s="48"/>
      <c r="CG13" s="42"/>
      <c r="CH13" s="52">
        <f t="shared" si="6"/>
        <v>0</v>
      </c>
      <c r="CI13" s="52">
        <f t="shared" si="6"/>
        <v>0</v>
      </c>
      <c r="CJ13" s="66"/>
      <c r="CK13" s="42">
        <f t="shared" si="7"/>
        <v>30</v>
      </c>
      <c r="CL13" s="42">
        <f t="shared" si="7"/>
        <v>0</v>
      </c>
      <c r="CM13" s="42">
        <f t="shared" si="8"/>
        <v>110760.1</v>
      </c>
      <c r="CN13" s="42">
        <f t="shared" si="8"/>
        <v>27302.7</v>
      </c>
    </row>
    <row r="14" spans="1:92" s="68" customFormat="1" ht="13.5" customHeight="1" x14ac:dyDescent="0.25">
      <c r="A14" s="34">
        <v>6</v>
      </c>
      <c r="B14" s="35" t="s">
        <v>60</v>
      </c>
      <c r="C14" s="36">
        <v>91476.800000000003</v>
      </c>
      <c r="D14" s="36">
        <v>1300.5999999999999</v>
      </c>
      <c r="E14" s="38">
        <f t="shared" si="0"/>
        <v>601702.40000000002</v>
      </c>
      <c r="F14" s="38">
        <f>BT14+CI14-CF14</f>
        <v>145056.1384</v>
      </c>
      <c r="G14" s="38">
        <f t="shared" si="9"/>
        <v>24.107621708007144</v>
      </c>
      <c r="H14" s="39">
        <f t="shared" si="1"/>
        <v>186163</v>
      </c>
      <c r="I14" s="39">
        <f t="shared" si="1"/>
        <v>44140.938399999999</v>
      </c>
      <c r="J14" s="39">
        <f t="shared" si="2"/>
        <v>23.710908397479628</v>
      </c>
      <c r="K14" s="40">
        <f t="shared" si="3"/>
        <v>79080</v>
      </c>
      <c r="L14" s="40">
        <f t="shared" si="3"/>
        <v>17268.133000000002</v>
      </c>
      <c r="M14" s="41">
        <f t="shared" si="10"/>
        <v>21.836283510369249</v>
      </c>
      <c r="N14" s="42">
        <v>6130</v>
      </c>
      <c r="O14" s="43">
        <v>2035.0429999999999</v>
      </c>
      <c r="P14" s="44">
        <f t="shared" si="11"/>
        <v>33.198091353996737</v>
      </c>
      <c r="Q14" s="42">
        <v>3200</v>
      </c>
      <c r="R14" s="43">
        <v>539.48299999999995</v>
      </c>
      <c r="S14" s="44">
        <f t="shared" si="12"/>
        <v>16.858843749999998</v>
      </c>
      <c r="T14" s="42">
        <v>72950</v>
      </c>
      <c r="U14" s="43">
        <v>15233.09</v>
      </c>
      <c r="V14" s="44">
        <f t="shared" si="13"/>
        <v>20.881549006168608</v>
      </c>
      <c r="W14" s="42">
        <v>10416</v>
      </c>
      <c r="X14" s="43">
        <v>2403.6792</v>
      </c>
      <c r="Y14" s="44">
        <f t="shared" si="14"/>
        <v>23.076797235023044</v>
      </c>
      <c r="Z14" s="42">
        <v>7000</v>
      </c>
      <c r="AA14" s="43">
        <v>1338.3</v>
      </c>
      <c r="AB14" s="44">
        <f t="shared" si="15"/>
        <v>19.118571428571428</v>
      </c>
      <c r="AC14" s="46"/>
      <c r="AD14" s="46"/>
      <c r="AE14" s="46"/>
      <c r="AF14" s="42"/>
      <c r="AG14" s="67">
        <v>394463.3</v>
      </c>
      <c r="AH14" s="43">
        <v>98615.8</v>
      </c>
      <c r="AI14" s="46">
        <v>13769.2</v>
      </c>
      <c r="AJ14" s="43">
        <v>2299.4</v>
      </c>
      <c r="AK14" s="61"/>
      <c r="AL14" s="46"/>
      <c r="AM14" s="46"/>
      <c r="AN14" s="46"/>
      <c r="AO14" s="39">
        <f t="shared" si="4"/>
        <v>3500</v>
      </c>
      <c r="AP14" s="39">
        <f t="shared" si="4"/>
        <v>2583.0369999999998</v>
      </c>
      <c r="AQ14" s="47">
        <f t="shared" si="16"/>
        <v>73.801057142857147</v>
      </c>
      <c r="AR14" s="48">
        <v>3500</v>
      </c>
      <c r="AS14" s="43">
        <v>2583.0369999999998</v>
      </c>
      <c r="AT14" s="48"/>
      <c r="AU14" s="43"/>
      <c r="AV14" s="48"/>
      <c r="AW14" s="43"/>
      <c r="AX14" s="42"/>
      <c r="AY14" s="43"/>
      <c r="AZ14" s="46"/>
      <c r="BA14" s="46"/>
      <c r="BB14" s="42">
        <v>7306.9</v>
      </c>
      <c r="BC14" s="48"/>
      <c r="BD14" s="62"/>
      <c r="BE14" s="43"/>
      <c r="BF14" s="42">
        <v>82467</v>
      </c>
      <c r="BG14" s="43">
        <v>19993.306199999999</v>
      </c>
      <c r="BH14" s="42">
        <v>30000</v>
      </c>
      <c r="BI14" s="43">
        <v>6579.4762000000001</v>
      </c>
      <c r="BJ14" s="42"/>
      <c r="BK14" s="43"/>
      <c r="BL14" s="42">
        <v>500</v>
      </c>
      <c r="BM14" s="43">
        <v>15</v>
      </c>
      <c r="BN14" s="50"/>
      <c r="BO14" s="48"/>
      <c r="BP14" s="51"/>
      <c r="BQ14" s="43"/>
      <c r="BR14" s="48"/>
      <c r="BS14" s="38">
        <f t="shared" si="5"/>
        <v>601702.40000000002</v>
      </c>
      <c r="BT14" s="38">
        <f t="shared" si="5"/>
        <v>145056.1384</v>
      </c>
      <c r="BU14" s="46"/>
      <c r="BV14" s="46"/>
      <c r="BW14" s="46"/>
      <c r="BX14" s="48"/>
      <c r="BY14" s="46"/>
      <c r="BZ14" s="46"/>
      <c r="CA14" s="46"/>
      <c r="CB14" s="48"/>
      <c r="CC14" s="46"/>
      <c r="CD14" s="46"/>
      <c r="CE14" s="65"/>
      <c r="CF14" s="48"/>
      <c r="CG14" s="42"/>
      <c r="CH14" s="52">
        <f t="shared" si="6"/>
        <v>0</v>
      </c>
      <c r="CI14" s="52">
        <f t="shared" si="6"/>
        <v>0</v>
      </c>
      <c r="CJ14" s="66"/>
      <c r="CK14" s="42">
        <f t="shared" si="7"/>
        <v>500</v>
      </c>
      <c r="CL14" s="42">
        <f t="shared" si="7"/>
        <v>15</v>
      </c>
      <c r="CM14" s="42">
        <f t="shared" si="8"/>
        <v>415539.4</v>
      </c>
      <c r="CN14" s="42">
        <f t="shared" si="8"/>
        <v>100915.2</v>
      </c>
    </row>
    <row r="15" spans="1:92" s="72" customFormat="1" ht="13.5" customHeight="1" x14ac:dyDescent="0.25">
      <c r="A15" s="34">
        <v>7</v>
      </c>
      <c r="B15" s="35" t="s">
        <v>61</v>
      </c>
      <c r="C15" s="36">
        <v>8927</v>
      </c>
      <c r="D15" s="69">
        <v>20</v>
      </c>
      <c r="E15" s="38">
        <f t="shared" si="0"/>
        <v>73542</v>
      </c>
      <c r="F15" s="38">
        <f t="shared" ref="F15:F32" si="17">BT15+CI15+BR15-CF15</f>
        <v>16867.055</v>
      </c>
      <c r="G15" s="38">
        <f t="shared" si="9"/>
        <v>22.935268282070108</v>
      </c>
      <c r="H15" s="39">
        <f t="shared" si="1"/>
        <v>12706.8</v>
      </c>
      <c r="I15" s="39">
        <f t="shared" si="1"/>
        <v>1871.355</v>
      </c>
      <c r="J15" s="39">
        <f t="shared" si="2"/>
        <v>14.727193313816226</v>
      </c>
      <c r="K15" s="40">
        <f t="shared" si="3"/>
        <v>5976.8</v>
      </c>
      <c r="L15" s="40">
        <f t="shared" si="3"/>
        <v>1069.837</v>
      </c>
      <c r="M15" s="41">
        <f t="shared" si="10"/>
        <v>17.899829340115112</v>
      </c>
      <c r="N15" s="42"/>
      <c r="O15" s="43">
        <v>36.177</v>
      </c>
      <c r="P15" s="44"/>
      <c r="Q15" s="42">
        <v>16</v>
      </c>
      <c r="R15" s="43">
        <v>13.1</v>
      </c>
      <c r="S15" s="44">
        <f t="shared" si="12"/>
        <v>81.875</v>
      </c>
      <c r="T15" s="42">
        <v>5976.8</v>
      </c>
      <c r="U15" s="43">
        <v>1033.6600000000001</v>
      </c>
      <c r="V15" s="44">
        <f t="shared" si="13"/>
        <v>17.294538883683579</v>
      </c>
      <c r="W15" s="42">
        <v>561</v>
      </c>
      <c r="X15" s="43">
        <v>141.69999999999999</v>
      </c>
      <c r="Y15" s="44">
        <f t="shared" si="14"/>
        <v>25.258467023172901</v>
      </c>
      <c r="Z15" s="51"/>
      <c r="AA15" s="48"/>
      <c r="AB15" s="44"/>
      <c r="AC15" s="46"/>
      <c r="AD15" s="46"/>
      <c r="AE15" s="46"/>
      <c r="AF15" s="42"/>
      <c r="AG15" s="67">
        <v>58268.1</v>
      </c>
      <c r="AH15" s="43">
        <v>14567</v>
      </c>
      <c r="AI15" s="46">
        <v>2567.1</v>
      </c>
      <c r="AJ15" s="43">
        <v>428.7</v>
      </c>
      <c r="AK15" s="42"/>
      <c r="AL15" s="46"/>
      <c r="AM15" s="46"/>
      <c r="AN15" s="46"/>
      <c r="AO15" s="39">
        <f t="shared" si="4"/>
        <v>123</v>
      </c>
      <c r="AP15" s="39">
        <f t="shared" si="4"/>
        <v>30.75</v>
      </c>
      <c r="AQ15" s="47">
        <f t="shared" si="16"/>
        <v>25</v>
      </c>
      <c r="AR15" s="48"/>
      <c r="AS15" s="43"/>
      <c r="AT15" s="48"/>
      <c r="AU15" s="43"/>
      <c r="AV15" s="48"/>
      <c r="AW15" s="43"/>
      <c r="AX15" s="42">
        <v>123</v>
      </c>
      <c r="AY15" s="43">
        <v>30.75</v>
      </c>
      <c r="AZ15" s="46"/>
      <c r="BA15" s="46"/>
      <c r="BB15" s="62"/>
      <c r="BC15" s="48"/>
      <c r="BD15" s="62"/>
      <c r="BE15" s="43">
        <v>70.908000000000001</v>
      </c>
      <c r="BF15" s="42">
        <v>6030</v>
      </c>
      <c r="BG15" s="43">
        <v>545.05999999999995</v>
      </c>
      <c r="BH15" s="42">
        <v>1585</v>
      </c>
      <c r="BI15" s="43">
        <v>257.56</v>
      </c>
      <c r="BJ15" s="42"/>
      <c r="BK15" s="43"/>
      <c r="BL15" s="42"/>
      <c r="BM15" s="43"/>
      <c r="BN15" s="50"/>
      <c r="BO15" s="48"/>
      <c r="BP15" s="51"/>
      <c r="BQ15" s="43"/>
      <c r="BR15" s="48"/>
      <c r="BS15" s="38">
        <f t="shared" si="5"/>
        <v>73542</v>
      </c>
      <c r="BT15" s="38">
        <f t="shared" si="5"/>
        <v>16867.055</v>
      </c>
      <c r="BU15" s="46"/>
      <c r="BV15" s="46"/>
      <c r="BW15" s="46"/>
      <c r="BX15" s="48"/>
      <c r="BY15" s="46"/>
      <c r="BZ15" s="46"/>
      <c r="CA15" s="46"/>
      <c r="CB15" s="48"/>
      <c r="CC15" s="46"/>
      <c r="CD15" s="46"/>
      <c r="CE15" s="48"/>
      <c r="CF15" s="48"/>
      <c r="CG15" s="42"/>
      <c r="CH15" s="52">
        <f t="shared" si="6"/>
        <v>0</v>
      </c>
      <c r="CI15" s="52">
        <f t="shared" si="6"/>
        <v>0</v>
      </c>
      <c r="CJ15" s="70"/>
      <c r="CK15" s="71">
        <f t="shared" si="7"/>
        <v>0</v>
      </c>
      <c r="CL15" s="42">
        <f t="shared" si="7"/>
        <v>70.908000000000001</v>
      </c>
      <c r="CM15" s="71">
        <f t="shared" si="8"/>
        <v>60835.199999999997</v>
      </c>
      <c r="CN15" s="71">
        <f t="shared" si="8"/>
        <v>14995.7</v>
      </c>
    </row>
    <row r="16" spans="1:92" s="68" customFormat="1" ht="13.5" customHeight="1" x14ac:dyDescent="0.25">
      <c r="A16" s="34">
        <v>8</v>
      </c>
      <c r="B16" s="35" t="s">
        <v>62</v>
      </c>
      <c r="C16" s="36">
        <v>42.3</v>
      </c>
      <c r="D16" s="73">
        <v>0</v>
      </c>
      <c r="E16" s="38">
        <f t="shared" si="0"/>
        <v>11767.315999999999</v>
      </c>
      <c r="F16" s="38">
        <f t="shared" si="17"/>
        <v>3508.855</v>
      </c>
      <c r="G16" s="38">
        <f t="shared" si="9"/>
        <v>29.818651933881952</v>
      </c>
      <c r="H16" s="39">
        <f t="shared" si="1"/>
        <v>3586.3159999999998</v>
      </c>
      <c r="I16" s="39">
        <f t="shared" si="1"/>
        <v>1463.5550000000001</v>
      </c>
      <c r="J16" s="39">
        <f t="shared" si="2"/>
        <v>40.809426720902458</v>
      </c>
      <c r="K16" s="40">
        <f t="shared" si="3"/>
        <v>1195.616</v>
      </c>
      <c r="L16" s="40">
        <f t="shared" si="3"/>
        <v>260.15500000000003</v>
      </c>
      <c r="M16" s="41">
        <f t="shared" si="10"/>
        <v>21.759076492786985</v>
      </c>
      <c r="N16" s="42">
        <v>0.316</v>
      </c>
      <c r="O16" s="43">
        <v>0.158</v>
      </c>
      <c r="P16" s="44">
        <f t="shared" si="11"/>
        <v>50</v>
      </c>
      <c r="Q16" s="42">
        <v>2024.7</v>
      </c>
      <c r="R16" s="43">
        <v>1047.9000000000001</v>
      </c>
      <c r="S16" s="44">
        <f t="shared" si="12"/>
        <v>51.755815676396509</v>
      </c>
      <c r="T16" s="42">
        <v>1195.3</v>
      </c>
      <c r="U16" s="43">
        <v>259.99700000000001</v>
      </c>
      <c r="V16" s="44">
        <f t="shared" si="13"/>
        <v>21.751610474357904</v>
      </c>
      <c r="W16" s="42">
        <v>4</v>
      </c>
      <c r="X16" s="43">
        <v>1</v>
      </c>
      <c r="Y16" s="44">
        <f t="shared" si="14"/>
        <v>25</v>
      </c>
      <c r="Z16" s="51"/>
      <c r="AA16" s="48"/>
      <c r="AB16" s="44"/>
      <c r="AC16" s="46"/>
      <c r="AD16" s="46"/>
      <c r="AE16" s="46"/>
      <c r="AF16" s="42"/>
      <c r="AG16" s="67">
        <v>8181</v>
      </c>
      <c r="AH16" s="43">
        <v>2045.3</v>
      </c>
      <c r="AI16" s="46"/>
      <c r="AJ16" s="43"/>
      <c r="AK16" s="42"/>
      <c r="AL16" s="46"/>
      <c r="AM16" s="46"/>
      <c r="AN16" s="46"/>
      <c r="AO16" s="39">
        <f t="shared" si="4"/>
        <v>362</v>
      </c>
      <c r="AP16" s="39">
        <f t="shared" si="4"/>
        <v>152.5</v>
      </c>
      <c r="AQ16" s="47">
        <f t="shared" si="16"/>
        <v>42.127071823204417</v>
      </c>
      <c r="AR16" s="48">
        <v>362</v>
      </c>
      <c r="AS16" s="43">
        <v>152.5</v>
      </c>
      <c r="AT16" s="48"/>
      <c r="AU16" s="43"/>
      <c r="AV16" s="48"/>
      <c r="AW16" s="43"/>
      <c r="AX16" s="42"/>
      <c r="AY16" s="43"/>
      <c r="AZ16" s="46"/>
      <c r="BA16" s="46"/>
      <c r="BB16" s="42"/>
      <c r="BC16" s="48"/>
      <c r="BD16" s="62"/>
      <c r="BE16" s="74"/>
      <c r="BF16" s="42"/>
      <c r="BG16" s="43">
        <v>2</v>
      </c>
      <c r="BH16" s="42"/>
      <c r="BI16" s="43"/>
      <c r="BJ16" s="42"/>
      <c r="BK16" s="75"/>
      <c r="BL16" s="42"/>
      <c r="BM16" s="43"/>
      <c r="BN16" s="50"/>
      <c r="BO16" s="48"/>
      <c r="BP16" s="51"/>
      <c r="BQ16" s="43"/>
      <c r="BR16" s="48"/>
      <c r="BS16" s="38">
        <f t="shared" si="5"/>
        <v>11767.315999999999</v>
      </c>
      <c r="BT16" s="38">
        <f t="shared" si="5"/>
        <v>3508.855</v>
      </c>
      <c r="BU16" s="46"/>
      <c r="BV16" s="46"/>
      <c r="BW16" s="46"/>
      <c r="BX16" s="48"/>
      <c r="BY16" s="46"/>
      <c r="BZ16" s="46"/>
      <c r="CA16" s="46"/>
      <c r="CB16" s="48"/>
      <c r="CC16" s="46"/>
      <c r="CD16" s="46"/>
      <c r="CE16" s="76"/>
      <c r="CF16" s="48"/>
      <c r="CG16" s="42"/>
      <c r="CH16" s="52">
        <f t="shared" si="6"/>
        <v>0</v>
      </c>
      <c r="CI16" s="52">
        <f t="shared" si="6"/>
        <v>0</v>
      </c>
      <c r="CJ16" s="66"/>
      <c r="CK16" s="42">
        <f t="shared" si="7"/>
        <v>0</v>
      </c>
      <c r="CL16" s="42">
        <f t="shared" si="7"/>
        <v>0</v>
      </c>
      <c r="CM16" s="42">
        <f t="shared" si="8"/>
        <v>8181</v>
      </c>
      <c r="CN16" s="42">
        <f t="shared" si="8"/>
        <v>2045.3</v>
      </c>
    </row>
    <row r="17" spans="1:92" s="68" customFormat="1" ht="13.5" customHeight="1" x14ac:dyDescent="0.25">
      <c r="A17" s="34">
        <v>9</v>
      </c>
      <c r="B17" s="35" t="s">
        <v>63</v>
      </c>
      <c r="C17" s="36">
        <v>252.1</v>
      </c>
      <c r="D17" s="73">
        <v>0</v>
      </c>
      <c r="E17" s="38">
        <f t="shared" si="0"/>
        <v>4776</v>
      </c>
      <c r="F17" s="38">
        <f t="shared" si="17"/>
        <v>1285.2449999999999</v>
      </c>
      <c r="G17" s="38">
        <f t="shared" si="9"/>
        <v>26.91048994974874</v>
      </c>
      <c r="H17" s="39">
        <f t="shared" si="1"/>
        <v>958.7</v>
      </c>
      <c r="I17" s="39">
        <f t="shared" si="1"/>
        <v>330.94499999999999</v>
      </c>
      <c r="J17" s="39">
        <f t="shared" si="2"/>
        <v>34.520183581933864</v>
      </c>
      <c r="K17" s="40">
        <f t="shared" si="3"/>
        <v>768.7</v>
      </c>
      <c r="L17" s="40">
        <f t="shared" si="3"/>
        <v>324.44499999999999</v>
      </c>
      <c r="M17" s="41">
        <f t="shared" si="10"/>
        <v>42.206972811239751</v>
      </c>
      <c r="N17" s="42">
        <v>29.6</v>
      </c>
      <c r="O17" s="43">
        <v>19.085000000000001</v>
      </c>
      <c r="P17" s="44">
        <f t="shared" si="11"/>
        <v>64.476351351351354</v>
      </c>
      <c r="Q17" s="42">
        <v>100</v>
      </c>
      <c r="R17" s="43">
        <v>6.5</v>
      </c>
      <c r="S17" s="44">
        <f t="shared" si="12"/>
        <v>6.5</v>
      </c>
      <c r="T17" s="42">
        <v>739.1</v>
      </c>
      <c r="U17" s="43">
        <v>305.36</v>
      </c>
      <c r="V17" s="44">
        <f t="shared" si="13"/>
        <v>41.315112975240154</v>
      </c>
      <c r="W17" s="42"/>
      <c r="X17" s="43"/>
      <c r="Y17" s="44"/>
      <c r="Z17" s="51"/>
      <c r="AA17" s="48"/>
      <c r="AB17" s="44"/>
      <c r="AC17" s="46"/>
      <c r="AD17" s="46"/>
      <c r="AE17" s="46"/>
      <c r="AF17" s="42"/>
      <c r="AG17" s="60">
        <v>3817.3</v>
      </c>
      <c r="AH17" s="43">
        <v>954.3</v>
      </c>
      <c r="AI17" s="46"/>
      <c r="AJ17" s="43"/>
      <c r="AK17" s="42"/>
      <c r="AL17" s="46"/>
      <c r="AM17" s="46"/>
      <c r="AN17" s="46"/>
      <c r="AO17" s="39">
        <f t="shared" si="4"/>
        <v>90</v>
      </c>
      <c r="AP17" s="39">
        <f t="shared" si="4"/>
        <v>0</v>
      </c>
      <c r="AQ17" s="47">
        <f t="shared" si="16"/>
        <v>0</v>
      </c>
      <c r="AR17" s="48">
        <v>90</v>
      </c>
      <c r="AS17" s="43">
        <v>0</v>
      </c>
      <c r="AT17" s="48"/>
      <c r="AU17" s="43"/>
      <c r="AV17" s="48"/>
      <c r="AW17" s="43"/>
      <c r="AX17" s="42"/>
      <c r="AY17" s="43"/>
      <c r="AZ17" s="46"/>
      <c r="BA17" s="46"/>
      <c r="BB17" s="42"/>
      <c r="BC17" s="48"/>
      <c r="BD17" s="62"/>
      <c r="BE17" s="74"/>
      <c r="BF17" s="42"/>
      <c r="BG17" s="43"/>
      <c r="BH17" s="42"/>
      <c r="BI17" s="43"/>
      <c r="BJ17" s="42"/>
      <c r="BK17" s="75"/>
      <c r="BL17" s="42"/>
      <c r="BM17" s="43"/>
      <c r="BN17" s="50"/>
      <c r="BO17" s="48"/>
      <c r="BP17" s="51"/>
      <c r="BQ17" s="43"/>
      <c r="BR17" s="48"/>
      <c r="BS17" s="38">
        <f t="shared" si="5"/>
        <v>4776</v>
      </c>
      <c r="BT17" s="38">
        <f t="shared" si="5"/>
        <v>1285.2449999999999</v>
      </c>
      <c r="BU17" s="46"/>
      <c r="BV17" s="46"/>
      <c r="BW17" s="46"/>
      <c r="BX17" s="48"/>
      <c r="BY17" s="46"/>
      <c r="BZ17" s="46"/>
      <c r="CA17" s="46"/>
      <c r="CB17" s="48"/>
      <c r="CC17" s="46"/>
      <c r="CD17" s="46"/>
      <c r="CE17" s="65"/>
      <c r="CF17" s="48"/>
      <c r="CG17" s="42"/>
      <c r="CH17" s="52">
        <f t="shared" si="6"/>
        <v>0</v>
      </c>
      <c r="CI17" s="52">
        <f t="shared" si="6"/>
        <v>0</v>
      </c>
      <c r="CJ17" s="66"/>
      <c r="CK17" s="42">
        <f t="shared" si="7"/>
        <v>0</v>
      </c>
      <c r="CL17" s="42">
        <f t="shared" si="7"/>
        <v>0</v>
      </c>
      <c r="CM17" s="42">
        <f t="shared" si="8"/>
        <v>3817.3</v>
      </c>
      <c r="CN17" s="42">
        <f t="shared" si="8"/>
        <v>954.3</v>
      </c>
    </row>
    <row r="18" spans="1:92" s="68" customFormat="1" ht="13.5" customHeight="1" x14ac:dyDescent="0.25">
      <c r="A18" s="34">
        <v>10</v>
      </c>
      <c r="B18" s="35" t="s">
        <v>64</v>
      </c>
      <c r="C18" s="36">
        <v>22640.799999999999</v>
      </c>
      <c r="D18" s="36">
        <v>0</v>
      </c>
      <c r="E18" s="38">
        <f t="shared" si="0"/>
        <v>94801.7</v>
      </c>
      <c r="F18" s="38">
        <f t="shared" si="17"/>
        <v>22137.454000000002</v>
      </c>
      <c r="G18" s="38">
        <f t="shared" si="9"/>
        <v>23.351325978331612</v>
      </c>
      <c r="H18" s="39">
        <f t="shared" si="1"/>
        <v>11902.7</v>
      </c>
      <c r="I18" s="39">
        <f t="shared" si="1"/>
        <v>1412.654</v>
      </c>
      <c r="J18" s="39">
        <f t="shared" si="2"/>
        <v>11.868349198081107</v>
      </c>
      <c r="K18" s="40">
        <f t="shared" si="3"/>
        <v>5993.6</v>
      </c>
      <c r="L18" s="40">
        <f t="shared" si="3"/>
        <v>1105.402</v>
      </c>
      <c r="M18" s="41">
        <f t="shared" si="10"/>
        <v>18.443039241857981</v>
      </c>
      <c r="N18" s="42"/>
      <c r="O18" s="43">
        <v>0.28599999999999998</v>
      </c>
      <c r="P18" s="44"/>
      <c r="Q18" s="42">
        <v>4359.1000000000004</v>
      </c>
      <c r="R18" s="43">
        <v>0.122</v>
      </c>
      <c r="S18" s="44">
        <f t="shared" si="12"/>
        <v>2.79874285976463E-3</v>
      </c>
      <c r="T18" s="42">
        <v>5993.6</v>
      </c>
      <c r="U18" s="43">
        <v>1105.116</v>
      </c>
      <c r="V18" s="44">
        <f t="shared" si="13"/>
        <v>18.438267485317674</v>
      </c>
      <c r="W18" s="42">
        <v>100</v>
      </c>
      <c r="X18" s="43">
        <v>5</v>
      </c>
      <c r="Y18" s="44">
        <f t="shared" si="14"/>
        <v>5</v>
      </c>
      <c r="Z18" s="51"/>
      <c r="AA18" s="48"/>
      <c r="AB18" s="44"/>
      <c r="AC18" s="46"/>
      <c r="AD18" s="46"/>
      <c r="AE18" s="46"/>
      <c r="AF18" s="42"/>
      <c r="AG18" s="67">
        <v>82899</v>
      </c>
      <c r="AH18" s="43">
        <v>20724.8</v>
      </c>
      <c r="AI18" s="46"/>
      <c r="AJ18" s="43"/>
      <c r="AK18" s="46"/>
      <c r="AL18" s="46"/>
      <c r="AM18" s="46"/>
      <c r="AN18" s="46"/>
      <c r="AO18" s="39">
        <f t="shared" si="4"/>
        <v>1080</v>
      </c>
      <c r="AP18" s="39">
        <f t="shared" si="4"/>
        <v>285</v>
      </c>
      <c r="AQ18" s="47">
        <f t="shared" si="16"/>
        <v>26.388888888888889</v>
      </c>
      <c r="AR18" s="48">
        <v>500</v>
      </c>
      <c r="AS18" s="43">
        <v>165</v>
      </c>
      <c r="AT18" s="48"/>
      <c r="AU18" s="43"/>
      <c r="AV18" s="48"/>
      <c r="AW18" s="43"/>
      <c r="AX18" s="42">
        <v>580</v>
      </c>
      <c r="AY18" s="43">
        <v>120</v>
      </c>
      <c r="AZ18" s="46"/>
      <c r="BA18" s="46"/>
      <c r="BB18" s="42"/>
      <c r="BC18" s="48"/>
      <c r="BD18" s="62"/>
      <c r="BE18" s="74"/>
      <c r="BF18" s="42">
        <v>370</v>
      </c>
      <c r="BG18" s="43">
        <v>17.13</v>
      </c>
      <c r="BH18" s="42">
        <v>370</v>
      </c>
      <c r="BI18" s="43">
        <v>17.13</v>
      </c>
      <c r="BJ18" s="42"/>
      <c r="BK18" s="75"/>
      <c r="BL18" s="42"/>
      <c r="BM18" s="43"/>
      <c r="BN18" s="50"/>
      <c r="BO18" s="48"/>
      <c r="BP18" s="118"/>
      <c r="BQ18" s="43"/>
      <c r="BR18" s="48"/>
      <c r="BS18" s="38">
        <f t="shared" si="5"/>
        <v>94801.7</v>
      </c>
      <c r="BT18" s="38">
        <f t="shared" si="5"/>
        <v>22137.454000000002</v>
      </c>
      <c r="BU18" s="46"/>
      <c r="BV18" s="46"/>
      <c r="BW18" s="46"/>
      <c r="BX18" s="48"/>
      <c r="BY18" s="46"/>
      <c r="BZ18" s="46"/>
      <c r="CA18" s="46"/>
      <c r="CB18" s="48"/>
      <c r="CC18" s="46"/>
      <c r="CD18" s="46"/>
      <c r="CE18" s="76"/>
      <c r="CF18" s="48"/>
      <c r="CG18" s="42"/>
      <c r="CH18" s="52">
        <f t="shared" si="6"/>
        <v>0</v>
      </c>
      <c r="CI18" s="52">
        <f t="shared" si="6"/>
        <v>0</v>
      </c>
      <c r="CJ18" s="66"/>
      <c r="CK18" s="42">
        <f t="shared" si="7"/>
        <v>0</v>
      </c>
      <c r="CL18" s="42">
        <f t="shared" si="7"/>
        <v>0</v>
      </c>
      <c r="CM18" s="42">
        <f t="shared" si="8"/>
        <v>82899</v>
      </c>
      <c r="CN18" s="42">
        <f t="shared" si="8"/>
        <v>20724.8</v>
      </c>
    </row>
    <row r="19" spans="1:92" s="68" customFormat="1" ht="13.5" customHeight="1" x14ac:dyDescent="0.25">
      <c r="A19" s="34">
        <v>11</v>
      </c>
      <c r="B19" s="35" t="s">
        <v>65</v>
      </c>
      <c r="C19" s="36">
        <v>675.9</v>
      </c>
      <c r="D19" s="36">
        <v>0</v>
      </c>
      <c r="E19" s="38">
        <f t="shared" si="0"/>
        <v>116046</v>
      </c>
      <c r="F19" s="38">
        <f t="shared" si="17"/>
        <v>26733.726999999999</v>
      </c>
      <c r="G19" s="38">
        <f t="shared" si="9"/>
        <v>23.037180945487133</v>
      </c>
      <c r="H19" s="39">
        <f t="shared" si="1"/>
        <v>31830</v>
      </c>
      <c r="I19" s="39">
        <f t="shared" si="1"/>
        <v>5873.4269999999997</v>
      </c>
      <c r="J19" s="39">
        <f t="shared" si="2"/>
        <v>18.452488218661639</v>
      </c>
      <c r="K19" s="40">
        <f t="shared" si="3"/>
        <v>12000</v>
      </c>
      <c r="L19" s="40">
        <f t="shared" si="3"/>
        <v>2545.9169999999999</v>
      </c>
      <c r="M19" s="41">
        <f t="shared" si="10"/>
        <v>21.215974999999997</v>
      </c>
      <c r="N19" s="42"/>
      <c r="O19" s="43">
        <v>0.33100000000000002</v>
      </c>
      <c r="P19" s="44"/>
      <c r="Q19" s="42">
        <v>11300</v>
      </c>
      <c r="R19" s="43">
        <v>784.39800000000002</v>
      </c>
      <c r="S19" s="44">
        <f t="shared" si="12"/>
        <v>6.9415752212389386</v>
      </c>
      <c r="T19" s="42">
        <v>12000</v>
      </c>
      <c r="U19" s="43">
        <v>2545.5859999999998</v>
      </c>
      <c r="V19" s="44">
        <f t="shared" si="13"/>
        <v>21.213216666666664</v>
      </c>
      <c r="W19" s="42">
        <v>1620</v>
      </c>
      <c r="X19" s="43">
        <v>269.68700000000001</v>
      </c>
      <c r="Y19" s="44">
        <f t="shared" si="14"/>
        <v>16.647345679012346</v>
      </c>
      <c r="Z19" s="51"/>
      <c r="AA19" s="48"/>
      <c r="AB19" s="44"/>
      <c r="AC19" s="42"/>
      <c r="AD19" s="42"/>
      <c r="AE19" s="42"/>
      <c r="AF19" s="42"/>
      <c r="AG19" s="67">
        <v>81882.3</v>
      </c>
      <c r="AH19" s="43">
        <v>20470.599999999999</v>
      </c>
      <c r="AI19" s="42">
        <v>2333.6999999999998</v>
      </c>
      <c r="AJ19" s="43">
        <v>389.7</v>
      </c>
      <c r="AK19" s="61"/>
      <c r="AL19" s="46"/>
      <c r="AM19" s="42"/>
      <c r="AN19" s="42"/>
      <c r="AO19" s="39">
        <f t="shared" si="4"/>
        <v>1150</v>
      </c>
      <c r="AP19" s="39">
        <f t="shared" si="4"/>
        <v>39.6</v>
      </c>
      <c r="AQ19" s="47">
        <f t="shared" si="16"/>
        <v>3.4434782608695653</v>
      </c>
      <c r="AR19" s="48">
        <v>1150</v>
      </c>
      <c r="AS19" s="43">
        <v>39.6</v>
      </c>
      <c r="AT19" s="48"/>
      <c r="AU19" s="43"/>
      <c r="AV19" s="48"/>
      <c r="AW19" s="43"/>
      <c r="AX19" s="42"/>
      <c r="AY19" s="43"/>
      <c r="AZ19" s="46"/>
      <c r="BA19" s="42"/>
      <c r="BB19" s="42"/>
      <c r="BC19" s="48"/>
      <c r="BD19" s="62"/>
      <c r="BE19" s="74"/>
      <c r="BF19" s="42">
        <v>5200</v>
      </c>
      <c r="BG19" s="43">
        <v>1833.825</v>
      </c>
      <c r="BH19" s="42"/>
      <c r="BI19" s="43"/>
      <c r="BJ19" s="42">
        <v>560</v>
      </c>
      <c r="BK19" s="75">
        <v>0</v>
      </c>
      <c r="BL19" s="42"/>
      <c r="BM19" s="43">
        <v>400</v>
      </c>
      <c r="BN19" s="50"/>
      <c r="BO19" s="48"/>
      <c r="BP19" s="51"/>
      <c r="BQ19" s="43"/>
      <c r="BR19" s="48"/>
      <c r="BS19" s="38">
        <f t="shared" si="5"/>
        <v>116046</v>
      </c>
      <c r="BT19" s="38">
        <f t="shared" si="5"/>
        <v>26733.726999999999</v>
      </c>
      <c r="BU19" s="42"/>
      <c r="BV19" s="42"/>
      <c r="BW19" s="42"/>
      <c r="BX19" s="48"/>
      <c r="BY19" s="42"/>
      <c r="BZ19" s="42"/>
      <c r="CA19" s="42"/>
      <c r="CB19" s="48"/>
      <c r="CC19" s="42"/>
      <c r="CD19" s="42"/>
      <c r="CE19" s="42"/>
      <c r="CF19" s="48"/>
      <c r="CG19" s="42"/>
      <c r="CH19" s="52">
        <f t="shared" si="6"/>
        <v>0</v>
      </c>
      <c r="CI19" s="52">
        <f t="shared" si="6"/>
        <v>0</v>
      </c>
      <c r="CJ19" s="66"/>
      <c r="CK19" s="42">
        <f t="shared" si="7"/>
        <v>560</v>
      </c>
      <c r="CL19" s="42">
        <f t="shared" si="7"/>
        <v>400</v>
      </c>
      <c r="CM19" s="42">
        <f t="shared" si="8"/>
        <v>84216</v>
      </c>
      <c r="CN19" s="42">
        <f t="shared" si="8"/>
        <v>20860.3</v>
      </c>
    </row>
    <row r="20" spans="1:92" s="68" customFormat="1" ht="13.5" customHeight="1" x14ac:dyDescent="0.25">
      <c r="A20" s="34">
        <v>12</v>
      </c>
      <c r="B20" s="35" t="s">
        <v>66</v>
      </c>
      <c r="C20" s="36">
        <v>133.19999999999999</v>
      </c>
      <c r="D20" s="36">
        <v>0</v>
      </c>
      <c r="E20" s="38">
        <f t="shared" si="0"/>
        <v>13333.6</v>
      </c>
      <c r="F20" s="38">
        <f t="shared" si="17"/>
        <v>3114.6469999999999</v>
      </c>
      <c r="G20" s="38">
        <f t="shared" si="9"/>
        <v>23.359385312293753</v>
      </c>
      <c r="H20" s="39">
        <f t="shared" si="1"/>
        <v>2579.9</v>
      </c>
      <c r="I20" s="39">
        <f t="shared" si="1"/>
        <v>426.14700000000005</v>
      </c>
      <c r="J20" s="39">
        <f t="shared" si="2"/>
        <v>16.5179658126284</v>
      </c>
      <c r="K20" s="40">
        <f t="shared" si="3"/>
        <v>2035.8</v>
      </c>
      <c r="L20" s="40">
        <f t="shared" si="3"/>
        <v>426.14700000000005</v>
      </c>
      <c r="M20" s="41">
        <f t="shared" si="10"/>
        <v>20.932655467138229</v>
      </c>
      <c r="N20" s="42">
        <v>17.8</v>
      </c>
      <c r="O20" s="43">
        <v>17.881</v>
      </c>
      <c r="P20" s="44">
        <f t="shared" si="11"/>
        <v>100.45505617977527</v>
      </c>
      <c r="Q20" s="42">
        <v>480.2</v>
      </c>
      <c r="R20" s="43">
        <v>0</v>
      </c>
      <c r="S20" s="44">
        <f t="shared" si="12"/>
        <v>0</v>
      </c>
      <c r="T20" s="42">
        <v>2018</v>
      </c>
      <c r="U20" s="43">
        <v>408.26600000000002</v>
      </c>
      <c r="V20" s="44">
        <f t="shared" si="13"/>
        <v>20.231219028741329</v>
      </c>
      <c r="W20" s="42"/>
      <c r="X20" s="43"/>
      <c r="Y20" s="44"/>
      <c r="Z20" s="51"/>
      <c r="AA20" s="48"/>
      <c r="AB20" s="44"/>
      <c r="AC20" s="42"/>
      <c r="AD20" s="42"/>
      <c r="AE20" s="42"/>
      <c r="AF20" s="42"/>
      <c r="AG20" s="67">
        <v>10753.7</v>
      </c>
      <c r="AH20" s="43">
        <v>2688.5</v>
      </c>
      <c r="AI20" s="67"/>
      <c r="AJ20" s="48"/>
      <c r="AK20" s="42"/>
      <c r="AL20" s="46"/>
      <c r="AM20" s="46"/>
      <c r="AN20" s="42"/>
      <c r="AO20" s="39">
        <f t="shared" si="4"/>
        <v>63.9</v>
      </c>
      <c r="AP20" s="39">
        <f t="shared" si="4"/>
        <v>0</v>
      </c>
      <c r="AQ20" s="47">
        <f t="shared" si="16"/>
        <v>0</v>
      </c>
      <c r="AR20" s="48"/>
      <c r="AS20" s="43"/>
      <c r="AT20" s="48">
        <v>63.9</v>
      </c>
      <c r="AU20" s="43">
        <v>0</v>
      </c>
      <c r="AV20" s="48"/>
      <c r="AW20" s="43"/>
      <c r="AX20" s="42"/>
      <c r="AY20" s="43"/>
      <c r="AZ20" s="46"/>
      <c r="BA20" s="42"/>
      <c r="BB20" s="42"/>
      <c r="BC20" s="48"/>
      <c r="BD20" s="62"/>
      <c r="BE20" s="74"/>
      <c r="BF20" s="42"/>
      <c r="BG20" s="43"/>
      <c r="BH20" s="42"/>
      <c r="BI20" s="43"/>
      <c r="BJ20" s="50"/>
      <c r="BK20" s="75"/>
      <c r="BL20" s="42"/>
      <c r="BM20" s="43"/>
      <c r="BN20" s="50"/>
      <c r="BO20" s="48"/>
      <c r="BP20" s="51"/>
      <c r="BQ20" s="43"/>
      <c r="BR20" s="48"/>
      <c r="BS20" s="38">
        <f t="shared" si="5"/>
        <v>13333.6</v>
      </c>
      <c r="BT20" s="38">
        <f t="shared" si="5"/>
        <v>3114.6469999999999</v>
      </c>
      <c r="BU20" s="42"/>
      <c r="BV20" s="42"/>
      <c r="BW20" s="42"/>
      <c r="BX20" s="48"/>
      <c r="BY20" s="42"/>
      <c r="BZ20" s="42"/>
      <c r="CA20" s="42"/>
      <c r="CB20" s="48"/>
      <c r="CC20" s="42"/>
      <c r="CD20" s="42"/>
      <c r="CE20" s="65"/>
      <c r="CF20" s="48"/>
      <c r="CG20" s="42"/>
      <c r="CH20" s="52">
        <f t="shared" si="6"/>
        <v>0</v>
      </c>
      <c r="CI20" s="52">
        <f t="shared" si="6"/>
        <v>0</v>
      </c>
      <c r="CJ20" s="66"/>
      <c r="CK20" s="42">
        <f t="shared" si="7"/>
        <v>0</v>
      </c>
      <c r="CL20" s="42">
        <f t="shared" si="7"/>
        <v>0</v>
      </c>
      <c r="CM20" s="42">
        <f t="shared" si="8"/>
        <v>10753.7</v>
      </c>
      <c r="CN20" s="42">
        <f t="shared" si="8"/>
        <v>2688.5</v>
      </c>
    </row>
    <row r="21" spans="1:92" s="68" customFormat="1" ht="13.5" customHeight="1" x14ac:dyDescent="0.25">
      <c r="A21" s="34">
        <v>13</v>
      </c>
      <c r="B21" s="35" t="s">
        <v>67</v>
      </c>
      <c r="C21" s="36">
        <v>1132.5</v>
      </c>
      <c r="D21" s="36">
        <v>0</v>
      </c>
      <c r="E21" s="38">
        <f t="shared" si="0"/>
        <v>88257.400000000009</v>
      </c>
      <c r="F21" s="38">
        <f t="shared" si="17"/>
        <v>21072.576999999997</v>
      </c>
      <c r="G21" s="38">
        <f t="shared" si="9"/>
        <v>23.876272131288705</v>
      </c>
      <c r="H21" s="39">
        <f t="shared" si="1"/>
        <v>18081.3</v>
      </c>
      <c r="I21" s="39">
        <f t="shared" si="1"/>
        <v>3528.4770000000003</v>
      </c>
      <c r="J21" s="39">
        <f t="shared" si="2"/>
        <v>19.514509465580467</v>
      </c>
      <c r="K21" s="40">
        <f t="shared" si="3"/>
        <v>7987.3</v>
      </c>
      <c r="L21" s="40">
        <f t="shared" si="3"/>
        <v>1857.15</v>
      </c>
      <c r="M21" s="41">
        <f t="shared" si="10"/>
        <v>23.251286417187288</v>
      </c>
      <c r="N21" s="42">
        <v>58.3</v>
      </c>
      <c r="O21" s="43">
        <v>2.2400000000000002</v>
      </c>
      <c r="P21" s="44">
        <f t="shared" si="11"/>
        <v>3.8421955403087487</v>
      </c>
      <c r="Q21" s="42">
        <v>5524</v>
      </c>
      <c r="R21" s="43">
        <v>755.71699999999998</v>
      </c>
      <c r="S21" s="44">
        <f t="shared" si="12"/>
        <v>13.68061187545257</v>
      </c>
      <c r="T21" s="42">
        <v>7929</v>
      </c>
      <c r="U21" s="43">
        <v>1854.91</v>
      </c>
      <c r="V21" s="44">
        <f t="shared" si="13"/>
        <v>23.39399672089797</v>
      </c>
      <c r="W21" s="42">
        <v>620</v>
      </c>
      <c r="X21" s="43">
        <v>7.9</v>
      </c>
      <c r="Y21" s="44">
        <f t="shared" si="14"/>
        <v>1.2741935483870968</v>
      </c>
      <c r="Z21" s="51"/>
      <c r="AA21" s="48"/>
      <c r="AB21" s="44"/>
      <c r="AC21" s="42"/>
      <c r="AD21" s="42"/>
      <c r="AE21" s="42"/>
      <c r="AF21" s="42"/>
      <c r="AG21" s="67">
        <v>70176.100000000006</v>
      </c>
      <c r="AH21" s="43">
        <v>17544.099999999999</v>
      </c>
      <c r="AI21" s="42"/>
      <c r="AJ21" s="48"/>
      <c r="AK21" s="61"/>
      <c r="AL21" s="46"/>
      <c r="AM21" s="46"/>
      <c r="AN21" s="42"/>
      <c r="AO21" s="39">
        <f t="shared" si="4"/>
        <v>750</v>
      </c>
      <c r="AP21" s="39">
        <f t="shared" si="4"/>
        <v>100.536</v>
      </c>
      <c r="AQ21" s="47">
        <f t="shared" si="16"/>
        <v>13.4048</v>
      </c>
      <c r="AR21" s="48"/>
      <c r="AS21" s="43"/>
      <c r="AT21" s="48">
        <v>750</v>
      </c>
      <c r="AU21" s="43">
        <v>100.536</v>
      </c>
      <c r="AV21" s="48"/>
      <c r="AW21" s="43"/>
      <c r="AX21" s="42"/>
      <c r="AY21" s="43"/>
      <c r="AZ21" s="46"/>
      <c r="BA21" s="42"/>
      <c r="BB21" s="42"/>
      <c r="BC21" s="48"/>
      <c r="BD21" s="62"/>
      <c r="BE21" s="74"/>
      <c r="BF21" s="42">
        <v>3200</v>
      </c>
      <c r="BG21" s="43">
        <v>807.17399999999998</v>
      </c>
      <c r="BH21" s="42">
        <v>600</v>
      </c>
      <c r="BI21" s="43">
        <v>32.223999999999997</v>
      </c>
      <c r="BJ21" s="50"/>
      <c r="BK21" s="75"/>
      <c r="BL21" s="42"/>
      <c r="BM21" s="43"/>
      <c r="BN21" s="50"/>
      <c r="BO21" s="48"/>
      <c r="BP21" s="51"/>
      <c r="BQ21" s="43"/>
      <c r="BR21" s="48"/>
      <c r="BS21" s="38">
        <f t="shared" si="5"/>
        <v>88257.400000000009</v>
      </c>
      <c r="BT21" s="38">
        <f t="shared" si="5"/>
        <v>21072.576999999997</v>
      </c>
      <c r="BU21" s="42"/>
      <c r="BV21" s="42"/>
      <c r="BW21" s="64"/>
      <c r="BX21" s="48"/>
      <c r="BY21" s="42"/>
      <c r="BZ21" s="42"/>
      <c r="CA21" s="42"/>
      <c r="CB21" s="48"/>
      <c r="CC21" s="42"/>
      <c r="CD21" s="42"/>
      <c r="CE21" s="76"/>
      <c r="CF21" s="48"/>
      <c r="CG21" s="42"/>
      <c r="CH21" s="52">
        <f t="shared" si="6"/>
        <v>0</v>
      </c>
      <c r="CI21" s="52">
        <f t="shared" si="6"/>
        <v>0</v>
      </c>
      <c r="CJ21" s="66"/>
      <c r="CK21" s="42">
        <f t="shared" si="7"/>
        <v>0</v>
      </c>
      <c r="CL21" s="42">
        <f t="shared" si="7"/>
        <v>0</v>
      </c>
      <c r="CM21" s="42">
        <f t="shared" si="8"/>
        <v>70176.100000000006</v>
      </c>
      <c r="CN21" s="42">
        <f t="shared" si="8"/>
        <v>17544.099999999999</v>
      </c>
    </row>
    <row r="22" spans="1:92" s="68" customFormat="1" ht="13.5" customHeight="1" x14ac:dyDescent="0.25">
      <c r="A22" s="34">
        <v>14</v>
      </c>
      <c r="B22" s="35" t="s">
        <v>68</v>
      </c>
      <c r="C22" s="36">
        <v>442.8</v>
      </c>
      <c r="D22" s="36">
        <v>0</v>
      </c>
      <c r="E22" s="38">
        <f t="shared" si="0"/>
        <v>52278.9</v>
      </c>
      <c r="F22" s="38">
        <f t="shared" si="17"/>
        <v>12115.478000000001</v>
      </c>
      <c r="G22" s="38">
        <f t="shared" si="9"/>
        <v>23.174699544175567</v>
      </c>
      <c r="H22" s="39">
        <f t="shared" si="1"/>
        <v>10302.4</v>
      </c>
      <c r="I22" s="39">
        <f t="shared" si="1"/>
        <v>1621.278</v>
      </c>
      <c r="J22" s="39">
        <f t="shared" si="2"/>
        <v>15.736896257182792</v>
      </c>
      <c r="K22" s="40">
        <f t="shared" si="3"/>
        <v>4538.3</v>
      </c>
      <c r="L22" s="40">
        <f t="shared" si="3"/>
        <v>681.90499999999997</v>
      </c>
      <c r="M22" s="41">
        <f t="shared" si="10"/>
        <v>15.02556023180486</v>
      </c>
      <c r="N22" s="42"/>
      <c r="O22" s="43">
        <v>7.8570000000000002</v>
      </c>
      <c r="P22" s="44"/>
      <c r="Q22" s="42">
        <v>2901.3</v>
      </c>
      <c r="R22" s="43">
        <v>339.30900000000003</v>
      </c>
      <c r="S22" s="44">
        <f t="shared" si="12"/>
        <v>11.695067728259746</v>
      </c>
      <c r="T22" s="42">
        <v>4538.3</v>
      </c>
      <c r="U22" s="43">
        <v>674.048</v>
      </c>
      <c r="V22" s="44">
        <f t="shared" si="13"/>
        <v>14.852433730692109</v>
      </c>
      <c r="W22" s="42">
        <v>770.8</v>
      </c>
      <c r="X22" s="43">
        <v>30</v>
      </c>
      <c r="Y22" s="44">
        <f t="shared" si="14"/>
        <v>3.8920601971977167</v>
      </c>
      <c r="Z22" s="51"/>
      <c r="AA22" s="48"/>
      <c r="AB22" s="44"/>
      <c r="AC22" s="42"/>
      <c r="AD22" s="42"/>
      <c r="AE22" s="42"/>
      <c r="AF22" s="42"/>
      <c r="AG22" s="67">
        <v>35976.5</v>
      </c>
      <c r="AH22" s="43">
        <v>8994.2000000000007</v>
      </c>
      <c r="AI22" s="42"/>
      <c r="AJ22" s="48"/>
      <c r="AK22" s="61"/>
      <c r="AL22" s="46"/>
      <c r="AM22" s="46"/>
      <c r="AN22" s="42"/>
      <c r="AO22" s="39">
        <f t="shared" si="4"/>
        <v>482</v>
      </c>
      <c r="AP22" s="39">
        <f t="shared" si="4"/>
        <v>280.06399999999996</v>
      </c>
      <c r="AQ22" s="47">
        <f t="shared" si="16"/>
        <v>58.10456431535269</v>
      </c>
      <c r="AR22" s="48"/>
      <c r="AS22" s="43"/>
      <c r="AT22" s="48">
        <v>200</v>
      </c>
      <c r="AU22" s="43">
        <v>229.56399999999999</v>
      </c>
      <c r="AV22" s="48"/>
      <c r="AW22" s="43"/>
      <c r="AX22" s="42">
        <v>282</v>
      </c>
      <c r="AY22" s="43">
        <v>50.5</v>
      </c>
      <c r="AZ22" s="46"/>
      <c r="BA22" s="42"/>
      <c r="BB22" s="42"/>
      <c r="BC22" s="48"/>
      <c r="BD22" s="62"/>
      <c r="BE22" s="74"/>
      <c r="BF22" s="42">
        <v>1610</v>
      </c>
      <c r="BG22" s="43">
        <v>290</v>
      </c>
      <c r="BH22" s="42">
        <v>290</v>
      </c>
      <c r="BI22" s="43">
        <v>0</v>
      </c>
      <c r="BJ22" s="50"/>
      <c r="BK22" s="75"/>
      <c r="BL22" s="42"/>
      <c r="BM22" s="43"/>
      <c r="BN22" s="50">
        <v>6000</v>
      </c>
      <c r="BO22" s="48">
        <v>1500</v>
      </c>
      <c r="BP22" s="51"/>
      <c r="BQ22" s="43"/>
      <c r="BR22" s="48"/>
      <c r="BS22" s="38">
        <f t="shared" si="5"/>
        <v>52278.9</v>
      </c>
      <c r="BT22" s="38">
        <f t="shared" si="5"/>
        <v>12115.478000000001</v>
      </c>
      <c r="BU22" s="42"/>
      <c r="BV22" s="42"/>
      <c r="BW22" s="42"/>
      <c r="BX22" s="48"/>
      <c r="BY22" s="42"/>
      <c r="BZ22" s="42"/>
      <c r="CA22" s="42"/>
      <c r="CB22" s="48"/>
      <c r="CC22" s="42"/>
      <c r="CD22" s="42"/>
      <c r="CE22" s="65"/>
      <c r="CF22" s="48"/>
      <c r="CG22" s="42"/>
      <c r="CH22" s="52">
        <f t="shared" si="6"/>
        <v>0</v>
      </c>
      <c r="CI22" s="52">
        <f t="shared" si="6"/>
        <v>0</v>
      </c>
      <c r="CJ22" s="66"/>
      <c r="CK22" s="42">
        <f t="shared" si="7"/>
        <v>0</v>
      </c>
      <c r="CL22" s="42">
        <f t="shared" si="7"/>
        <v>0</v>
      </c>
      <c r="CM22" s="42">
        <f t="shared" si="8"/>
        <v>41976.5</v>
      </c>
      <c r="CN22" s="42">
        <f t="shared" si="8"/>
        <v>10494.2</v>
      </c>
    </row>
    <row r="23" spans="1:92" s="68" customFormat="1" ht="13.5" customHeight="1" x14ac:dyDescent="0.25">
      <c r="A23" s="34">
        <v>15</v>
      </c>
      <c r="B23" s="35" t="s">
        <v>69</v>
      </c>
      <c r="C23" s="36">
        <v>1091.0999999999999</v>
      </c>
      <c r="D23" s="36">
        <v>0</v>
      </c>
      <c r="E23" s="38">
        <f t="shared" si="0"/>
        <v>8336.2999999999993</v>
      </c>
      <c r="F23" s="38">
        <f t="shared" si="17"/>
        <v>2155.1130000000003</v>
      </c>
      <c r="G23" s="38">
        <f t="shared" si="9"/>
        <v>25.852152633662424</v>
      </c>
      <c r="H23" s="39">
        <f t="shared" si="1"/>
        <v>4321.7</v>
      </c>
      <c r="I23" s="39">
        <f t="shared" si="1"/>
        <v>1151.413</v>
      </c>
      <c r="J23" s="39">
        <f t="shared" si="2"/>
        <v>26.642594349445819</v>
      </c>
      <c r="K23" s="40">
        <f t="shared" si="3"/>
        <v>2175.6999999999998</v>
      </c>
      <c r="L23" s="40">
        <f t="shared" si="3"/>
        <v>659.52500000000009</v>
      </c>
      <c r="M23" s="41">
        <f t="shared" si="10"/>
        <v>30.313232522866212</v>
      </c>
      <c r="N23" s="42">
        <v>375.7</v>
      </c>
      <c r="O23" s="43">
        <v>22.382999999999999</v>
      </c>
      <c r="P23" s="44">
        <f t="shared" si="11"/>
        <v>5.95767899920149</v>
      </c>
      <c r="Q23" s="42">
        <v>1500</v>
      </c>
      <c r="R23" s="43">
        <v>254.78800000000001</v>
      </c>
      <c r="S23" s="44">
        <f t="shared" si="12"/>
        <v>16.98586666666667</v>
      </c>
      <c r="T23" s="42">
        <v>1800</v>
      </c>
      <c r="U23" s="43">
        <v>637.14200000000005</v>
      </c>
      <c r="V23" s="44">
        <f t="shared" si="13"/>
        <v>35.396777777777778</v>
      </c>
      <c r="W23" s="42">
        <v>6</v>
      </c>
      <c r="X23" s="43">
        <v>0</v>
      </c>
      <c r="Y23" s="44">
        <f t="shared" si="14"/>
        <v>0</v>
      </c>
      <c r="Z23" s="51"/>
      <c r="AA23" s="48"/>
      <c r="AB23" s="44"/>
      <c r="AC23" s="42"/>
      <c r="AD23" s="42"/>
      <c r="AE23" s="42"/>
      <c r="AF23" s="42"/>
      <c r="AG23" s="67">
        <v>4014.6</v>
      </c>
      <c r="AH23" s="43">
        <v>1003.7</v>
      </c>
      <c r="AI23" s="42"/>
      <c r="AJ23" s="48"/>
      <c r="AK23" s="61"/>
      <c r="AL23" s="46"/>
      <c r="AM23" s="46"/>
      <c r="AN23" s="42"/>
      <c r="AO23" s="39">
        <f t="shared" si="4"/>
        <v>580</v>
      </c>
      <c r="AP23" s="39">
        <f t="shared" si="4"/>
        <v>237.1</v>
      </c>
      <c r="AQ23" s="47">
        <f t="shared" si="16"/>
        <v>40.879310344827587</v>
      </c>
      <c r="AR23" s="48">
        <v>580</v>
      </c>
      <c r="AS23" s="43">
        <v>237.1</v>
      </c>
      <c r="AT23" s="48"/>
      <c r="AU23" s="43"/>
      <c r="AV23" s="48"/>
      <c r="AW23" s="43"/>
      <c r="AX23" s="42"/>
      <c r="AY23" s="43"/>
      <c r="AZ23" s="46"/>
      <c r="BA23" s="42"/>
      <c r="BB23" s="42"/>
      <c r="BC23" s="48"/>
      <c r="BD23" s="62"/>
      <c r="BE23" s="74"/>
      <c r="BF23" s="42">
        <v>60</v>
      </c>
      <c r="BG23" s="43">
        <v>0</v>
      </c>
      <c r="BH23" s="42"/>
      <c r="BI23" s="43"/>
      <c r="BJ23" s="50"/>
      <c r="BK23" s="75"/>
      <c r="BL23" s="42"/>
      <c r="BM23" s="43"/>
      <c r="BN23" s="50"/>
      <c r="BO23" s="48"/>
      <c r="BP23" s="51"/>
      <c r="BQ23" s="43"/>
      <c r="BR23" s="48"/>
      <c r="BS23" s="38">
        <f t="shared" si="5"/>
        <v>8336.2999999999993</v>
      </c>
      <c r="BT23" s="38">
        <f t="shared" si="5"/>
        <v>2155.1130000000003</v>
      </c>
      <c r="BU23" s="42"/>
      <c r="BV23" s="42"/>
      <c r="BW23" s="42"/>
      <c r="BX23" s="48"/>
      <c r="BY23" s="42"/>
      <c r="BZ23" s="42"/>
      <c r="CA23" s="42"/>
      <c r="CB23" s="48"/>
      <c r="CC23" s="42"/>
      <c r="CD23" s="42"/>
      <c r="CE23" s="65"/>
      <c r="CF23" s="48"/>
      <c r="CG23" s="42"/>
      <c r="CH23" s="52">
        <f t="shared" si="6"/>
        <v>0</v>
      </c>
      <c r="CI23" s="52">
        <f t="shared" si="6"/>
        <v>0</v>
      </c>
      <c r="CJ23" s="66"/>
      <c r="CK23" s="42">
        <f t="shared" si="7"/>
        <v>0</v>
      </c>
      <c r="CL23" s="42">
        <f t="shared" si="7"/>
        <v>0</v>
      </c>
      <c r="CM23" s="42">
        <f t="shared" si="8"/>
        <v>4014.6</v>
      </c>
      <c r="CN23" s="42">
        <f t="shared" si="8"/>
        <v>1003.7</v>
      </c>
    </row>
    <row r="24" spans="1:92" s="68" customFormat="1" ht="13.5" customHeight="1" x14ac:dyDescent="0.25">
      <c r="A24" s="34">
        <v>16</v>
      </c>
      <c r="B24" s="35" t="s">
        <v>70</v>
      </c>
      <c r="C24" s="36">
        <v>3311.1</v>
      </c>
      <c r="D24" s="36">
        <v>0</v>
      </c>
      <c r="E24" s="38">
        <f t="shared" si="0"/>
        <v>12969.8</v>
      </c>
      <c r="F24" s="38">
        <f t="shared" si="17"/>
        <v>3200.3470000000002</v>
      </c>
      <c r="G24" s="38">
        <f t="shared" si="9"/>
        <v>24.675376644204231</v>
      </c>
      <c r="H24" s="39">
        <f t="shared" si="1"/>
        <v>5410</v>
      </c>
      <c r="I24" s="39">
        <f t="shared" si="1"/>
        <v>1310.347</v>
      </c>
      <c r="J24" s="39">
        <f t="shared" si="2"/>
        <v>24.220831792975968</v>
      </c>
      <c r="K24" s="40">
        <f t="shared" si="3"/>
        <v>910</v>
      </c>
      <c r="L24" s="40">
        <f t="shared" si="3"/>
        <v>372.387</v>
      </c>
      <c r="M24" s="41">
        <f t="shared" si="10"/>
        <v>40.921648351648358</v>
      </c>
      <c r="N24" s="42"/>
      <c r="O24" s="43">
        <v>2.3380000000000001</v>
      </c>
      <c r="P24" s="44"/>
      <c r="Q24" s="42">
        <v>3000</v>
      </c>
      <c r="R24" s="43">
        <v>375.5</v>
      </c>
      <c r="S24" s="44">
        <f t="shared" si="12"/>
        <v>12.516666666666667</v>
      </c>
      <c r="T24" s="42">
        <v>910</v>
      </c>
      <c r="U24" s="43">
        <v>370.04899999999998</v>
      </c>
      <c r="V24" s="44">
        <f t="shared" si="13"/>
        <v>40.664725274725271</v>
      </c>
      <c r="W24" s="42">
        <v>100</v>
      </c>
      <c r="X24" s="43">
        <v>26.15</v>
      </c>
      <c r="Y24" s="44">
        <f t="shared" si="14"/>
        <v>26.15</v>
      </c>
      <c r="Z24" s="51"/>
      <c r="AA24" s="48"/>
      <c r="AB24" s="44"/>
      <c r="AC24" s="42"/>
      <c r="AD24" s="42"/>
      <c r="AE24" s="42"/>
      <c r="AF24" s="42"/>
      <c r="AG24" s="67">
        <v>7559.8</v>
      </c>
      <c r="AH24" s="43">
        <v>1890</v>
      </c>
      <c r="AI24" s="42"/>
      <c r="AJ24" s="48"/>
      <c r="AK24" s="42"/>
      <c r="AL24" s="46"/>
      <c r="AM24" s="46"/>
      <c r="AN24" s="42"/>
      <c r="AO24" s="39">
        <f t="shared" si="4"/>
        <v>1100</v>
      </c>
      <c r="AP24" s="39">
        <f t="shared" si="4"/>
        <v>522.03</v>
      </c>
      <c r="AQ24" s="47">
        <f t="shared" si="16"/>
        <v>47.457272727272724</v>
      </c>
      <c r="AR24" s="48">
        <v>1100</v>
      </c>
      <c r="AS24" s="43">
        <v>522.03</v>
      </c>
      <c r="AT24" s="48"/>
      <c r="AU24" s="43"/>
      <c r="AV24" s="48"/>
      <c r="AW24" s="43"/>
      <c r="AX24" s="42"/>
      <c r="AY24" s="43"/>
      <c r="AZ24" s="46"/>
      <c r="BA24" s="42"/>
      <c r="BB24" s="42"/>
      <c r="BC24" s="48"/>
      <c r="BD24" s="62"/>
      <c r="BE24" s="74"/>
      <c r="BF24" s="42">
        <v>300</v>
      </c>
      <c r="BG24" s="43">
        <v>14.28</v>
      </c>
      <c r="BH24" s="42">
        <v>300</v>
      </c>
      <c r="BI24" s="43">
        <v>14.28</v>
      </c>
      <c r="BJ24" s="50"/>
      <c r="BK24" s="75"/>
      <c r="BL24" s="42"/>
      <c r="BM24" s="43"/>
      <c r="BN24" s="50"/>
      <c r="BO24" s="48"/>
      <c r="BP24" s="51"/>
      <c r="BQ24" s="43"/>
      <c r="BR24" s="48"/>
      <c r="BS24" s="38">
        <f t="shared" si="5"/>
        <v>12969.8</v>
      </c>
      <c r="BT24" s="38">
        <f t="shared" si="5"/>
        <v>3200.3470000000002</v>
      </c>
      <c r="BU24" s="42"/>
      <c r="BV24" s="42"/>
      <c r="BW24" s="64"/>
      <c r="BX24" s="48"/>
      <c r="BY24" s="42"/>
      <c r="BZ24" s="42"/>
      <c r="CA24" s="42"/>
      <c r="CB24" s="48"/>
      <c r="CC24" s="42"/>
      <c r="CD24" s="42"/>
      <c r="CE24" s="76"/>
      <c r="CF24" s="48"/>
      <c r="CG24" s="42"/>
      <c r="CH24" s="52">
        <f t="shared" si="6"/>
        <v>0</v>
      </c>
      <c r="CI24" s="52">
        <f t="shared" si="6"/>
        <v>0</v>
      </c>
      <c r="CJ24" s="66"/>
      <c r="CK24" s="42">
        <f t="shared" si="7"/>
        <v>0</v>
      </c>
      <c r="CL24" s="42">
        <f t="shared" si="7"/>
        <v>0</v>
      </c>
      <c r="CM24" s="42">
        <f t="shared" si="8"/>
        <v>7559.8</v>
      </c>
      <c r="CN24" s="42">
        <f t="shared" si="8"/>
        <v>1890</v>
      </c>
    </row>
    <row r="25" spans="1:92" s="68" customFormat="1" ht="13.5" customHeight="1" x14ac:dyDescent="0.25">
      <c r="A25" s="34">
        <v>17</v>
      </c>
      <c r="B25" s="35" t="s">
        <v>71</v>
      </c>
      <c r="C25" s="36">
        <v>789.7</v>
      </c>
      <c r="D25" s="36">
        <v>0</v>
      </c>
      <c r="E25" s="38">
        <f t="shared" si="0"/>
        <v>7551.9</v>
      </c>
      <c r="F25" s="38">
        <f t="shared" si="17"/>
        <v>1793.56</v>
      </c>
      <c r="G25" s="38">
        <f t="shared" si="9"/>
        <v>23.749784822362585</v>
      </c>
      <c r="H25" s="39">
        <f t="shared" si="1"/>
        <v>1276.0999999999999</v>
      </c>
      <c r="I25" s="39">
        <f t="shared" si="1"/>
        <v>224.56</v>
      </c>
      <c r="J25" s="39">
        <f t="shared" si="2"/>
        <v>17.597366977509601</v>
      </c>
      <c r="K25" s="40">
        <f t="shared" si="3"/>
        <v>474.4</v>
      </c>
      <c r="L25" s="40">
        <f t="shared" si="3"/>
        <v>134.80000000000001</v>
      </c>
      <c r="M25" s="41">
        <f t="shared" si="10"/>
        <v>28.414839797639125</v>
      </c>
      <c r="N25" s="42"/>
      <c r="O25" s="43"/>
      <c r="P25" s="44"/>
      <c r="Q25" s="42">
        <v>596.70000000000005</v>
      </c>
      <c r="R25" s="43">
        <v>89.76</v>
      </c>
      <c r="S25" s="44">
        <f t="shared" si="12"/>
        <v>15.042735042735041</v>
      </c>
      <c r="T25" s="42">
        <v>474.4</v>
      </c>
      <c r="U25" s="43">
        <v>134.80000000000001</v>
      </c>
      <c r="V25" s="44">
        <f t="shared" si="13"/>
        <v>28.414839797639129</v>
      </c>
      <c r="W25" s="42"/>
      <c r="X25" s="43"/>
      <c r="Y25" s="44"/>
      <c r="Z25" s="51"/>
      <c r="AA25" s="48"/>
      <c r="AB25" s="44"/>
      <c r="AC25" s="42"/>
      <c r="AD25" s="42"/>
      <c r="AE25" s="42"/>
      <c r="AF25" s="42"/>
      <c r="AG25" s="60">
        <v>6275.8</v>
      </c>
      <c r="AH25" s="43">
        <v>1569</v>
      </c>
      <c r="AI25" s="42"/>
      <c r="AJ25" s="48"/>
      <c r="AK25" s="42"/>
      <c r="AL25" s="46"/>
      <c r="AM25" s="46"/>
      <c r="AN25" s="42"/>
      <c r="AO25" s="39">
        <f t="shared" si="4"/>
        <v>205</v>
      </c>
      <c r="AP25" s="39">
        <f t="shared" si="4"/>
        <v>0</v>
      </c>
      <c r="AQ25" s="47">
        <f t="shared" si="16"/>
        <v>0</v>
      </c>
      <c r="AR25" s="48">
        <v>205</v>
      </c>
      <c r="AS25" s="43">
        <v>0</v>
      </c>
      <c r="AT25" s="48"/>
      <c r="AU25" s="43"/>
      <c r="AV25" s="48"/>
      <c r="AW25" s="43"/>
      <c r="AX25" s="42"/>
      <c r="AY25" s="43"/>
      <c r="AZ25" s="46"/>
      <c r="BA25" s="42"/>
      <c r="BB25" s="42"/>
      <c r="BC25" s="48"/>
      <c r="BD25" s="62"/>
      <c r="BE25" s="63"/>
      <c r="BF25" s="42"/>
      <c r="BG25" s="43"/>
      <c r="BH25" s="42"/>
      <c r="BI25" s="43">
        <v>0</v>
      </c>
      <c r="BJ25" s="50"/>
      <c r="BK25" s="75"/>
      <c r="BL25" s="42"/>
      <c r="BM25" s="43"/>
      <c r="BN25" s="50"/>
      <c r="BO25" s="48"/>
      <c r="BP25" s="51"/>
      <c r="BQ25" s="43"/>
      <c r="BR25" s="48"/>
      <c r="BS25" s="38">
        <f t="shared" si="5"/>
        <v>7551.9</v>
      </c>
      <c r="BT25" s="38">
        <f t="shared" si="5"/>
        <v>1793.56</v>
      </c>
      <c r="BU25" s="42"/>
      <c r="BV25" s="42"/>
      <c r="BW25" s="42"/>
      <c r="BX25" s="48"/>
      <c r="BY25" s="42"/>
      <c r="BZ25" s="42"/>
      <c r="CA25" s="42"/>
      <c r="CB25" s="48"/>
      <c r="CC25" s="42"/>
      <c r="CD25" s="42"/>
      <c r="CE25" s="65"/>
      <c r="CF25" s="48"/>
      <c r="CG25" s="42"/>
      <c r="CH25" s="52">
        <f t="shared" si="6"/>
        <v>0</v>
      </c>
      <c r="CI25" s="52">
        <f t="shared" si="6"/>
        <v>0</v>
      </c>
      <c r="CJ25" s="66"/>
      <c r="CK25" s="42">
        <f t="shared" si="7"/>
        <v>0</v>
      </c>
      <c r="CL25" s="42">
        <f t="shared" si="7"/>
        <v>0</v>
      </c>
      <c r="CM25" s="42">
        <f t="shared" si="8"/>
        <v>6275.8</v>
      </c>
      <c r="CN25" s="42">
        <f t="shared" si="8"/>
        <v>1569</v>
      </c>
    </row>
    <row r="26" spans="1:92" s="54" customFormat="1" ht="13.5" customHeight="1" x14ac:dyDescent="0.25">
      <c r="A26" s="34">
        <v>18</v>
      </c>
      <c r="B26" s="35" t="s">
        <v>72</v>
      </c>
      <c r="C26" s="36">
        <v>8213.2000000000007</v>
      </c>
      <c r="D26" s="36">
        <v>0</v>
      </c>
      <c r="E26" s="38">
        <f t="shared" si="0"/>
        <v>18127.900000000001</v>
      </c>
      <c r="F26" s="38">
        <f t="shared" si="17"/>
        <v>3848.933</v>
      </c>
      <c r="G26" s="38">
        <f t="shared" si="9"/>
        <v>21.232095278548535</v>
      </c>
      <c r="H26" s="39">
        <f t="shared" si="1"/>
        <v>5138.5</v>
      </c>
      <c r="I26" s="39">
        <f t="shared" si="1"/>
        <v>601.53300000000002</v>
      </c>
      <c r="J26" s="39">
        <f t="shared" si="2"/>
        <v>11.706392916220686</v>
      </c>
      <c r="K26" s="40">
        <f t="shared" si="3"/>
        <v>1404.6</v>
      </c>
      <c r="L26" s="40">
        <f t="shared" si="3"/>
        <v>260.88299999999998</v>
      </c>
      <c r="M26" s="41">
        <f t="shared" si="10"/>
        <v>18.573472874839812</v>
      </c>
      <c r="N26" s="42">
        <v>44.6</v>
      </c>
      <c r="O26" s="43">
        <v>20.733000000000001</v>
      </c>
      <c r="P26" s="44">
        <v>0</v>
      </c>
      <c r="Q26" s="42">
        <v>1895.9</v>
      </c>
      <c r="R26" s="43">
        <v>277.45</v>
      </c>
      <c r="S26" s="44">
        <f t="shared" si="12"/>
        <v>14.634210665119468</v>
      </c>
      <c r="T26" s="42">
        <v>1360</v>
      </c>
      <c r="U26" s="43">
        <v>240.15</v>
      </c>
      <c r="V26" s="44">
        <f t="shared" si="13"/>
        <v>17.658088235294116</v>
      </c>
      <c r="W26" s="42">
        <v>120</v>
      </c>
      <c r="X26" s="43">
        <v>4</v>
      </c>
      <c r="Y26" s="44">
        <f t="shared" si="14"/>
        <v>3.3333333333333335</v>
      </c>
      <c r="Z26" s="51"/>
      <c r="AA26" s="48"/>
      <c r="AB26" s="44"/>
      <c r="AC26" s="42"/>
      <c r="AD26" s="42"/>
      <c r="AE26" s="42"/>
      <c r="AF26" s="42"/>
      <c r="AG26" s="60">
        <v>12989.4</v>
      </c>
      <c r="AH26" s="43">
        <v>3247.4</v>
      </c>
      <c r="AI26" s="42"/>
      <c r="AJ26" s="48"/>
      <c r="AK26" s="42"/>
      <c r="AL26" s="46"/>
      <c r="AM26" s="46"/>
      <c r="AN26" s="42"/>
      <c r="AO26" s="39">
        <f t="shared" si="4"/>
        <v>1590</v>
      </c>
      <c r="AP26" s="39">
        <f t="shared" si="4"/>
        <v>8</v>
      </c>
      <c r="AQ26" s="47">
        <f t="shared" si="16"/>
        <v>0.50314465408805031</v>
      </c>
      <c r="AR26" s="48">
        <v>1590</v>
      </c>
      <c r="AS26" s="43">
        <v>8</v>
      </c>
      <c r="AT26" s="48"/>
      <c r="AU26" s="43"/>
      <c r="AV26" s="48"/>
      <c r="AW26" s="43"/>
      <c r="AX26" s="42"/>
      <c r="AY26" s="43"/>
      <c r="AZ26" s="46"/>
      <c r="BA26" s="42"/>
      <c r="BB26" s="42"/>
      <c r="BC26" s="48"/>
      <c r="BD26" s="62"/>
      <c r="BE26" s="63"/>
      <c r="BF26" s="42">
        <v>128</v>
      </c>
      <c r="BG26" s="43">
        <v>51.2</v>
      </c>
      <c r="BH26" s="42">
        <v>108</v>
      </c>
      <c r="BI26" s="43">
        <v>19.2</v>
      </c>
      <c r="BJ26" s="50"/>
      <c r="BK26" s="75"/>
      <c r="BL26" s="42"/>
      <c r="BM26" s="43"/>
      <c r="BN26" s="50"/>
      <c r="BO26" s="48"/>
      <c r="BP26" s="51"/>
      <c r="BQ26" s="43"/>
      <c r="BR26" s="48"/>
      <c r="BS26" s="38">
        <f t="shared" si="5"/>
        <v>18127.900000000001</v>
      </c>
      <c r="BT26" s="38">
        <f t="shared" si="5"/>
        <v>3848.933</v>
      </c>
      <c r="BU26" s="42"/>
      <c r="BV26" s="42"/>
      <c r="BW26" s="42"/>
      <c r="BX26" s="48"/>
      <c r="BY26" s="42"/>
      <c r="BZ26" s="42"/>
      <c r="CA26" s="42"/>
      <c r="CB26" s="48"/>
      <c r="CC26" s="42"/>
      <c r="CD26" s="42"/>
      <c r="CE26" s="76"/>
      <c r="CF26" s="48"/>
      <c r="CG26" s="42"/>
      <c r="CH26" s="52">
        <f t="shared" si="6"/>
        <v>0</v>
      </c>
      <c r="CI26" s="52">
        <f t="shared" si="6"/>
        <v>0</v>
      </c>
      <c r="CJ26" s="66"/>
      <c r="CK26" s="42">
        <f t="shared" si="7"/>
        <v>0</v>
      </c>
      <c r="CL26" s="42">
        <f t="shared" si="7"/>
        <v>0</v>
      </c>
      <c r="CM26" s="42">
        <f t="shared" si="8"/>
        <v>12989.4</v>
      </c>
      <c r="CN26" s="42">
        <f t="shared" si="8"/>
        <v>3247.4</v>
      </c>
    </row>
    <row r="27" spans="1:92" s="54" customFormat="1" ht="13.5" customHeight="1" x14ac:dyDescent="0.25">
      <c r="A27" s="34">
        <v>19</v>
      </c>
      <c r="B27" s="35" t="s">
        <v>73</v>
      </c>
      <c r="C27" s="36">
        <v>0.4</v>
      </c>
      <c r="D27" s="36">
        <v>0</v>
      </c>
      <c r="E27" s="38">
        <f t="shared" si="0"/>
        <v>46072.1</v>
      </c>
      <c r="F27" s="38">
        <f t="shared" si="17"/>
        <v>9907.8179999999993</v>
      </c>
      <c r="G27" s="38">
        <f t="shared" si="9"/>
        <v>21.505027988739389</v>
      </c>
      <c r="H27" s="39">
        <f t="shared" si="1"/>
        <v>11984.5</v>
      </c>
      <c r="I27" s="39">
        <f t="shared" si="1"/>
        <v>1385.9180000000001</v>
      </c>
      <c r="J27" s="39">
        <f t="shared" si="2"/>
        <v>11.564253827860988</v>
      </c>
      <c r="K27" s="40">
        <f t="shared" si="3"/>
        <v>4332.7</v>
      </c>
      <c r="L27" s="40">
        <f t="shared" si="3"/>
        <v>603.82600000000002</v>
      </c>
      <c r="M27" s="41">
        <f t="shared" si="10"/>
        <v>13.936483024442033</v>
      </c>
      <c r="N27" s="42"/>
      <c r="O27" s="43">
        <v>0.126</v>
      </c>
      <c r="P27" s="44"/>
      <c r="Q27" s="42">
        <v>2578.3000000000002</v>
      </c>
      <c r="R27" s="43">
        <v>337.988</v>
      </c>
      <c r="S27" s="44">
        <f t="shared" si="12"/>
        <v>13.108947756273514</v>
      </c>
      <c r="T27" s="42">
        <v>4332.7</v>
      </c>
      <c r="U27" s="43">
        <v>603.70000000000005</v>
      </c>
      <c r="V27" s="44">
        <f t="shared" si="13"/>
        <v>13.933574907101809</v>
      </c>
      <c r="W27" s="42">
        <v>40</v>
      </c>
      <c r="X27" s="43">
        <v>0</v>
      </c>
      <c r="Y27" s="44">
        <f t="shared" si="14"/>
        <v>0</v>
      </c>
      <c r="Z27" s="51"/>
      <c r="AA27" s="48"/>
      <c r="AB27" s="44"/>
      <c r="AC27" s="42"/>
      <c r="AD27" s="42"/>
      <c r="AE27" s="42"/>
      <c r="AF27" s="42"/>
      <c r="AG27" s="60">
        <v>34087.599999999999</v>
      </c>
      <c r="AH27" s="43">
        <v>8521.9</v>
      </c>
      <c r="AI27" s="42"/>
      <c r="AJ27" s="48"/>
      <c r="AK27" s="61"/>
      <c r="AL27" s="46"/>
      <c r="AM27" s="46"/>
      <c r="AN27" s="42"/>
      <c r="AO27" s="39">
        <f t="shared" si="4"/>
        <v>1673.5</v>
      </c>
      <c r="AP27" s="39">
        <f t="shared" si="4"/>
        <v>310.3</v>
      </c>
      <c r="AQ27" s="47">
        <f t="shared" si="16"/>
        <v>18.541977890648344</v>
      </c>
      <c r="AR27" s="48">
        <v>1403.5</v>
      </c>
      <c r="AS27" s="43">
        <v>99</v>
      </c>
      <c r="AT27" s="48"/>
      <c r="AU27" s="43"/>
      <c r="AV27" s="48"/>
      <c r="AW27" s="43"/>
      <c r="AX27" s="42">
        <v>270</v>
      </c>
      <c r="AY27" s="43">
        <v>211.3</v>
      </c>
      <c r="AZ27" s="46"/>
      <c r="BA27" s="42"/>
      <c r="BB27" s="42"/>
      <c r="BC27" s="48"/>
      <c r="BD27" s="62"/>
      <c r="BE27" s="63"/>
      <c r="BF27" s="42">
        <v>3360</v>
      </c>
      <c r="BG27" s="43">
        <v>133.804</v>
      </c>
      <c r="BH27" s="42">
        <v>960</v>
      </c>
      <c r="BI27" s="43">
        <v>93.804000000000002</v>
      </c>
      <c r="BJ27" s="50"/>
      <c r="BK27" s="75"/>
      <c r="BL27" s="42"/>
      <c r="BM27" s="43"/>
      <c r="BN27" s="50"/>
      <c r="BO27" s="48"/>
      <c r="BP27" s="51"/>
      <c r="BQ27" s="43"/>
      <c r="BR27" s="48"/>
      <c r="BS27" s="38">
        <f t="shared" si="5"/>
        <v>46072.1</v>
      </c>
      <c r="BT27" s="38">
        <f t="shared" si="5"/>
        <v>9907.8179999999993</v>
      </c>
      <c r="BU27" s="42"/>
      <c r="BV27" s="42"/>
      <c r="BW27" s="42"/>
      <c r="BX27" s="48"/>
      <c r="BY27" s="42"/>
      <c r="BZ27" s="42"/>
      <c r="CA27" s="42"/>
      <c r="CB27" s="48"/>
      <c r="CC27" s="42"/>
      <c r="CD27" s="42"/>
      <c r="CE27" s="76"/>
      <c r="CF27" s="48"/>
      <c r="CG27" s="42"/>
      <c r="CH27" s="52">
        <f t="shared" si="6"/>
        <v>0</v>
      </c>
      <c r="CI27" s="52">
        <f t="shared" si="6"/>
        <v>0</v>
      </c>
      <c r="CJ27" s="66"/>
      <c r="CK27" s="42">
        <f t="shared" si="7"/>
        <v>0</v>
      </c>
      <c r="CL27" s="42">
        <f t="shared" si="7"/>
        <v>0</v>
      </c>
      <c r="CM27" s="42">
        <f t="shared" si="8"/>
        <v>34087.599999999999</v>
      </c>
      <c r="CN27" s="42">
        <f t="shared" si="8"/>
        <v>8521.9</v>
      </c>
    </row>
    <row r="28" spans="1:92" s="54" customFormat="1" ht="13.5" customHeight="1" x14ac:dyDescent="0.25">
      <c r="A28" s="34">
        <v>20</v>
      </c>
      <c r="B28" s="35" t="s">
        <v>74</v>
      </c>
      <c r="C28" s="36">
        <v>7.4</v>
      </c>
      <c r="D28" s="73">
        <v>0</v>
      </c>
      <c r="E28" s="38">
        <f t="shared" si="0"/>
        <v>12650.699999999999</v>
      </c>
      <c r="F28" s="38">
        <f t="shared" si="17"/>
        <v>2896.6790000000001</v>
      </c>
      <c r="G28" s="38">
        <f t="shared" si="9"/>
        <v>22.897381172583341</v>
      </c>
      <c r="H28" s="39">
        <f t="shared" si="1"/>
        <v>2887.7000000000003</v>
      </c>
      <c r="I28" s="39">
        <f t="shared" si="1"/>
        <v>455.87900000000002</v>
      </c>
      <c r="J28" s="39">
        <f t="shared" si="2"/>
        <v>15.786923849430343</v>
      </c>
      <c r="K28" s="40">
        <f t="shared" si="3"/>
        <v>985.7</v>
      </c>
      <c r="L28" s="40">
        <f t="shared" si="3"/>
        <v>455.87900000000002</v>
      </c>
      <c r="M28" s="41">
        <f t="shared" si="10"/>
        <v>46.249264482093942</v>
      </c>
      <c r="N28" s="42">
        <v>1</v>
      </c>
      <c r="O28" s="43">
        <v>0.129</v>
      </c>
      <c r="P28" s="44">
        <f t="shared" si="11"/>
        <v>12.9</v>
      </c>
      <c r="Q28" s="42">
        <v>1586.2</v>
      </c>
      <c r="R28" s="43">
        <v>0</v>
      </c>
      <c r="S28" s="44">
        <f t="shared" si="12"/>
        <v>0</v>
      </c>
      <c r="T28" s="42">
        <v>984.7</v>
      </c>
      <c r="U28" s="43">
        <v>455.75</v>
      </c>
      <c r="V28" s="44">
        <f t="shared" si="13"/>
        <v>46.283131918350762</v>
      </c>
      <c r="W28" s="42">
        <v>24</v>
      </c>
      <c r="X28" s="43">
        <v>0</v>
      </c>
      <c r="Y28" s="44">
        <f t="shared" si="14"/>
        <v>0</v>
      </c>
      <c r="Z28" s="51"/>
      <c r="AA28" s="48"/>
      <c r="AB28" s="44"/>
      <c r="AC28" s="42"/>
      <c r="AD28" s="42"/>
      <c r="AE28" s="42"/>
      <c r="AF28" s="42"/>
      <c r="AG28" s="60">
        <v>9763</v>
      </c>
      <c r="AH28" s="43">
        <v>2440.8000000000002</v>
      </c>
      <c r="AI28" s="42"/>
      <c r="AJ28" s="48"/>
      <c r="AK28" s="42"/>
      <c r="AL28" s="46"/>
      <c r="AM28" s="46"/>
      <c r="AN28" s="42"/>
      <c r="AO28" s="39">
        <f t="shared" si="4"/>
        <v>291.8</v>
      </c>
      <c r="AP28" s="39">
        <f t="shared" si="4"/>
        <v>0</v>
      </c>
      <c r="AQ28" s="47">
        <f t="shared" si="16"/>
        <v>0</v>
      </c>
      <c r="AR28" s="48">
        <v>291.8</v>
      </c>
      <c r="AS28" s="43">
        <v>0</v>
      </c>
      <c r="AT28" s="48"/>
      <c r="AU28" s="43"/>
      <c r="AV28" s="48"/>
      <c r="AW28" s="43"/>
      <c r="AX28" s="42"/>
      <c r="AY28" s="43"/>
      <c r="AZ28" s="46"/>
      <c r="BA28" s="42"/>
      <c r="BB28" s="42"/>
      <c r="BC28" s="48"/>
      <c r="BD28" s="62"/>
      <c r="BE28" s="63"/>
      <c r="BF28" s="42"/>
      <c r="BG28" s="43"/>
      <c r="BH28" s="42"/>
      <c r="BI28" s="43"/>
      <c r="BJ28" s="50"/>
      <c r="BK28" s="75"/>
      <c r="BL28" s="42"/>
      <c r="BM28" s="43"/>
      <c r="BN28" s="50"/>
      <c r="BO28" s="48"/>
      <c r="BP28" s="51"/>
      <c r="BQ28" s="43"/>
      <c r="BR28" s="48"/>
      <c r="BS28" s="38">
        <f t="shared" si="5"/>
        <v>12650.699999999999</v>
      </c>
      <c r="BT28" s="38">
        <f t="shared" si="5"/>
        <v>2896.6790000000001</v>
      </c>
      <c r="BU28" s="42"/>
      <c r="BV28" s="42"/>
      <c r="BW28" s="42"/>
      <c r="BX28" s="48"/>
      <c r="BY28" s="42"/>
      <c r="BZ28" s="42"/>
      <c r="CA28" s="42"/>
      <c r="CB28" s="48"/>
      <c r="CC28" s="42"/>
      <c r="CD28" s="42"/>
      <c r="CE28" s="76"/>
      <c r="CF28" s="48"/>
      <c r="CG28" s="42"/>
      <c r="CH28" s="52">
        <f t="shared" si="6"/>
        <v>0</v>
      </c>
      <c r="CI28" s="52">
        <f t="shared" si="6"/>
        <v>0</v>
      </c>
      <c r="CJ28" s="66"/>
      <c r="CK28" s="42">
        <f t="shared" si="7"/>
        <v>0</v>
      </c>
      <c r="CL28" s="42">
        <f t="shared" si="7"/>
        <v>0</v>
      </c>
      <c r="CM28" s="42">
        <f t="shared" si="8"/>
        <v>9763</v>
      </c>
      <c r="CN28" s="42">
        <f t="shared" si="8"/>
        <v>2440.8000000000002</v>
      </c>
    </row>
    <row r="29" spans="1:92" s="54" customFormat="1" ht="13.5" customHeight="1" x14ac:dyDescent="0.25">
      <c r="A29" s="34">
        <v>21</v>
      </c>
      <c r="B29" s="35" t="s">
        <v>75</v>
      </c>
      <c r="C29" s="36">
        <v>1944.8</v>
      </c>
      <c r="D29" s="73">
        <v>0</v>
      </c>
      <c r="E29" s="38">
        <f t="shared" si="0"/>
        <v>8890.6</v>
      </c>
      <c r="F29" s="38">
        <f t="shared" si="17"/>
        <v>2101.5</v>
      </c>
      <c r="G29" s="38">
        <f t="shared" si="9"/>
        <v>23.63732481497312</v>
      </c>
      <c r="H29" s="39">
        <f t="shared" si="1"/>
        <v>1250.5999999999999</v>
      </c>
      <c r="I29" s="39">
        <f t="shared" si="1"/>
        <v>191.5</v>
      </c>
      <c r="J29" s="39">
        <f t="shared" si="2"/>
        <v>15.312649928034544</v>
      </c>
      <c r="K29" s="40">
        <f t="shared" si="3"/>
        <v>835</v>
      </c>
      <c r="L29" s="40">
        <f t="shared" si="3"/>
        <v>129.14999999999998</v>
      </c>
      <c r="M29" s="41">
        <f t="shared" si="10"/>
        <v>15.467065868263472</v>
      </c>
      <c r="N29" s="42"/>
      <c r="O29" s="43">
        <v>0.45</v>
      </c>
      <c r="P29" s="44"/>
      <c r="Q29" s="42">
        <v>371.6</v>
      </c>
      <c r="R29" s="43">
        <v>44.35</v>
      </c>
      <c r="S29" s="44">
        <f t="shared" si="12"/>
        <v>11.934876210979548</v>
      </c>
      <c r="T29" s="42">
        <v>835</v>
      </c>
      <c r="U29" s="43">
        <v>128.69999999999999</v>
      </c>
      <c r="V29" s="44">
        <f t="shared" si="13"/>
        <v>15.413173652694608</v>
      </c>
      <c r="W29" s="42">
        <v>44</v>
      </c>
      <c r="X29" s="43">
        <v>18</v>
      </c>
      <c r="Y29" s="44">
        <f t="shared" si="14"/>
        <v>40.909090909090907</v>
      </c>
      <c r="Z29" s="51"/>
      <c r="AA29" s="48"/>
      <c r="AB29" s="44"/>
      <c r="AC29" s="42"/>
      <c r="AD29" s="42"/>
      <c r="AE29" s="42"/>
      <c r="AF29" s="42"/>
      <c r="AG29" s="60">
        <v>7640</v>
      </c>
      <c r="AH29" s="43">
        <v>1910</v>
      </c>
      <c r="AI29" s="42"/>
      <c r="AJ29" s="48"/>
      <c r="AK29" s="42"/>
      <c r="AL29" s="46"/>
      <c r="AM29" s="46"/>
      <c r="AN29" s="42"/>
      <c r="AO29" s="39">
        <f t="shared" si="4"/>
        <v>0</v>
      </c>
      <c r="AP29" s="39">
        <f t="shared" si="4"/>
        <v>0</v>
      </c>
      <c r="AQ29" s="47">
        <v>0</v>
      </c>
      <c r="AR29" s="48">
        <v>0</v>
      </c>
      <c r="AS29" s="43">
        <v>0</v>
      </c>
      <c r="AT29" s="48"/>
      <c r="AU29" s="43"/>
      <c r="AV29" s="48"/>
      <c r="AW29" s="43"/>
      <c r="AX29" s="42"/>
      <c r="AY29" s="43"/>
      <c r="AZ29" s="46"/>
      <c r="BA29" s="42"/>
      <c r="BB29" s="42"/>
      <c r="BC29" s="48"/>
      <c r="BD29" s="62"/>
      <c r="BE29" s="63"/>
      <c r="BF29" s="42"/>
      <c r="BG29" s="43"/>
      <c r="BH29" s="42"/>
      <c r="BI29" s="43"/>
      <c r="BJ29" s="50"/>
      <c r="BK29" s="75"/>
      <c r="BL29" s="42"/>
      <c r="BM29" s="43"/>
      <c r="BN29" s="50"/>
      <c r="BO29" s="48"/>
      <c r="BP29" s="51"/>
      <c r="BQ29" s="43"/>
      <c r="BR29" s="48"/>
      <c r="BS29" s="38">
        <f t="shared" si="5"/>
        <v>8890.6</v>
      </c>
      <c r="BT29" s="38">
        <f t="shared" si="5"/>
        <v>2101.5</v>
      </c>
      <c r="BU29" s="42"/>
      <c r="BV29" s="42"/>
      <c r="BW29" s="42"/>
      <c r="BX29" s="48"/>
      <c r="BY29" s="42"/>
      <c r="BZ29" s="42"/>
      <c r="CA29" s="42"/>
      <c r="CB29" s="48"/>
      <c r="CC29" s="42"/>
      <c r="CD29" s="42"/>
      <c r="CE29" s="76"/>
      <c r="CF29" s="48"/>
      <c r="CG29" s="42"/>
      <c r="CH29" s="52">
        <f t="shared" si="6"/>
        <v>0</v>
      </c>
      <c r="CI29" s="52">
        <f t="shared" si="6"/>
        <v>0</v>
      </c>
      <c r="CJ29" s="66"/>
      <c r="CK29" s="42">
        <f t="shared" si="7"/>
        <v>0</v>
      </c>
      <c r="CL29" s="42">
        <f t="shared" si="7"/>
        <v>0</v>
      </c>
      <c r="CM29" s="42">
        <f t="shared" si="8"/>
        <v>7640</v>
      </c>
      <c r="CN29" s="42">
        <f t="shared" si="8"/>
        <v>1910</v>
      </c>
    </row>
    <row r="30" spans="1:92" s="54" customFormat="1" ht="13.5" customHeight="1" x14ac:dyDescent="0.25">
      <c r="A30" s="34">
        <v>22</v>
      </c>
      <c r="B30" s="35" t="s">
        <v>76</v>
      </c>
      <c r="C30" s="36">
        <v>158.4</v>
      </c>
      <c r="D30" s="73">
        <v>0</v>
      </c>
      <c r="E30" s="38">
        <f t="shared" si="0"/>
        <v>34972.9</v>
      </c>
      <c r="F30" s="38">
        <f t="shared" si="17"/>
        <v>7666.1410000000005</v>
      </c>
      <c r="G30" s="38">
        <f t="shared" si="9"/>
        <v>21.920232522896299</v>
      </c>
      <c r="H30" s="39">
        <f t="shared" si="1"/>
        <v>9415</v>
      </c>
      <c r="I30" s="39">
        <f t="shared" si="1"/>
        <v>1276.6410000000001</v>
      </c>
      <c r="J30" s="39">
        <f t="shared" si="2"/>
        <v>13.559649495485928</v>
      </c>
      <c r="K30" s="40">
        <f t="shared" si="3"/>
        <v>2310</v>
      </c>
      <c r="L30" s="40">
        <f t="shared" si="3"/>
        <v>750.47400000000005</v>
      </c>
      <c r="M30" s="41">
        <f t="shared" si="10"/>
        <v>32.488051948051947</v>
      </c>
      <c r="N30" s="42">
        <v>10</v>
      </c>
      <c r="O30" s="43">
        <v>11.856</v>
      </c>
      <c r="P30" s="44">
        <f t="shared" si="11"/>
        <v>118.55999999999999</v>
      </c>
      <c r="Q30" s="42">
        <v>2355</v>
      </c>
      <c r="R30" s="43">
        <v>2.5230000000000001</v>
      </c>
      <c r="S30" s="44">
        <f t="shared" si="12"/>
        <v>0.10713375796178344</v>
      </c>
      <c r="T30" s="42">
        <v>2300</v>
      </c>
      <c r="U30" s="43">
        <v>738.61800000000005</v>
      </c>
      <c r="V30" s="44">
        <f t="shared" si="13"/>
        <v>32.113826086956522</v>
      </c>
      <c r="W30" s="42">
        <v>350</v>
      </c>
      <c r="X30" s="43">
        <v>187.5</v>
      </c>
      <c r="Y30" s="44">
        <f t="shared" si="14"/>
        <v>53.571428571428569</v>
      </c>
      <c r="Z30" s="51"/>
      <c r="AA30" s="48"/>
      <c r="AB30" s="44"/>
      <c r="AC30" s="42"/>
      <c r="AD30" s="42"/>
      <c r="AE30" s="42"/>
      <c r="AF30" s="42"/>
      <c r="AG30" s="60">
        <v>25557.9</v>
      </c>
      <c r="AH30" s="43">
        <v>6389.5</v>
      </c>
      <c r="AI30" s="42"/>
      <c r="AJ30" s="48"/>
      <c r="AK30" s="42"/>
      <c r="AL30" s="46"/>
      <c r="AM30" s="46"/>
      <c r="AN30" s="42"/>
      <c r="AO30" s="39">
        <f t="shared" si="4"/>
        <v>1900</v>
      </c>
      <c r="AP30" s="39">
        <f t="shared" si="4"/>
        <v>130</v>
      </c>
      <c r="AQ30" s="47">
        <f t="shared" si="16"/>
        <v>6.8421052631578956</v>
      </c>
      <c r="AR30" s="48">
        <v>1900</v>
      </c>
      <c r="AS30" s="43">
        <v>130</v>
      </c>
      <c r="AT30" s="48"/>
      <c r="AU30" s="43"/>
      <c r="AV30" s="48"/>
      <c r="AW30" s="43"/>
      <c r="AX30" s="42"/>
      <c r="AY30" s="43"/>
      <c r="AZ30" s="46"/>
      <c r="BA30" s="42"/>
      <c r="BB30" s="42"/>
      <c r="BC30" s="48"/>
      <c r="BD30" s="62"/>
      <c r="BE30" s="63"/>
      <c r="BF30" s="42">
        <v>2500</v>
      </c>
      <c r="BG30" s="43">
        <v>206.14400000000001</v>
      </c>
      <c r="BH30" s="42">
        <v>1500</v>
      </c>
      <c r="BI30" s="43">
        <v>206.14400000000001</v>
      </c>
      <c r="BJ30" s="50"/>
      <c r="BK30" s="75"/>
      <c r="BL30" s="42"/>
      <c r="BM30" s="43"/>
      <c r="BN30" s="50"/>
      <c r="BO30" s="48"/>
      <c r="BP30" s="51"/>
      <c r="BQ30" s="43"/>
      <c r="BR30" s="48"/>
      <c r="BS30" s="38">
        <f t="shared" si="5"/>
        <v>34972.9</v>
      </c>
      <c r="BT30" s="38">
        <f t="shared" si="5"/>
        <v>7666.1410000000005</v>
      </c>
      <c r="BU30" s="42"/>
      <c r="BV30" s="42"/>
      <c r="BW30" s="42"/>
      <c r="BX30" s="48"/>
      <c r="BY30" s="42"/>
      <c r="BZ30" s="42"/>
      <c r="CA30" s="42"/>
      <c r="CB30" s="48"/>
      <c r="CC30" s="42"/>
      <c r="CD30" s="42"/>
      <c r="CE30" s="76"/>
      <c r="CF30" s="48"/>
      <c r="CG30" s="42"/>
      <c r="CH30" s="52">
        <f t="shared" si="6"/>
        <v>0</v>
      </c>
      <c r="CI30" s="52">
        <f t="shared" si="6"/>
        <v>0</v>
      </c>
      <c r="CJ30" s="66"/>
      <c r="CK30" s="42">
        <f t="shared" si="7"/>
        <v>0</v>
      </c>
      <c r="CL30" s="42">
        <f t="shared" si="7"/>
        <v>0</v>
      </c>
      <c r="CM30" s="42">
        <f t="shared" si="8"/>
        <v>25557.9</v>
      </c>
      <c r="CN30" s="42">
        <f t="shared" si="8"/>
        <v>6389.5</v>
      </c>
    </row>
    <row r="31" spans="1:92" s="54" customFormat="1" ht="13.5" customHeight="1" x14ac:dyDescent="0.25">
      <c r="A31" s="34">
        <v>23</v>
      </c>
      <c r="B31" s="35" t="s">
        <v>77</v>
      </c>
      <c r="C31" s="36">
        <v>25933.5</v>
      </c>
      <c r="D31" s="36">
        <v>0</v>
      </c>
      <c r="E31" s="38">
        <f t="shared" si="0"/>
        <v>52807</v>
      </c>
      <c r="F31" s="38">
        <f t="shared" si="17"/>
        <v>12344.798999999999</v>
      </c>
      <c r="G31" s="38">
        <f t="shared" si="9"/>
        <v>23.377201886113582</v>
      </c>
      <c r="H31" s="39">
        <f t="shared" si="1"/>
        <v>14113.9</v>
      </c>
      <c r="I31" s="39">
        <f t="shared" si="1"/>
        <v>2671.4989999999998</v>
      </c>
      <c r="J31" s="39">
        <f t="shared" si="2"/>
        <v>18.928141760959054</v>
      </c>
      <c r="K31" s="40">
        <f t="shared" si="3"/>
        <v>6080</v>
      </c>
      <c r="L31" s="40">
        <f t="shared" si="3"/>
        <v>1986.431</v>
      </c>
      <c r="M31" s="41">
        <f t="shared" si="10"/>
        <v>32.6715625</v>
      </c>
      <c r="N31" s="42">
        <v>80</v>
      </c>
      <c r="O31" s="43">
        <v>11.675000000000001</v>
      </c>
      <c r="P31" s="44">
        <f t="shared" si="11"/>
        <v>14.59375</v>
      </c>
      <c r="Q31" s="42">
        <v>4537.3999999999996</v>
      </c>
      <c r="R31" s="43">
        <v>0.318</v>
      </c>
      <c r="S31" s="44">
        <f t="shared" si="12"/>
        <v>7.0084189183232696E-3</v>
      </c>
      <c r="T31" s="42">
        <v>6000</v>
      </c>
      <c r="U31" s="43">
        <v>1974.7560000000001</v>
      </c>
      <c r="V31" s="44">
        <f t="shared" si="13"/>
        <v>32.912599999999998</v>
      </c>
      <c r="W31" s="42">
        <v>332</v>
      </c>
      <c r="X31" s="43">
        <v>76</v>
      </c>
      <c r="Y31" s="44">
        <f t="shared" si="14"/>
        <v>22.891566265060241</v>
      </c>
      <c r="Z31" s="51"/>
      <c r="AA31" s="48"/>
      <c r="AB31" s="44"/>
      <c r="AC31" s="42"/>
      <c r="AD31" s="42"/>
      <c r="AE31" s="42"/>
      <c r="AF31" s="42"/>
      <c r="AG31" s="60">
        <v>38693.1</v>
      </c>
      <c r="AH31" s="43">
        <v>9673.2999999999993</v>
      </c>
      <c r="AI31" s="42"/>
      <c r="AJ31" s="48"/>
      <c r="AK31" s="42"/>
      <c r="AL31" s="46"/>
      <c r="AM31" s="46"/>
      <c r="AN31" s="42"/>
      <c r="AO31" s="39">
        <f t="shared" si="4"/>
        <v>1040</v>
      </c>
      <c r="AP31" s="39">
        <f t="shared" si="4"/>
        <v>107.35</v>
      </c>
      <c r="AQ31" s="47">
        <f t="shared" si="16"/>
        <v>10.322115384615383</v>
      </c>
      <c r="AR31" s="48">
        <v>1040</v>
      </c>
      <c r="AS31" s="43">
        <v>107.35</v>
      </c>
      <c r="AT31" s="48"/>
      <c r="AU31" s="43"/>
      <c r="AV31" s="48"/>
      <c r="AW31" s="43"/>
      <c r="AX31" s="42"/>
      <c r="AY31" s="43"/>
      <c r="AZ31" s="46"/>
      <c r="BA31" s="42"/>
      <c r="BB31" s="42"/>
      <c r="BC31" s="48"/>
      <c r="BD31" s="62"/>
      <c r="BE31" s="63"/>
      <c r="BF31" s="42">
        <v>2124.5</v>
      </c>
      <c r="BG31" s="43">
        <v>475</v>
      </c>
      <c r="BH31" s="42">
        <v>300</v>
      </c>
      <c r="BI31" s="43">
        <v>3</v>
      </c>
      <c r="BJ31" s="50"/>
      <c r="BK31" s="75"/>
      <c r="BL31" s="42"/>
      <c r="BM31" s="43"/>
      <c r="BN31" s="50"/>
      <c r="BO31" s="48"/>
      <c r="BP31" s="51"/>
      <c r="BQ31" s="43">
        <v>26.4</v>
      </c>
      <c r="BR31" s="48"/>
      <c r="BS31" s="38">
        <f t="shared" si="5"/>
        <v>52807</v>
      </c>
      <c r="BT31" s="38">
        <f t="shared" si="5"/>
        <v>12344.798999999999</v>
      </c>
      <c r="BU31" s="42"/>
      <c r="BV31" s="42"/>
      <c r="BW31" s="42"/>
      <c r="BX31" s="48"/>
      <c r="BY31" s="42"/>
      <c r="BZ31" s="42"/>
      <c r="CA31" s="42"/>
      <c r="CB31" s="48"/>
      <c r="CC31" s="42"/>
      <c r="CD31" s="42"/>
      <c r="CE31" s="65"/>
      <c r="CF31" s="48"/>
      <c r="CG31" s="42"/>
      <c r="CH31" s="52">
        <f t="shared" si="6"/>
        <v>0</v>
      </c>
      <c r="CI31" s="52">
        <f t="shared" si="6"/>
        <v>0</v>
      </c>
      <c r="CJ31" s="66"/>
      <c r="CK31" s="42">
        <f t="shared" si="7"/>
        <v>0</v>
      </c>
      <c r="CL31" s="42">
        <f t="shared" si="7"/>
        <v>26.4</v>
      </c>
      <c r="CM31" s="42">
        <f t="shared" si="8"/>
        <v>38693.1</v>
      </c>
      <c r="CN31" s="42">
        <f t="shared" si="8"/>
        <v>9673.2999999999993</v>
      </c>
    </row>
    <row r="32" spans="1:92" s="54" customFormat="1" ht="13.5" customHeight="1" x14ac:dyDescent="0.25">
      <c r="A32" s="34">
        <v>24</v>
      </c>
      <c r="B32" s="35" t="s">
        <v>78</v>
      </c>
      <c r="C32" s="36">
        <v>812.4</v>
      </c>
      <c r="D32" s="36">
        <v>0</v>
      </c>
      <c r="E32" s="38">
        <f t="shared" si="0"/>
        <v>20920.7</v>
      </c>
      <c r="F32" s="38">
        <f t="shared" si="17"/>
        <v>4710.4540000000006</v>
      </c>
      <c r="G32" s="38">
        <f t="shared" si="9"/>
        <v>22.515757120937639</v>
      </c>
      <c r="H32" s="39">
        <f t="shared" si="1"/>
        <v>2484.3000000000002</v>
      </c>
      <c r="I32" s="39">
        <f t="shared" si="1"/>
        <v>101.354</v>
      </c>
      <c r="J32" s="39">
        <f t="shared" si="2"/>
        <v>4.0797810248359694</v>
      </c>
      <c r="K32" s="40">
        <f t="shared" si="3"/>
        <v>642.70000000000005</v>
      </c>
      <c r="L32" s="40">
        <f t="shared" si="3"/>
        <v>11.234</v>
      </c>
      <c r="M32" s="41">
        <f t="shared" si="10"/>
        <v>1.7479383849385404</v>
      </c>
      <c r="N32" s="42">
        <v>100.7</v>
      </c>
      <c r="O32" s="43">
        <v>3.4000000000000002E-2</v>
      </c>
      <c r="P32" s="44">
        <f t="shared" si="11"/>
        <v>3.3763654419066536E-2</v>
      </c>
      <c r="Q32" s="42">
        <v>1474.6</v>
      </c>
      <c r="R32" s="43">
        <v>0.12</v>
      </c>
      <c r="S32" s="44">
        <f t="shared" si="12"/>
        <v>8.1378000813780021E-3</v>
      </c>
      <c r="T32" s="42">
        <v>542</v>
      </c>
      <c r="U32" s="43">
        <v>11.2</v>
      </c>
      <c r="V32" s="44">
        <f t="shared" si="13"/>
        <v>2.0664206642066421</v>
      </c>
      <c r="W32" s="42">
        <v>6</v>
      </c>
      <c r="X32" s="43">
        <v>0</v>
      </c>
      <c r="Y32" s="44">
        <f t="shared" si="14"/>
        <v>0</v>
      </c>
      <c r="Z32" s="51"/>
      <c r="AA32" s="48"/>
      <c r="AB32" s="44"/>
      <c r="AC32" s="42"/>
      <c r="AD32" s="42"/>
      <c r="AE32" s="42"/>
      <c r="AF32" s="42"/>
      <c r="AG32" s="60">
        <v>18436.400000000001</v>
      </c>
      <c r="AH32" s="43">
        <v>4609.1000000000004</v>
      </c>
      <c r="AI32" s="42"/>
      <c r="AJ32" s="48"/>
      <c r="AK32" s="42"/>
      <c r="AL32" s="46"/>
      <c r="AM32" s="46"/>
      <c r="AN32" s="42"/>
      <c r="AO32" s="39">
        <f t="shared" si="4"/>
        <v>361</v>
      </c>
      <c r="AP32" s="39">
        <f t="shared" si="4"/>
        <v>90</v>
      </c>
      <c r="AQ32" s="47">
        <f t="shared" si="16"/>
        <v>24.930747922437675</v>
      </c>
      <c r="AR32" s="48">
        <v>361</v>
      </c>
      <c r="AS32" s="43">
        <v>90</v>
      </c>
      <c r="AT32" s="48"/>
      <c r="AU32" s="43"/>
      <c r="AV32" s="48"/>
      <c r="AW32" s="43"/>
      <c r="AX32" s="42"/>
      <c r="AY32" s="43"/>
      <c r="AZ32" s="46"/>
      <c r="BA32" s="42"/>
      <c r="BB32" s="42"/>
      <c r="BC32" s="48"/>
      <c r="BD32" s="62"/>
      <c r="BE32" s="63"/>
      <c r="BF32" s="42"/>
      <c r="BG32" s="43"/>
      <c r="BH32" s="42"/>
      <c r="BI32" s="43"/>
      <c r="BJ32" s="50"/>
      <c r="BK32" s="75"/>
      <c r="BL32" s="42"/>
      <c r="BM32" s="43"/>
      <c r="BN32" s="50"/>
      <c r="BO32" s="48"/>
      <c r="BP32" s="51"/>
      <c r="BQ32" s="43"/>
      <c r="BR32" s="48"/>
      <c r="BS32" s="38">
        <f t="shared" si="5"/>
        <v>20920.7</v>
      </c>
      <c r="BT32" s="38">
        <f t="shared" si="5"/>
        <v>4710.4540000000006</v>
      </c>
      <c r="BU32" s="42"/>
      <c r="BV32" s="42"/>
      <c r="BW32" s="42"/>
      <c r="BX32" s="48"/>
      <c r="BY32" s="42"/>
      <c r="BZ32" s="42"/>
      <c r="CA32" s="42"/>
      <c r="CB32" s="48"/>
      <c r="CC32" s="42"/>
      <c r="CD32" s="42"/>
      <c r="CE32" s="65"/>
      <c r="CF32" s="48"/>
      <c r="CG32" s="42"/>
      <c r="CH32" s="52">
        <f t="shared" si="6"/>
        <v>0</v>
      </c>
      <c r="CI32" s="52">
        <f t="shared" si="6"/>
        <v>0</v>
      </c>
      <c r="CJ32" s="66"/>
      <c r="CK32" s="42">
        <f t="shared" si="7"/>
        <v>0</v>
      </c>
      <c r="CL32" s="42">
        <f t="shared" si="7"/>
        <v>0</v>
      </c>
      <c r="CM32" s="42">
        <f t="shared" si="8"/>
        <v>18436.400000000001</v>
      </c>
      <c r="CN32" s="42">
        <f t="shared" si="8"/>
        <v>4609.1000000000004</v>
      </c>
    </row>
    <row r="33" spans="1:92" s="83" customFormat="1" ht="16.5" customHeight="1" x14ac:dyDescent="0.25">
      <c r="A33" s="237" t="s">
        <v>79</v>
      </c>
      <c r="B33" s="238"/>
      <c r="C33" s="77">
        <f>SUM(C9:C32)</f>
        <v>615486.9</v>
      </c>
      <c r="D33" s="77">
        <f t="shared" ref="D33:F33" si="18">SUM(D9:D32)</f>
        <v>1320.6</v>
      </c>
      <c r="E33" s="78">
        <f t="shared" si="18"/>
        <v>3872642.1159999999</v>
      </c>
      <c r="F33" s="78">
        <f t="shared" si="18"/>
        <v>906152.11179999984</v>
      </c>
      <c r="G33" s="79">
        <f t="shared" si="9"/>
        <v>23.398808479001726</v>
      </c>
      <c r="H33" s="78">
        <f t="shared" ref="H33:I33" si="19">SUM(H9:H32)</f>
        <v>1127540.3159999999</v>
      </c>
      <c r="I33" s="78">
        <f t="shared" si="19"/>
        <v>231761.97180000006</v>
      </c>
      <c r="J33" s="79">
        <f t="shared" si="2"/>
        <v>20.554650553178099</v>
      </c>
      <c r="K33" s="78">
        <f t="shared" ref="K33:L33" si="20">SUM(K9:K32)</f>
        <v>409469.91599999997</v>
      </c>
      <c r="L33" s="78">
        <f t="shared" si="20"/>
        <v>93872.681699999986</v>
      </c>
      <c r="M33" s="80">
        <f t="shared" si="10"/>
        <v>22.925416015178023</v>
      </c>
      <c r="N33" s="78">
        <f t="shared" ref="N33:O33" si="21">SUM(N9:N32)</f>
        <v>45439.015999999996</v>
      </c>
      <c r="O33" s="78">
        <f t="shared" si="21"/>
        <v>10676.035399999999</v>
      </c>
      <c r="P33" s="80">
        <f t="shared" si="11"/>
        <v>23.495305003963992</v>
      </c>
      <c r="Q33" s="78">
        <f t="shared" ref="Q33:R33" si="22">SUM(Q9:Q32)</f>
        <v>191474.90000000002</v>
      </c>
      <c r="R33" s="78">
        <f t="shared" si="22"/>
        <v>24243.8557</v>
      </c>
      <c r="S33" s="80">
        <f t="shared" si="12"/>
        <v>12.661636433809338</v>
      </c>
      <c r="T33" s="78">
        <f t="shared" ref="T33:U33" si="23">SUM(T9:T32)</f>
        <v>364030.89999999997</v>
      </c>
      <c r="U33" s="78">
        <f t="shared" si="23"/>
        <v>83196.646299999993</v>
      </c>
      <c r="V33" s="80">
        <f t="shared" si="13"/>
        <v>22.854281408528781</v>
      </c>
      <c r="W33" s="78">
        <f t="shared" ref="W33:X33" si="24">SUM(W9:W32)</f>
        <v>49113.3</v>
      </c>
      <c r="X33" s="78">
        <f t="shared" si="24"/>
        <v>11582.5962</v>
      </c>
      <c r="Y33" s="80">
        <f t="shared" si="14"/>
        <v>23.583420784186767</v>
      </c>
      <c r="Z33" s="78">
        <f t="shared" ref="Z33:AA33" si="25">SUM(Z9:Z32)</f>
        <v>23400</v>
      </c>
      <c r="AA33" s="78">
        <f t="shared" si="25"/>
        <v>5673.2</v>
      </c>
      <c r="AB33" s="80">
        <f t="shared" si="15"/>
        <v>24.244444444444444</v>
      </c>
      <c r="AC33" s="77">
        <f t="shared" ref="AC33:AP33" si="26">SUM(AC9:AC32)</f>
        <v>0</v>
      </c>
      <c r="AD33" s="77">
        <f t="shared" si="26"/>
        <v>0</v>
      </c>
      <c r="AE33" s="77">
        <f t="shared" si="26"/>
        <v>0</v>
      </c>
      <c r="AF33" s="77">
        <f t="shared" si="26"/>
        <v>0</v>
      </c>
      <c r="AG33" s="78">
        <f t="shared" si="26"/>
        <v>2659125.5999999996</v>
      </c>
      <c r="AH33" s="78">
        <f t="shared" si="26"/>
        <v>664782.20000000019</v>
      </c>
      <c r="AI33" s="78">
        <f t="shared" si="26"/>
        <v>48541.999999999993</v>
      </c>
      <c r="AJ33" s="78">
        <f t="shared" si="26"/>
        <v>8106.5</v>
      </c>
      <c r="AK33" s="78">
        <f t="shared" si="26"/>
        <v>0</v>
      </c>
      <c r="AL33" s="78">
        <f t="shared" si="26"/>
        <v>0</v>
      </c>
      <c r="AM33" s="78">
        <f t="shared" si="26"/>
        <v>0</v>
      </c>
      <c r="AN33" s="78">
        <f t="shared" si="26"/>
        <v>0</v>
      </c>
      <c r="AO33" s="78">
        <f t="shared" si="26"/>
        <v>104633.7</v>
      </c>
      <c r="AP33" s="78">
        <f t="shared" si="26"/>
        <v>19822.371699999992</v>
      </c>
      <c r="AQ33" s="80">
        <f t="shared" si="16"/>
        <v>18.944538614232307</v>
      </c>
      <c r="AR33" s="78">
        <f t="shared" ref="AR33:CN33" si="27">SUM(AR9:AR32)</f>
        <v>45647.3</v>
      </c>
      <c r="AS33" s="78">
        <f t="shared" si="27"/>
        <v>9149.0827000000008</v>
      </c>
      <c r="AT33" s="78">
        <f t="shared" si="27"/>
        <v>18685.400000000001</v>
      </c>
      <c r="AU33" s="78">
        <f t="shared" si="27"/>
        <v>2423.2279999999996</v>
      </c>
      <c r="AV33" s="78">
        <f t="shared" si="27"/>
        <v>14646</v>
      </c>
      <c r="AW33" s="78">
        <f t="shared" si="27"/>
        <v>3209.77</v>
      </c>
      <c r="AX33" s="78">
        <f t="shared" si="27"/>
        <v>25655</v>
      </c>
      <c r="AY33" s="78">
        <f t="shared" si="27"/>
        <v>5040.2910000000002</v>
      </c>
      <c r="AZ33" s="78">
        <f t="shared" si="27"/>
        <v>0</v>
      </c>
      <c r="BA33" s="78">
        <f t="shared" si="27"/>
        <v>0</v>
      </c>
      <c r="BB33" s="78">
        <f t="shared" si="27"/>
        <v>21434.199999999997</v>
      </c>
      <c r="BC33" s="78">
        <f t="shared" si="27"/>
        <v>0</v>
      </c>
      <c r="BD33" s="78">
        <f t="shared" si="27"/>
        <v>9000</v>
      </c>
      <c r="BE33" s="78">
        <f t="shared" si="27"/>
        <v>191.328</v>
      </c>
      <c r="BF33" s="78">
        <f t="shared" si="27"/>
        <v>322038.5</v>
      </c>
      <c r="BG33" s="78">
        <f t="shared" si="27"/>
        <v>68065.166499999992</v>
      </c>
      <c r="BH33" s="78">
        <f t="shared" si="27"/>
        <v>92123</v>
      </c>
      <c r="BI33" s="78">
        <f t="shared" si="27"/>
        <v>17847.889499999997</v>
      </c>
      <c r="BJ33" s="78">
        <f t="shared" si="27"/>
        <v>9010</v>
      </c>
      <c r="BK33" s="78">
        <f t="shared" si="27"/>
        <v>0</v>
      </c>
      <c r="BL33" s="78">
        <f t="shared" si="27"/>
        <v>1680</v>
      </c>
      <c r="BM33" s="78">
        <f t="shared" si="27"/>
        <v>1045</v>
      </c>
      <c r="BN33" s="78">
        <f t="shared" si="27"/>
        <v>6000</v>
      </c>
      <c r="BO33" s="78">
        <f t="shared" si="27"/>
        <v>1501.44</v>
      </c>
      <c r="BP33" s="78">
        <f t="shared" si="27"/>
        <v>7720</v>
      </c>
      <c r="BQ33" s="78">
        <f t="shared" si="27"/>
        <v>7265.7719999999999</v>
      </c>
      <c r="BR33" s="78">
        <f t="shared" si="27"/>
        <v>0</v>
      </c>
      <c r="BS33" s="78">
        <f t="shared" si="27"/>
        <v>3862642.1159999999</v>
      </c>
      <c r="BT33" s="78">
        <f t="shared" si="27"/>
        <v>906152.11179999984</v>
      </c>
      <c r="BU33" s="78">
        <f t="shared" si="27"/>
        <v>0</v>
      </c>
      <c r="BV33" s="78">
        <f t="shared" si="27"/>
        <v>0</v>
      </c>
      <c r="BW33" s="78">
        <f t="shared" si="27"/>
        <v>0</v>
      </c>
      <c r="BX33" s="78">
        <f t="shared" si="27"/>
        <v>0</v>
      </c>
      <c r="BY33" s="78">
        <f t="shared" si="27"/>
        <v>0</v>
      </c>
      <c r="BZ33" s="78">
        <f t="shared" si="27"/>
        <v>0</v>
      </c>
      <c r="CA33" s="78">
        <f t="shared" si="27"/>
        <v>10000</v>
      </c>
      <c r="CB33" s="78">
        <f t="shared" si="27"/>
        <v>0</v>
      </c>
      <c r="CC33" s="78">
        <f t="shared" si="27"/>
        <v>0</v>
      </c>
      <c r="CD33" s="78">
        <f t="shared" si="27"/>
        <v>0</v>
      </c>
      <c r="CE33" s="78">
        <f t="shared" si="27"/>
        <v>0</v>
      </c>
      <c r="CF33" s="78">
        <f t="shared" si="27"/>
        <v>0</v>
      </c>
      <c r="CG33" s="78">
        <f t="shared" si="27"/>
        <v>0</v>
      </c>
      <c r="CH33" s="78">
        <f t="shared" si="27"/>
        <v>10000</v>
      </c>
      <c r="CI33" s="78">
        <f t="shared" si="27"/>
        <v>0</v>
      </c>
      <c r="CJ33" s="81"/>
      <c r="CK33" s="82">
        <f t="shared" si="27"/>
        <v>27410</v>
      </c>
      <c r="CL33" s="82">
        <f t="shared" si="27"/>
        <v>8502.1</v>
      </c>
      <c r="CM33" s="82">
        <f t="shared" si="27"/>
        <v>2745101.8</v>
      </c>
      <c r="CN33" s="82">
        <f t="shared" si="27"/>
        <v>674390.14000000013</v>
      </c>
    </row>
    <row r="34" spans="1:92" s="87" customFormat="1" ht="3" customHeight="1" x14ac:dyDescent="0.25">
      <c r="A34" s="84"/>
      <c r="B34" s="85"/>
      <c r="C34" s="86"/>
      <c r="D34" s="86"/>
      <c r="E34" s="81"/>
      <c r="F34" s="81"/>
      <c r="G34" s="66"/>
      <c r="H34" s="81"/>
      <c r="I34" s="81"/>
      <c r="J34" s="66"/>
      <c r="K34" s="81"/>
      <c r="L34" s="81"/>
      <c r="M34" s="66"/>
      <c r="N34" s="81"/>
      <c r="O34" s="81"/>
      <c r="P34" s="66"/>
      <c r="Q34" s="81"/>
      <c r="R34" s="81"/>
      <c r="S34" s="66"/>
      <c r="T34" s="81"/>
      <c r="U34" s="81"/>
      <c r="V34" s="66"/>
      <c r="W34" s="81"/>
      <c r="X34" s="81"/>
      <c r="Y34" s="66"/>
      <c r="Z34" s="81"/>
      <c r="AA34" s="81"/>
      <c r="AB34" s="66"/>
      <c r="AC34" s="86"/>
      <c r="AD34" s="86"/>
      <c r="AE34" s="86"/>
      <c r="AF34" s="86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66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</row>
    <row r="35" spans="1:92" s="16" customFormat="1" ht="16.5" customHeight="1" x14ac:dyDescent="0.25">
      <c r="A35" s="88"/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4"/>
      <c r="P35" s="92"/>
      <c r="Q35" s="93"/>
      <c r="R35" s="92"/>
      <c r="S35" s="92"/>
      <c r="T35" s="93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5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6"/>
    </row>
    <row r="36" spans="1:92" s="16" customFormat="1" ht="16.5" customHeight="1" x14ac:dyDescent="0.25">
      <c r="A36" s="88"/>
      <c r="B36" s="89"/>
      <c r="C36" s="90"/>
      <c r="D36" s="9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4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5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6"/>
    </row>
    <row r="37" spans="1:92" s="16" customFormat="1" ht="16.5" customHeight="1" x14ac:dyDescent="0.25">
      <c r="A37" s="88"/>
      <c r="B37" s="89"/>
      <c r="C37" s="90"/>
      <c r="D37" s="91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4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5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6"/>
    </row>
    <row r="38" spans="1:92" s="16" customFormat="1" ht="16.5" customHeight="1" x14ac:dyDescent="0.25">
      <c r="A38" s="88"/>
      <c r="B38" s="89"/>
      <c r="C38" s="90"/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4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5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6"/>
    </row>
    <row r="39" spans="1:92" s="16" customFormat="1" ht="16.5" customHeight="1" x14ac:dyDescent="0.25">
      <c r="A39" s="88"/>
      <c r="B39" s="89"/>
      <c r="C39" s="90"/>
      <c r="D39" s="91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4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5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6"/>
    </row>
    <row r="40" spans="1:92" s="16" customFormat="1" ht="16.5" customHeight="1" x14ac:dyDescent="0.25">
      <c r="A40" s="88"/>
      <c r="B40" s="89"/>
      <c r="C40" s="90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4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5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6"/>
    </row>
    <row r="41" spans="1:92" s="16" customFormat="1" ht="16.5" customHeight="1" x14ac:dyDescent="0.25">
      <c r="A41" s="88"/>
      <c r="B41" s="89"/>
      <c r="C41" s="90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4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5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6"/>
    </row>
    <row r="42" spans="1:92" s="16" customFormat="1" ht="16.5" customHeight="1" x14ac:dyDescent="0.25">
      <c r="A42" s="88"/>
      <c r="B42" s="89"/>
      <c r="C42" s="90"/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4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5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6"/>
    </row>
    <row r="43" spans="1:92" s="16" customFormat="1" ht="12.75" x14ac:dyDescent="0.25">
      <c r="A43" s="88"/>
      <c r="B43" s="89"/>
      <c r="C43" s="90"/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4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5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6"/>
    </row>
    <row r="44" spans="1:92" s="16" customFormat="1" ht="12.75" x14ac:dyDescent="0.25">
      <c r="A44" s="88"/>
      <c r="B44" s="89"/>
      <c r="C44" s="90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4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5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6"/>
    </row>
    <row r="45" spans="1:92" s="16" customFormat="1" ht="12.75" x14ac:dyDescent="0.25">
      <c r="A45" s="88"/>
      <c r="B45" s="89"/>
      <c r="C45" s="90"/>
      <c r="D45" s="9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4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5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6"/>
    </row>
    <row r="46" spans="1:92" s="16" customFormat="1" ht="12.75" x14ac:dyDescent="0.25">
      <c r="A46" s="88"/>
      <c r="B46" s="89"/>
      <c r="C46" s="90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4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5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6"/>
    </row>
    <row r="47" spans="1:92" s="16" customFormat="1" ht="12.75" x14ac:dyDescent="0.25">
      <c r="A47" s="88"/>
      <c r="B47" s="89"/>
      <c r="C47" s="90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4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5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6"/>
    </row>
    <row r="48" spans="1:92" s="16" customFormat="1" ht="12.75" x14ac:dyDescent="0.25">
      <c r="A48" s="88"/>
      <c r="B48" s="89"/>
      <c r="C48" s="90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4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5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6"/>
    </row>
    <row r="49" spans="1:88" s="16" customFormat="1" ht="12.75" x14ac:dyDescent="0.25">
      <c r="A49" s="88"/>
      <c r="B49" s="89"/>
      <c r="C49" s="90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4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5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6"/>
    </row>
    <row r="50" spans="1:88" s="16" customFormat="1" ht="12.75" x14ac:dyDescent="0.25">
      <c r="A50" s="88"/>
      <c r="B50" s="89"/>
      <c r="C50" s="90"/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4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5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6"/>
    </row>
    <row r="51" spans="1:88" s="16" customFormat="1" ht="12.75" x14ac:dyDescent="0.25">
      <c r="A51" s="88"/>
      <c r="B51" s="89"/>
      <c r="C51" s="90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4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5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6"/>
    </row>
    <row r="52" spans="1:88" s="16" customFormat="1" ht="12.75" x14ac:dyDescent="0.25">
      <c r="A52" s="88"/>
      <c r="B52" s="89"/>
      <c r="C52" s="90"/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4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5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6"/>
    </row>
    <row r="53" spans="1:88" s="16" customFormat="1" ht="12.75" x14ac:dyDescent="0.25">
      <c r="A53" s="88"/>
      <c r="B53" s="89"/>
      <c r="C53" s="90"/>
      <c r="D53" s="91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4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5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6"/>
    </row>
    <row r="54" spans="1:88" s="16" customFormat="1" ht="12.75" x14ac:dyDescent="0.25">
      <c r="A54" s="88"/>
      <c r="B54" s="89"/>
      <c r="C54" s="90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4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5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6"/>
    </row>
    <row r="55" spans="1:88" s="16" customFormat="1" ht="12.75" x14ac:dyDescent="0.25">
      <c r="A55" s="88"/>
      <c r="B55" s="89"/>
      <c r="C55" s="90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4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5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6"/>
    </row>
    <row r="56" spans="1:88" s="16" customFormat="1" ht="12.75" x14ac:dyDescent="0.25">
      <c r="A56" s="88"/>
      <c r="B56" s="89"/>
      <c r="C56" s="90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4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5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6"/>
    </row>
    <row r="57" spans="1:88" s="16" customFormat="1" ht="12.75" x14ac:dyDescent="0.25">
      <c r="A57" s="88"/>
      <c r="B57" s="89"/>
      <c r="C57" s="90"/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4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5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6"/>
    </row>
    <row r="58" spans="1:88" s="16" customFormat="1" ht="12.75" x14ac:dyDescent="0.25">
      <c r="A58" s="88"/>
      <c r="B58" s="89"/>
      <c r="C58" s="90"/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4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5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6"/>
    </row>
    <row r="59" spans="1:88" s="16" customFormat="1" ht="12.75" x14ac:dyDescent="0.25">
      <c r="A59" s="88"/>
      <c r="B59" s="89"/>
      <c r="C59" s="90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4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5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6"/>
    </row>
    <row r="60" spans="1:88" s="16" customFormat="1" ht="12.75" x14ac:dyDescent="0.25">
      <c r="A60" s="88"/>
      <c r="B60" s="89"/>
      <c r="C60" s="90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4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5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6"/>
    </row>
    <row r="61" spans="1:88" s="16" customFormat="1" ht="12.75" x14ac:dyDescent="0.25">
      <c r="A61" s="88"/>
      <c r="B61" s="89"/>
      <c r="C61" s="90"/>
      <c r="D61" s="91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4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5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6"/>
    </row>
    <row r="62" spans="1:88" ht="13.5" x14ac:dyDescent="0.25">
      <c r="A62" s="97"/>
      <c r="B62" s="98"/>
      <c r="C62" s="90"/>
      <c r="D62" s="91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100"/>
      <c r="P62" s="99"/>
      <c r="Q62" s="99"/>
      <c r="R62" s="101"/>
      <c r="S62" s="99"/>
      <c r="T62" s="99"/>
      <c r="U62" s="99"/>
      <c r="V62" s="99"/>
      <c r="W62" s="99"/>
      <c r="X62" s="99"/>
      <c r="Y62" s="99"/>
      <c r="Z62" s="90"/>
      <c r="AA62" s="90"/>
      <c r="AB62" s="90"/>
      <c r="AC62" s="102"/>
      <c r="AD62" s="102"/>
      <c r="AE62" s="102"/>
      <c r="AF62" s="102"/>
      <c r="AG62" s="95"/>
      <c r="AH62" s="92"/>
      <c r="AI62" s="90"/>
      <c r="AJ62" s="90"/>
      <c r="AK62" s="92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2"/>
      <c r="AW62" s="92"/>
      <c r="AX62" s="99"/>
      <c r="AY62" s="99"/>
      <c r="AZ62" s="92"/>
      <c r="BA62" s="92"/>
      <c r="BB62" s="92"/>
      <c r="BC62" s="92"/>
      <c r="BD62" s="99"/>
      <c r="BE62" s="99"/>
      <c r="BF62" s="99"/>
      <c r="BG62" s="99"/>
      <c r="BH62" s="92"/>
      <c r="BI62" s="92"/>
      <c r="BJ62" s="99"/>
      <c r="BK62" s="99"/>
      <c r="BL62" s="99"/>
      <c r="BM62" s="99"/>
      <c r="BN62" s="92"/>
      <c r="BO62" s="92"/>
      <c r="BP62" s="99"/>
      <c r="BQ62" s="99"/>
      <c r="BR62" s="92"/>
      <c r="BS62" s="99"/>
      <c r="BT62" s="99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</row>
    <row r="63" spans="1:88" ht="13.5" x14ac:dyDescent="0.25">
      <c r="A63" s="97"/>
      <c r="B63" s="98"/>
      <c r="C63" s="90"/>
      <c r="D63" s="91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100"/>
      <c r="P63" s="99"/>
      <c r="Q63" s="99"/>
      <c r="R63" s="101"/>
      <c r="S63" s="99"/>
      <c r="T63" s="99"/>
      <c r="U63" s="99"/>
      <c r="V63" s="99"/>
      <c r="W63" s="99"/>
      <c r="X63" s="99"/>
      <c r="Y63" s="99"/>
      <c r="Z63" s="90"/>
      <c r="AA63" s="90"/>
      <c r="AB63" s="90"/>
      <c r="AC63" s="102"/>
      <c r="AD63" s="102"/>
      <c r="AE63" s="102"/>
      <c r="AF63" s="102"/>
      <c r="AG63" s="95"/>
      <c r="AH63" s="92"/>
      <c r="AI63" s="90"/>
      <c r="AJ63" s="90"/>
      <c r="AK63" s="92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2"/>
      <c r="AW63" s="92"/>
      <c r="AX63" s="99"/>
      <c r="AY63" s="99"/>
      <c r="AZ63" s="92"/>
      <c r="BA63" s="92"/>
      <c r="BB63" s="92"/>
      <c r="BC63" s="92"/>
      <c r="BD63" s="99"/>
      <c r="BE63" s="99"/>
      <c r="BF63" s="99"/>
      <c r="BG63" s="99"/>
      <c r="BH63" s="92"/>
      <c r="BI63" s="92"/>
      <c r="BJ63" s="99"/>
      <c r="BK63" s="99"/>
      <c r="BL63" s="99"/>
      <c r="BM63" s="99"/>
      <c r="BN63" s="92"/>
      <c r="BO63" s="92"/>
      <c r="BP63" s="99"/>
      <c r="BQ63" s="99"/>
      <c r="BR63" s="92"/>
      <c r="BS63" s="99"/>
      <c r="BT63" s="99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</row>
    <row r="64" spans="1:88" ht="13.5" x14ac:dyDescent="0.25">
      <c r="A64" s="97"/>
      <c r="B64" s="98"/>
      <c r="C64" s="90"/>
      <c r="D64" s="91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100"/>
      <c r="P64" s="99"/>
      <c r="Q64" s="99"/>
      <c r="R64" s="101"/>
      <c r="S64" s="99"/>
      <c r="T64" s="99"/>
      <c r="U64" s="99"/>
      <c r="V64" s="99"/>
      <c r="W64" s="99"/>
      <c r="X64" s="99"/>
      <c r="Y64" s="99"/>
      <c r="Z64" s="90"/>
      <c r="AA64" s="90"/>
      <c r="AB64" s="90"/>
      <c r="AC64" s="102"/>
      <c r="AD64" s="102"/>
      <c r="AE64" s="102"/>
      <c r="AF64" s="102"/>
      <c r="AG64" s="95"/>
      <c r="AH64" s="92"/>
      <c r="AI64" s="90"/>
      <c r="AJ64" s="90"/>
      <c r="AK64" s="92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2"/>
      <c r="AW64" s="92"/>
      <c r="AX64" s="99"/>
      <c r="AY64" s="99"/>
      <c r="AZ64" s="92"/>
      <c r="BA64" s="92"/>
      <c r="BB64" s="92"/>
      <c r="BC64" s="92"/>
      <c r="BD64" s="99"/>
      <c r="BE64" s="99"/>
      <c r="BF64" s="99"/>
      <c r="BG64" s="99"/>
      <c r="BH64" s="92"/>
      <c r="BI64" s="92"/>
      <c r="BJ64" s="99"/>
      <c r="BK64" s="99"/>
      <c r="BL64" s="99"/>
      <c r="BM64" s="99"/>
      <c r="BN64" s="92"/>
      <c r="BO64" s="92"/>
      <c r="BP64" s="99"/>
      <c r="BQ64" s="99"/>
      <c r="BR64" s="92"/>
      <c r="BS64" s="99"/>
      <c r="BT64" s="99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</row>
    <row r="65" spans="1:87" ht="13.5" x14ac:dyDescent="0.25">
      <c r="A65" s="97"/>
      <c r="B65" s="98"/>
      <c r="C65" s="90"/>
      <c r="D65" s="91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100"/>
      <c r="P65" s="99"/>
      <c r="Q65" s="99"/>
      <c r="R65" s="101"/>
      <c r="S65" s="99"/>
      <c r="T65" s="99"/>
      <c r="U65" s="99"/>
      <c r="V65" s="99"/>
      <c r="W65" s="99"/>
      <c r="X65" s="99"/>
      <c r="Y65" s="99"/>
      <c r="Z65" s="90"/>
      <c r="AA65" s="90"/>
      <c r="AB65" s="90"/>
      <c r="AC65" s="102"/>
      <c r="AD65" s="102"/>
      <c r="AE65" s="102"/>
      <c r="AF65" s="102"/>
      <c r="AG65" s="95"/>
      <c r="AH65" s="92"/>
      <c r="AI65" s="90"/>
      <c r="AJ65" s="90"/>
      <c r="AK65" s="92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2"/>
      <c r="AW65" s="92"/>
      <c r="AX65" s="99"/>
      <c r="AY65" s="99"/>
      <c r="AZ65" s="92"/>
      <c r="BA65" s="92"/>
      <c r="BB65" s="92"/>
      <c r="BC65" s="92"/>
      <c r="BD65" s="99"/>
      <c r="BE65" s="99"/>
      <c r="BF65" s="99"/>
      <c r="BG65" s="99"/>
      <c r="BH65" s="92"/>
      <c r="BI65" s="92"/>
      <c r="BJ65" s="99"/>
      <c r="BK65" s="99"/>
      <c r="BL65" s="99"/>
      <c r="BM65" s="99"/>
      <c r="BN65" s="92"/>
      <c r="BO65" s="92"/>
      <c r="BP65" s="99"/>
      <c r="BQ65" s="99"/>
      <c r="BR65" s="92"/>
      <c r="BS65" s="99"/>
      <c r="BT65" s="99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</row>
    <row r="66" spans="1:87" ht="13.5" x14ac:dyDescent="0.25">
      <c r="A66" s="97"/>
      <c r="B66" s="98"/>
      <c r="C66" s="90"/>
      <c r="D66" s="91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100"/>
      <c r="P66" s="99"/>
      <c r="Q66" s="99"/>
      <c r="R66" s="101"/>
      <c r="S66" s="99"/>
      <c r="T66" s="99"/>
      <c r="U66" s="99"/>
      <c r="V66" s="99"/>
      <c r="W66" s="99"/>
      <c r="X66" s="99"/>
      <c r="Y66" s="99"/>
      <c r="Z66" s="90"/>
      <c r="AA66" s="90"/>
      <c r="AB66" s="90"/>
      <c r="AC66" s="102"/>
      <c r="AD66" s="102"/>
      <c r="AE66" s="102"/>
      <c r="AF66" s="102"/>
      <c r="AG66" s="95"/>
      <c r="AH66" s="92"/>
      <c r="AI66" s="90"/>
      <c r="AJ66" s="90"/>
      <c r="AK66" s="92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2"/>
      <c r="AW66" s="92"/>
      <c r="AX66" s="99"/>
      <c r="AY66" s="99"/>
      <c r="AZ66" s="92"/>
      <c r="BA66" s="92"/>
      <c r="BB66" s="92"/>
      <c r="BC66" s="92"/>
      <c r="BD66" s="99"/>
      <c r="BE66" s="99"/>
      <c r="BF66" s="99"/>
      <c r="BG66" s="99"/>
      <c r="BH66" s="92"/>
      <c r="BI66" s="92"/>
      <c r="BJ66" s="99"/>
      <c r="BK66" s="99"/>
      <c r="BL66" s="99"/>
      <c r="BM66" s="99"/>
      <c r="BN66" s="92"/>
      <c r="BO66" s="92"/>
      <c r="BP66" s="99"/>
      <c r="BQ66" s="99"/>
      <c r="BR66" s="92"/>
      <c r="BS66" s="99"/>
      <c r="BT66" s="99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</row>
    <row r="67" spans="1:87" ht="13.5" x14ac:dyDescent="0.25">
      <c r="A67" s="97"/>
      <c r="B67" s="98"/>
      <c r="C67" s="90"/>
      <c r="D67" s="91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100"/>
      <c r="P67" s="99"/>
      <c r="Q67" s="99"/>
      <c r="R67" s="101"/>
      <c r="S67" s="99"/>
      <c r="T67" s="99"/>
      <c r="U67" s="99"/>
      <c r="V67" s="99"/>
      <c r="W67" s="99"/>
      <c r="X67" s="99"/>
      <c r="Y67" s="99"/>
      <c r="Z67" s="90"/>
      <c r="AA67" s="90"/>
      <c r="AB67" s="90"/>
      <c r="AC67" s="102"/>
      <c r="AD67" s="102"/>
      <c r="AE67" s="102"/>
      <c r="AF67" s="102"/>
      <c r="AG67" s="95"/>
      <c r="AH67" s="92"/>
      <c r="AI67" s="90"/>
      <c r="AJ67" s="90"/>
      <c r="AK67" s="92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2"/>
      <c r="AW67" s="92"/>
      <c r="AX67" s="99"/>
      <c r="AY67" s="99"/>
      <c r="AZ67" s="92"/>
      <c r="BA67" s="92"/>
      <c r="BB67" s="92"/>
      <c r="BC67" s="92"/>
      <c r="BD67" s="99"/>
      <c r="BE67" s="99"/>
      <c r="BF67" s="99"/>
      <c r="BG67" s="99"/>
      <c r="BH67" s="92"/>
      <c r="BI67" s="92"/>
      <c r="BJ67" s="99"/>
      <c r="BK67" s="99"/>
      <c r="BL67" s="99"/>
      <c r="BM67" s="99"/>
      <c r="BN67" s="92"/>
      <c r="BO67" s="92"/>
      <c r="BP67" s="99"/>
      <c r="BQ67" s="99"/>
      <c r="BR67" s="92"/>
      <c r="BS67" s="99"/>
      <c r="BT67" s="99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</row>
    <row r="68" spans="1:87" ht="13.5" x14ac:dyDescent="0.25">
      <c r="A68" s="97"/>
      <c r="B68" s="98"/>
      <c r="C68" s="90"/>
      <c r="D68" s="91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100"/>
      <c r="P68" s="99"/>
      <c r="Q68" s="99"/>
      <c r="R68" s="101"/>
      <c r="S68" s="99"/>
      <c r="T68" s="99"/>
      <c r="U68" s="99"/>
      <c r="V68" s="99"/>
      <c r="W68" s="99"/>
      <c r="X68" s="99"/>
      <c r="Y68" s="99"/>
      <c r="Z68" s="90"/>
      <c r="AA68" s="90"/>
      <c r="AB68" s="90"/>
      <c r="AC68" s="102"/>
      <c r="AD68" s="102"/>
      <c r="AE68" s="102"/>
      <c r="AF68" s="102"/>
      <c r="AG68" s="95"/>
      <c r="AH68" s="92"/>
      <c r="AI68" s="90"/>
      <c r="AJ68" s="90"/>
      <c r="AK68" s="92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2"/>
      <c r="AW68" s="92"/>
      <c r="AX68" s="99"/>
      <c r="AY68" s="99"/>
      <c r="AZ68" s="92"/>
      <c r="BA68" s="92"/>
      <c r="BB68" s="92"/>
      <c r="BC68" s="92"/>
      <c r="BD68" s="99"/>
      <c r="BE68" s="99"/>
      <c r="BF68" s="99"/>
      <c r="BG68" s="99"/>
      <c r="BH68" s="92"/>
      <c r="BI68" s="92"/>
      <c r="BJ68" s="99"/>
      <c r="BK68" s="99"/>
      <c r="BL68" s="99"/>
      <c r="BM68" s="99"/>
      <c r="BN68" s="92"/>
      <c r="BO68" s="92"/>
      <c r="BP68" s="99"/>
      <c r="BQ68" s="99"/>
      <c r="BR68" s="92"/>
      <c r="BS68" s="99"/>
      <c r="BT68" s="99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</row>
    <row r="69" spans="1:87" ht="13.5" x14ac:dyDescent="0.25">
      <c r="A69" s="97"/>
      <c r="B69" s="98"/>
      <c r="C69" s="90"/>
      <c r="D69" s="91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100"/>
      <c r="P69" s="99"/>
      <c r="Q69" s="99"/>
      <c r="R69" s="101"/>
      <c r="S69" s="99"/>
      <c r="T69" s="99"/>
      <c r="U69" s="99"/>
      <c r="V69" s="99"/>
      <c r="W69" s="99"/>
      <c r="X69" s="99"/>
      <c r="Y69" s="99"/>
      <c r="Z69" s="90"/>
      <c r="AA69" s="90"/>
      <c r="AB69" s="90"/>
      <c r="AC69" s="102"/>
      <c r="AD69" s="102"/>
      <c r="AE69" s="102"/>
      <c r="AF69" s="102"/>
      <c r="AG69" s="95"/>
      <c r="AH69" s="92"/>
      <c r="AI69" s="90"/>
      <c r="AJ69" s="90"/>
      <c r="AK69" s="92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2"/>
      <c r="AW69" s="92"/>
      <c r="AX69" s="99"/>
      <c r="AY69" s="99"/>
      <c r="AZ69" s="92"/>
      <c r="BA69" s="92"/>
      <c r="BB69" s="92"/>
      <c r="BC69" s="92"/>
      <c r="BD69" s="99"/>
      <c r="BE69" s="99"/>
      <c r="BF69" s="99"/>
      <c r="BG69" s="99"/>
      <c r="BH69" s="92"/>
      <c r="BI69" s="92"/>
      <c r="BJ69" s="99"/>
      <c r="BK69" s="99"/>
      <c r="BL69" s="99"/>
      <c r="BM69" s="99"/>
      <c r="BN69" s="92"/>
      <c r="BO69" s="92"/>
      <c r="BP69" s="99"/>
      <c r="BQ69" s="99"/>
      <c r="BR69" s="92"/>
      <c r="BS69" s="99"/>
      <c r="BT69" s="99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</row>
    <row r="70" spans="1:87" ht="13.5" x14ac:dyDescent="0.25">
      <c r="A70" s="97"/>
      <c r="B70" s="98"/>
      <c r="C70" s="90"/>
      <c r="D70" s="91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100"/>
      <c r="P70" s="99"/>
      <c r="Q70" s="99"/>
      <c r="R70" s="101"/>
      <c r="S70" s="99"/>
      <c r="T70" s="99"/>
      <c r="U70" s="99"/>
      <c r="V70" s="99"/>
      <c r="W70" s="99"/>
      <c r="X70" s="99"/>
      <c r="Y70" s="99"/>
      <c r="Z70" s="90"/>
      <c r="AA70" s="90"/>
      <c r="AB70" s="90"/>
      <c r="AC70" s="102"/>
      <c r="AD70" s="102"/>
      <c r="AE70" s="102"/>
      <c r="AF70" s="102"/>
      <c r="AG70" s="95"/>
      <c r="AH70" s="92"/>
      <c r="AI70" s="90"/>
      <c r="AJ70" s="90"/>
      <c r="AK70" s="92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2"/>
      <c r="AW70" s="92"/>
      <c r="AX70" s="99"/>
      <c r="AY70" s="99"/>
      <c r="AZ70" s="92"/>
      <c r="BA70" s="92"/>
      <c r="BB70" s="92"/>
      <c r="BC70" s="92"/>
      <c r="BD70" s="99"/>
      <c r="BE70" s="99"/>
      <c r="BF70" s="99"/>
      <c r="BG70" s="99"/>
      <c r="BH70" s="92"/>
      <c r="BI70" s="92"/>
      <c r="BJ70" s="99"/>
      <c r="BK70" s="99"/>
      <c r="BL70" s="99"/>
      <c r="BM70" s="99"/>
      <c r="BN70" s="92"/>
      <c r="BO70" s="92"/>
      <c r="BP70" s="99"/>
      <c r="BQ70" s="99"/>
      <c r="BR70" s="92"/>
      <c r="BS70" s="99"/>
      <c r="BT70" s="99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</row>
    <row r="71" spans="1:87" ht="13.5" x14ac:dyDescent="0.25">
      <c r="A71" s="97"/>
      <c r="B71" s="98"/>
      <c r="C71" s="90"/>
      <c r="D71" s="91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100"/>
      <c r="P71" s="99"/>
      <c r="Q71" s="99"/>
      <c r="R71" s="101"/>
      <c r="S71" s="99"/>
      <c r="T71" s="99"/>
      <c r="U71" s="99"/>
      <c r="V71" s="99"/>
      <c r="W71" s="99"/>
      <c r="X71" s="99"/>
      <c r="Y71" s="99"/>
      <c r="Z71" s="90"/>
      <c r="AA71" s="90"/>
      <c r="AB71" s="90"/>
      <c r="AC71" s="102"/>
      <c r="AD71" s="102"/>
      <c r="AE71" s="102"/>
      <c r="AF71" s="102"/>
      <c r="AG71" s="95"/>
      <c r="AH71" s="92"/>
      <c r="AI71" s="90"/>
      <c r="AJ71" s="90"/>
      <c r="AK71" s="92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2"/>
      <c r="AW71" s="92"/>
      <c r="AX71" s="99"/>
      <c r="AY71" s="99"/>
      <c r="AZ71" s="92"/>
      <c r="BA71" s="92"/>
      <c r="BB71" s="92"/>
      <c r="BC71" s="92"/>
      <c r="BD71" s="99"/>
      <c r="BE71" s="99"/>
      <c r="BF71" s="99"/>
      <c r="BG71" s="99"/>
      <c r="BH71" s="92"/>
      <c r="BI71" s="92"/>
      <c r="BJ71" s="99"/>
      <c r="BK71" s="99"/>
      <c r="BL71" s="99"/>
      <c r="BM71" s="99"/>
      <c r="BN71" s="92"/>
      <c r="BO71" s="92"/>
      <c r="BP71" s="99"/>
      <c r="BQ71" s="99"/>
      <c r="BR71" s="92"/>
      <c r="BS71" s="99"/>
      <c r="BT71" s="99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</row>
    <row r="72" spans="1:87" ht="13.5" x14ac:dyDescent="0.25">
      <c r="A72" s="97"/>
      <c r="B72" s="98"/>
      <c r="C72" s="90"/>
      <c r="D72" s="91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100"/>
      <c r="P72" s="99"/>
      <c r="Q72" s="99"/>
      <c r="R72" s="101"/>
      <c r="S72" s="99"/>
      <c r="T72" s="99"/>
      <c r="U72" s="99"/>
      <c r="V72" s="99"/>
      <c r="W72" s="99"/>
      <c r="X72" s="99"/>
      <c r="Y72" s="99"/>
      <c r="Z72" s="90"/>
      <c r="AA72" s="90"/>
      <c r="AB72" s="90"/>
      <c r="AC72" s="102"/>
      <c r="AD72" s="102"/>
      <c r="AE72" s="102"/>
      <c r="AF72" s="102"/>
      <c r="AG72" s="95"/>
      <c r="AH72" s="92"/>
      <c r="AI72" s="90"/>
      <c r="AJ72" s="90"/>
      <c r="AK72" s="92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2"/>
      <c r="AW72" s="92"/>
      <c r="AX72" s="99"/>
      <c r="AY72" s="99"/>
      <c r="AZ72" s="92"/>
      <c r="BA72" s="92"/>
      <c r="BB72" s="92"/>
      <c r="BC72" s="92"/>
      <c r="BD72" s="99"/>
      <c r="BE72" s="99"/>
      <c r="BF72" s="99"/>
      <c r="BG72" s="99"/>
      <c r="BH72" s="92"/>
      <c r="BI72" s="92"/>
      <c r="BJ72" s="99"/>
      <c r="BK72" s="99"/>
      <c r="BL72" s="99"/>
      <c r="BM72" s="99"/>
      <c r="BN72" s="92"/>
      <c r="BO72" s="92"/>
      <c r="BP72" s="99"/>
      <c r="BQ72" s="99"/>
      <c r="BR72" s="92"/>
      <c r="BS72" s="99"/>
      <c r="BT72" s="99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</row>
    <row r="73" spans="1:87" ht="13.5" x14ac:dyDescent="0.25">
      <c r="A73" s="97"/>
      <c r="B73" s="98"/>
      <c r="C73" s="90"/>
      <c r="D73" s="91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100"/>
      <c r="P73" s="99"/>
      <c r="Q73" s="99"/>
      <c r="R73" s="101"/>
      <c r="S73" s="99"/>
      <c r="T73" s="99"/>
      <c r="U73" s="99"/>
      <c r="V73" s="99"/>
      <c r="W73" s="99"/>
      <c r="X73" s="99"/>
      <c r="Y73" s="99"/>
      <c r="Z73" s="90"/>
      <c r="AA73" s="90"/>
      <c r="AB73" s="90"/>
      <c r="AC73" s="102"/>
      <c r="AD73" s="102"/>
      <c r="AE73" s="102"/>
      <c r="AF73" s="102"/>
      <c r="AG73" s="95"/>
      <c r="AH73" s="92"/>
      <c r="AI73" s="90"/>
      <c r="AJ73" s="90"/>
      <c r="AK73" s="92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2"/>
      <c r="AW73" s="92"/>
      <c r="AX73" s="99"/>
      <c r="AY73" s="99"/>
      <c r="AZ73" s="92"/>
      <c r="BA73" s="92"/>
      <c r="BB73" s="92"/>
      <c r="BC73" s="92"/>
      <c r="BD73" s="99"/>
      <c r="BE73" s="99"/>
      <c r="BF73" s="99"/>
      <c r="BG73" s="99"/>
      <c r="BH73" s="92"/>
      <c r="BI73" s="92"/>
      <c r="BJ73" s="99"/>
      <c r="BK73" s="99"/>
      <c r="BL73" s="99"/>
      <c r="BM73" s="99"/>
      <c r="BN73" s="92"/>
      <c r="BO73" s="92"/>
      <c r="BP73" s="99"/>
      <c r="BQ73" s="99"/>
      <c r="BR73" s="92"/>
      <c r="BS73" s="99"/>
      <c r="BT73" s="99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</row>
    <row r="74" spans="1:87" ht="13.5" x14ac:dyDescent="0.25">
      <c r="A74" s="97"/>
      <c r="B74" s="98"/>
      <c r="C74" s="90"/>
      <c r="D74" s="91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100"/>
      <c r="P74" s="99"/>
      <c r="Q74" s="99"/>
      <c r="R74" s="101"/>
      <c r="S74" s="99"/>
      <c r="T74" s="99"/>
      <c r="U74" s="99"/>
      <c r="V74" s="99"/>
      <c r="W74" s="99"/>
      <c r="X74" s="99"/>
      <c r="Y74" s="99"/>
      <c r="Z74" s="90"/>
      <c r="AA74" s="90"/>
      <c r="AB74" s="90"/>
      <c r="AC74" s="102"/>
      <c r="AD74" s="102"/>
      <c r="AE74" s="102"/>
      <c r="AF74" s="102"/>
      <c r="AG74" s="95"/>
      <c r="AH74" s="92"/>
      <c r="AI74" s="90"/>
      <c r="AJ74" s="90"/>
      <c r="AK74" s="92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2"/>
      <c r="AW74" s="92"/>
      <c r="AX74" s="99"/>
      <c r="AY74" s="99"/>
      <c r="AZ74" s="92"/>
      <c r="BA74" s="92"/>
      <c r="BB74" s="92"/>
      <c r="BC74" s="92"/>
      <c r="BD74" s="99"/>
      <c r="BE74" s="99"/>
      <c r="BF74" s="99"/>
      <c r="BG74" s="99"/>
      <c r="BH74" s="92"/>
      <c r="BI74" s="92"/>
      <c r="BJ74" s="99"/>
      <c r="BK74" s="99"/>
      <c r="BL74" s="99"/>
      <c r="BM74" s="99"/>
      <c r="BN74" s="92"/>
      <c r="BO74" s="92"/>
      <c r="BP74" s="99"/>
      <c r="BQ74" s="99"/>
      <c r="BR74" s="92"/>
      <c r="BS74" s="99"/>
      <c r="BT74" s="99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</row>
    <row r="75" spans="1:87" ht="13.5" x14ac:dyDescent="0.25">
      <c r="A75" s="97"/>
      <c r="B75" s="98"/>
      <c r="C75" s="90"/>
      <c r="D75" s="91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100"/>
      <c r="P75" s="99"/>
      <c r="Q75" s="99"/>
      <c r="R75" s="101"/>
      <c r="S75" s="99"/>
      <c r="T75" s="99"/>
      <c r="U75" s="99"/>
      <c r="V75" s="99"/>
      <c r="W75" s="99"/>
      <c r="X75" s="99"/>
      <c r="Y75" s="99"/>
      <c r="Z75" s="90"/>
      <c r="AA75" s="90"/>
      <c r="AB75" s="90"/>
      <c r="AC75" s="102"/>
      <c r="AD75" s="102"/>
      <c r="AE75" s="102"/>
      <c r="AF75" s="102"/>
      <c r="AG75" s="95"/>
      <c r="AH75" s="92"/>
      <c r="AI75" s="90"/>
      <c r="AJ75" s="90"/>
      <c r="AK75" s="92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2"/>
      <c r="AW75" s="92"/>
      <c r="AX75" s="99"/>
      <c r="AY75" s="99"/>
      <c r="AZ75" s="92"/>
      <c r="BA75" s="92"/>
      <c r="BB75" s="92"/>
      <c r="BC75" s="92"/>
      <c r="BD75" s="99"/>
      <c r="BE75" s="99"/>
      <c r="BF75" s="99"/>
      <c r="BG75" s="99"/>
      <c r="BH75" s="92"/>
      <c r="BI75" s="92"/>
      <c r="BJ75" s="99"/>
      <c r="BK75" s="99"/>
      <c r="BL75" s="99"/>
      <c r="BM75" s="99"/>
      <c r="BN75" s="92"/>
      <c r="BO75" s="92"/>
      <c r="BP75" s="99"/>
      <c r="BQ75" s="99"/>
      <c r="BR75" s="92"/>
      <c r="BS75" s="99"/>
      <c r="BT75" s="99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</row>
    <row r="76" spans="1:87" ht="13.5" x14ac:dyDescent="0.25">
      <c r="A76" s="97"/>
      <c r="B76" s="98"/>
      <c r="C76" s="90"/>
      <c r="D76" s="91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100"/>
      <c r="P76" s="99"/>
      <c r="Q76" s="99"/>
      <c r="R76" s="101"/>
      <c r="S76" s="99"/>
      <c r="T76" s="99"/>
      <c r="U76" s="99"/>
      <c r="V76" s="99"/>
      <c r="W76" s="99"/>
      <c r="X76" s="99"/>
      <c r="Y76" s="99"/>
      <c r="Z76" s="90"/>
      <c r="AA76" s="90"/>
      <c r="AB76" s="90"/>
      <c r="AC76" s="102"/>
      <c r="AD76" s="102"/>
      <c r="AE76" s="102"/>
      <c r="AF76" s="102"/>
      <c r="AG76" s="95"/>
      <c r="AH76" s="92"/>
      <c r="AI76" s="90"/>
      <c r="AJ76" s="90"/>
      <c r="AK76" s="92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2"/>
      <c r="AW76" s="92"/>
      <c r="AX76" s="99"/>
      <c r="AY76" s="99"/>
      <c r="AZ76" s="92"/>
      <c r="BA76" s="92"/>
      <c r="BB76" s="92"/>
      <c r="BC76" s="92"/>
      <c r="BD76" s="99"/>
      <c r="BE76" s="99"/>
      <c r="BF76" s="99"/>
      <c r="BG76" s="99"/>
      <c r="BH76" s="92"/>
      <c r="BI76" s="92"/>
      <c r="BJ76" s="99"/>
      <c r="BK76" s="99"/>
      <c r="BL76" s="99"/>
      <c r="BM76" s="99"/>
      <c r="BN76" s="92"/>
      <c r="BO76" s="92"/>
      <c r="BP76" s="99"/>
      <c r="BQ76" s="99"/>
      <c r="BR76" s="92"/>
      <c r="BS76" s="99"/>
      <c r="BT76" s="99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</row>
    <row r="77" spans="1:87" ht="13.5" x14ac:dyDescent="0.25">
      <c r="A77" s="97"/>
      <c r="B77" s="98"/>
      <c r="C77" s="90"/>
      <c r="D77" s="91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100"/>
      <c r="P77" s="99"/>
      <c r="Q77" s="99"/>
      <c r="R77" s="101"/>
      <c r="S77" s="99"/>
      <c r="T77" s="99"/>
      <c r="U77" s="99"/>
      <c r="V77" s="99"/>
      <c r="W77" s="99"/>
      <c r="X77" s="99"/>
      <c r="Y77" s="99"/>
      <c r="Z77" s="90"/>
      <c r="AA77" s="90"/>
      <c r="AB77" s="90"/>
      <c r="AC77" s="102"/>
      <c r="AD77" s="102"/>
      <c r="AE77" s="102"/>
      <c r="AF77" s="102"/>
      <c r="AG77" s="95"/>
      <c r="AH77" s="92"/>
      <c r="AI77" s="90"/>
      <c r="AJ77" s="90"/>
      <c r="AK77" s="92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2"/>
      <c r="AW77" s="92"/>
      <c r="AX77" s="99"/>
      <c r="AY77" s="99"/>
      <c r="AZ77" s="92"/>
      <c r="BA77" s="92"/>
      <c r="BB77" s="92"/>
      <c r="BC77" s="92"/>
      <c r="BD77" s="99"/>
      <c r="BE77" s="99"/>
      <c r="BF77" s="99"/>
      <c r="BG77" s="99"/>
      <c r="BH77" s="92"/>
      <c r="BI77" s="92"/>
      <c r="BJ77" s="99"/>
      <c r="BK77" s="99"/>
      <c r="BL77" s="99"/>
      <c r="BM77" s="99"/>
      <c r="BN77" s="92"/>
      <c r="BO77" s="92"/>
      <c r="BP77" s="99"/>
      <c r="BQ77" s="99"/>
      <c r="BR77" s="92"/>
      <c r="BS77" s="99"/>
      <c r="BT77" s="99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</row>
    <row r="78" spans="1:87" ht="13.5" x14ac:dyDescent="0.25">
      <c r="A78" s="97"/>
      <c r="B78" s="98"/>
      <c r="C78" s="90"/>
      <c r="D78" s="91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100"/>
      <c r="P78" s="99"/>
      <c r="Q78" s="99"/>
      <c r="R78" s="101"/>
      <c r="S78" s="99"/>
      <c r="T78" s="99"/>
      <c r="U78" s="99"/>
      <c r="V78" s="99"/>
      <c r="W78" s="99"/>
      <c r="X78" s="99"/>
      <c r="Y78" s="99"/>
      <c r="Z78" s="90"/>
      <c r="AA78" s="90"/>
      <c r="AB78" s="90"/>
      <c r="AC78" s="102"/>
      <c r="AD78" s="102"/>
      <c r="AE78" s="102"/>
      <c r="AF78" s="102"/>
      <c r="AG78" s="95"/>
      <c r="AH78" s="92"/>
      <c r="AI78" s="90"/>
      <c r="AJ78" s="90"/>
      <c r="AK78" s="92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2"/>
      <c r="AW78" s="92"/>
      <c r="AX78" s="99"/>
      <c r="AY78" s="99"/>
      <c r="AZ78" s="92"/>
      <c r="BA78" s="92"/>
      <c r="BB78" s="92"/>
      <c r="BC78" s="92"/>
      <c r="BD78" s="99"/>
      <c r="BE78" s="99"/>
      <c r="BF78" s="99"/>
      <c r="BG78" s="99"/>
      <c r="BH78" s="92"/>
      <c r="BI78" s="92"/>
      <c r="BJ78" s="99"/>
      <c r="BK78" s="99"/>
      <c r="BL78" s="99"/>
      <c r="BM78" s="99"/>
      <c r="BN78" s="92"/>
      <c r="BO78" s="92"/>
      <c r="BP78" s="99"/>
      <c r="BQ78" s="99"/>
      <c r="BR78" s="92"/>
      <c r="BS78" s="99"/>
      <c r="BT78" s="99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</row>
    <row r="79" spans="1:87" ht="13.5" x14ac:dyDescent="0.25">
      <c r="A79" s="97"/>
      <c r="B79" s="98"/>
      <c r="C79" s="90"/>
      <c r="D79" s="91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100"/>
      <c r="P79" s="99"/>
      <c r="Q79" s="99"/>
      <c r="R79" s="101"/>
      <c r="S79" s="99"/>
      <c r="T79" s="99"/>
      <c r="U79" s="99"/>
      <c r="V79" s="99"/>
      <c r="W79" s="99"/>
      <c r="X79" s="99"/>
      <c r="Y79" s="99"/>
      <c r="Z79" s="90"/>
      <c r="AA79" s="90"/>
      <c r="AB79" s="90"/>
      <c r="AC79" s="102"/>
      <c r="AD79" s="102"/>
      <c r="AE79" s="102"/>
      <c r="AF79" s="102"/>
      <c r="AG79" s="95"/>
      <c r="AH79" s="92"/>
      <c r="AI79" s="90"/>
      <c r="AJ79" s="90"/>
      <c r="AK79" s="92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2"/>
      <c r="AW79" s="92"/>
      <c r="AX79" s="99"/>
      <c r="AY79" s="99"/>
      <c r="AZ79" s="92"/>
      <c r="BA79" s="92"/>
      <c r="BB79" s="92"/>
      <c r="BC79" s="92"/>
      <c r="BD79" s="99"/>
      <c r="BE79" s="99"/>
      <c r="BF79" s="99"/>
      <c r="BG79" s="99"/>
      <c r="BH79" s="92"/>
      <c r="BI79" s="92"/>
      <c r="BJ79" s="99"/>
      <c r="BK79" s="99"/>
      <c r="BL79" s="99"/>
      <c r="BM79" s="99"/>
      <c r="BN79" s="92"/>
      <c r="BO79" s="92"/>
      <c r="BP79" s="99"/>
      <c r="BQ79" s="99"/>
      <c r="BR79" s="92"/>
      <c r="BS79" s="99"/>
      <c r="BT79" s="99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</row>
    <row r="80" spans="1:87" ht="13.5" x14ac:dyDescent="0.25">
      <c r="A80" s="97"/>
      <c r="B80" s="98"/>
      <c r="C80" s="90"/>
      <c r="D80" s="91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100"/>
      <c r="P80" s="99"/>
      <c r="Q80" s="99"/>
      <c r="R80" s="101"/>
      <c r="S80" s="99"/>
      <c r="T80" s="99"/>
      <c r="U80" s="99"/>
      <c r="V80" s="99"/>
      <c r="W80" s="99"/>
      <c r="X80" s="99"/>
      <c r="Y80" s="99"/>
      <c r="Z80" s="90"/>
      <c r="AA80" s="90"/>
      <c r="AB80" s="90"/>
      <c r="AC80" s="102"/>
      <c r="AD80" s="102"/>
      <c r="AE80" s="102"/>
      <c r="AF80" s="102"/>
      <c r="AG80" s="95"/>
      <c r="AH80" s="92"/>
      <c r="AI80" s="90"/>
      <c r="AJ80" s="90"/>
      <c r="AK80" s="92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2"/>
      <c r="AW80" s="92"/>
      <c r="AX80" s="99"/>
      <c r="AY80" s="99"/>
      <c r="AZ80" s="92"/>
      <c r="BA80" s="92"/>
      <c r="BB80" s="92"/>
      <c r="BC80" s="92"/>
      <c r="BD80" s="99"/>
      <c r="BE80" s="99"/>
      <c r="BF80" s="99"/>
      <c r="BG80" s="99"/>
      <c r="BH80" s="92"/>
      <c r="BI80" s="92"/>
      <c r="BJ80" s="99"/>
      <c r="BK80" s="99"/>
      <c r="BL80" s="99"/>
      <c r="BM80" s="99"/>
      <c r="BN80" s="92"/>
      <c r="BO80" s="92"/>
      <c r="BP80" s="99"/>
      <c r="BQ80" s="99"/>
      <c r="BR80" s="92"/>
      <c r="BS80" s="99"/>
      <c r="BT80" s="99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</row>
    <row r="81" spans="1:87" ht="13.5" x14ac:dyDescent="0.25">
      <c r="A81" s="97"/>
      <c r="B81" s="98"/>
      <c r="C81" s="90"/>
      <c r="D81" s="91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100"/>
      <c r="P81" s="99"/>
      <c r="Q81" s="99"/>
      <c r="R81" s="101"/>
      <c r="S81" s="99"/>
      <c r="T81" s="99"/>
      <c r="U81" s="99"/>
      <c r="V81" s="99"/>
      <c r="W81" s="99"/>
      <c r="X81" s="99"/>
      <c r="Y81" s="99"/>
      <c r="Z81" s="90"/>
      <c r="AA81" s="90"/>
      <c r="AB81" s="90"/>
      <c r="AC81" s="102"/>
      <c r="AD81" s="102"/>
      <c r="AE81" s="102"/>
      <c r="AF81" s="102"/>
      <c r="AG81" s="95"/>
      <c r="AH81" s="92"/>
      <c r="AI81" s="90"/>
      <c r="AJ81" s="90"/>
      <c r="AK81" s="92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2"/>
      <c r="AW81" s="92"/>
      <c r="AX81" s="99"/>
      <c r="AY81" s="99"/>
      <c r="AZ81" s="92"/>
      <c r="BA81" s="92"/>
      <c r="BB81" s="92"/>
      <c r="BC81" s="92"/>
      <c r="BD81" s="99"/>
      <c r="BE81" s="99"/>
      <c r="BF81" s="99"/>
      <c r="BG81" s="99"/>
      <c r="BH81" s="92"/>
      <c r="BI81" s="92"/>
      <c r="BJ81" s="99"/>
      <c r="BK81" s="99"/>
      <c r="BL81" s="99"/>
      <c r="BM81" s="99"/>
      <c r="BN81" s="92"/>
      <c r="BO81" s="92"/>
      <c r="BP81" s="99"/>
      <c r="BQ81" s="99"/>
      <c r="BR81" s="92"/>
      <c r="BS81" s="99"/>
      <c r="BT81" s="99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</row>
    <row r="82" spans="1:87" ht="13.5" x14ac:dyDescent="0.25">
      <c r="A82" s="97"/>
      <c r="B82" s="98"/>
      <c r="C82" s="90"/>
      <c r="D82" s="91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100"/>
      <c r="P82" s="99"/>
      <c r="Q82" s="99"/>
      <c r="R82" s="101"/>
      <c r="S82" s="99"/>
      <c r="T82" s="99"/>
      <c r="U82" s="99"/>
      <c r="V82" s="99"/>
      <c r="W82" s="99"/>
      <c r="X82" s="99"/>
      <c r="Y82" s="99"/>
      <c r="Z82" s="90"/>
      <c r="AA82" s="90"/>
      <c r="AB82" s="90"/>
      <c r="AC82" s="102"/>
      <c r="AD82" s="102"/>
      <c r="AE82" s="102"/>
      <c r="AF82" s="102"/>
      <c r="AG82" s="95"/>
      <c r="AH82" s="92"/>
      <c r="AI82" s="90"/>
      <c r="AJ82" s="90"/>
      <c r="AK82" s="92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2"/>
      <c r="AW82" s="92"/>
      <c r="AX82" s="99"/>
      <c r="AY82" s="99"/>
      <c r="AZ82" s="92"/>
      <c r="BA82" s="92"/>
      <c r="BB82" s="92"/>
      <c r="BC82" s="92"/>
      <c r="BD82" s="99"/>
      <c r="BE82" s="99"/>
      <c r="BF82" s="99"/>
      <c r="BG82" s="99"/>
      <c r="BH82" s="92"/>
      <c r="BI82" s="92"/>
      <c r="BJ82" s="99"/>
      <c r="BK82" s="99"/>
      <c r="BL82" s="99"/>
      <c r="BM82" s="99"/>
      <c r="BN82" s="92"/>
      <c r="BO82" s="92"/>
      <c r="BP82" s="99"/>
      <c r="BQ82" s="99"/>
      <c r="BR82" s="92"/>
      <c r="BS82" s="99"/>
      <c r="BT82" s="99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</row>
    <row r="83" spans="1:87" ht="13.5" x14ac:dyDescent="0.25">
      <c r="A83" s="97"/>
      <c r="B83" s="98"/>
      <c r="C83" s="90"/>
      <c r="D83" s="91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100"/>
      <c r="P83" s="99"/>
      <c r="Q83" s="99"/>
      <c r="R83" s="101"/>
      <c r="S83" s="99"/>
      <c r="T83" s="99"/>
      <c r="U83" s="99"/>
      <c r="V83" s="99"/>
      <c r="W83" s="99"/>
      <c r="X83" s="99"/>
      <c r="Y83" s="99"/>
      <c r="Z83" s="90"/>
      <c r="AA83" s="90"/>
      <c r="AB83" s="90"/>
      <c r="AC83" s="102"/>
      <c r="AD83" s="102"/>
      <c r="AE83" s="102"/>
      <c r="AF83" s="102"/>
      <c r="AG83" s="95"/>
      <c r="AH83" s="92"/>
      <c r="AI83" s="90"/>
      <c r="AJ83" s="90"/>
      <c r="AK83" s="92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2"/>
      <c r="AW83" s="92"/>
      <c r="AX83" s="99"/>
      <c r="AY83" s="99"/>
      <c r="AZ83" s="92"/>
      <c r="BA83" s="92"/>
      <c r="BB83" s="92"/>
      <c r="BC83" s="92"/>
      <c r="BD83" s="99"/>
      <c r="BE83" s="99"/>
      <c r="BF83" s="99"/>
      <c r="BG83" s="99"/>
      <c r="BH83" s="92"/>
      <c r="BI83" s="92"/>
      <c r="BJ83" s="99"/>
      <c r="BK83" s="99"/>
      <c r="BL83" s="99"/>
      <c r="BM83" s="99"/>
      <c r="BN83" s="92"/>
      <c r="BO83" s="92"/>
      <c r="BP83" s="99"/>
      <c r="BQ83" s="99"/>
      <c r="BR83" s="92"/>
      <c r="BS83" s="99"/>
      <c r="BT83" s="99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</row>
    <row r="84" spans="1:87" ht="13.5" x14ac:dyDescent="0.25">
      <c r="A84" s="97"/>
      <c r="B84" s="98"/>
      <c r="C84" s="90"/>
      <c r="D84" s="91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100"/>
      <c r="P84" s="99"/>
      <c r="Q84" s="99"/>
      <c r="R84" s="101"/>
      <c r="S84" s="99"/>
      <c r="T84" s="99"/>
      <c r="U84" s="99"/>
      <c r="V84" s="99"/>
      <c r="W84" s="99"/>
      <c r="X84" s="99"/>
      <c r="Y84" s="99"/>
      <c r="Z84" s="90"/>
      <c r="AA84" s="90"/>
      <c r="AB84" s="90"/>
      <c r="AC84" s="102"/>
      <c r="AD84" s="102"/>
      <c r="AE84" s="102"/>
      <c r="AF84" s="102"/>
      <c r="AG84" s="95"/>
      <c r="AH84" s="92"/>
      <c r="AI84" s="90"/>
      <c r="AJ84" s="90"/>
      <c r="AK84" s="92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2"/>
      <c r="AW84" s="92"/>
      <c r="AX84" s="99"/>
      <c r="AY84" s="99"/>
      <c r="AZ84" s="92"/>
      <c r="BA84" s="92"/>
      <c r="BB84" s="92"/>
      <c r="BC84" s="92"/>
      <c r="BD84" s="99"/>
      <c r="BE84" s="99"/>
      <c r="BF84" s="99"/>
      <c r="BG84" s="99"/>
      <c r="BH84" s="92"/>
      <c r="BI84" s="92"/>
      <c r="BJ84" s="99"/>
      <c r="BK84" s="99"/>
      <c r="BL84" s="99"/>
      <c r="BM84" s="99"/>
      <c r="BN84" s="92"/>
      <c r="BO84" s="92"/>
      <c r="BP84" s="99"/>
      <c r="BQ84" s="99"/>
      <c r="BR84" s="92"/>
      <c r="BS84" s="99"/>
      <c r="BT84" s="99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</row>
    <row r="85" spans="1:87" ht="13.5" x14ac:dyDescent="0.25">
      <c r="A85" s="97"/>
      <c r="B85" s="98"/>
      <c r="C85" s="90"/>
      <c r="D85" s="91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100"/>
      <c r="P85" s="99"/>
      <c r="Q85" s="99"/>
      <c r="R85" s="101"/>
      <c r="S85" s="99"/>
      <c r="T85" s="99"/>
      <c r="U85" s="99"/>
      <c r="V85" s="99"/>
      <c r="W85" s="99"/>
      <c r="X85" s="99"/>
      <c r="Y85" s="99"/>
      <c r="Z85" s="90"/>
      <c r="AA85" s="90"/>
      <c r="AB85" s="90"/>
      <c r="AC85" s="102"/>
      <c r="AD85" s="102"/>
      <c r="AE85" s="102"/>
      <c r="AF85" s="102"/>
      <c r="AG85" s="95"/>
      <c r="AH85" s="92"/>
      <c r="AI85" s="90"/>
      <c r="AJ85" s="90"/>
      <c r="AK85" s="92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2"/>
      <c r="AW85" s="92"/>
      <c r="AX85" s="99"/>
      <c r="AY85" s="99"/>
      <c r="AZ85" s="92"/>
      <c r="BA85" s="92"/>
      <c r="BB85" s="92"/>
      <c r="BC85" s="92"/>
      <c r="BD85" s="99"/>
      <c r="BE85" s="99"/>
      <c r="BF85" s="99"/>
      <c r="BG85" s="99"/>
      <c r="BH85" s="92"/>
      <c r="BI85" s="92"/>
      <c r="BJ85" s="99"/>
      <c r="BK85" s="99"/>
      <c r="BL85" s="99"/>
      <c r="BM85" s="99"/>
      <c r="BN85" s="92"/>
      <c r="BO85" s="92"/>
      <c r="BP85" s="99"/>
      <c r="BQ85" s="99"/>
      <c r="BR85" s="92"/>
      <c r="BS85" s="99"/>
      <c r="BT85" s="99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</row>
    <row r="86" spans="1:87" ht="13.5" x14ac:dyDescent="0.25">
      <c r="A86" s="97"/>
      <c r="B86" s="98"/>
      <c r="C86" s="90"/>
      <c r="D86" s="91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100"/>
      <c r="P86" s="99"/>
      <c r="Q86" s="99"/>
      <c r="R86" s="101"/>
      <c r="S86" s="99"/>
      <c r="T86" s="99"/>
      <c r="U86" s="99"/>
      <c r="V86" s="99"/>
      <c r="W86" s="99"/>
      <c r="X86" s="99"/>
      <c r="Y86" s="99"/>
      <c r="Z86" s="90"/>
      <c r="AA86" s="90"/>
      <c r="AB86" s="90"/>
      <c r="AC86" s="102"/>
      <c r="AD86" s="102"/>
      <c r="AE86" s="102"/>
      <c r="AF86" s="102"/>
      <c r="AG86" s="95"/>
      <c r="AH86" s="92"/>
      <c r="AI86" s="90"/>
      <c r="AJ86" s="90"/>
      <c r="AK86" s="92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2"/>
      <c r="AW86" s="92"/>
      <c r="AX86" s="99"/>
      <c r="AY86" s="99"/>
      <c r="AZ86" s="92"/>
      <c r="BA86" s="92"/>
      <c r="BB86" s="92"/>
      <c r="BC86" s="92"/>
      <c r="BD86" s="99"/>
      <c r="BE86" s="99"/>
      <c r="BF86" s="99"/>
      <c r="BG86" s="99"/>
      <c r="BH86" s="92"/>
      <c r="BI86" s="92"/>
      <c r="BJ86" s="99"/>
      <c r="BK86" s="99"/>
      <c r="BL86" s="99"/>
      <c r="BM86" s="99"/>
      <c r="BN86" s="92"/>
      <c r="BO86" s="92"/>
      <c r="BP86" s="99"/>
      <c r="BQ86" s="99"/>
      <c r="BR86" s="92"/>
      <c r="BS86" s="99"/>
      <c r="BT86" s="99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</row>
    <row r="87" spans="1:87" ht="13.5" x14ac:dyDescent="0.25">
      <c r="A87" s="97"/>
      <c r="B87" s="98"/>
      <c r="C87" s="90"/>
      <c r="D87" s="91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100"/>
      <c r="P87" s="99"/>
      <c r="Q87" s="99"/>
      <c r="R87" s="101"/>
      <c r="S87" s="99"/>
      <c r="T87" s="99"/>
      <c r="U87" s="99"/>
      <c r="V87" s="99"/>
      <c r="W87" s="99"/>
      <c r="X87" s="99"/>
      <c r="Y87" s="99"/>
      <c r="Z87" s="90"/>
      <c r="AA87" s="90"/>
      <c r="AB87" s="90"/>
      <c r="AC87" s="102"/>
      <c r="AD87" s="102"/>
      <c r="AE87" s="102"/>
      <c r="AF87" s="102"/>
      <c r="AG87" s="95"/>
      <c r="AH87" s="92"/>
      <c r="AI87" s="90"/>
      <c r="AJ87" s="90"/>
      <c r="AK87" s="92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2"/>
      <c r="AW87" s="92"/>
      <c r="AX87" s="99"/>
      <c r="AY87" s="99"/>
      <c r="AZ87" s="92"/>
      <c r="BA87" s="92"/>
      <c r="BB87" s="92"/>
      <c r="BC87" s="92"/>
      <c r="BD87" s="99"/>
      <c r="BE87" s="99"/>
      <c r="BF87" s="99"/>
      <c r="BG87" s="99"/>
      <c r="BH87" s="92"/>
      <c r="BI87" s="92"/>
      <c r="BJ87" s="99"/>
      <c r="BK87" s="99"/>
      <c r="BL87" s="99"/>
      <c r="BM87" s="99"/>
      <c r="BN87" s="92"/>
      <c r="BO87" s="92"/>
      <c r="BP87" s="99"/>
      <c r="BQ87" s="99"/>
      <c r="BR87" s="92"/>
      <c r="BS87" s="99"/>
      <c r="BT87" s="99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</row>
    <row r="88" spans="1:87" ht="13.5" x14ac:dyDescent="0.25">
      <c r="A88" s="97"/>
      <c r="B88" s="98"/>
      <c r="C88" s="90"/>
      <c r="D88" s="91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100"/>
      <c r="P88" s="99"/>
      <c r="Q88" s="99"/>
      <c r="R88" s="101"/>
      <c r="S88" s="99"/>
      <c r="T88" s="99"/>
      <c r="U88" s="99"/>
      <c r="V88" s="99"/>
      <c r="W88" s="99"/>
      <c r="X88" s="99"/>
      <c r="Y88" s="99"/>
      <c r="Z88" s="90"/>
      <c r="AA88" s="90"/>
      <c r="AB88" s="90"/>
      <c r="AC88" s="102"/>
      <c r="AD88" s="102"/>
      <c r="AE88" s="102"/>
      <c r="AF88" s="102"/>
      <c r="AG88" s="95"/>
      <c r="AH88" s="92"/>
      <c r="AI88" s="90"/>
      <c r="AJ88" s="90"/>
      <c r="AK88" s="92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2"/>
      <c r="AW88" s="92"/>
      <c r="AX88" s="99"/>
      <c r="AY88" s="99"/>
      <c r="AZ88" s="92"/>
      <c r="BA88" s="92"/>
      <c r="BB88" s="92"/>
      <c r="BC88" s="92"/>
      <c r="BD88" s="99"/>
      <c r="BE88" s="99"/>
      <c r="BF88" s="99"/>
      <c r="BG88" s="99"/>
      <c r="BH88" s="92"/>
      <c r="BI88" s="92"/>
      <c r="BJ88" s="99"/>
      <c r="BK88" s="99"/>
      <c r="BL88" s="99"/>
      <c r="BM88" s="99"/>
      <c r="BN88" s="92"/>
      <c r="BO88" s="92"/>
      <c r="BP88" s="99"/>
      <c r="BQ88" s="99"/>
      <c r="BR88" s="92"/>
      <c r="BS88" s="99"/>
      <c r="BT88" s="99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</row>
    <row r="89" spans="1:87" ht="13.5" x14ac:dyDescent="0.25">
      <c r="A89" s="97"/>
      <c r="B89" s="98"/>
      <c r="C89" s="90"/>
      <c r="D89" s="91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100"/>
      <c r="P89" s="99"/>
      <c r="Q89" s="99"/>
      <c r="R89" s="101"/>
      <c r="S89" s="99"/>
      <c r="T89" s="99"/>
      <c r="U89" s="99"/>
      <c r="V89" s="99"/>
      <c r="W89" s="99"/>
      <c r="X89" s="99"/>
      <c r="Y89" s="99"/>
      <c r="Z89" s="90"/>
      <c r="AA89" s="90"/>
      <c r="AB89" s="90"/>
      <c r="AC89" s="102"/>
      <c r="AD89" s="102"/>
      <c r="AE89" s="102"/>
      <c r="AF89" s="102"/>
      <c r="AG89" s="95"/>
      <c r="AH89" s="92"/>
      <c r="AI89" s="90"/>
      <c r="AJ89" s="90"/>
      <c r="AK89" s="92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2"/>
      <c r="AW89" s="92"/>
      <c r="AX89" s="99"/>
      <c r="AY89" s="99"/>
      <c r="AZ89" s="92"/>
      <c r="BA89" s="92"/>
      <c r="BB89" s="92"/>
      <c r="BC89" s="92"/>
      <c r="BD89" s="99"/>
      <c r="BE89" s="99"/>
      <c r="BF89" s="99"/>
      <c r="BG89" s="99"/>
      <c r="BH89" s="92"/>
      <c r="BI89" s="92"/>
      <c r="BJ89" s="99"/>
      <c r="BK89" s="99"/>
      <c r="BL89" s="99"/>
      <c r="BM89" s="99"/>
      <c r="BN89" s="92"/>
      <c r="BO89" s="92"/>
      <c r="BP89" s="99"/>
      <c r="BQ89" s="99"/>
      <c r="BR89" s="92"/>
      <c r="BS89" s="99"/>
      <c r="BT89" s="99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</row>
    <row r="90" spans="1:87" ht="13.5" x14ac:dyDescent="0.25">
      <c r="A90" s="97"/>
      <c r="B90" s="98"/>
      <c r="C90" s="90"/>
      <c r="D90" s="91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100"/>
      <c r="P90" s="99"/>
      <c r="Q90" s="99"/>
      <c r="R90" s="101"/>
      <c r="S90" s="99"/>
      <c r="T90" s="99"/>
      <c r="U90" s="99"/>
      <c r="V90" s="99"/>
      <c r="W90" s="99"/>
      <c r="X90" s="99"/>
      <c r="Y90" s="99"/>
      <c r="Z90" s="90"/>
      <c r="AA90" s="90"/>
      <c r="AB90" s="90"/>
      <c r="AC90" s="102"/>
      <c r="AD90" s="102"/>
      <c r="AE90" s="102"/>
      <c r="AF90" s="102"/>
      <c r="AG90" s="95"/>
      <c r="AH90" s="92"/>
      <c r="AI90" s="90"/>
      <c r="AJ90" s="90"/>
      <c r="AK90" s="92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2"/>
      <c r="AW90" s="92"/>
      <c r="AX90" s="99"/>
      <c r="AY90" s="99"/>
      <c r="AZ90" s="92"/>
      <c r="BA90" s="92"/>
      <c r="BB90" s="92"/>
      <c r="BC90" s="92"/>
      <c r="BD90" s="99"/>
      <c r="BE90" s="99"/>
      <c r="BF90" s="99"/>
      <c r="BG90" s="99"/>
      <c r="BH90" s="92"/>
      <c r="BI90" s="92"/>
      <c r="BJ90" s="99"/>
      <c r="BK90" s="99"/>
      <c r="BL90" s="99"/>
      <c r="BM90" s="99"/>
      <c r="BN90" s="92"/>
      <c r="BO90" s="92"/>
      <c r="BP90" s="99"/>
      <c r="BQ90" s="99"/>
      <c r="BR90" s="92"/>
      <c r="BS90" s="99"/>
      <c r="BT90" s="99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</row>
    <row r="91" spans="1:87" ht="13.5" x14ac:dyDescent="0.25">
      <c r="A91" s="97"/>
      <c r="B91" s="98"/>
      <c r="C91" s="90"/>
      <c r="D91" s="91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100"/>
      <c r="P91" s="99"/>
      <c r="Q91" s="99"/>
      <c r="R91" s="101"/>
      <c r="S91" s="99"/>
      <c r="T91" s="99"/>
      <c r="U91" s="99"/>
      <c r="V91" s="99"/>
      <c r="W91" s="99"/>
      <c r="X91" s="99"/>
      <c r="Y91" s="99"/>
      <c r="Z91" s="90"/>
      <c r="AA91" s="90"/>
      <c r="AB91" s="90"/>
      <c r="AC91" s="102"/>
      <c r="AD91" s="102"/>
      <c r="AE91" s="102"/>
      <c r="AF91" s="102"/>
      <c r="AG91" s="95"/>
      <c r="AH91" s="92"/>
      <c r="AI91" s="90"/>
      <c r="AJ91" s="90"/>
      <c r="AK91" s="92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2"/>
      <c r="AW91" s="92"/>
      <c r="AX91" s="99"/>
      <c r="AY91" s="99"/>
      <c r="AZ91" s="92"/>
      <c r="BA91" s="92"/>
      <c r="BB91" s="92"/>
      <c r="BC91" s="92"/>
      <c r="BD91" s="99"/>
      <c r="BE91" s="99"/>
      <c r="BF91" s="99"/>
      <c r="BG91" s="99"/>
      <c r="BH91" s="92"/>
      <c r="BI91" s="92"/>
      <c r="BJ91" s="99"/>
      <c r="BK91" s="99"/>
      <c r="BL91" s="99"/>
      <c r="BM91" s="99"/>
      <c r="BN91" s="92"/>
      <c r="BO91" s="92"/>
      <c r="BP91" s="99"/>
      <c r="BQ91" s="99"/>
      <c r="BR91" s="92"/>
      <c r="BS91" s="99"/>
      <c r="BT91" s="99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</row>
    <row r="92" spans="1:87" ht="13.5" x14ac:dyDescent="0.25">
      <c r="A92" s="97"/>
      <c r="B92" s="98"/>
      <c r="C92" s="90"/>
      <c r="D92" s="91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100"/>
      <c r="P92" s="99"/>
      <c r="Q92" s="99"/>
      <c r="R92" s="101"/>
      <c r="S92" s="99"/>
      <c r="T92" s="99"/>
      <c r="U92" s="99"/>
      <c r="V92" s="99"/>
      <c r="W92" s="99"/>
      <c r="X92" s="99"/>
      <c r="Y92" s="99"/>
      <c r="Z92" s="90"/>
      <c r="AA92" s="90"/>
      <c r="AB92" s="90"/>
      <c r="AC92" s="102"/>
      <c r="AD92" s="102"/>
      <c r="AE92" s="102"/>
      <c r="AF92" s="102"/>
      <c r="AG92" s="95"/>
      <c r="AH92" s="92"/>
      <c r="AI92" s="90"/>
      <c r="AJ92" s="90"/>
      <c r="AK92" s="92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2"/>
      <c r="AW92" s="92"/>
      <c r="AX92" s="99"/>
      <c r="AY92" s="99"/>
      <c r="AZ92" s="92"/>
      <c r="BA92" s="92"/>
      <c r="BB92" s="92"/>
      <c r="BC92" s="92"/>
      <c r="BD92" s="99"/>
      <c r="BE92" s="99"/>
      <c r="BF92" s="99"/>
      <c r="BG92" s="99"/>
      <c r="BH92" s="92"/>
      <c r="BI92" s="92"/>
      <c r="BJ92" s="99"/>
      <c r="BK92" s="99"/>
      <c r="BL92" s="99"/>
      <c r="BM92" s="99"/>
      <c r="BN92" s="92"/>
      <c r="BO92" s="92"/>
      <c r="BP92" s="99"/>
      <c r="BQ92" s="99"/>
      <c r="BR92" s="92"/>
      <c r="BS92" s="99"/>
      <c r="BT92" s="99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</row>
    <row r="93" spans="1:87" ht="13.5" x14ac:dyDescent="0.25">
      <c r="A93" s="97"/>
      <c r="B93" s="98"/>
      <c r="C93" s="90"/>
      <c r="D93" s="91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100"/>
      <c r="P93" s="99"/>
      <c r="Q93" s="99"/>
      <c r="R93" s="101"/>
      <c r="S93" s="99"/>
      <c r="T93" s="99"/>
      <c r="U93" s="99"/>
      <c r="V93" s="99"/>
      <c r="W93" s="99"/>
      <c r="X93" s="99"/>
      <c r="Y93" s="99"/>
      <c r="Z93" s="90"/>
      <c r="AA93" s="90"/>
      <c r="AB93" s="90"/>
      <c r="AC93" s="102"/>
      <c r="AD93" s="102"/>
      <c r="AE93" s="102"/>
      <c r="AF93" s="102"/>
      <c r="AG93" s="95"/>
      <c r="AH93" s="92"/>
      <c r="AI93" s="90"/>
      <c r="AJ93" s="90"/>
      <c r="AK93" s="92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2"/>
      <c r="AW93" s="92"/>
      <c r="AX93" s="99"/>
      <c r="AY93" s="99"/>
      <c r="AZ93" s="92"/>
      <c r="BA93" s="92"/>
      <c r="BB93" s="92"/>
      <c r="BC93" s="92"/>
      <c r="BD93" s="99"/>
      <c r="BE93" s="99"/>
      <c r="BF93" s="99"/>
      <c r="BG93" s="99"/>
      <c r="BH93" s="92"/>
      <c r="BI93" s="92"/>
      <c r="BJ93" s="99"/>
      <c r="BK93" s="99"/>
      <c r="BL93" s="99"/>
      <c r="BM93" s="99"/>
      <c r="BN93" s="92"/>
      <c r="BO93" s="92"/>
      <c r="BP93" s="99"/>
      <c r="BQ93" s="99"/>
      <c r="BR93" s="92"/>
      <c r="BS93" s="99"/>
      <c r="BT93" s="99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</row>
    <row r="94" spans="1:87" ht="13.5" x14ac:dyDescent="0.25">
      <c r="A94" s="97"/>
      <c r="B94" s="98"/>
      <c r="C94" s="90"/>
      <c r="D94" s="91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100"/>
      <c r="P94" s="99"/>
      <c r="Q94" s="99"/>
      <c r="R94" s="101"/>
      <c r="S94" s="99"/>
      <c r="T94" s="99"/>
      <c r="U94" s="99"/>
      <c r="V94" s="99"/>
      <c r="W94" s="99"/>
      <c r="X94" s="99"/>
      <c r="Y94" s="99"/>
      <c r="Z94" s="90"/>
      <c r="AA94" s="90"/>
      <c r="AB94" s="90"/>
      <c r="AC94" s="102"/>
      <c r="AD94" s="102"/>
      <c r="AE94" s="102"/>
      <c r="AF94" s="102"/>
      <c r="AG94" s="95"/>
      <c r="AH94" s="92"/>
      <c r="AI94" s="90"/>
      <c r="AJ94" s="90"/>
      <c r="AK94" s="92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2"/>
      <c r="AW94" s="92"/>
      <c r="AX94" s="99"/>
      <c r="AY94" s="99"/>
      <c r="AZ94" s="92"/>
      <c r="BA94" s="92"/>
      <c r="BB94" s="92"/>
      <c r="BC94" s="92"/>
      <c r="BD94" s="99"/>
      <c r="BE94" s="99"/>
      <c r="BF94" s="99"/>
      <c r="BG94" s="99"/>
      <c r="BH94" s="92"/>
      <c r="BI94" s="92"/>
      <c r="BJ94" s="99"/>
      <c r="BK94" s="99"/>
      <c r="BL94" s="99"/>
      <c r="BM94" s="99"/>
      <c r="BN94" s="92"/>
      <c r="BO94" s="92"/>
      <c r="BP94" s="99"/>
      <c r="BQ94" s="99"/>
      <c r="BR94" s="92"/>
      <c r="BS94" s="99"/>
      <c r="BT94" s="99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</row>
    <row r="95" spans="1:87" ht="13.5" x14ac:dyDescent="0.25">
      <c r="A95" s="97"/>
      <c r="B95" s="98"/>
      <c r="C95" s="90"/>
      <c r="D95" s="91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100"/>
      <c r="P95" s="99"/>
      <c r="Q95" s="99"/>
      <c r="R95" s="101"/>
      <c r="S95" s="99"/>
      <c r="T95" s="99"/>
      <c r="U95" s="99"/>
      <c r="V95" s="99"/>
      <c r="W95" s="99"/>
      <c r="X95" s="99"/>
      <c r="Y95" s="99"/>
      <c r="Z95" s="90"/>
      <c r="AA95" s="90"/>
      <c r="AB95" s="90"/>
      <c r="AC95" s="102"/>
      <c r="AD95" s="102"/>
      <c r="AE95" s="102"/>
      <c r="AF95" s="102"/>
      <c r="AG95" s="95"/>
      <c r="AH95" s="92"/>
      <c r="AI95" s="90"/>
      <c r="AJ95" s="90"/>
      <c r="AK95" s="92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2"/>
      <c r="AW95" s="92"/>
      <c r="AX95" s="99"/>
      <c r="AY95" s="99"/>
      <c r="AZ95" s="92"/>
      <c r="BA95" s="92"/>
      <c r="BB95" s="92"/>
      <c r="BC95" s="92"/>
      <c r="BD95" s="99"/>
      <c r="BE95" s="99"/>
      <c r="BF95" s="99"/>
      <c r="BG95" s="99"/>
      <c r="BH95" s="92"/>
      <c r="BI95" s="92"/>
      <c r="BJ95" s="99"/>
      <c r="BK95" s="99"/>
      <c r="BL95" s="99"/>
      <c r="BM95" s="99"/>
      <c r="BN95" s="92"/>
      <c r="BO95" s="92"/>
      <c r="BP95" s="99"/>
      <c r="BQ95" s="99"/>
      <c r="BR95" s="92"/>
      <c r="BS95" s="99"/>
      <c r="BT95" s="99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</row>
    <row r="96" spans="1:87" ht="13.5" x14ac:dyDescent="0.25">
      <c r="A96" s="97"/>
      <c r="B96" s="98"/>
      <c r="C96" s="90"/>
      <c r="D96" s="91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100"/>
      <c r="P96" s="99"/>
      <c r="Q96" s="99"/>
      <c r="R96" s="101"/>
      <c r="S96" s="99"/>
      <c r="T96" s="99"/>
      <c r="U96" s="99"/>
      <c r="V96" s="99"/>
      <c r="W96" s="99"/>
      <c r="X96" s="99"/>
      <c r="Y96" s="99"/>
      <c r="Z96" s="90"/>
      <c r="AA96" s="90"/>
      <c r="AB96" s="90"/>
      <c r="AC96" s="102"/>
      <c r="AD96" s="102"/>
      <c r="AE96" s="102"/>
      <c r="AF96" s="102"/>
      <c r="AG96" s="95"/>
      <c r="AH96" s="92"/>
      <c r="AI96" s="90"/>
      <c r="AJ96" s="90"/>
      <c r="AK96" s="92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2"/>
      <c r="AW96" s="92"/>
      <c r="AX96" s="99"/>
      <c r="AY96" s="99"/>
      <c r="AZ96" s="92"/>
      <c r="BA96" s="92"/>
      <c r="BB96" s="92"/>
      <c r="BC96" s="92"/>
      <c r="BD96" s="99"/>
      <c r="BE96" s="99"/>
      <c r="BF96" s="99"/>
      <c r="BG96" s="99"/>
      <c r="BH96" s="92"/>
      <c r="BI96" s="92"/>
      <c r="BJ96" s="99"/>
      <c r="BK96" s="99"/>
      <c r="BL96" s="99"/>
      <c r="BM96" s="99"/>
      <c r="BN96" s="92"/>
      <c r="BO96" s="92"/>
      <c r="BP96" s="99"/>
      <c r="BQ96" s="99"/>
      <c r="BR96" s="92"/>
      <c r="BS96" s="99"/>
      <c r="BT96" s="99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</row>
    <row r="97" spans="1:87" ht="13.5" x14ac:dyDescent="0.25">
      <c r="A97" s="97"/>
      <c r="B97" s="98"/>
      <c r="C97" s="90"/>
      <c r="D97" s="91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100"/>
      <c r="P97" s="99"/>
      <c r="Q97" s="99"/>
      <c r="R97" s="101"/>
      <c r="S97" s="99"/>
      <c r="T97" s="99"/>
      <c r="U97" s="99"/>
      <c r="V97" s="99"/>
      <c r="W97" s="99"/>
      <c r="X97" s="99"/>
      <c r="Y97" s="99"/>
      <c r="Z97" s="90"/>
      <c r="AA97" s="90"/>
      <c r="AB97" s="90"/>
      <c r="AC97" s="102"/>
      <c r="AD97" s="102"/>
      <c r="AE97" s="102"/>
      <c r="AF97" s="102"/>
      <c r="AG97" s="95"/>
      <c r="AH97" s="92"/>
      <c r="AI97" s="90"/>
      <c r="AJ97" s="90"/>
      <c r="AK97" s="92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2"/>
      <c r="AW97" s="92"/>
      <c r="AX97" s="99"/>
      <c r="AY97" s="99"/>
      <c r="AZ97" s="92"/>
      <c r="BA97" s="92"/>
      <c r="BB97" s="92"/>
      <c r="BC97" s="92"/>
      <c r="BD97" s="99"/>
      <c r="BE97" s="99"/>
      <c r="BF97" s="99"/>
      <c r="BG97" s="99"/>
      <c r="BH97" s="92"/>
      <c r="BI97" s="92"/>
      <c r="BJ97" s="99"/>
      <c r="BK97" s="99"/>
      <c r="BL97" s="99"/>
      <c r="BM97" s="99"/>
      <c r="BN97" s="92"/>
      <c r="BO97" s="92"/>
      <c r="BP97" s="99"/>
      <c r="BQ97" s="99"/>
      <c r="BR97" s="92"/>
      <c r="BS97" s="99"/>
      <c r="BT97" s="99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</row>
    <row r="98" spans="1:87" ht="13.5" x14ac:dyDescent="0.25">
      <c r="A98" s="97"/>
      <c r="B98" s="98"/>
      <c r="C98" s="90"/>
      <c r="D98" s="91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100"/>
      <c r="P98" s="99"/>
      <c r="Q98" s="99"/>
      <c r="R98" s="101"/>
      <c r="S98" s="99"/>
      <c r="T98" s="99"/>
      <c r="U98" s="99"/>
      <c r="V98" s="99"/>
      <c r="W98" s="99"/>
      <c r="X98" s="99"/>
      <c r="Y98" s="99"/>
      <c r="Z98" s="90"/>
      <c r="AA98" s="90"/>
      <c r="AB98" s="90"/>
      <c r="AC98" s="102"/>
      <c r="AD98" s="102"/>
      <c r="AE98" s="102"/>
      <c r="AF98" s="102"/>
      <c r="AG98" s="95"/>
      <c r="AH98" s="92"/>
      <c r="AI98" s="90"/>
      <c r="AJ98" s="90"/>
      <c r="AK98" s="92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2"/>
      <c r="AW98" s="92"/>
      <c r="AX98" s="99"/>
      <c r="AY98" s="99"/>
      <c r="AZ98" s="92"/>
      <c r="BA98" s="92"/>
      <c r="BB98" s="92"/>
      <c r="BC98" s="92"/>
      <c r="BD98" s="99"/>
      <c r="BE98" s="99"/>
      <c r="BF98" s="99"/>
      <c r="BG98" s="99"/>
      <c r="BH98" s="92"/>
      <c r="BI98" s="92"/>
      <c r="BJ98" s="99"/>
      <c r="BK98" s="99"/>
      <c r="BL98" s="99"/>
      <c r="BM98" s="99"/>
      <c r="BN98" s="92"/>
      <c r="BO98" s="92"/>
      <c r="BP98" s="99"/>
      <c r="BQ98" s="99"/>
      <c r="BR98" s="92"/>
      <c r="BS98" s="99"/>
      <c r="BT98" s="99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</row>
    <row r="99" spans="1:87" ht="13.5" x14ac:dyDescent="0.25">
      <c r="A99" s="97"/>
      <c r="B99" s="98"/>
      <c r="C99" s="90"/>
      <c r="D99" s="91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0"/>
      <c r="P99" s="99"/>
      <c r="Q99" s="99"/>
      <c r="R99" s="101"/>
      <c r="S99" s="99"/>
      <c r="T99" s="99"/>
      <c r="U99" s="99"/>
      <c r="V99" s="99"/>
      <c r="W99" s="99"/>
      <c r="X99" s="99"/>
      <c r="Y99" s="99"/>
      <c r="Z99" s="90"/>
      <c r="AA99" s="90"/>
      <c r="AB99" s="90"/>
      <c r="AC99" s="102"/>
      <c r="AD99" s="102"/>
      <c r="AE99" s="102"/>
      <c r="AF99" s="102"/>
      <c r="AG99" s="95"/>
      <c r="AH99" s="92"/>
      <c r="AI99" s="90"/>
      <c r="AJ99" s="90"/>
      <c r="AK99" s="92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2"/>
      <c r="AW99" s="92"/>
      <c r="AX99" s="99"/>
      <c r="AY99" s="99"/>
      <c r="AZ99" s="92"/>
      <c r="BA99" s="92"/>
      <c r="BB99" s="92"/>
      <c r="BC99" s="92"/>
      <c r="BD99" s="99"/>
      <c r="BE99" s="99"/>
      <c r="BF99" s="99"/>
      <c r="BG99" s="99"/>
      <c r="BH99" s="92"/>
      <c r="BI99" s="92"/>
      <c r="BJ99" s="99"/>
      <c r="BK99" s="99"/>
      <c r="BL99" s="99"/>
      <c r="BM99" s="99"/>
      <c r="BN99" s="92"/>
      <c r="BO99" s="92"/>
      <c r="BP99" s="99"/>
      <c r="BQ99" s="99"/>
      <c r="BR99" s="92"/>
      <c r="BS99" s="99"/>
      <c r="BT99" s="99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</row>
    <row r="100" spans="1:87" ht="13.5" x14ac:dyDescent="0.25">
      <c r="A100" s="97"/>
      <c r="B100" s="98"/>
      <c r="C100" s="90"/>
      <c r="D100" s="91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100"/>
      <c r="P100" s="99"/>
      <c r="Q100" s="99"/>
      <c r="R100" s="101"/>
      <c r="S100" s="99"/>
      <c r="T100" s="99"/>
      <c r="U100" s="99"/>
      <c r="V100" s="99"/>
      <c r="W100" s="99"/>
      <c r="X100" s="99"/>
      <c r="Y100" s="99"/>
      <c r="Z100" s="90"/>
      <c r="AA100" s="90"/>
      <c r="AB100" s="90"/>
      <c r="AC100" s="102"/>
      <c r="AD100" s="102"/>
      <c r="AE100" s="102"/>
      <c r="AF100" s="102"/>
      <c r="AG100" s="95"/>
      <c r="AH100" s="92"/>
      <c r="AI100" s="90"/>
      <c r="AJ100" s="90"/>
      <c r="AK100" s="92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2"/>
      <c r="AW100" s="92"/>
      <c r="AX100" s="99"/>
      <c r="AY100" s="99"/>
      <c r="AZ100" s="92"/>
      <c r="BA100" s="92"/>
      <c r="BB100" s="92"/>
      <c r="BC100" s="92"/>
      <c r="BD100" s="99"/>
      <c r="BE100" s="99"/>
      <c r="BF100" s="99"/>
      <c r="BG100" s="99"/>
      <c r="BH100" s="92"/>
      <c r="BI100" s="92"/>
      <c r="BJ100" s="99"/>
      <c r="BK100" s="99"/>
      <c r="BL100" s="99"/>
      <c r="BM100" s="99"/>
      <c r="BN100" s="92"/>
      <c r="BO100" s="92"/>
      <c r="BP100" s="99"/>
      <c r="BQ100" s="99"/>
      <c r="BR100" s="92"/>
      <c r="BS100" s="99"/>
      <c r="BT100" s="99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</row>
    <row r="101" spans="1:87" ht="13.5" x14ac:dyDescent="0.25">
      <c r="A101" s="97"/>
      <c r="B101" s="98"/>
      <c r="C101" s="90"/>
      <c r="D101" s="91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100"/>
      <c r="P101" s="99"/>
      <c r="Q101" s="99"/>
      <c r="R101" s="101"/>
      <c r="S101" s="99"/>
      <c r="T101" s="99"/>
      <c r="U101" s="99"/>
      <c r="V101" s="99"/>
      <c r="W101" s="99"/>
      <c r="X101" s="99"/>
      <c r="Y101" s="99"/>
      <c r="Z101" s="90"/>
      <c r="AA101" s="90"/>
      <c r="AB101" s="90"/>
      <c r="AC101" s="102"/>
      <c r="AD101" s="102"/>
      <c r="AE101" s="102"/>
      <c r="AF101" s="102"/>
      <c r="AG101" s="95"/>
      <c r="AH101" s="92"/>
      <c r="AI101" s="90"/>
      <c r="AJ101" s="90"/>
      <c r="AK101" s="92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2"/>
      <c r="AW101" s="92"/>
      <c r="AX101" s="99"/>
      <c r="AY101" s="99"/>
      <c r="AZ101" s="92"/>
      <c r="BA101" s="92"/>
      <c r="BB101" s="92"/>
      <c r="BC101" s="92"/>
      <c r="BD101" s="99"/>
      <c r="BE101" s="99"/>
      <c r="BF101" s="99"/>
      <c r="BG101" s="99"/>
      <c r="BH101" s="92"/>
      <c r="BI101" s="92"/>
      <c r="BJ101" s="99"/>
      <c r="BK101" s="99"/>
      <c r="BL101" s="99"/>
      <c r="BM101" s="99"/>
      <c r="BN101" s="92"/>
      <c r="BO101" s="92"/>
      <c r="BP101" s="99"/>
      <c r="BQ101" s="99"/>
      <c r="BR101" s="92"/>
      <c r="BS101" s="99"/>
      <c r="BT101" s="99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</row>
    <row r="102" spans="1:87" ht="13.5" x14ac:dyDescent="0.25">
      <c r="A102" s="97"/>
      <c r="B102" s="98"/>
      <c r="C102" s="90"/>
      <c r="D102" s="91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100"/>
      <c r="P102" s="99"/>
      <c r="Q102" s="99"/>
      <c r="R102" s="101"/>
      <c r="S102" s="99"/>
      <c r="T102" s="99"/>
      <c r="U102" s="99"/>
      <c r="V102" s="99"/>
      <c r="W102" s="99"/>
      <c r="X102" s="99"/>
      <c r="Y102" s="99"/>
      <c r="Z102" s="90"/>
      <c r="AA102" s="90"/>
      <c r="AB102" s="90"/>
      <c r="AC102" s="102"/>
      <c r="AD102" s="102"/>
      <c r="AE102" s="102"/>
      <c r="AF102" s="102"/>
      <c r="AG102" s="95"/>
      <c r="AH102" s="92"/>
      <c r="AI102" s="90"/>
      <c r="AJ102" s="90"/>
      <c r="AK102" s="92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2"/>
      <c r="AW102" s="92"/>
      <c r="AX102" s="99"/>
      <c r="AY102" s="99"/>
      <c r="AZ102" s="92"/>
      <c r="BA102" s="92"/>
      <c r="BB102" s="92"/>
      <c r="BC102" s="92"/>
      <c r="BD102" s="99"/>
      <c r="BE102" s="99"/>
      <c r="BF102" s="99"/>
      <c r="BG102" s="99"/>
      <c r="BH102" s="92"/>
      <c r="BI102" s="92"/>
      <c r="BJ102" s="99"/>
      <c r="BK102" s="99"/>
      <c r="BL102" s="99"/>
      <c r="BM102" s="99"/>
      <c r="BN102" s="92"/>
      <c r="BO102" s="92"/>
      <c r="BP102" s="99"/>
      <c r="BQ102" s="99"/>
      <c r="BR102" s="92"/>
      <c r="BS102" s="99"/>
      <c r="BT102" s="99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</row>
    <row r="103" spans="1:87" ht="13.5" x14ac:dyDescent="0.25">
      <c r="A103" s="97"/>
      <c r="B103" s="98"/>
      <c r="C103" s="90"/>
      <c r="D103" s="91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100"/>
      <c r="P103" s="99"/>
      <c r="Q103" s="99"/>
      <c r="R103" s="101"/>
      <c r="S103" s="99"/>
      <c r="T103" s="99"/>
      <c r="U103" s="99"/>
      <c r="V103" s="99"/>
      <c r="W103" s="99"/>
      <c r="X103" s="99"/>
      <c r="Y103" s="99"/>
      <c r="Z103" s="90"/>
      <c r="AA103" s="90"/>
      <c r="AB103" s="90"/>
      <c r="AC103" s="102"/>
      <c r="AD103" s="102"/>
      <c r="AE103" s="102"/>
      <c r="AF103" s="102"/>
      <c r="AG103" s="95"/>
      <c r="AH103" s="92"/>
      <c r="AI103" s="90"/>
      <c r="AJ103" s="90"/>
      <c r="AK103" s="92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2"/>
      <c r="AW103" s="92"/>
      <c r="AX103" s="99"/>
      <c r="AY103" s="99"/>
      <c r="AZ103" s="92"/>
      <c r="BA103" s="92"/>
      <c r="BB103" s="92"/>
      <c r="BC103" s="92"/>
      <c r="BD103" s="99"/>
      <c r="BE103" s="99"/>
      <c r="BF103" s="99"/>
      <c r="BG103" s="99"/>
      <c r="BH103" s="92"/>
      <c r="BI103" s="92"/>
      <c r="BJ103" s="99"/>
      <c r="BK103" s="99"/>
      <c r="BL103" s="99"/>
      <c r="BM103" s="99"/>
      <c r="BN103" s="92"/>
      <c r="BO103" s="92"/>
      <c r="BP103" s="99"/>
      <c r="BQ103" s="99"/>
      <c r="BR103" s="92"/>
      <c r="BS103" s="99"/>
      <c r="BT103" s="99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</row>
    <row r="104" spans="1:87" ht="13.5" x14ac:dyDescent="0.25">
      <c r="A104" s="97"/>
      <c r="B104" s="98"/>
      <c r="C104" s="90"/>
      <c r="D104" s="91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100"/>
      <c r="P104" s="99"/>
      <c r="Q104" s="99"/>
      <c r="R104" s="101"/>
      <c r="S104" s="99"/>
      <c r="T104" s="99"/>
      <c r="U104" s="99"/>
      <c r="V104" s="99"/>
      <c r="W104" s="99"/>
      <c r="X104" s="99"/>
      <c r="Y104" s="99"/>
      <c r="Z104" s="90"/>
      <c r="AA104" s="90"/>
      <c r="AB104" s="90"/>
      <c r="AC104" s="102"/>
      <c r="AD104" s="102"/>
      <c r="AE104" s="102"/>
      <c r="AF104" s="102"/>
      <c r="AG104" s="95"/>
      <c r="AH104" s="92"/>
      <c r="AI104" s="90"/>
      <c r="AJ104" s="90"/>
      <c r="AK104" s="92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2"/>
      <c r="AW104" s="92"/>
      <c r="AX104" s="99"/>
      <c r="AY104" s="99"/>
      <c r="AZ104" s="92"/>
      <c r="BA104" s="92"/>
      <c r="BB104" s="92"/>
      <c r="BC104" s="92"/>
      <c r="BD104" s="99"/>
      <c r="BE104" s="99"/>
      <c r="BF104" s="99"/>
      <c r="BG104" s="99"/>
      <c r="BH104" s="92"/>
      <c r="BI104" s="92"/>
      <c r="BJ104" s="99"/>
      <c r="BK104" s="99"/>
      <c r="BL104" s="99"/>
      <c r="BM104" s="99"/>
      <c r="BN104" s="92"/>
      <c r="BO104" s="92"/>
      <c r="BP104" s="99"/>
      <c r="BQ104" s="99"/>
      <c r="BR104" s="92"/>
      <c r="BS104" s="99"/>
      <c r="BT104" s="99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</row>
    <row r="105" spans="1:87" ht="13.5" x14ac:dyDescent="0.25">
      <c r="A105" s="97"/>
      <c r="B105" s="98"/>
      <c r="C105" s="90"/>
      <c r="D105" s="91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100"/>
      <c r="P105" s="99"/>
      <c r="Q105" s="99"/>
      <c r="R105" s="101"/>
      <c r="S105" s="99"/>
      <c r="T105" s="99"/>
      <c r="U105" s="99"/>
      <c r="V105" s="99"/>
      <c r="W105" s="99"/>
      <c r="X105" s="99"/>
      <c r="Y105" s="99"/>
      <c r="Z105" s="90"/>
      <c r="AA105" s="90"/>
      <c r="AB105" s="90"/>
      <c r="AC105" s="102"/>
      <c r="AD105" s="102"/>
      <c r="AE105" s="102"/>
      <c r="AF105" s="102"/>
      <c r="AG105" s="95"/>
      <c r="AH105" s="92"/>
      <c r="AI105" s="90"/>
      <c r="AJ105" s="90"/>
      <c r="AK105" s="92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2"/>
      <c r="AW105" s="92"/>
      <c r="AX105" s="99"/>
      <c r="AY105" s="99"/>
      <c r="AZ105" s="92"/>
      <c r="BA105" s="92"/>
      <c r="BB105" s="92"/>
      <c r="BC105" s="92"/>
      <c r="BD105" s="99"/>
      <c r="BE105" s="99"/>
      <c r="BF105" s="99"/>
      <c r="BG105" s="99"/>
      <c r="BH105" s="92"/>
      <c r="BI105" s="92"/>
      <c r="BJ105" s="99"/>
      <c r="BK105" s="99"/>
      <c r="BL105" s="99"/>
      <c r="BM105" s="99"/>
      <c r="BN105" s="92"/>
      <c r="BO105" s="92"/>
      <c r="BP105" s="99"/>
      <c r="BQ105" s="99"/>
      <c r="BR105" s="92"/>
      <c r="BS105" s="99"/>
      <c r="BT105" s="99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</row>
    <row r="106" spans="1:87" ht="13.5" x14ac:dyDescent="0.25">
      <c r="A106" s="97"/>
      <c r="B106" s="98"/>
      <c r="C106" s="90"/>
      <c r="D106" s="91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100"/>
      <c r="P106" s="99"/>
      <c r="Q106" s="99"/>
      <c r="R106" s="101"/>
      <c r="S106" s="99"/>
      <c r="T106" s="99"/>
      <c r="U106" s="99"/>
      <c r="V106" s="99"/>
      <c r="W106" s="99"/>
      <c r="X106" s="99"/>
      <c r="Y106" s="99"/>
      <c r="Z106" s="90"/>
      <c r="AA106" s="90"/>
      <c r="AB106" s="90"/>
      <c r="AC106" s="102"/>
      <c r="AD106" s="102"/>
      <c r="AE106" s="102"/>
      <c r="AF106" s="102"/>
      <c r="AG106" s="95"/>
      <c r="AH106" s="92"/>
      <c r="AI106" s="90"/>
      <c r="AJ106" s="90"/>
      <c r="AK106" s="92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2"/>
      <c r="AW106" s="92"/>
      <c r="AX106" s="99"/>
      <c r="AY106" s="99"/>
      <c r="AZ106" s="92"/>
      <c r="BA106" s="92"/>
      <c r="BB106" s="92"/>
      <c r="BC106" s="92"/>
      <c r="BD106" s="99"/>
      <c r="BE106" s="99"/>
      <c r="BF106" s="99"/>
      <c r="BG106" s="99"/>
      <c r="BH106" s="92"/>
      <c r="BI106" s="92"/>
      <c r="BJ106" s="99"/>
      <c r="BK106" s="99"/>
      <c r="BL106" s="99"/>
      <c r="BM106" s="99"/>
      <c r="BN106" s="92"/>
      <c r="BO106" s="92"/>
      <c r="BP106" s="99"/>
      <c r="BQ106" s="99"/>
      <c r="BR106" s="92"/>
      <c r="BS106" s="99"/>
      <c r="BT106" s="99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</row>
    <row r="107" spans="1:87" ht="13.5" x14ac:dyDescent="0.25">
      <c r="A107" s="97"/>
      <c r="B107" s="98"/>
      <c r="C107" s="90"/>
      <c r="D107" s="91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100"/>
      <c r="P107" s="99"/>
      <c r="Q107" s="99"/>
      <c r="R107" s="101"/>
      <c r="S107" s="99"/>
      <c r="T107" s="99"/>
      <c r="U107" s="99"/>
      <c r="V107" s="99"/>
      <c r="W107" s="99"/>
      <c r="X107" s="99"/>
      <c r="Y107" s="99"/>
      <c r="Z107" s="90"/>
      <c r="AA107" s="90"/>
      <c r="AB107" s="90"/>
      <c r="AC107" s="102"/>
      <c r="AD107" s="102"/>
      <c r="AE107" s="102"/>
      <c r="AF107" s="102"/>
      <c r="AG107" s="95"/>
      <c r="AH107" s="92"/>
      <c r="AI107" s="90"/>
      <c r="AJ107" s="90"/>
      <c r="AK107" s="92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2"/>
      <c r="AW107" s="92"/>
      <c r="AX107" s="99"/>
      <c r="AY107" s="99"/>
      <c r="AZ107" s="92"/>
      <c r="BA107" s="92"/>
      <c r="BB107" s="92"/>
      <c r="BC107" s="92"/>
      <c r="BD107" s="99"/>
      <c r="BE107" s="99"/>
      <c r="BF107" s="99"/>
      <c r="BG107" s="99"/>
      <c r="BH107" s="92"/>
      <c r="BI107" s="92"/>
      <c r="BJ107" s="99"/>
      <c r="BK107" s="99"/>
      <c r="BL107" s="99"/>
      <c r="BM107" s="99"/>
      <c r="BN107" s="92"/>
      <c r="BO107" s="92"/>
      <c r="BP107" s="99"/>
      <c r="BQ107" s="99"/>
      <c r="BR107" s="92"/>
      <c r="BS107" s="99"/>
      <c r="BT107" s="99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</row>
    <row r="108" spans="1:87" ht="13.5" x14ac:dyDescent="0.25">
      <c r="A108" s="97"/>
      <c r="B108" s="98"/>
      <c r="C108" s="90"/>
      <c r="D108" s="91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100"/>
      <c r="P108" s="99"/>
      <c r="Q108" s="99"/>
      <c r="R108" s="101"/>
      <c r="S108" s="99"/>
      <c r="T108" s="99"/>
      <c r="U108" s="99"/>
      <c r="V108" s="99"/>
      <c r="W108" s="99"/>
      <c r="X108" s="99"/>
      <c r="Y108" s="99"/>
      <c r="Z108" s="90"/>
      <c r="AA108" s="90"/>
      <c r="AB108" s="90"/>
      <c r="AC108" s="102"/>
      <c r="AD108" s="102"/>
      <c r="AE108" s="102"/>
      <c r="AF108" s="102"/>
      <c r="AG108" s="95"/>
      <c r="AH108" s="92"/>
      <c r="AI108" s="90"/>
      <c r="AJ108" s="90"/>
      <c r="AK108" s="92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2"/>
      <c r="AW108" s="92"/>
      <c r="AX108" s="99"/>
      <c r="AY108" s="99"/>
      <c r="AZ108" s="92"/>
      <c r="BA108" s="92"/>
      <c r="BB108" s="92"/>
      <c r="BC108" s="92"/>
      <c r="BD108" s="99"/>
      <c r="BE108" s="99"/>
      <c r="BF108" s="99"/>
      <c r="BG108" s="99"/>
      <c r="BH108" s="92"/>
      <c r="BI108" s="92"/>
      <c r="BJ108" s="99"/>
      <c r="BK108" s="99"/>
      <c r="BL108" s="99"/>
      <c r="BM108" s="99"/>
      <c r="BN108" s="92"/>
      <c r="BO108" s="92"/>
      <c r="BP108" s="99"/>
      <c r="BQ108" s="99"/>
      <c r="BR108" s="92"/>
      <c r="BS108" s="99"/>
      <c r="BT108" s="99"/>
      <c r="BU108" s="92"/>
      <c r="BV108" s="92"/>
      <c r="BW108" s="92"/>
      <c r="BX108" s="92"/>
      <c r="BY108" s="92"/>
      <c r="BZ108" s="92"/>
      <c r="CA108" s="92"/>
      <c r="CB108" s="92"/>
      <c r="CC108" s="92"/>
      <c r="CD108" s="92"/>
      <c r="CE108" s="92"/>
      <c r="CF108" s="92"/>
      <c r="CG108" s="92"/>
      <c r="CH108" s="92"/>
      <c r="CI108" s="92"/>
    </row>
    <row r="109" spans="1:87" ht="13.5" x14ac:dyDescent="0.25">
      <c r="A109" s="97"/>
      <c r="B109" s="98"/>
      <c r="C109" s="90"/>
      <c r="D109" s="91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100"/>
      <c r="P109" s="99"/>
      <c r="Q109" s="99"/>
      <c r="R109" s="101"/>
      <c r="S109" s="99"/>
      <c r="T109" s="99"/>
      <c r="U109" s="99"/>
      <c r="V109" s="99"/>
      <c r="W109" s="99"/>
      <c r="X109" s="99"/>
      <c r="Y109" s="99"/>
      <c r="Z109" s="90"/>
      <c r="AA109" s="90"/>
      <c r="AB109" s="90"/>
      <c r="AC109" s="102"/>
      <c r="AD109" s="102"/>
      <c r="AE109" s="102"/>
      <c r="AF109" s="102"/>
      <c r="AG109" s="95"/>
      <c r="AH109" s="92"/>
      <c r="AI109" s="90"/>
      <c r="AJ109" s="90"/>
      <c r="AK109" s="92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2"/>
      <c r="AW109" s="92"/>
      <c r="AX109" s="99"/>
      <c r="AY109" s="99"/>
      <c r="AZ109" s="92"/>
      <c r="BA109" s="92"/>
      <c r="BB109" s="92"/>
      <c r="BC109" s="92"/>
      <c r="BD109" s="99"/>
      <c r="BE109" s="99"/>
      <c r="BF109" s="99"/>
      <c r="BG109" s="99"/>
      <c r="BH109" s="92"/>
      <c r="BI109" s="92"/>
      <c r="BJ109" s="99"/>
      <c r="BK109" s="99"/>
      <c r="BL109" s="99"/>
      <c r="BM109" s="99"/>
      <c r="BN109" s="92"/>
      <c r="BO109" s="92"/>
      <c r="BP109" s="99"/>
      <c r="BQ109" s="99"/>
      <c r="BR109" s="92"/>
      <c r="BS109" s="99"/>
      <c r="BT109" s="99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</row>
    <row r="110" spans="1:87" ht="13.5" x14ac:dyDescent="0.25">
      <c r="A110" s="97"/>
      <c r="B110" s="98"/>
      <c r="C110" s="90"/>
      <c r="D110" s="91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100"/>
      <c r="P110" s="99"/>
      <c r="Q110" s="99"/>
      <c r="R110" s="101"/>
      <c r="S110" s="99"/>
      <c r="T110" s="99"/>
      <c r="U110" s="99"/>
      <c r="V110" s="99"/>
      <c r="W110" s="99"/>
      <c r="X110" s="99"/>
      <c r="Y110" s="99"/>
      <c r="Z110" s="90"/>
      <c r="AA110" s="90"/>
      <c r="AB110" s="90"/>
      <c r="AC110" s="102"/>
      <c r="AD110" s="102"/>
      <c r="AE110" s="102"/>
      <c r="AF110" s="102"/>
      <c r="AG110" s="95"/>
      <c r="AH110" s="92"/>
      <c r="AI110" s="90"/>
      <c r="AJ110" s="90"/>
      <c r="AK110" s="92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2"/>
      <c r="AW110" s="92"/>
      <c r="AX110" s="99"/>
      <c r="AY110" s="99"/>
      <c r="AZ110" s="92"/>
      <c r="BA110" s="92"/>
      <c r="BB110" s="92"/>
      <c r="BC110" s="92"/>
      <c r="BD110" s="99"/>
      <c r="BE110" s="99"/>
      <c r="BF110" s="99"/>
      <c r="BG110" s="99"/>
      <c r="BH110" s="92"/>
      <c r="BI110" s="92"/>
      <c r="BJ110" s="99"/>
      <c r="BK110" s="99"/>
      <c r="BL110" s="99"/>
      <c r="BM110" s="99"/>
      <c r="BN110" s="92"/>
      <c r="BO110" s="92"/>
      <c r="BP110" s="99"/>
      <c r="BQ110" s="99"/>
      <c r="BR110" s="92"/>
      <c r="BS110" s="99"/>
      <c r="BT110" s="99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</row>
    <row r="111" spans="1:87" ht="13.5" x14ac:dyDescent="0.25">
      <c r="A111" s="97"/>
      <c r="B111" s="98"/>
      <c r="C111" s="90"/>
      <c r="D111" s="91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100"/>
      <c r="P111" s="99"/>
      <c r="Q111" s="99"/>
      <c r="R111" s="101"/>
      <c r="S111" s="99"/>
      <c r="T111" s="99"/>
      <c r="U111" s="99"/>
      <c r="V111" s="99"/>
      <c r="W111" s="99"/>
      <c r="X111" s="99"/>
      <c r="Y111" s="99"/>
      <c r="Z111" s="90"/>
      <c r="AA111" s="90"/>
      <c r="AB111" s="90"/>
      <c r="AC111" s="102"/>
      <c r="AD111" s="102"/>
      <c r="AE111" s="102"/>
      <c r="AF111" s="102"/>
      <c r="AG111" s="95"/>
      <c r="AH111" s="92"/>
      <c r="AI111" s="90"/>
      <c r="AJ111" s="90"/>
      <c r="AK111" s="92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2"/>
      <c r="AW111" s="92"/>
      <c r="AX111" s="99"/>
      <c r="AY111" s="99"/>
      <c r="AZ111" s="92"/>
      <c r="BA111" s="92"/>
      <c r="BB111" s="92"/>
      <c r="BC111" s="92"/>
      <c r="BD111" s="99"/>
      <c r="BE111" s="99"/>
      <c r="BF111" s="99"/>
      <c r="BG111" s="99"/>
      <c r="BH111" s="92"/>
      <c r="BI111" s="92"/>
      <c r="BJ111" s="99"/>
      <c r="BK111" s="99"/>
      <c r="BL111" s="99"/>
      <c r="BM111" s="99"/>
      <c r="BN111" s="92"/>
      <c r="BO111" s="92"/>
      <c r="BP111" s="99"/>
      <c r="BQ111" s="99"/>
      <c r="BR111" s="92"/>
      <c r="BS111" s="99"/>
      <c r="BT111" s="99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</row>
    <row r="112" spans="1:87" ht="13.5" x14ac:dyDescent="0.25">
      <c r="A112" s="97"/>
      <c r="B112" s="98"/>
      <c r="C112" s="90"/>
      <c r="D112" s="91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100"/>
      <c r="P112" s="99"/>
      <c r="Q112" s="99"/>
      <c r="R112" s="101"/>
      <c r="S112" s="99"/>
      <c r="T112" s="99"/>
      <c r="U112" s="99"/>
      <c r="V112" s="99"/>
      <c r="W112" s="99"/>
      <c r="X112" s="99"/>
      <c r="Y112" s="99"/>
      <c r="Z112" s="90"/>
      <c r="AA112" s="90"/>
      <c r="AB112" s="90"/>
      <c r="AC112" s="102"/>
      <c r="AD112" s="102"/>
      <c r="AE112" s="102"/>
      <c r="AF112" s="102"/>
      <c r="AG112" s="95"/>
      <c r="AH112" s="92"/>
      <c r="AI112" s="90"/>
      <c r="AJ112" s="90"/>
      <c r="AK112" s="92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2"/>
      <c r="AW112" s="92"/>
      <c r="AX112" s="99"/>
      <c r="AY112" s="99"/>
      <c r="AZ112" s="92"/>
      <c r="BA112" s="92"/>
      <c r="BB112" s="92"/>
      <c r="BC112" s="92"/>
      <c r="BD112" s="99"/>
      <c r="BE112" s="99"/>
      <c r="BF112" s="99"/>
      <c r="BG112" s="99"/>
      <c r="BH112" s="92"/>
      <c r="BI112" s="92"/>
      <c r="BJ112" s="99"/>
      <c r="BK112" s="99"/>
      <c r="BL112" s="99"/>
      <c r="BM112" s="99"/>
      <c r="BN112" s="92"/>
      <c r="BO112" s="92"/>
      <c r="BP112" s="99"/>
      <c r="BQ112" s="99"/>
      <c r="BR112" s="92"/>
      <c r="BS112" s="99"/>
      <c r="BT112" s="99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</row>
    <row r="113" spans="1:87" ht="13.5" x14ac:dyDescent="0.25">
      <c r="A113" s="97"/>
      <c r="B113" s="98"/>
      <c r="C113" s="90"/>
      <c r="D113" s="91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100"/>
      <c r="P113" s="99"/>
      <c r="Q113" s="99"/>
      <c r="R113" s="101"/>
      <c r="S113" s="99"/>
      <c r="T113" s="99"/>
      <c r="U113" s="99"/>
      <c r="V113" s="99"/>
      <c r="W113" s="99"/>
      <c r="X113" s="99"/>
      <c r="Y113" s="99"/>
      <c r="Z113" s="90"/>
      <c r="AA113" s="90"/>
      <c r="AB113" s="90"/>
      <c r="AC113" s="102"/>
      <c r="AD113" s="102"/>
      <c r="AE113" s="102"/>
      <c r="AF113" s="102"/>
      <c r="AG113" s="95"/>
      <c r="AH113" s="92"/>
      <c r="AI113" s="90"/>
      <c r="AJ113" s="90"/>
      <c r="AK113" s="92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2"/>
      <c r="AW113" s="92"/>
      <c r="AX113" s="99"/>
      <c r="AY113" s="99"/>
      <c r="AZ113" s="92"/>
      <c r="BA113" s="92"/>
      <c r="BB113" s="92"/>
      <c r="BC113" s="92"/>
      <c r="BD113" s="99"/>
      <c r="BE113" s="99"/>
      <c r="BF113" s="99"/>
      <c r="BG113" s="99"/>
      <c r="BH113" s="92"/>
      <c r="BI113" s="92"/>
      <c r="BJ113" s="99"/>
      <c r="BK113" s="99"/>
      <c r="BL113" s="99"/>
      <c r="BM113" s="99"/>
      <c r="BN113" s="92"/>
      <c r="BO113" s="92"/>
      <c r="BP113" s="99"/>
      <c r="BQ113" s="99"/>
      <c r="BR113" s="92"/>
      <c r="BS113" s="99"/>
      <c r="BT113" s="99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</row>
    <row r="114" spans="1:87" ht="13.5" x14ac:dyDescent="0.25">
      <c r="A114" s="97"/>
      <c r="B114" s="98"/>
      <c r="C114" s="90"/>
      <c r="D114" s="91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100"/>
      <c r="P114" s="99"/>
      <c r="Q114" s="99"/>
      <c r="R114" s="101"/>
      <c r="S114" s="99"/>
      <c r="T114" s="99"/>
      <c r="U114" s="99"/>
      <c r="V114" s="99"/>
      <c r="W114" s="99"/>
      <c r="X114" s="99"/>
      <c r="Y114" s="99"/>
      <c r="Z114" s="90"/>
      <c r="AA114" s="90"/>
      <c r="AB114" s="90"/>
      <c r="AC114" s="102"/>
      <c r="AD114" s="102"/>
      <c r="AE114" s="102"/>
      <c r="AF114" s="102"/>
      <c r="AG114" s="95"/>
      <c r="AH114" s="92"/>
      <c r="AI114" s="90"/>
      <c r="AJ114" s="90"/>
      <c r="AK114" s="92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2"/>
      <c r="AW114" s="92"/>
      <c r="AX114" s="99"/>
      <c r="AY114" s="99"/>
      <c r="AZ114" s="92"/>
      <c r="BA114" s="92"/>
      <c r="BB114" s="92"/>
      <c r="BC114" s="92"/>
      <c r="BD114" s="99"/>
      <c r="BE114" s="99"/>
      <c r="BF114" s="99"/>
      <c r="BG114" s="99"/>
      <c r="BH114" s="92"/>
      <c r="BI114" s="92"/>
      <c r="BJ114" s="99"/>
      <c r="BK114" s="99"/>
      <c r="BL114" s="99"/>
      <c r="BM114" s="99"/>
      <c r="BN114" s="92"/>
      <c r="BO114" s="92"/>
      <c r="BP114" s="99"/>
      <c r="BQ114" s="99"/>
      <c r="BR114" s="92"/>
      <c r="BS114" s="99"/>
      <c r="BT114" s="99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</row>
    <row r="115" spans="1:87" ht="13.5" x14ac:dyDescent="0.25">
      <c r="A115" s="97"/>
      <c r="B115" s="98"/>
      <c r="C115" s="90"/>
      <c r="D115" s="91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100"/>
      <c r="P115" s="99"/>
      <c r="Q115" s="99"/>
      <c r="R115" s="101"/>
      <c r="S115" s="99"/>
      <c r="T115" s="99"/>
      <c r="U115" s="99"/>
      <c r="V115" s="99"/>
      <c r="W115" s="99"/>
      <c r="X115" s="99"/>
      <c r="Y115" s="99"/>
      <c r="Z115" s="90"/>
      <c r="AA115" s="90"/>
      <c r="AB115" s="90"/>
      <c r="AC115" s="102"/>
      <c r="AD115" s="102"/>
      <c r="AE115" s="102"/>
      <c r="AF115" s="102"/>
      <c r="AG115" s="95"/>
      <c r="AH115" s="92"/>
      <c r="AI115" s="90"/>
      <c r="AJ115" s="90"/>
      <c r="AK115" s="92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2"/>
      <c r="AW115" s="92"/>
      <c r="AX115" s="99"/>
      <c r="AY115" s="99"/>
      <c r="AZ115" s="92"/>
      <c r="BA115" s="92"/>
      <c r="BB115" s="92"/>
      <c r="BC115" s="92"/>
      <c r="BD115" s="99"/>
      <c r="BE115" s="99"/>
      <c r="BF115" s="99"/>
      <c r="BG115" s="99"/>
      <c r="BH115" s="92"/>
      <c r="BI115" s="92"/>
      <c r="BJ115" s="99"/>
      <c r="BK115" s="99"/>
      <c r="BL115" s="99"/>
      <c r="BM115" s="99"/>
      <c r="BN115" s="92"/>
      <c r="BO115" s="92"/>
      <c r="BP115" s="99"/>
      <c r="BQ115" s="99"/>
      <c r="BR115" s="92"/>
      <c r="BS115" s="99"/>
      <c r="BT115" s="99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</row>
    <row r="116" spans="1:87" ht="13.5" x14ac:dyDescent="0.25">
      <c r="A116" s="97"/>
      <c r="B116" s="98"/>
      <c r="C116" s="90"/>
      <c r="D116" s="91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100"/>
      <c r="P116" s="99"/>
      <c r="Q116" s="99"/>
      <c r="R116" s="101"/>
      <c r="S116" s="99"/>
      <c r="T116" s="99"/>
      <c r="U116" s="99"/>
      <c r="V116" s="99"/>
      <c r="W116" s="99"/>
      <c r="X116" s="99"/>
      <c r="Y116" s="99"/>
      <c r="Z116" s="90"/>
      <c r="AA116" s="90"/>
      <c r="AB116" s="90"/>
      <c r="AC116" s="102"/>
      <c r="AD116" s="102"/>
      <c r="AE116" s="102"/>
      <c r="AF116" s="102"/>
      <c r="AG116" s="95"/>
      <c r="AH116" s="92"/>
      <c r="AI116" s="90"/>
      <c r="AJ116" s="90"/>
      <c r="AK116" s="92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2"/>
      <c r="AW116" s="92"/>
      <c r="AX116" s="99"/>
      <c r="AY116" s="99"/>
      <c r="AZ116" s="92"/>
      <c r="BA116" s="92"/>
      <c r="BB116" s="92"/>
      <c r="BC116" s="92"/>
      <c r="BD116" s="99"/>
      <c r="BE116" s="99"/>
      <c r="BF116" s="99"/>
      <c r="BG116" s="99"/>
      <c r="BH116" s="92"/>
      <c r="BI116" s="92"/>
      <c r="BJ116" s="99"/>
      <c r="BK116" s="99"/>
      <c r="BL116" s="99"/>
      <c r="BM116" s="99"/>
      <c r="BN116" s="92"/>
      <c r="BO116" s="92"/>
      <c r="BP116" s="99"/>
      <c r="BQ116" s="99"/>
      <c r="BR116" s="92"/>
      <c r="BS116" s="99"/>
      <c r="BT116" s="99"/>
      <c r="BU116" s="92"/>
      <c r="BV116" s="92"/>
      <c r="BW116" s="92"/>
      <c r="BX116" s="92"/>
      <c r="BY116" s="92"/>
      <c r="BZ116" s="92"/>
      <c r="CA116" s="92"/>
      <c r="CB116" s="92"/>
      <c r="CC116" s="92"/>
      <c r="CD116" s="92"/>
      <c r="CE116" s="92"/>
      <c r="CF116" s="92"/>
      <c r="CG116" s="92"/>
      <c r="CH116" s="92"/>
      <c r="CI116" s="92"/>
    </row>
    <row r="117" spans="1:87" ht="13.5" x14ac:dyDescent="0.25">
      <c r="A117" s="97"/>
      <c r="B117" s="98"/>
      <c r="C117" s="90"/>
      <c r="D117" s="91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100"/>
      <c r="P117" s="99"/>
      <c r="Q117" s="99"/>
      <c r="R117" s="101"/>
      <c r="S117" s="99"/>
      <c r="T117" s="99"/>
      <c r="U117" s="99"/>
      <c r="V117" s="99"/>
      <c r="W117" s="99"/>
      <c r="X117" s="99"/>
      <c r="Y117" s="99"/>
      <c r="Z117" s="90"/>
      <c r="AA117" s="90"/>
      <c r="AB117" s="90"/>
      <c r="AC117" s="102"/>
      <c r="AD117" s="102"/>
      <c r="AE117" s="102"/>
      <c r="AF117" s="102"/>
      <c r="AG117" s="95"/>
      <c r="AH117" s="92"/>
      <c r="AI117" s="90"/>
      <c r="AJ117" s="90"/>
      <c r="AK117" s="92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2"/>
      <c r="AW117" s="92"/>
      <c r="AX117" s="99"/>
      <c r="AY117" s="99"/>
      <c r="AZ117" s="92"/>
      <c r="BA117" s="92"/>
      <c r="BB117" s="92"/>
      <c r="BC117" s="92"/>
      <c r="BD117" s="99"/>
      <c r="BE117" s="99"/>
      <c r="BF117" s="99"/>
      <c r="BG117" s="99"/>
      <c r="BH117" s="92"/>
      <c r="BI117" s="92"/>
      <c r="BJ117" s="99"/>
      <c r="BK117" s="99"/>
      <c r="BL117" s="99"/>
      <c r="BM117" s="99"/>
      <c r="BN117" s="92"/>
      <c r="BO117" s="92"/>
      <c r="BP117" s="99"/>
      <c r="BQ117" s="99"/>
      <c r="BR117" s="92"/>
      <c r="BS117" s="99"/>
      <c r="BT117" s="99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</row>
    <row r="118" spans="1:87" ht="13.5" x14ac:dyDescent="0.25">
      <c r="A118" s="97"/>
      <c r="B118" s="98"/>
      <c r="C118" s="90"/>
      <c r="D118" s="91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100"/>
      <c r="P118" s="99"/>
      <c r="Q118" s="99"/>
      <c r="R118" s="101"/>
      <c r="S118" s="99"/>
      <c r="T118" s="99"/>
      <c r="U118" s="99"/>
      <c r="V118" s="99"/>
      <c r="W118" s="99"/>
      <c r="X118" s="99"/>
      <c r="Y118" s="99"/>
      <c r="Z118" s="90"/>
      <c r="AA118" s="90"/>
      <c r="AB118" s="90"/>
      <c r="AC118" s="102"/>
      <c r="AD118" s="102"/>
      <c r="AE118" s="102"/>
      <c r="AF118" s="102"/>
      <c r="AG118" s="95"/>
      <c r="AH118" s="92"/>
      <c r="AI118" s="90"/>
      <c r="AJ118" s="90"/>
      <c r="AK118" s="92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2"/>
      <c r="AW118" s="92"/>
      <c r="AX118" s="99"/>
      <c r="AY118" s="99"/>
      <c r="AZ118" s="92"/>
      <c r="BA118" s="92"/>
      <c r="BB118" s="92"/>
      <c r="BC118" s="92"/>
      <c r="BD118" s="99"/>
      <c r="BE118" s="99"/>
      <c r="BF118" s="99"/>
      <c r="BG118" s="99"/>
      <c r="BH118" s="92"/>
      <c r="BI118" s="92"/>
      <c r="BJ118" s="99"/>
      <c r="BK118" s="99"/>
      <c r="BL118" s="99"/>
      <c r="BM118" s="99"/>
      <c r="BN118" s="92"/>
      <c r="BO118" s="92"/>
      <c r="BP118" s="99"/>
      <c r="BQ118" s="99"/>
      <c r="BR118" s="92"/>
      <c r="BS118" s="99"/>
      <c r="BT118" s="99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</row>
    <row r="119" spans="1:87" ht="13.5" x14ac:dyDescent="0.25">
      <c r="A119" s="97"/>
      <c r="B119" s="98"/>
      <c r="C119" s="90"/>
      <c r="D119" s="91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100"/>
      <c r="P119" s="99"/>
      <c r="Q119" s="99"/>
      <c r="R119" s="101"/>
      <c r="S119" s="99"/>
      <c r="T119" s="99"/>
      <c r="U119" s="99"/>
      <c r="V119" s="99"/>
      <c r="W119" s="99"/>
      <c r="X119" s="99"/>
      <c r="Y119" s="99"/>
      <c r="Z119" s="90"/>
      <c r="AA119" s="90"/>
      <c r="AB119" s="90"/>
      <c r="AC119" s="102"/>
      <c r="AD119" s="102"/>
      <c r="AE119" s="102"/>
      <c r="AF119" s="102"/>
      <c r="AG119" s="95"/>
      <c r="AH119" s="92"/>
      <c r="AI119" s="90"/>
      <c r="AJ119" s="90"/>
      <c r="AK119" s="92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2"/>
      <c r="AW119" s="92"/>
      <c r="AX119" s="99"/>
      <c r="AY119" s="99"/>
      <c r="AZ119" s="92"/>
      <c r="BA119" s="92"/>
      <c r="BB119" s="92"/>
      <c r="BC119" s="92"/>
      <c r="BD119" s="99"/>
      <c r="BE119" s="99"/>
      <c r="BF119" s="99"/>
      <c r="BG119" s="99"/>
      <c r="BH119" s="92"/>
      <c r="BI119" s="92"/>
      <c r="BJ119" s="99"/>
      <c r="BK119" s="99"/>
      <c r="BL119" s="99"/>
      <c r="BM119" s="99"/>
      <c r="BN119" s="92"/>
      <c r="BO119" s="92"/>
      <c r="BP119" s="99"/>
      <c r="BQ119" s="99"/>
      <c r="BR119" s="92"/>
      <c r="BS119" s="99"/>
      <c r="BT119" s="99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</row>
    <row r="120" spans="1:87" ht="13.5" x14ac:dyDescent="0.25">
      <c r="A120" s="97"/>
      <c r="B120" s="98"/>
      <c r="C120" s="90"/>
      <c r="D120" s="91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100"/>
      <c r="P120" s="99"/>
      <c r="Q120" s="99"/>
      <c r="R120" s="101"/>
      <c r="S120" s="99"/>
      <c r="T120" s="99"/>
      <c r="U120" s="99"/>
      <c r="V120" s="99"/>
      <c r="W120" s="99"/>
      <c r="X120" s="99"/>
      <c r="Y120" s="99"/>
      <c r="Z120" s="90"/>
      <c r="AA120" s="90"/>
      <c r="AB120" s="90"/>
      <c r="AC120" s="102"/>
      <c r="AD120" s="102"/>
      <c r="AE120" s="102"/>
      <c r="AF120" s="102"/>
      <c r="AG120" s="95"/>
      <c r="AH120" s="92"/>
      <c r="AI120" s="90"/>
      <c r="AJ120" s="90"/>
      <c r="AK120" s="92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2"/>
      <c r="AW120" s="92"/>
      <c r="AX120" s="99"/>
      <c r="AY120" s="99"/>
      <c r="AZ120" s="92"/>
      <c r="BA120" s="92"/>
      <c r="BB120" s="92"/>
      <c r="BC120" s="92"/>
      <c r="BD120" s="99"/>
      <c r="BE120" s="99"/>
      <c r="BF120" s="99"/>
      <c r="BG120" s="99"/>
      <c r="BH120" s="92"/>
      <c r="BI120" s="92"/>
      <c r="BJ120" s="99"/>
      <c r="BK120" s="99"/>
      <c r="BL120" s="99"/>
      <c r="BM120" s="99"/>
      <c r="BN120" s="92"/>
      <c r="BO120" s="92"/>
      <c r="BP120" s="99"/>
      <c r="BQ120" s="99"/>
      <c r="BR120" s="92"/>
      <c r="BS120" s="99"/>
      <c r="BT120" s="99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</row>
    <row r="121" spans="1:87" ht="13.5" x14ac:dyDescent="0.25">
      <c r="A121" s="97"/>
      <c r="B121" s="98"/>
      <c r="C121" s="90"/>
      <c r="D121" s="91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100"/>
      <c r="P121" s="99"/>
      <c r="Q121" s="99"/>
      <c r="R121" s="101"/>
      <c r="S121" s="99"/>
      <c r="T121" s="99"/>
      <c r="U121" s="99"/>
      <c r="V121" s="99"/>
      <c r="W121" s="99"/>
      <c r="X121" s="99"/>
      <c r="Y121" s="99"/>
      <c r="Z121" s="90"/>
      <c r="AA121" s="90"/>
      <c r="AB121" s="90"/>
      <c r="AC121" s="102"/>
      <c r="AD121" s="102"/>
      <c r="AE121" s="102"/>
      <c r="AF121" s="102"/>
      <c r="AG121" s="95"/>
      <c r="AH121" s="92"/>
      <c r="AI121" s="90"/>
      <c r="AJ121" s="90"/>
      <c r="AK121" s="92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2"/>
      <c r="AW121" s="92"/>
      <c r="AX121" s="99"/>
      <c r="AY121" s="99"/>
      <c r="AZ121" s="92"/>
      <c r="BA121" s="92"/>
      <c r="BB121" s="92"/>
      <c r="BC121" s="92"/>
      <c r="BD121" s="99"/>
      <c r="BE121" s="99"/>
      <c r="BF121" s="99"/>
      <c r="BG121" s="99"/>
      <c r="BH121" s="92"/>
      <c r="BI121" s="92"/>
      <c r="BJ121" s="99"/>
      <c r="BK121" s="99"/>
      <c r="BL121" s="99"/>
      <c r="BM121" s="99"/>
      <c r="BN121" s="92"/>
      <c r="BO121" s="92"/>
      <c r="BP121" s="99"/>
      <c r="BQ121" s="99"/>
      <c r="BR121" s="92"/>
      <c r="BS121" s="99"/>
      <c r="BT121" s="99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</row>
    <row r="122" spans="1:87" ht="13.5" x14ac:dyDescent="0.25">
      <c r="A122" s="97"/>
      <c r="B122" s="98"/>
      <c r="C122" s="90"/>
      <c r="D122" s="91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100"/>
      <c r="P122" s="99"/>
      <c r="Q122" s="99"/>
      <c r="R122" s="101"/>
      <c r="S122" s="99"/>
      <c r="T122" s="99"/>
      <c r="U122" s="99"/>
      <c r="V122" s="99"/>
      <c r="W122" s="99"/>
      <c r="X122" s="99"/>
      <c r="Y122" s="99"/>
      <c r="Z122" s="90"/>
      <c r="AA122" s="90"/>
      <c r="AB122" s="90"/>
      <c r="AC122" s="102"/>
      <c r="AD122" s="102"/>
      <c r="AE122" s="102"/>
      <c r="AF122" s="102"/>
      <c r="AG122" s="95"/>
      <c r="AH122" s="92"/>
      <c r="AI122" s="90"/>
      <c r="AJ122" s="90"/>
      <c r="AK122" s="92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2"/>
      <c r="AW122" s="92"/>
      <c r="AX122" s="99"/>
      <c r="AY122" s="99"/>
      <c r="AZ122" s="92"/>
      <c r="BA122" s="92"/>
      <c r="BB122" s="92"/>
      <c r="BC122" s="92"/>
      <c r="BD122" s="99"/>
      <c r="BE122" s="99"/>
      <c r="BF122" s="99"/>
      <c r="BG122" s="99"/>
      <c r="BH122" s="92"/>
      <c r="BI122" s="92"/>
      <c r="BJ122" s="99"/>
      <c r="BK122" s="99"/>
      <c r="BL122" s="99"/>
      <c r="BM122" s="99"/>
      <c r="BN122" s="92"/>
      <c r="BO122" s="92"/>
      <c r="BP122" s="99"/>
      <c r="BQ122" s="99"/>
      <c r="BR122" s="92"/>
      <c r="BS122" s="99"/>
      <c r="BT122" s="99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</row>
    <row r="123" spans="1:87" ht="13.5" x14ac:dyDescent="0.25">
      <c r="A123" s="97"/>
      <c r="B123" s="98"/>
      <c r="C123" s="90"/>
      <c r="D123" s="91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100"/>
      <c r="P123" s="99"/>
      <c r="Q123" s="99"/>
      <c r="R123" s="101"/>
      <c r="S123" s="99"/>
      <c r="T123" s="99"/>
      <c r="U123" s="99"/>
      <c r="V123" s="99"/>
      <c r="W123" s="99"/>
      <c r="X123" s="99"/>
      <c r="Y123" s="99"/>
      <c r="Z123" s="90"/>
      <c r="AA123" s="90"/>
      <c r="AB123" s="90"/>
      <c r="AC123" s="102"/>
      <c r="AD123" s="102"/>
      <c r="AE123" s="102"/>
      <c r="AF123" s="102"/>
      <c r="AG123" s="95"/>
      <c r="AH123" s="92"/>
      <c r="AI123" s="90"/>
      <c r="AJ123" s="90"/>
      <c r="AK123" s="92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2"/>
      <c r="AW123" s="92"/>
      <c r="AX123" s="99"/>
      <c r="AY123" s="99"/>
      <c r="AZ123" s="92"/>
      <c r="BA123" s="92"/>
      <c r="BB123" s="92"/>
      <c r="BC123" s="92"/>
      <c r="BD123" s="99"/>
      <c r="BE123" s="99"/>
      <c r="BF123" s="99"/>
      <c r="BG123" s="99"/>
      <c r="BH123" s="92"/>
      <c r="BI123" s="92"/>
      <c r="BJ123" s="99"/>
      <c r="BK123" s="99"/>
      <c r="BL123" s="99"/>
      <c r="BM123" s="99"/>
      <c r="BN123" s="92"/>
      <c r="BO123" s="92"/>
      <c r="BP123" s="99"/>
      <c r="BQ123" s="99"/>
      <c r="BR123" s="92"/>
      <c r="BS123" s="99"/>
      <c r="BT123" s="99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</row>
    <row r="124" spans="1:87" ht="13.5" x14ac:dyDescent="0.25">
      <c r="A124" s="97"/>
      <c r="B124" s="98"/>
      <c r="C124" s="90"/>
      <c r="D124" s="91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100"/>
      <c r="P124" s="99"/>
      <c r="Q124" s="99"/>
      <c r="R124" s="101"/>
      <c r="S124" s="99"/>
      <c r="T124" s="99"/>
      <c r="U124" s="99"/>
      <c r="V124" s="99"/>
      <c r="W124" s="99"/>
      <c r="X124" s="99"/>
      <c r="Y124" s="99"/>
      <c r="Z124" s="90"/>
      <c r="AA124" s="90"/>
      <c r="AB124" s="90"/>
      <c r="AC124" s="102"/>
      <c r="AD124" s="102"/>
      <c r="AE124" s="102"/>
      <c r="AF124" s="102"/>
      <c r="AG124" s="95"/>
      <c r="AH124" s="92"/>
      <c r="AI124" s="90"/>
      <c r="AJ124" s="90"/>
      <c r="AK124" s="92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2"/>
      <c r="AW124" s="92"/>
      <c r="AX124" s="99"/>
      <c r="AY124" s="99"/>
      <c r="AZ124" s="92"/>
      <c r="BA124" s="92"/>
      <c r="BB124" s="92"/>
      <c r="BC124" s="92"/>
      <c r="BD124" s="99"/>
      <c r="BE124" s="99"/>
      <c r="BF124" s="99"/>
      <c r="BG124" s="99"/>
      <c r="BH124" s="92"/>
      <c r="BI124" s="92"/>
      <c r="BJ124" s="99"/>
      <c r="BK124" s="99"/>
      <c r="BL124" s="99"/>
      <c r="BM124" s="99"/>
      <c r="BN124" s="92"/>
      <c r="BO124" s="92"/>
      <c r="BP124" s="99"/>
      <c r="BQ124" s="99"/>
      <c r="BR124" s="92"/>
      <c r="BS124" s="99"/>
      <c r="BT124" s="99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</row>
    <row r="125" spans="1:87" ht="13.5" x14ac:dyDescent="0.25">
      <c r="A125" s="97"/>
      <c r="B125" s="98"/>
      <c r="C125" s="90"/>
      <c r="D125" s="91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100"/>
      <c r="P125" s="99"/>
      <c r="Q125" s="99"/>
      <c r="R125" s="101"/>
      <c r="S125" s="99"/>
      <c r="T125" s="99"/>
      <c r="U125" s="99"/>
      <c r="V125" s="99"/>
      <c r="W125" s="99"/>
      <c r="X125" s="99"/>
      <c r="Y125" s="99"/>
      <c r="Z125" s="90"/>
      <c r="AA125" s="90"/>
      <c r="AB125" s="90"/>
      <c r="AC125" s="102"/>
      <c r="AD125" s="102"/>
      <c r="AE125" s="102"/>
      <c r="AF125" s="102"/>
      <c r="AG125" s="95"/>
      <c r="AH125" s="92"/>
      <c r="AI125" s="90"/>
      <c r="AJ125" s="90"/>
      <c r="AK125" s="92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2"/>
      <c r="AW125" s="92"/>
      <c r="AX125" s="99"/>
      <c r="AY125" s="99"/>
      <c r="AZ125" s="92"/>
      <c r="BA125" s="92"/>
      <c r="BB125" s="92"/>
      <c r="BC125" s="92"/>
      <c r="BD125" s="99"/>
      <c r="BE125" s="99"/>
      <c r="BF125" s="99"/>
      <c r="BG125" s="99"/>
      <c r="BH125" s="92"/>
      <c r="BI125" s="92"/>
      <c r="BJ125" s="99"/>
      <c r="BK125" s="99"/>
      <c r="BL125" s="99"/>
      <c r="BM125" s="99"/>
      <c r="BN125" s="92"/>
      <c r="BO125" s="92"/>
      <c r="BP125" s="99"/>
      <c r="BQ125" s="99"/>
      <c r="BR125" s="92"/>
      <c r="BS125" s="99"/>
      <c r="BT125" s="99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</row>
    <row r="126" spans="1:87" ht="13.5" x14ac:dyDescent="0.25">
      <c r="A126" s="97"/>
      <c r="B126" s="98"/>
      <c r="C126" s="90"/>
      <c r="D126" s="91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100"/>
      <c r="P126" s="99"/>
      <c r="Q126" s="99"/>
      <c r="R126" s="101"/>
      <c r="S126" s="99"/>
      <c r="T126" s="99"/>
      <c r="U126" s="99"/>
      <c r="V126" s="99"/>
      <c r="W126" s="99"/>
      <c r="X126" s="99"/>
      <c r="Y126" s="99"/>
      <c r="Z126" s="90"/>
      <c r="AA126" s="90"/>
      <c r="AB126" s="90"/>
      <c r="AC126" s="102"/>
      <c r="AD126" s="102"/>
      <c r="AE126" s="102"/>
      <c r="AF126" s="102"/>
      <c r="AG126" s="95"/>
      <c r="AH126" s="92"/>
      <c r="AI126" s="90"/>
      <c r="AJ126" s="90"/>
      <c r="AK126" s="92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2"/>
      <c r="AW126" s="92"/>
      <c r="AX126" s="99"/>
      <c r="AY126" s="99"/>
      <c r="AZ126" s="92"/>
      <c r="BA126" s="92"/>
      <c r="BB126" s="92"/>
      <c r="BC126" s="92"/>
      <c r="BD126" s="99"/>
      <c r="BE126" s="99"/>
      <c r="BF126" s="99"/>
      <c r="BG126" s="99"/>
      <c r="BH126" s="92"/>
      <c r="BI126" s="92"/>
      <c r="BJ126" s="99"/>
      <c r="BK126" s="99"/>
      <c r="BL126" s="99"/>
      <c r="BM126" s="99"/>
      <c r="BN126" s="92"/>
      <c r="BO126" s="92"/>
      <c r="BP126" s="99"/>
      <c r="BQ126" s="99"/>
      <c r="BR126" s="92"/>
      <c r="BS126" s="99"/>
      <c r="BT126" s="99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</row>
    <row r="127" spans="1:87" ht="13.5" x14ac:dyDescent="0.25">
      <c r="A127" s="97"/>
      <c r="B127" s="98"/>
      <c r="C127" s="90"/>
      <c r="D127" s="91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100"/>
      <c r="P127" s="99"/>
      <c r="Q127" s="99"/>
      <c r="R127" s="101"/>
      <c r="S127" s="99"/>
      <c r="T127" s="99"/>
      <c r="U127" s="99"/>
      <c r="V127" s="99"/>
      <c r="W127" s="99"/>
      <c r="X127" s="99"/>
      <c r="Y127" s="99"/>
      <c r="Z127" s="90"/>
      <c r="AA127" s="90"/>
      <c r="AB127" s="90"/>
      <c r="AC127" s="102"/>
      <c r="AD127" s="102"/>
      <c r="AE127" s="102"/>
      <c r="AF127" s="102"/>
      <c r="AG127" s="95"/>
      <c r="AH127" s="92"/>
      <c r="AI127" s="90"/>
      <c r="AJ127" s="90"/>
      <c r="AK127" s="92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2"/>
      <c r="AW127" s="92"/>
      <c r="AX127" s="99"/>
      <c r="AY127" s="99"/>
      <c r="AZ127" s="92"/>
      <c r="BA127" s="92"/>
      <c r="BB127" s="92"/>
      <c r="BC127" s="92"/>
      <c r="BD127" s="99"/>
      <c r="BE127" s="99"/>
      <c r="BF127" s="99"/>
      <c r="BG127" s="99"/>
      <c r="BH127" s="92"/>
      <c r="BI127" s="92"/>
      <c r="BJ127" s="99"/>
      <c r="BK127" s="99"/>
      <c r="BL127" s="99"/>
      <c r="BM127" s="99"/>
      <c r="BN127" s="92"/>
      <c r="BO127" s="92"/>
      <c r="BP127" s="99"/>
      <c r="BQ127" s="99"/>
      <c r="BR127" s="92"/>
      <c r="BS127" s="99"/>
      <c r="BT127" s="99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</row>
    <row r="128" spans="1:87" ht="13.5" x14ac:dyDescent="0.25">
      <c r="A128" s="97"/>
      <c r="B128" s="98"/>
      <c r="C128" s="90"/>
      <c r="D128" s="91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100"/>
      <c r="P128" s="99"/>
      <c r="Q128" s="99"/>
      <c r="R128" s="101"/>
      <c r="S128" s="99"/>
      <c r="T128" s="99"/>
      <c r="U128" s="99"/>
      <c r="V128" s="99"/>
      <c r="W128" s="99"/>
      <c r="X128" s="99"/>
      <c r="Y128" s="99"/>
      <c r="Z128" s="90"/>
      <c r="AA128" s="90"/>
      <c r="AB128" s="90"/>
      <c r="AC128" s="102"/>
      <c r="AD128" s="102"/>
      <c r="AE128" s="102"/>
      <c r="AF128" s="102"/>
      <c r="AG128" s="95"/>
      <c r="AH128" s="92"/>
      <c r="AI128" s="90"/>
      <c r="AJ128" s="90"/>
      <c r="AK128" s="92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2"/>
      <c r="AW128" s="92"/>
      <c r="AX128" s="99"/>
      <c r="AY128" s="99"/>
      <c r="AZ128" s="92"/>
      <c r="BA128" s="92"/>
      <c r="BB128" s="92"/>
      <c r="BC128" s="92"/>
      <c r="BD128" s="99"/>
      <c r="BE128" s="99"/>
      <c r="BF128" s="99"/>
      <c r="BG128" s="99"/>
      <c r="BH128" s="92"/>
      <c r="BI128" s="92"/>
      <c r="BJ128" s="99"/>
      <c r="BK128" s="99"/>
      <c r="BL128" s="99"/>
      <c r="BM128" s="99"/>
      <c r="BN128" s="92"/>
      <c r="BO128" s="92"/>
      <c r="BP128" s="99"/>
      <c r="BQ128" s="99"/>
      <c r="BR128" s="92"/>
      <c r="BS128" s="99"/>
      <c r="BT128" s="99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</row>
    <row r="129" spans="1:87" ht="13.5" x14ac:dyDescent="0.25">
      <c r="A129" s="97"/>
      <c r="B129" s="98"/>
      <c r="C129" s="90"/>
      <c r="D129" s="91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100"/>
      <c r="P129" s="99"/>
      <c r="Q129" s="99"/>
      <c r="R129" s="101"/>
      <c r="S129" s="99"/>
      <c r="T129" s="99"/>
      <c r="U129" s="99"/>
      <c r="V129" s="99"/>
      <c r="W129" s="99"/>
      <c r="X129" s="99"/>
      <c r="Y129" s="99"/>
      <c r="Z129" s="90"/>
      <c r="AA129" s="90"/>
      <c r="AB129" s="90"/>
      <c r="AC129" s="102"/>
      <c r="AD129" s="102"/>
      <c r="AE129" s="102"/>
      <c r="AF129" s="102"/>
      <c r="AG129" s="95"/>
      <c r="AH129" s="92"/>
      <c r="AI129" s="90"/>
      <c r="AJ129" s="90"/>
      <c r="AK129" s="92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2"/>
      <c r="AW129" s="92"/>
      <c r="AX129" s="99"/>
      <c r="AY129" s="99"/>
      <c r="AZ129" s="92"/>
      <c r="BA129" s="92"/>
      <c r="BB129" s="92"/>
      <c r="BC129" s="92"/>
      <c r="BD129" s="99"/>
      <c r="BE129" s="99"/>
      <c r="BF129" s="99"/>
      <c r="BG129" s="99"/>
      <c r="BH129" s="92"/>
      <c r="BI129" s="92"/>
      <c r="BJ129" s="99"/>
      <c r="BK129" s="99"/>
      <c r="BL129" s="99"/>
      <c r="BM129" s="99"/>
      <c r="BN129" s="92"/>
      <c r="BO129" s="92"/>
      <c r="BP129" s="99"/>
      <c r="BQ129" s="99"/>
      <c r="BR129" s="92"/>
      <c r="BS129" s="99"/>
      <c r="BT129" s="99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</row>
    <row r="130" spans="1:87" ht="13.5" x14ac:dyDescent="0.25">
      <c r="A130" s="97"/>
      <c r="B130" s="98"/>
      <c r="C130" s="90"/>
      <c r="D130" s="91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100"/>
      <c r="P130" s="99"/>
      <c r="Q130" s="99"/>
      <c r="R130" s="101"/>
      <c r="S130" s="99"/>
      <c r="T130" s="99"/>
      <c r="U130" s="99"/>
      <c r="V130" s="99"/>
      <c r="W130" s="99"/>
      <c r="X130" s="99"/>
      <c r="Y130" s="99"/>
      <c r="Z130" s="90"/>
      <c r="AA130" s="90"/>
      <c r="AB130" s="90"/>
      <c r="AC130" s="102"/>
      <c r="AD130" s="102"/>
      <c r="AE130" s="102"/>
      <c r="AF130" s="102"/>
      <c r="AG130" s="95"/>
      <c r="AH130" s="92"/>
      <c r="AI130" s="90"/>
      <c r="AJ130" s="90"/>
      <c r="AK130" s="92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2"/>
      <c r="AW130" s="92"/>
      <c r="AX130" s="99"/>
      <c r="AY130" s="99"/>
      <c r="AZ130" s="92"/>
      <c r="BA130" s="92"/>
      <c r="BB130" s="92"/>
      <c r="BC130" s="92"/>
      <c r="BD130" s="99"/>
      <c r="BE130" s="99"/>
      <c r="BF130" s="99"/>
      <c r="BG130" s="99"/>
      <c r="BH130" s="92"/>
      <c r="BI130" s="92"/>
      <c r="BJ130" s="99"/>
      <c r="BK130" s="99"/>
      <c r="BL130" s="99"/>
      <c r="BM130" s="99"/>
      <c r="BN130" s="92"/>
      <c r="BO130" s="92"/>
      <c r="BP130" s="99"/>
      <c r="BQ130" s="99"/>
      <c r="BR130" s="92"/>
      <c r="BS130" s="99"/>
      <c r="BT130" s="99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</row>
    <row r="131" spans="1:87" ht="13.5" x14ac:dyDescent="0.25">
      <c r="A131" s="97"/>
      <c r="B131" s="98"/>
      <c r="C131" s="90"/>
      <c r="D131" s="91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100"/>
      <c r="P131" s="99"/>
      <c r="Q131" s="99"/>
      <c r="R131" s="101"/>
      <c r="S131" s="99"/>
      <c r="T131" s="99"/>
      <c r="U131" s="99"/>
      <c r="V131" s="99"/>
      <c r="W131" s="99"/>
      <c r="X131" s="99"/>
      <c r="Y131" s="99"/>
      <c r="Z131" s="90"/>
      <c r="AA131" s="90"/>
      <c r="AB131" s="90"/>
      <c r="AC131" s="102"/>
      <c r="AD131" s="102"/>
      <c r="AE131" s="102"/>
      <c r="AF131" s="102"/>
      <c r="AG131" s="95"/>
      <c r="AH131" s="92"/>
      <c r="AI131" s="90"/>
      <c r="AJ131" s="90"/>
      <c r="AK131" s="92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2"/>
      <c r="AW131" s="92"/>
      <c r="AX131" s="99"/>
      <c r="AY131" s="99"/>
      <c r="AZ131" s="92"/>
      <c r="BA131" s="92"/>
      <c r="BB131" s="92"/>
      <c r="BC131" s="92"/>
      <c r="BD131" s="99"/>
      <c r="BE131" s="99"/>
      <c r="BF131" s="99"/>
      <c r="BG131" s="99"/>
      <c r="BH131" s="92"/>
      <c r="BI131" s="92"/>
      <c r="BJ131" s="99"/>
      <c r="BK131" s="99"/>
      <c r="BL131" s="99"/>
      <c r="BM131" s="99"/>
      <c r="BN131" s="92"/>
      <c r="BO131" s="92"/>
      <c r="BP131" s="99"/>
      <c r="BQ131" s="99"/>
      <c r="BR131" s="92"/>
      <c r="BS131" s="99"/>
      <c r="BT131" s="99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</row>
    <row r="132" spans="1:87" ht="13.5" x14ac:dyDescent="0.25">
      <c r="A132" s="97"/>
      <c r="B132" s="98"/>
      <c r="C132" s="90"/>
      <c r="D132" s="91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100"/>
      <c r="P132" s="99"/>
      <c r="Q132" s="99"/>
      <c r="R132" s="101"/>
      <c r="S132" s="99"/>
      <c r="T132" s="99"/>
      <c r="U132" s="99"/>
      <c r="V132" s="99"/>
      <c r="W132" s="99"/>
      <c r="X132" s="99"/>
      <c r="Y132" s="99"/>
      <c r="Z132" s="90"/>
      <c r="AA132" s="90"/>
      <c r="AB132" s="90"/>
      <c r="AC132" s="102"/>
      <c r="AD132" s="102"/>
      <c r="AE132" s="102"/>
      <c r="AF132" s="102"/>
      <c r="AG132" s="95"/>
      <c r="AH132" s="92"/>
      <c r="AI132" s="90"/>
      <c r="AJ132" s="90"/>
      <c r="AK132" s="92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2"/>
      <c r="AW132" s="92"/>
      <c r="AX132" s="99"/>
      <c r="AY132" s="99"/>
      <c r="AZ132" s="92"/>
      <c r="BA132" s="92"/>
      <c r="BB132" s="92"/>
      <c r="BC132" s="92"/>
      <c r="BD132" s="99"/>
      <c r="BE132" s="99"/>
      <c r="BF132" s="99"/>
      <c r="BG132" s="99"/>
      <c r="BH132" s="92"/>
      <c r="BI132" s="92"/>
      <c r="BJ132" s="99"/>
      <c r="BK132" s="99"/>
      <c r="BL132" s="99"/>
      <c r="BM132" s="99"/>
      <c r="BN132" s="92"/>
      <c r="BO132" s="92"/>
      <c r="BP132" s="99"/>
      <c r="BQ132" s="99"/>
      <c r="BR132" s="92"/>
      <c r="BS132" s="99"/>
      <c r="BT132" s="99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</row>
    <row r="133" spans="1:87" ht="13.5" x14ac:dyDescent="0.25">
      <c r="A133" s="97"/>
      <c r="B133" s="98"/>
      <c r="C133" s="90"/>
      <c r="D133" s="91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100"/>
      <c r="P133" s="99"/>
      <c r="Q133" s="99"/>
      <c r="R133" s="101"/>
      <c r="S133" s="99"/>
      <c r="T133" s="99"/>
      <c r="U133" s="99"/>
      <c r="V133" s="99"/>
      <c r="W133" s="99"/>
      <c r="X133" s="99"/>
      <c r="Y133" s="99"/>
      <c r="Z133" s="90"/>
      <c r="AA133" s="90"/>
      <c r="AB133" s="90"/>
      <c r="AC133" s="102"/>
      <c r="AD133" s="102"/>
      <c r="AE133" s="102"/>
      <c r="AF133" s="102"/>
      <c r="AG133" s="95"/>
      <c r="AH133" s="92"/>
      <c r="AI133" s="90"/>
      <c r="AJ133" s="90"/>
      <c r="AK133" s="92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2"/>
      <c r="AW133" s="92"/>
      <c r="AX133" s="99"/>
      <c r="AY133" s="99"/>
      <c r="AZ133" s="92"/>
      <c r="BA133" s="92"/>
      <c r="BB133" s="92"/>
      <c r="BC133" s="92"/>
      <c r="BD133" s="99"/>
      <c r="BE133" s="99"/>
      <c r="BF133" s="99"/>
      <c r="BG133" s="99"/>
      <c r="BH133" s="92"/>
      <c r="BI133" s="92"/>
      <c r="BJ133" s="99"/>
      <c r="BK133" s="99"/>
      <c r="BL133" s="99"/>
      <c r="BM133" s="99"/>
      <c r="BN133" s="92"/>
      <c r="BO133" s="92"/>
      <c r="BP133" s="99"/>
      <c r="BQ133" s="99"/>
      <c r="BR133" s="92"/>
      <c r="BS133" s="99"/>
      <c r="BT133" s="99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</row>
    <row r="134" spans="1:87" ht="13.5" x14ac:dyDescent="0.25">
      <c r="A134" s="97"/>
      <c r="B134" s="98"/>
      <c r="C134" s="90"/>
      <c r="D134" s="91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100"/>
      <c r="P134" s="99"/>
      <c r="Q134" s="99"/>
      <c r="R134" s="101"/>
      <c r="S134" s="99"/>
      <c r="T134" s="99"/>
      <c r="U134" s="99"/>
      <c r="V134" s="99"/>
      <c r="W134" s="99"/>
      <c r="X134" s="99"/>
      <c r="Y134" s="99"/>
      <c r="Z134" s="90"/>
      <c r="AA134" s="90"/>
      <c r="AB134" s="90"/>
      <c r="AC134" s="102"/>
      <c r="AD134" s="102"/>
      <c r="AE134" s="102"/>
      <c r="AF134" s="102"/>
      <c r="AG134" s="95"/>
      <c r="AH134" s="92"/>
      <c r="AI134" s="90"/>
      <c r="AJ134" s="90"/>
      <c r="AK134" s="92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2"/>
      <c r="AW134" s="92"/>
      <c r="AX134" s="99"/>
      <c r="AY134" s="99"/>
      <c r="AZ134" s="92"/>
      <c r="BA134" s="92"/>
      <c r="BB134" s="92"/>
      <c r="BC134" s="92"/>
      <c r="BD134" s="99"/>
      <c r="BE134" s="99"/>
      <c r="BF134" s="99"/>
      <c r="BG134" s="99"/>
      <c r="BH134" s="92"/>
      <c r="BI134" s="92"/>
      <c r="BJ134" s="99"/>
      <c r="BK134" s="99"/>
      <c r="BL134" s="99"/>
      <c r="BM134" s="99"/>
      <c r="BN134" s="92"/>
      <c r="BO134" s="92"/>
      <c r="BP134" s="99"/>
      <c r="BQ134" s="99"/>
      <c r="BR134" s="92"/>
      <c r="BS134" s="99"/>
      <c r="BT134" s="99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</row>
    <row r="135" spans="1:87" ht="13.5" x14ac:dyDescent="0.25">
      <c r="A135" s="97"/>
      <c r="B135" s="98"/>
      <c r="C135" s="90"/>
      <c r="D135" s="91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100"/>
      <c r="P135" s="99"/>
      <c r="Q135" s="99"/>
      <c r="R135" s="101"/>
      <c r="S135" s="99"/>
      <c r="T135" s="99"/>
      <c r="U135" s="99"/>
      <c r="V135" s="99"/>
      <c r="W135" s="99"/>
      <c r="X135" s="99"/>
      <c r="Y135" s="99"/>
      <c r="Z135" s="90"/>
      <c r="AA135" s="90"/>
      <c r="AB135" s="90"/>
      <c r="AC135" s="102"/>
      <c r="AD135" s="102"/>
      <c r="AE135" s="102"/>
      <c r="AF135" s="102"/>
      <c r="AG135" s="95"/>
      <c r="AH135" s="92"/>
      <c r="AI135" s="90"/>
      <c r="AJ135" s="90"/>
      <c r="AK135" s="92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2"/>
      <c r="AW135" s="92"/>
      <c r="AX135" s="99"/>
      <c r="AY135" s="99"/>
      <c r="AZ135" s="92"/>
      <c r="BA135" s="92"/>
      <c r="BB135" s="92"/>
      <c r="BC135" s="92"/>
      <c r="BD135" s="99"/>
      <c r="BE135" s="99"/>
      <c r="BF135" s="99"/>
      <c r="BG135" s="99"/>
      <c r="BH135" s="92"/>
      <c r="BI135" s="92"/>
      <c r="BJ135" s="99"/>
      <c r="BK135" s="99"/>
      <c r="BL135" s="99"/>
      <c r="BM135" s="99"/>
      <c r="BN135" s="92"/>
      <c r="BO135" s="92"/>
      <c r="BP135" s="99"/>
      <c r="BQ135" s="99"/>
      <c r="BR135" s="92"/>
      <c r="BS135" s="99"/>
      <c r="BT135" s="99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</row>
    <row r="136" spans="1:87" ht="13.5" x14ac:dyDescent="0.25">
      <c r="A136" s="97"/>
      <c r="B136" s="98"/>
      <c r="C136" s="90"/>
      <c r="D136" s="91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0"/>
      <c r="P136" s="99"/>
      <c r="Q136" s="99"/>
      <c r="R136" s="101"/>
      <c r="S136" s="99"/>
      <c r="T136" s="99"/>
      <c r="U136" s="99"/>
      <c r="V136" s="99"/>
      <c r="W136" s="99"/>
      <c r="X136" s="99"/>
      <c r="Y136" s="99"/>
      <c r="Z136" s="90"/>
      <c r="AA136" s="90"/>
      <c r="AB136" s="90"/>
      <c r="AC136" s="102"/>
      <c r="AD136" s="102"/>
      <c r="AE136" s="102"/>
      <c r="AF136" s="102"/>
      <c r="AG136" s="95"/>
      <c r="AH136" s="92"/>
      <c r="AI136" s="90"/>
      <c r="AJ136" s="90"/>
      <c r="AK136" s="92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2"/>
      <c r="AW136" s="92"/>
      <c r="AX136" s="99"/>
      <c r="AY136" s="99"/>
      <c r="AZ136" s="92"/>
      <c r="BA136" s="92"/>
      <c r="BB136" s="92"/>
      <c r="BC136" s="92"/>
      <c r="BD136" s="99"/>
      <c r="BE136" s="99"/>
      <c r="BF136" s="99"/>
      <c r="BG136" s="99"/>
      <c r="BH136" s="92"/>
      <c r="BI136" s="92"/>
      <c r="BJ136" s="99"/>
      <c r="BK136" s="99"/>
      <c r="BL136" s="99"/>
      <c r="BM136" s="99"/>
      <c r="BN136" s="92"/>
      <c r="BO136" s="92"/>
      <c r="BP136" s="99"/>
      <c r="BQ136" s="99"/>
      <c r="BR136" s="92"/>
      <c r="BS136" s="99"/>
      <c r="BT136" s="99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</row>
    <row r="137" spans="1:87" ht="13.5" x14ac:dyDescent="0.25">
      <c r="A137" s="97"/>
      <c r="B137" s="98"/>
      <c r="C137" s="90"/>
      <c r="D137" s="91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100"/>
      <c r="P137" s="99"/>
      <c r="Q137" s="99"/>
      <c r="R137" s="101"/>
      <c r="S137" s="99"/>
      <c r="T137" s="99"/>
      <c r="U137" s="99"/>
      <c r="V137" s="99"/>
      <c r="W137" s="99"/>
      <c r="X137" s="99"/>
      <c r="Y137" s="99"/>
      <c r="Z137" s="90"/>
      <c r="AA137" s="90"/>
      <c r="AB137" s="90"/>
      <c r="AC137" s="102"/>
      <c r="AD137" s="102"/>
      <c r="AE137" s="102"/>
      <c r="AF137" s="102"/>
      <c r="AG137" s="95"/>
      <c r="AH137" s="92"/>
      <c r="AI137" s="90"/>
      <c r="AJ137" s="90"/>
      <c r="AK137" s="92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2"/>
      <c r="AW137" s="92"/>
      <c r="AX137" s="99"/>
      <c r="AY137" s="99"/>
      <c r="AZ137" s="92"/>
      <c r="BA137" s="92"/>
      <c r="BB137" s="92"/>
      <c r="BC137" s="92"/>
      <c r="BD137" s="99"/>
      <c r="BE137" s="99"/>
      <c r="BF137" s="99"/>
      <c r="BG137" s="99"/>
      <c r="BH137" s="92"/>
      <c r="BI137" s="92"/>
      <c r="BJ137" s="99"/>
      <c r="BK137" s="99"/>
      <c r="BL137" s="99"/>
      <c r="BM137" s="99"/>
      <c r="BN137" s="92"/>
      <c r="BO137" s="92"/>
      <c r="BP137" s="99"/>
      <c r="BQ137" s="99"/>
      <c r="BR137" s="92"/>
      <c r="BS137" s="99"/>
      <c r="BT137" s="99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</row>
    <row r="138" spans="1:87" ht="13.5" x14ac:dyDescent="0.25">
      <c r="A138" s="97"/>
      <c r="B138" s="98"/>
      <c r="C138" s="90"/>
      <c r="D138" s="91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100"/>
      <c r="P138" s="99"/>
      <c r="Q138" s="99"/>
      <c r="R138" s="101"/>
      <c r="S138" s="99"/>
      <c r="T138" s="99"/>
      <c r="U138" s="99"/>
      <c r="V138" s="99"/>
      <c r="W138" s="99"/>
      <c r="X138" s="99"/>
      <c r="Y138" s="99"/>
      <c r="Z138" s="90"/>
      <c r="AA138" s="90"/>
      <c r="AB138" s="90"/>
      <c r="AC138" s="102"/>
      <c r="AD138" s="102"/>
      <c r="AE138" s="102"/>
      <c r="AF138" s="102"/>
      <c r="AG138" s="95"/>
      <c r="AH138" s="92"/>
      <c r="AI138" s="90"/>
      <c r="AJ138" s="90"/>
      <c r="AK138" s="92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2"/>
      <c r="AW138" s="92"/>
      <c r="AX138" s="99"/>
      <c r="AY138" s="99"/>
      <c r="AZ138" s="92"/>
      <c r="BA138" s="92"/>
      <c r="BB138" s="92"/>
      <c r="BC138" s="92"/>
      <c r="BD138" s="99"/>
      <c r="BE138" s="99"/>
      <c r="BF138" s="99"/>
      <c r="BG138" s="99"/>
      <c r="BH138" s="92"/>
      <c r="BI138" s="92"/>
      <c r="BJ138" s="99"/>
      <c r="BK138" s="99"/>
      <c r="BL138" s="99"/>
      <c r="BM138" s="99"/>
      <c r="BN138" s="92"/>
      <c r="BO138" s="92"/>
      <c r="BP138" s="99"/>
      <c r="BQ138" s="99"/>
      <c r="BR138" s="92"/>
      <c r="BS138" s="99"/>
      <c r="BT138" s="99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</row>
    <row r="139" spans="1:87" ht="13.5" x14ac:dyDescent="0.25">
      <c r="A139" s="97"/>
      <c r="B139" s="98"/>
      <c r="C139" s="90"/>
      <c r="D139" s="91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100"/>
      <c r="P139" s="99"/>
      <c r="Q139" s="99"/>
      <c r="R139" s="101"/>
      <c r="S139" s="99"/>
      <c r="T139" s="99"/>
      <c r="U139" s="99"/>
      <c r="V139" s="99"/>
      <c r="W139" s="99"/>
      <c r="X139" s="99"/>
      <c r="Y139" s="99"/>
      <c r="Z139" s="90"/>
      <c r="AA139" s="90"/>
      <c r="AB139" s="90"/>
      <c r="AC139" s="102"/>
      <c r="AD139" s="102"/>
      <c r="AE139" s="102"/>
      <c r="AF139" s="102"/>
      <c r="AG139" s="95"/>
      <c r="AH139" s="92"/>
      <c r="AI139" s="90"/>
      <c r="AJ139" s="90"/>
      <c r="AK139" s="92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2"/>
      <c r="AW139" s="92"/>
      <c r="AX139" s="99"/>
      <c r="AY139" s="99"/>
      <c r="AZ139" s="92"/>
      <c r="BA139" s="92"/>
      <c r="BB139" s="92"/>
      <c r="BC139" s="92"/>
      <c r="BD139" s="99"/>
      <c r="BE139" s="99"/>
      <c r="BF139" s="99"/>
      <c r="BG139" s="99"/>
      <c r="BH139" s="92"/>
      <c r="BI139" s="92"/>
      <c r="BJ139" s="99"/>
      <c r="BK139" s="99"/>
      <c r="BL139" s="99"/>
      <c r="BM139" s="99"/>
      <c r="BN139" s="92"/>
      <c r="BO139" s="92"/>
      <c r="BP139" s="99"/>
      <c r="BQ139" s="99"/>
      <c r="BR139" s="92"/>
      <c r="BS139" s="99"/>
      <c r="BT139" s="99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</row>
    <row r="140" spans="1:87" ht="13.5" x14ac:dyDescent="0.25">
      <c r="A140" s="97"/>
      <c r="B140" s="98"/>
      <c r="C140" s="90"/>
      <c r="D140" s="91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100"/>
      <c r="P140" s="99"/>
      <c r="Q140" s="99"/>
      <c r="R140" s="101"/>
      <c r="S140" s="99"/>
      <c r="T140" s="99"/>
      <c r="U140" s="99"/>
      <c r="V140" s="99"/>
      <c r="W140" s="99"/>
      <c r="X140" s="99"/>
      <c r="Y140" s="99"/>
      <c r="Z140" s="90"/>
      <c r="AA140" s="90"/>
      <c r="AB140" s="90"/>
      <c r="AC140" s="102"/>
      <c r="AD140" s="102"/>
      <c r="AE140" s="102"/>
      <c r="AF140" s="102"/>
      <c r="AG140" s="95"/>
      <c r="AH140" s="92"/>
      <c r="AI140" s="90"/>
      <c r="AJ140" s="90"/>
      <c r="AK140" s="92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2"/>
      <c r="AW140" s="92"/>
      <c r="AX140" s="99"/>
      <c r="AY140" s="99"/>
      <c r="AZ140" s="92"/>
      <c r="BA140" s="92"/>
      <c r="BB140" s="92"/>
      <c r="BC140" s="92"/>
      <c r="BD140" s="99"/>
      <c r="BE140" s="99"/>
      <c r="BF140" s="99"/>
      <c r="BG140" s="99"/>
      <c r="BH140" s="92"/>
      <c r="BI140" s="92"/>
      <c r="BJ140" s="99"/>
      <c r="BK140" s="99"/>
      <c r="BL140" s="99"/>
      <c r="BM140" s="99"/>
      <c r="BN140" s="92"/>
      <c r="BO140" s="92"/>
      <c r="BP140" s="99"/>
      <c r="BQ140" s="99"/>
      <c r="BR140" s="92"/>
      <c r="BS140" s="99"/>
      <c r="BT140" s="99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</row>
    <row r="141" spans="1:87" ht="13.5" x14ac:dyDescent="0.25">
      <c r="A141" s="97"/>
      <c r="B141" s="98"/>
      <c r="C141" s="90"/>
      <c r="D141" s="91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100"/>
      <c r="P141" s="99"/>
      <c r="Q141" s="99"/>
      <c r="R141" s="101"/>
      <c r="S141" s="99"/>
      <c r="T141" s="99"/>
      <c r="U141" s="99"/>
      <c r="V141" s="99"/>
      <c r="W141" s="99"/>
      <c r="X141" s="99"/>
      <c r="Y141" s="99"/>
      <c r="Z141" s="90"/>
      <c r="AA141" s="90"/>
      <c r="AB141" s="90"/>
      <c r="AC141" s="102"/>
      <c r="AD141" s="102"/>
      <c r="AE141" s="102"/>
      <c r="AF141" s="102"/>
      <c r="AG141" s="95"/>
      <c r="AH141" s="92"/>
      <c r="AI141" s="90"/>
      <c r="AJ141" s="90"/>
      <c r="AK141" s="92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2"/>
      <c r="AW141" s="92"/>
      <c r="AX141" s="99"/>
      <c r="AY141" s="99"/>
      <c r="AZ141" s="92"/>
      <c r="BA141" s="92"/>
      <c r="BB141" s="92"/>
      <c r="BC141" s="92"/>
      <c r="BD141" s="99"/>
      <c r="BE141" s="99"/>
      <c r="BF141" s="99"/>
      <c r="BG141" s="99"/>
      <c r="BH141" s="92"/>
      <c r="BI141" s="92"/>
      <c r="BJ141" s="99"/>
      <c r="BK141" s="99"/>
      <c r="BL141" s="99"/>
      <c r="BM141" s="99"/>
      <c r="BN141" s="92"/>
      <c r="BO141" s="92"/>
      <c r="BP141" s="99"/>
      <c r="BQ141" s="99"/>
      <c r="BR141" s="92"/>
      <c r="BS141" s="99"/>
      <c r="BT141" s="99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</row>
    <row r="142" spans="1:87" ht="13.5" x14ac:dyDescent="0.25">
      <c r="A142" s="97"/>
      <c r="B142" s="98"/>
      <c r="C142" s="90"/>
      <c r="D142" s="91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100"/>
      <c r="P142" s="99"/>
      <c r="Q142" s="99"/>
      <c r="R142" s="101"/>
      <c r="S142" s="99"/>
      <c r="T142" s="99"/>
      <c r="U142" s="99"/>
      <c r="V142" s="99"/>
      <c r="W142" s="99"/>
      <c r="X142" s="99"/>
      <c r="Y142" s="99"/>
      <c r="Z142" s="90"/>
      <c r="AA142" s="90"/>
      <c r="AB142" s="90"/>
      <c r="AC142" s="102"/>
      <c r="AD142" s="102"/>
      <c r="AE142" s="102"/>
      <c r="AF142" s="102"/>
      <c r="AG142" s="95"/>
      <c r="AH142" s="92"/>
      <c r="AI142" s="90"/>
      <c r="AJ142" s="90"/>
      <c r="AK142" s="92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2"/>
      <c r="AW142" s="92"/>
      <c r="AX142" s="99"/>
      <c r="AY142" s="99"/>
      <c r="AZ142" s="92"/>
      <c r="BA142" s="92"/>
      <c r="BB142" s="92"/>
      <c r="BC142" s="92"/>
      <c r="BD142" s="99"/>
      <c r="BE142" s="99"/>
      <c r="BF142" s="99"/>
      <c r="BG142" s="99"/>
      <c r="BH142" s="92"/>
      <c r="BI142" s="92"/>
      <c r="BJ142" s="99"/>
      <c r="BK142" s="99"/>
      <c r="BL142" s="99"/>
      <c r="BM142" s="99"/>
      <c r="BN142" s="92"/>
      <c r="BO142" s="92"/>
      <c r="BP142" s="99"/>
      <c r="BQ142" s="99"/>
      <c r="BR142" s="92"/>
      <c r="BS142" s="99"/>
      <c r="BT142" s="99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</row>
    <row r="143" spans="1:87" ht="13.5" x14ac:dyDescent="0.25">
      <c r="A143" s="97"/>
      <c r="B143" s="98"/>
      <c r="C143" s="90"/>
      <c r="D143" s="91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100"/>
      <c r="P143" s="99"/>
      <c r="Q143" s="99"/>
      <c r="R143" s="101"/>
      <c r="S143" s="99"/>
      <c r="T143" s="99"/>
      <c r="U143" s="99"/>
      <c r="V143" s="99"/>
      <c r="W143" s="99"/>
      <c r="X143" s="99"/>
      <c r="Y143" s="99"/>
      <c r="Z143" s="90"/>
      <c r="AA143" s="90"/>
      <c r="AB143" s="90"/>
      <c r="AC143" s="102"/>
      <c r="AD143" s="102"/>
      <c r="AE143" s="102"/>
      <c r="AF143" s="102"/>
      <c r="AG143" s="95"/>
      <c r="AH143" s="92"/>
      <c r="AI143" s="90"/>
      <c r="AJ143" s="90"/>
      <c r="AK143" s="92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2"/>
      <c r="AW143" s="92"/>
      <c r="AX143" s="99"/>
      <c r="AY143" s="99"/>
      <c r="AZ143" s="92"/>
      <c r="BA143" s="92"/>
      <c r="BB143" s="92"/>
      <c r="BC143" s="92"/>
      <c r="BD143" s="99"/>
      <c r="BE143" s="99"/>
      <c r="BF143" s="99"/>
      <c r="BG143" s="99"/>
      <c r="BH143" s="92"/>
      <c r="BI143" s="92"/>
      <c r="BJ143" s="99"/>
      <c r="BK143" s="99"/>
      <c r="BL143" s="99"/>
      <c r="BM143" s="99"/>
      <c r="BN143" s="92"/>
      <c r="BO143" s="92"/>
      <c r="BP143" s="99"/>
      <c r="BQ143" s="99"/>
      <c r="BR143" s="92"/>
      <c r="BS143" s="99"/>
      <c r="BT143" s="99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</row>
    <row r="144" spans="1:87" ht="13.5" x14ac:dyDescent="0.25">
      <c r="A144" s="97"/>
      <c r="B144" s="98"/>
      <c r="C144" s="90"/>
      <c r="D144" s="91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100"/>
      <c r="P144" s="99"/>
      <c r="Q144" s="99"/>
      <c r="R144" s="101"/>
      <c r="S144" s="99"/>
      <c r="T144" s="99"/>
      <c r="U144" s="99"/>
      <c r="V144" s="99"/>
      <c r="W144" s="99"/>
      <c r="X144" s="99"/>
      <c r="Y144" s="99"/>
      <c r="Z144" s="90"/>
      <c r="AA144" s="90"/>
      <c r="AB144" s="90"/>
      <c r="AC144" s="102"/>
      <c r="AD144" s="102"/>
      <c r="AE144" s="102"/>
      <c r="AF144" s="102"/>
      <c r="AG144" s="95"/>
      <c r="AH144" s="92"/>
      <c r="AI144" s="90"/>
      <c r="AJ144" s="90"/>
      <c r="AK144" s="92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2"/>
      <c r="AW144" s="92"/>
      <c r="AX144" s="99"/>
      <c r="AY144" s="99"/>
      <c r="AZ144" s="92"/>
      <c r="BA144" s="92"/>
      <c r="BB144" s="92"/>
      <c r="BC144" s="92"/>
      <c r="BD144" s="99"/>
      <c r="BE144" s="99"/>
      <c r="BF144" s="99"/>
      <c r="BG144" s="99"/>
      <c r="BH144" s="92"/>
      <c r="BI144" s="92"/>
      <c r="BJ144" s="99"/>
      <c r="BK144" s="99"/>
      <c r="BL144" s="99"/>
      <c r="BM144" s="99"/>
      <c r="BN144" s="92"/>
      <c r="BO144" s="92"/>
      <c r="BP144" s="99"/>
      <c r="BQ144" s="99"/>
      <c r="BR144" s="92"/>
      <c r="BS144" s="99"/>
      <c r="BT144" s="99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</row>
    <row r="145" spans="1:87" ht="13.5" x14ac:dyDescent="0.25">
      <c r="A145" s="97"/>
      <c r="B145" s="98"/>
      <c r="C145" s="90"/>
      <c r="D145" s="91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100"/>
      <c r="P145" s="99"/>
      <c r="Q145" s="99"/>
      <c r="R145" s="101"/>
      <c r="S145" s="99"/>
      <c r="T145" s="99"/>
      <c r="U145" s="99"/>
      <c r="V145" s="99"/>
      <c r="W145" s="99"/>
      <c r="X145" s="99"/>
      <c r="Y145" s="99"/>
      <c r="Z145" s="90"/>
      <c r="AA145" s="90"/>
      <c r="AB145" s="90"/>
      <c r="AC145" s="102"/>
      <c r="AD145" s="102"/>
      <c r="AE145" s="102"/>
      <c r="AF145" s="102"/>
      <c r="AG145" s="95"/>
      <c r="AH145" s="92"/>
      <c r="AI145" s="90"/>
      <c r="AJ145" s="90"/>
      <c r="AK145" s="92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2"/>
      <c r="AW145" s="92"/>
      <c r="AX145" s="99"/>
      <c r="AY145" s="99"/>
      <c r="AZ145" s="92"/>
      <c r="BA145" s="92"/>
      <c r="BB145" s="92"/>
      <c r="BC145" s="92"/>
      <c r="BD145" s="99"/>
      <c r="BE145" s="99"/>
      <c r="BF145" s="99"/>
      <c r="BG145" s="99"/>
      <c r="BH145" s="92"/>
      <c r="BI145" s="92"/>
      <c r="BJ145" s="99"/>
      <c r="BK145" s="99"/>
      <c r="BL145" s="99"/>
      <c r="BM145" s="99"/>
      <c r="BN145" s="92"/>
      <c r="BO145" s="92"/>
      <c r="BP145" s="99"/>
      <c r="BQ145" s="99"/>
      <c r="BR145" s="92"/>
      <c r="BS145" s="99"/>
      <c r="BT145" s="99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</row>
    <row r="146" spans="1:87" ht="13.5" x14ac:dyDescent="0.25">
      <c r="A146" s="97"/>
      <c r="B146" s="98"/>
      <c r="C146" s="90"/>
      <c r="D146" s="91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100"/>
      <c r="P146" s="99"/>
      <c r="Q146" s="99"/>
      <c r="R146" s="101"/>
      <c r="S146" s="99"/>
      <c r="T146" s="99"/>
      <c r="U146" s="99"/>
      <c r="V146" s="99"/>
      <c r="W146" s="99"/>
      <c r="X146" s="99"/>
      <c r="Y146" s="99"/>
      <c r="Z146" s="90"/>
      <c r="AA146" s="90"/>
      <c r="AB146" s="90"/>
      <c r="AC146" s="102"/>
      <c r="AD146" s="102"/>
      <c r="AE146" s="102"/>
      <c r="AF146" s="102"/>
      <c r="AG146" s="95"/>
      <c r="AH146" s="92"/>
      <c r="AI146" s="90"/>
      <c r="AJ146" s="90"/>
      <c r="AK146" s="92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2"/>
      <c r="AW146" s="92"/>
      <c r="AX146" s="99"/>
      <c r="AY146" s="99"/>
      <c r="AZ146" s="92"/>
      <c r="BA146" s="92"/>
      <c r="BB146" s="92"/>
      <c r="BC146" s="92"/>
      <c r="BD146" s="99"/>
      <c r="BE146" s="99"/>
      <c r="BF146" s="99"/>
      <c r="BG146" s="99"/>
      <c r="BH146" s="92"/>
      <c r="BI146" s="92"/>
      <c r="BJ146" s="99"/>
      <c r="BK146" s="99"/>
      <c r="BL146" s="99"/>
      <c r="BM146" s="99"/>
      <c r="BN146" s="92"/>
      <c r="BO146" s="92"/>
      <c r="BP146" s="99"/>
      <c r="BQ146" s="99"/>
      <c r="BR146" s="92"/>
      <c r="BS146" s="99"/>
      <c r="BT146" s="99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</row>
    <row r="147" spans="1:87" ht="13.5" x14ac:dyDescent="0.25">
      <c r="A147" s="97"/>
      <c r="B147" s="98"/>
      <c r="C147" s="90"/>
      <c r="D147" s="91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100"/>
      <c r="P147" s="99"/>
      <c r="Q147" s="99"/>
      <c r="R147" s="101"/>
      <c r="S147" s="99"/>
      <c r="T147" s="99"/>
      <c r="U147" s="99"/>
      <c r="V147" s="99"/>
      <c r="W147" s="99"/>
      <c r="X147" s="99"/>
      <c r="Y147" s="99"/>
      <c r="Z147" s="90"/>
      <c r="AA147" s="90"/>
      <c r="AB147" s="90"/>
      <c r="AC147" s="102"/>
      <c r="AD147" s="102"/>
      <c r="AE147" s="102"/>
      <c r="AF147" s="102"/>
      <c r="AG147" s="95"/>
      <c r="AH147" s="92"/>
      <c r="AI147" s="90"/>
      <c r="AJ147" s="90"/>
      <c r="AK147" s="92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2"/>
      <c r="AW147" s="92"/>
      <c r="AX147" s="99"/>
      <c r="AY147" s="99"/>
      <c r="AZ147" s="92"/>
      <c r="BA147" s="92"/>
      <c r="BB147" s="92"/>
      <c r="BC147" s="92"/>
      <c r="BD147" s="99"/>
      <c r="BE147" s="99"/>
      <c r="BF147" s="99"/>
      <c r="BG147" s="99"/>
      <c r="BH147" s="92"/>
      <c r="BI147" s="92"/>
      <c r="BJ147" s="99"/>
      <c r="BK147" s="99"/>
      <c r="BL147" s="99"/>
      <c r="BM147" s="99"/>
      <c r="BN147" s="92"/>
      <c r="BO147" s="92"/>
      <c r="BP147" s="99"/>
      <c r="BQ147" s="99"/>
      <c r="BR147" s="92"/>
      <c r="BS147" s="99"/>
      <c r="BT147" s="99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</row>
    <row r="148" spans="1:87" ht="13.5" x14ac:dyDescent="0.25">
      <c r="A148" s="97"/>
      <c r="B148" s="98"/>
      <c r="C148" s="90"/>
      <c r="D148" s="91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100"/>
      <c r="P148" s="99"/>
      <c r="Q148" s="99"/>
      <c r="R148" s="101"/>
      <c r="S148" s="99"/>
      <c r="T148" s="99"/>
      <c r="U148" s="99"/>
      <c r="V148" s="99"/>
      <c r="W148" s="99"/>
      <c r="X148" s="99"/>
      <c r="Y148" s="99"/>
      <c r="Z148" s="90"/>
      <c r="AA148" s="90"/>
      <c r="AB148" s="90"/>
      <c r="AC148" s="102"/>
      <c r="AD148" s="102"/>
      <c r="AE148" s="102"/>
      <c r="AF148" s="102"/>
      <c r="AG148" s="95"/>
      <c r="AH148" s="92"/>
      <c r="AI148" s="90"/>
      <c r="AJ148" s="90"/>
      <c r="AK148" s="92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2"/>
      <c r="AW148" s="92"/>
      <c r="AX148" s="99"/>
      <c r="AY148" s="99"/>
      <c r="AZ148" s="92"/>
      <c r="BA148" s="92"/>
      <c r="BB148" s="92"/>
      <c r="BC148" s="92"/>
      <c r="BD148" s="99"/>
      <c r="BE148" s="99"/>
      <c r="BF148" s="99"/>
      <c r="BG148" s="99"/>
      <c r="BH148" s="92"/>
      <c r="BI148" s="92"/>
      <c r="BJ148" s="99"/>
      <c r="BK148" s="99"/>
      <c r="BL148" s="99"/>
      <c r="BM148" s="99"/>
      <c r="BN148" s="92"/>
      <c r="BO148" s="92"/>
      <c r="BP148" s="99"/>
      <c r="BQ148" s="99"/>
      <c r="BR148" s="92"/>
      <c r="BS148" s="99"/>
      <c r="BT148" s="99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</row>
    <row r="149" spans="1:87" ht="13.5" x14ac:dyDescent="0.25">
      <c r="A149" s="97"/>
      <c r="B149" s="98"/>
      <c r="C149" s="90"/>
      <c r="D149" s="91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0"/>
      <c r="P149" s="99"/>
      <c r="Q149" s="99"/>
      <c r="R149" s="101"/>
      <c r="S149" s="99"/>
      <c r="T149" s="99"/>
      <c r="U149" s="99"/>
      <c r="V149" s="99"/>
      <c r="W149" s="99"/>
      <c r="X149" s="99"/>
      <c r="Y149" s="99"/>
      <c r="Z149" s="90"/>
      <c r="AA149" s="90"/>
      <c r="AB149" s="90"/>
      <c r="AC149" s="102"/>
      <c r="AD149" s="102"/>
      <c r="AE149" s="102"/>
      <c r="AF149" s="102"/>
      <c r="AG149" s="95"/>
      <c r="AH149" s="92"/>
      <c r="AI149" s="90"/>
      <c r="AJ149" s="90"/>
      <c r="AK149" s="92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2"/>
      <c r="AW149" s="92"/>
      <c r="AX149" s="99"/>
      <c r="AY149" s="99"/>
      <c r="AZ149" s="92"/>
      <c r="BA149" s="92"/>
      <c r="BB149" s="92"/>
      <c r="BC149" s="92"/>
      <c r="BD149" s="99"/>
      <c r="BE149" s="99"/>
      <c r="BF149" s="99"/>
      <c r="BG149" s="99"/>
      <c r="BH149" s="92"/>
      <c r="BI149" s="92"/>
      <c r="BJ149" s="99"/>
      <c r="BK149" s="99"/>
      <c r="BL149" s="99"/>
      <c r="BM149" s="99"/>
      <c r="BN149" s="92"/>
      <c r="BO149" s="92"/>
      <c r="BP149" s="99"/>
      <c r="BQ149" s="99"/>
      <c r="BR149" s="92"/>
      <c r="BS149" s="99"/>
      <c r="BT149" s="99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</row>
    <row r="150" spans="1:87" ht="13.5" x14ac:dyDescent="0.25">
      <c r="A150" s="97"/>
      <c r="B150" s="98"/>
      <c r="C150" s="90"/>
      <c r="D150" s="91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100"/>
      <c r="P150" s="99"/>
      <c r="Q150" s="99"/>
      <c r="R150" s="101"/>
      <c r="S150" s="99"/>
      <c r="T150" s="99"/>
      <c r="U150" s="99"/>
      <c r="V150" s="99"/>
      <c r="W150" s="99"/>
      <c r="X150" s="99"/>
      <c r="Y150" s="99"/>
      <c r="Z150" s="90"/>
      <c r="AA150" s="90"/>
      <c r="AB150" s="90"/>
      <c r="AC150" s="102"/>
      <c r="AD150" s="102"/>
      <c r="AE150" s="102"/>
      <c r="AF150" s="102"/>
      <c r="AG150" s="95"/>
      <c r="AH150" s="92"/>
      <c r="AI150" s="90"/>
      <c r="AJ150" s="90"/>
      <c r="AK150" s="92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2"/>
      <c r="AW150" s="92"/>
      <c r="AX150" s="99"/>
      <c r="AY150" s="99"/>
      <c r="AZ150" s="92"/>
      <c r="BA150" s="92"/>
      <c r="BB150" s="92"/>
      <c r="BC150" s="92"/>
      <c r="BD150" s="99"/>
      <c r="BE150" s="99"/>
      <c r="BF150" s="99"/>
      <c r="BG150" s="99"/>
      <c r="BH150" s="92"/>
      <c r="BI150" s="92"/>
      <c r="BJ150" s="99"/>
      <c r="BK150" s="99"/>
      <c r="BL150" s="99"/>
      <c r="BM150" s="99"/>
      <c r="BN150" s="92"/>
      <c r="BO150" s="92"/>
      <c r="BP150" s="99"/>
      <c r="BQ150" s="99"/>
      <c r="BR150" s="92"/>
      <c r="BS150" s="99"/>
      <c r="BT150" s="99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</row>
    <row r="151" spans="1:87" ht="13.5" x14ac:dyDescent="0.25">
      <c r="A151" s="97"/>
      <c r="B151" s="98"/>
      <c r="C151" s="90"/>
      <c r="D151" s="91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100"/>
      <c r="P151" s="99"/>
      <c r="Q151" s="99"/>
      <c r="R151" s="101"/>
      <c r="S151" s="99"/>
      <c r="T151" s="99"/>
      <c r="U151" s="99"/>
      <c r="V151" s="99"/>
      <c r="W151" s="99"/>
      <c r="X151" s="99"/>
      <c r="Y151" s="99"/>
      <c r="Z151" s="90"/>
      <c r="AA151" s="90"/>
      <c r="AB151" s="90"/>
      <c r="AC151" s="102"/>
      <c r="AD151" s="102"/>
      <c r="AE151" s="102"/>
      <c r="AF151" s="102"/>
      <c r="AG151" s="95"/>
      <c r="AH151" s="92"/>
      <c r="AI151" s="90"/>
      <c r="AJ151" s="90"/>
      <c r="AK151" s="92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2"/>
      <c r="AW151" s="92"/>
      <c r="AX151" s="99"/>
      <c r="AY151" s="99"/>
      <c r="AZ151" s="92"/>
      <c r="BA151" s="92"/>
      <c r="BB151" s="92"/>
      <c r="BC151" s="92"/>
      <c r="BD151" s="99"/>
      <c r="BE151" s="99"/>
      <c r="BF151" s="99"/>
      <c r="BG151" s="99"/>
      <c r="BH151" s="92"/>
      <c r="BI151" s="92"/>
      <c r="BJ151" s="99"/>
      <c r="BK151" s="99"/>
      <c r="BL151" s="99"/>
      <c r="BM151" s="99"/>
      <c r="BN151" s="92"/>
      <c r="BO151" s="92"/>
      <c r="BP151" s="99"/>
      <c r="BQ151" s="99"/>
      <c r="BR151" s="92"/>
      <c r="BS151" s="99"/>
      <c r="BT151" s="99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</row>
    <row r="152" spans="1:87" ht="13.5" x14ac:dyDescent="0.25">
      <c r="A152" s="97"/>
      <c r="B152" s="98"/>
      <c r="C152" s="90"/>
      <c r="D152" s="91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100"/>
      <c r="P152" s="99"/>
      <c r="Q152" s="99"/>
      <c r="R152" s="101"/>
      <c r="S152" s="99"/>
      <c r="T152" s="99"/>
      <c r="U152" s="99"/>
      <c r="V152" s="99"/>
      <c r="W152" s="99"/>
      <c r="X152" s="99"/>
      <c r="Y152" s="99"/>
      <c r="Z152" s="90"/>
      <c r="AA152" s="90"/>
      <c r="AB152" s="90"/>
      <c r="AC152" s="102"/>
      <c r="AD152" s="102"/>
      <c r="AE152" s="102"/>
      <c r="AF152" s="102"/>
      <c r="AG152" s="95"/>
      <c r="AH152" s="92"/>
      <c r="AI152" s="90"/>
      <c r="AJ152" s="90"/>
      <c r="AK152" s="92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2"/>
      <c r="AW152" s="92"/>
      <c r="AX152" s="99"/>
      <c r="AY152" s="99"/>
      <c r="AZ152" s="92"/>
      <c r="BA152" s="92"/>
      <c r="BB152" s="92"/>
      <c r="BC152" s="92"/>
      <c r="BD152" s="99"/>
      <c r="BE152" s="99"/>
      <c r="BF152" s="99"/>
      <c r="BG152" s="99"/>
      <c r="BH152" s="92"/>
      <c r="BI152" s="92"/>
      <c r="BJ152" s="99"/>
      <c r="BK152" s="99"/>
      <c r="BL152" s="99"/>
      <c r="BM152" s="99"/>
      <c r="BN152" s="92"/>
      <c r="BO152" s="92"/>
      <c r="BP152" s="99"/>
      <c r="BQ152" s="99"/>
      <c r="BR152" s="92"/>
      <c r="BS152" s="99"/>
      <c r="BT152" s="99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</row>
    <row r="153" spans="1:87" ht="13.5" x14ac:dyDescent="0.25">
      <c r="A153" s="97"/>
      <c r="B153" s="98"/>
      <c r="C153" s="90"/>
      <c r="D153" s="91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100"/>
      <c r="P153" s="99"/>
      <c r="Q153" s="99"/>
      <c r="R153" s="101"/>
      <c r="S153" s="99"/>
      <c r="T153" s="99"/>
      <c r="U153" s="99"/>
      <c r="V153" s="99"/>
      <c r="W153" s="99"/>
      <c r="X153" s="99"/>
      <c r="Y153" s="99"/>
      <c r="Z153" s="90"/>
      <c r="AA153" s="90"/>
      <c r="AB153" s="90"/>
      <c r="AC153" s="102"/>
      <c r="AD153" s="102"/>
      <c r="AE153" s="102"/>
      <c r="AF153" s="102"/>
      <c r="AG153" s="95"/>
      <c r="AH153" s="92"/>
      <c r="AI153" s="90"/>
      <c r="AJ153" s="90"/>
      <c r="AK153" s="92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2"/>
      <c r="AW153" s="92"/>
      <c r="AX153" s="99"/>
      <c r="AY153" s="99"/>
      <c r="AZ153" s="92"/>
      <c r="BA153" s="92"/>
      <c r="BB153" s="92"/>
      <c r="BC153" s="92"/>
      <c r="BD153" s="99"/>
      <c r="BE153" s="99"/>
      <c r="BF153" s="99"/>
      <c r="BG153" s="99"/>
      <c r="BH153" s="92"/>
      <c r="BI153" s="92"/>
      <c r="BJ153" s="99"/>
      <c r="BK153" s="99"/>
      <c r="BL153" s="99"/>
      <c r="BM153" s="99"/>
      <c r="BN153" s="92"/>
      <c r="BO153" s="92"/>
      <c r="BP153" s="99"/>
      <c r="BQ153" s="99"/>
      <c r="BR153" s="92"/>
      <c r="BS153" s="99"/>
      <c r="BT153" s="99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</row>
    <row r="154" spans="1:87" ht="13.5" x14ac:dyDescent="0.25">
      <c r="A154" s="97"/>
      <c r="B154" s="98"/>
      <c r="C154" s="90"/>
      <c r="D154" s="91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100"/>
      <c r="P154" s="99"/>
      <c r="Q154" s="99"/>
      <c r="R154" s="101"/>
      <c r="S154" s="99"/>
      <c r="T154" s="99"/>
      <c r="U154" s="99"/>
      <c r="V154" s="99"/>
      <c r="W154" s="99"/>
      <c r="X154" s="99"/>
      <c r="Y154" s="99"/>
      <c r="Z154" s="90"/>
      <c r="AA154" s="90"/>
      <c r="AB154" s="90"/>
      <c r="AC154" s="102"/>
      <c r="AD154" s="102"/>
      <c r="AE154" s="102"/>
      <c r="AF154" s="102"/>
      <c r="AG154" s="95"/>
      <c r="AH154" s="92"/>
      <c r="AI154" s="90"/>
      <c r="AJ154" s="90"/>
      <c r="AK154" s="92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2"/>
      <c r="AW154" s="92"/>
      <c r="AX154" s="99"/>
      <c r="AY154" s="99"/>
      <c r="AZ154" s="92"/>
      <c r="BA154" s="92"/>
      <c r="BB154" s="92"/>
      <c r="BC154" s="92"/>
      <c r="BD154" s="99"/>
      <c r="BE154" s="99"/>
      <c r="BF154" s="99"/>
      <c r="BG154" s="99"/>
      <c r="BH154" s="92"/>
      <c r="BI154" s="92"/>
      <c r="BJ154" s="99"/>
      <c r="BK154" s="99"/>
      <c r="BL154" s="99"/>
      <c r="BM154" s="99"/>
      <c r="BN154" s="92"/>
      <c r="BO154" s="92"/>
      <c r="BP154" s="99"/>
      <c r="BQ154" s="99"/>
      <c r="BR154" s="92"/>
      <c r="BS154" s="99"/>
      <c r="BT154" s="99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</row>
    <row r="155" spans="1:87" ht="13.5" x14ac:dyDescent="0.25">
      <c r="A155" s="97"/>
      <c r="B155" s="98"/>
      <c r="C155" s="90"/>
      <c r="D155" s="91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100"/>
      <c r="P155" s="99"/>
      <c r="Q155" s="99"/>
      <c r="R155" s="101"/>
      <c r="S155" s="99"/>
      <c r="T155" s="99"/>
      <c r="U155" s="99"/>
      <c r="V155" s="99"/>
      <c r="W155" s="99"/>
      <c r="X155" s="99"/>
      <c r="Y155" s="99"/>
      <c r="Z155" s="90"/>
      <c r="AA155" s="90"/>
      <c r="AB155" s="90"/>
      <c r="AC155" s="102"/>
      <c r="AD155" s="102"/>
      <c r="AE155" s="102"/>
      <c r="AF155" s="102"/>
      <c r="AG155" s="95"/>
      <c r="AH155" s="92"/>
      <c r="AI155" s="90"/>
      <c r="AJ155" s="90"/>
      <c r="AK155" s="92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2"/>
      <c r="AW155" s="92"/>
      <c r="AX155" s="99"/>
      <c r="AY155" s="99"/>
      <c r="AZ155" s="92"/>
      <c r="BA155" s="92"/>
      <c r="BB155" s="92"/>
      <c r="BC155" s="92"/>
      <c r="BD155" s="99"/>
      <c r="BE155" s="99"/>
      <c r="BF155" s="99"/>
      <c r="BG155" s="99"/>
      <c r="BH155" s="92"/>
      <c r="BI155" s="92"/>
      <c r="BJ155" s="99"/>
      <c r="BK155" s="99"/>
      <c r="BL155" s="99"/>
      <c r="BM155" s="99"/>
      <c r="BN155" s="92"/>
      <c r="BO155" s="92"/>
      <c r="BP155" s="99"/>
      <c r="BQ155" s="99"/>
      <c r="BR155" s="92"/>
      <c r="BS155" s="99"/>
      <c r="BT155" s="99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</row>
    <row r="156" spans="1:87" ht="13.5" x14ac:dyDescent="0.25">
      <c r="A156" s="97"/>
      <c r="B156" s="98"/>
      <c r="C156" s="90"/>
      <c r="D156" s="91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100"/>
      <c r="P156" s="99"/>
      <c r="Q156" s="99"/>
      <c r="R156" s="101"/>
      <c r="S156" s="99"/>
      <c r="T156" s="99"/>
      <c r="U156" s="99"/>
      <c r="V156" s="99"/>
      <c r="W156" s="99"/>
      <c r="X156" s="99"/>
      <c r="Y156" s="99"/>
      <c r="Z156" s="90"/>
      <c r="AA156" s="90"/>
      <c r="AB156" s="90"/>
      <c r="AC156" s="102"/>
      <c r="AD156" s="102"/>
      <c r="AE156" s="102"/>
      <c r="AF156" s="102"/>
      <c r="AG156" s="95"/>
      <c r="AH156" s="92"/>
      <c r="AI156" s="90"/>
      <c r="AJ156" s="90"/>
      <c r="AK156" s="92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2"/>
      <c r="AW156" s="92"/>
      <c r="AX156" s="99"/>
      <c r="AY156" s="99"/>
      <c r="AZ156" s="92"/>
      <c r="BA156" s="92"/>
      <c r="BB156" s="92"/>
      <c r="BC156" s="92"/>
      <c r="BD156" s="99"/>
      <c r="BE156" s="99"/>
      <c r="BF156" s="99"/>
      <c r="BG156" s="99"/>
      <c r="BH156" s="92"/>
      <c r="BI156" s="92"/>
      <c r="BJ156" s="99"/>
      <c r="BK156" s="99"/>
      <c r="BL156" s="99"/>
      <c r="BM156" s="99"/>
      <c r="BN156" s="92"/>
      <c r="BO156" s="92"/>
      <c r="BP156" s="99"/>
      <c r="BQ156" s="99"/>
      <c r="BR156" s="92"/>
      <c r="BS156" s="99"/>
      <c r="BT156" s="99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</row>
    <row r="157" spans="1:87" ht="13.5" x14ac:dyDescent="0.25">
      <c r="A157" s="97"/>
      <c r="B157" s="98"/>
      <c r="C157" s="90"/>
      <c r="D157" s="91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100"/>
      <c r="P157" s="99"/>
      <c r="Q157" s="99"/>
      <c r="R157" s="101"/>
      <c r="S157" s="99"/>
      <c r="T157" s="99"/>
      <c r="U157" s="99"/>
      <c r="V157" s="99"/>
      <c r="W157" s="99"/>
      <c r="X157" s="99"/>
      <c r="Y157" s="99"/>
      <c r="Z157" s="90"/>
      <c r="AA157" s="90"/>
      <c r="AB157" s="90"/>
      <c r="AC157" s="102"/>
      <c r="AD157" s="102"/>
      <c r="AE157" s="102"/>
      <c r="AF157" s="102"/>
      <c r="AG157" s="95"/>
      <c r="AH157" s="92"/>
      <c r="AI157" s="90"/>
      <c r="AJ157" s="90"/>
      <c r="AK157" s="92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2"/>
      <c r="AW157" s="92"/>
      <c r="AX157" s="99"/>
      <c r="AY157" s="99"/>
      <c r="AZ157" s="92"/>
      <c r="BA157" s="92"/>
      <c r="BB157" s="92"/>
      <c r="BC157" s="92"/>
      <c r="BD157" s="99"/>
      <c r="BE157" s="99"/>
      <c r="BF157" s="99"/>
      <c r="BG157" s="99"/>
      <c r="BH157" s="92"/>
      <c r="BI157" s="92"/>
      <c r="BJ157" s="99"/>
      <c r="BK157" s="99"/>
      <c r="BL157" s="99"/>
      <c r="BM157" s="99"/>
      <c r="BN157" s="92"/>
      <c r="BO157" s="92"/>
      <c r="BP157" s="99"/>
      <c r="BQ157" s="99"/>
      <c r="BR157" s="92"/>
      <c r="BS157" s="99"/>
      <c r="BT157" s="99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</row>
    <row r="158" spans="1:87" ht="13.5" x14ac:dyDescent="0.25">
      <c r="A158" s="97"/>
      <c r="B158" s="98"/>
      <c r="C158" s="90"/>
      <c r="D158" s="91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100"/>
      <c r="P158" s="99"/>
      <c r="Q158" s="99"/>
      <c r="R158" s="101"/>
      <c r="S158" s="99"/>
      <c r="T158" s="99"/>
      <c r="U158" s="99"/>
      <c r="V158" s="99"/>
      <c r="W158" s="99"/>
      <c r="X158" s="99"/>
      <c r="Y158" s="99"/>
      <c r="Z158" s="90"/>
      <c r="AA158" s="90"/>
      <c r="AB158" s="90"/>
      <c r="AC158" s="102"/>
      <c r="AD158" s="102"/>
      <c r="AE158" s="102"/>
      <c r="AF158" s="102"/>
      <c r="AG158" s="95"/>
      <c r="AH158" s="92"/>
      <c r="AI158" s="90"/>
      <c r="AJ158" s="90"/>
      <c r="AK158" s="92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2"/>
      <c r="AW158" s="92"/>
      <c r="AX158" s="99"/>
      <c r="AY158" s="99"/>
      <c r="AZ158" s="92"/>
      <c r="BA158" s="92"/>
      <c r="BB158" s="92"/>
      <c r="BC158" s="92"/>
      <c r="BD158" s="99"/>
      <c r="BE158" s="99"/>
      <c r="BF158" s="99"/>
      <c r="BG158" s="99"/>
      <c r="BH158" s="92"/>
      <c r="BI158" s="92"/>
      <c r="BJ158" s="99"/>
      <c r="BK158" s="99"/>
      <c r="BL158" s="99"/>
      <c r="BM158" s="99"/>
      <c r="BN158" s="92"/>
      <c r="BO158" s="92"/>
      <c r="BP158" s="99"/>
      <c r="BQ158" s="99"/>
      <c r="BR158" s="92"/>
      <c r="BS158" s="99"/>
      <c r="BT158" s="99"/>
      <c r="BU158" s="92"/>
      <c r="BV158" s="92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</row>
    <row r="159" spans="1:87" ht="13.5" x14ac:dyDescent="0.25">
      <c r="A159" s="97"/>
      <c r="B159" s="98"/>
      <c r="C159" s="90"/>
      <c r="D159" s="91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100"/>
      <c r="P159" s="99"/>
      <c r="Q159" s="99"/>
      <c r="R159" s="101"/>
      <c r="S159" s="99"/>
      <c r="T159" s="99"/>
      <c r="U159" s="99"/>
      <c r="V159" s="99"/>
      <c r="W159" s="99"/>
      <c r="X159" s="99"/>
      <c r="Y159" s="99"/>
      <c r="Z159" s="90"/>
      <c r="AA159" s="90"/>
      <c r="AB159" s="90"/>
      <c r="AC159" s="102"/>
      <c r="AD159" s="102"/>
      <c r="AE159" s="102"/>
      <c r="AF159" s="102"/>
      <c r="AG159" s="95"/>
      <c r="AH159" s="92"/>
      <c r="AI159" s="90"/>
      <c r="AJ159" s="90"/>
      <c r="AK159" s="92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2"/>
      <c r="AW159" s="92"/>
      <c r="AX159" s="99"/>
      <c r="AY159" s="99"/>
      <c r="AZ159" s="92"/>
      <c r="BA159" s="92"/>
      <c r="BB159" s="92"/>
      <c r="BC159" s="92"/>
      <c r="BD159" s="99"/>
      <c r="BE159" s="99"/>
      <c r="BF159" s="99"/>
      <c r="BG159" s="99"/>
      <c r="BH159" s="92"/>
      <c r="BI159" s="92"/>
      <c r="BJ159" s="99"/>
      <c r="BK159" s="99"/>
      <c r="BL159" s="99"/>
      <c r="BM159" s="99"/>
      <c r="BN159" s="92"/>
      <c r="BO159" s="92"/>
      <c r="BP159" s="99"/>
      <c r="BQ159" s="99"/>
      <c r="BR159" s="92"/>
      <c r="BS159" s="99"/>
      <c r="BT159" s="99"/>
      <c r="BU159" s="92"/>
      <c r="BV159" s="92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</row>
    <row r="160" spans="1:87" ht="13.5" x14ac:dyDescent="0.25">
      <c r="A160" s="97"/>
      <c r="B160" s="98"/>
      <c r="C160" s="90"/>
      <c r="D160" s="91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100"/>
      <c r="P160" s="99"/>
      <c r="Q160" s="99"/>
      <c r="R160" s="101"/>
      <c r="S160" s="99"/>
      <c r="T160" s="99"/>
      <c r="U160" s="99"/>
      <c r="V160" s="99"/>
      <c r="W160" s="99"/>
      <c r="X160" s="99"/>
      <c r="Y160" s="99"/>
      <c r="Z160" s="90"/>
      <c r="AA160" s="90"/>
      <c r="AB160" s="90"/>
      <c r="AC160" s="102"/>
      <c r="AD160" s="102"/>
      <c r="AE160" s="102"/>
      <c r="AF160" s="102"/>
      <c r="AG160" s="95"/>
      <c r="AH160" s="92"/>
      <c r="AI160" s="90"/>
      <c r="AJ160" s="90"/>
      <c r="AK160" s="92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2"/>
      <c r="AW160" s="92"/>
      <c r="AX160" s="99"/>
      <c r="AY160" s="99"/>
      <c r="AZ160" s="92"/>
      <c r="BA160" s="92"/>
      <c r="BB160" s="92"/>
      <c r="BC160" s="92"/>
      <c r="BD160" s="99"/>
      <c r="BE160" s="99"/>
      <c r="BF160" s="99"/>
      <c r="BG160" s="99"/>
      <c r="BH160" s="92"/>
      <c r="BI160" s="92"/>
      <c r="BJ160" s="99"/>
      <c r="BK160" s="99"/>
      <c r="BL160" s="99"/>
      <c r="BM160" s="99"/>
      <c r="BN160" s="92"/>
      <c r="BO160" s="92"/>
      <c r="BP160" s="99"/>
      <c r="BQ160" s="99"/>
      <c r="BR160" s="92"/>
      <c r="BS160" s="99"/>
      <c r="BT160" s="99"/>
      <c r="BU160" s="92"/>
      <c r="BV160" s="92"/>
      <c r="BW160" s="92"/>
      <c r="BX160" s="92"/>
      <c r="BY160" s="92"/>
      <c r="BZ160" s="92"/>
      <c r="CA160" s="92"/>
      <c r="CB160" s="92"/>
      <c r="CC160" s="92"/>
      <c r="CD160" s="92"/>
      <c r="CE160" s="92"/>
      <c r="CF160" s="92"/>
      <c r="CG160" s="92"/>
      <c r="CH160" s="92"/>
      <c r="CI160" s="92"/>
    </row>
    <row r="161" spans="1:87" ht="13.5" x14ac:dyDescent="0.25">
      <c r="A161" s="97"/>
      <c r="B161" s="98"/>
      <c r="C161" s="90"/>
      <c r="D161" s="91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100"/>
      <c r="P161" s="99"/>
      <c r="Q161" s="99"/>
      <c r="R161" s="101"/>
      <c r="S161" s="99"/>
      <c r="T161" s="99"/>
      <c r="U161" s="99"/>
      <c r="V161" s="99"/>
      <c r="W161" s="99"/>
      <c r="X161" s="99"/>
      <c r="Y161" s="99"/>
      <c r="Z161" s="90"/>
      <c r="AA161" s="90"/>
      <c r="AB161" s="90"/>
      <c r="AC161" s="102"/>
      <c r="AD161" s="102"/>
      <c r="AE161" s="102"/>
      <c r="AF161" s="102"/>
      <c r="AG161" s="95"/>
      <c r="AH161" s="92"/>
      <c r="AI161" s="90"/>
      <c r="AJ161" s="90"/>
      <c r="AK161" s="92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2"/>
      <c r="AW161" s="92"/>
      <c r="AX161" s="99"/>
      <c r="AY161" s="99"/>
      <c r="AZ161" s="92"/>
      <c r="BA161" s="92"/>
      <c r="BB161" s="92"/>
      <c r="BC161" s="92"/>
      <c r="BD161" s="99"/>
      <c r="BE161" s="99"/>
      <c r="BF161" s="99"/>
      <c r="BG161" s="99"/>
      <c r="BH161" s="92"/>
      <c r="BI161" s="92"/>
      <c r="BJ161" s="99"/>
      <c r="BK161" s="99"/>
      <c r="BL161" s="99"/>
      <c r="BM161" s="99"/>
      <c r="BN161" s="92"/>
      <c r="BO161" s="92"/>
      <c r="BP161" s="99"/>
      <c r="BQ161" s="99"/>
      <c r="BR161" s="92"/>
      <c r="BS161" s="99"/>
      <c r="BT161" s="99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</row>
    <row r="162" spans="1:87" ht="13.5" x14ac:dyDescent="0.25">
      <c r="A162" s="97"/>
      <c r="B162" s="98"/>
      <c r="C162" s="90"/>
      <c r="D162" s="91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100"/>
      <c r="P162" s="99"/>
      <c r="Q162" s="99"/>
      <c r="R162" s="101"/>
      <c r="S162" s="99"/>
      <c r="T162" s="99"/>
      <c r="U162" s="99"/>
      <c r="V162" s="99"/>
      <c r="W162" s="99"/>
      <c r="X162" s="99"/>
      <c r="Y162" s="99"/>
      <c r="Z162" s="90"/>
      <c r="AA162" s="90"/>
      <c r="AB162" s="90"/>
      <c r="AC162" s="102"/>
      <c r="AD162" s="102"/>
      <c r="AE162" s="102"/>
      <c r="AF162" s="102"/>
      <c r="AG162" s="95"/>
      <c r="AH162" s="92"/>
      <c r="AI162" s="90"/>
      <c r="AJ162" s="90"/>
      <c r="AK162" s="92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2"/>
      <c r="AW162" s="92"/>
      <c r="AX162" s="99"/>
      <c r="AY162" s="99"/>
      <c r="AZ162" s="92"/>
      <c r="BA162" s="92"/>
      <c r="BB162" s="92"/>
      <c r="BC162" s="92"/>
      <c r="BD162" s="99"/>
      <c r="BE162" s="99"/>
      <c r="BF162" s="99"/>
      <c r="BG162" s="99"/>
      <c r="BH162" s="92"/>
      <c r="BI162" s="92"/>
      <c r="BJ162" s="99"/>
      <c r="BK162" s="99"/>
      <c r="BL162" s="99"/>
      <c r="BM162" s="99"/>
      <c r="BN162" s="92"/>
      <c r="BO162" s="92"/>
      <c r="BP162" s="99"/>
      <c r="BQ162" s="99"/>
      <c r="BR162" s="92"/>
      <c r="BS162" s="99"/>
      <c r="BT162" s="99"/>
      <c r="BU162" s="92"/>
      <c r="BV162" s="92"/>
      <c r="BW162" s="92"/>
      <c r="BX162" s="92"/>
      <c r="BY162" s="92"/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</row>
    <row r="163" spans="1:87" ht="13.5" x14ac:dyDescent="0.25">
      <c r="A163" s="97"/>
      <c r="B163" s="98"/>
      <c r="C163" s="90"/>
      <c r="D163" s="91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100"/>
      <c r="P163" s="99"/>
      <c r="Q163" s="99"/>
      <c r="R163" s="101"/>
      <c r="S163" s="99"/>
      <c r="T163" s="99"/>
      <c r="U163" s="99"/>
      <c r="V163" s="99"/>
      <c r="W163" s="99"/>
      <c r="X163" s="99"/>
      <c r="Y163" s="99"/>
      <c r="Z163" s="90"/>
      <c r="AA163" s="90"/>
      <c r="AB163" s="90"/>
      <c r="AC163" s="102"/>
      <c r="AD163" s="102"/>
      <c r="AE163" s="102"/>
      <c r="AF163" s="102"/>
      <c r="AG163" s="95"/>
      <c r="AH163" s="92"/>
      <c r="AI163" s="90"/>
      <c r="AJ163" s="90"/>
      <c r="AK163" s="92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2"/>
      <c r="AW163" s="92"/>
      <c r="AX163" s="99"/>
      <c r="AY163" s="99"/>
      <c r="AZ163" s="92"/>
      <c r="BA163" s="92"/>
      <c r="BB163" s="92"/>
      <c r="BC163" s="92"/>
      <c r="BD163" s="99"/>
      <c r="BE163" s="99"/>
      <c r="BF163" s="99"/>
      <c r="BG163" s="99"/>
      <c r="BH163" s="92"/>
      <c r="BI163" s="92"/>
      <c r="BJ163" s="99"/>
      <c r="BK163" s="99"/>
      <c r="BL163" s="99"/>
      <c r="BM163" s="99"/>
      <c r="BN163" s="92"/>
      <c r="BO163" s="92"/>
      <c r="BP163" s="99"/>
      <c r="BQ163" s="99"/>
      <c r="BR163" s="92"/>
      <c r="BS163" s="99"/>
      <c r="BT163" s="99"/>
      <c r="BU163" s="92"/>
      <c r="BV163" s="92"/>
      <c r="BW163" s="92"/>
      <c r="BX163" s="92"/>
      <c r="BY163" s="92"/>
      <c r="BZ163" s="92"/>
      <c r="CA163" s="92"/>
      <c r="CB163" s="92"/>
      <c r="CC163" s="92"/>
      <c r="CD163" s="92"/>
      <c r="CE163" s="92"/>
      <c r="CF163" s="92"/>
      <c r="CG163" s="92"/>
      <c r="CH163" s="92"/>
      <c r="CI163" s="92"/>
    </row>
    <row r="164" spans="1:87" ht="13.5" x14ac:dyDescent="0.25">
      <c r="A164" s="97"/>
      <c r="B164" s="98"/>
      <c r="C164" s="90"/>
      <c r="D164" s="91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100"/>
      <c r="P164" s="99"/>
      <c r="Q164" s="99"/>
      <c r="R164" s="101"/>
      <c r="S164" s="99"/>
      <c r="T164" s="99"/>
      <c r="U164" s="99"/>
      <c r="V164" s="99"/>
      <c r="W164" s="99"/>
      <c r="X164" s="99"/>
      <c r="Y164" s="99"/>
      <c r="Z164" s="90"/>
      <c r="AA164" s="90"/>
      <c r="AB164" s="90"/>
      <c r="AC164" s="102"/>
      <c r="AD164" s="102"/>
      <c r="AE164" s="102"/>
      <c r="AF164" s="102"/>
      <c r="AG164" s="95"/>
      <c r="AH164" s="92"/>
      <c r="AI164" s="90"/>
      <c r="AJ164" s="90"/>
      <c r="AK164" s="92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2"/>
      <c r="AW164" s="92"/>
      <c r="AX164" s="99"/>
      <c r="AY164" s="99"/>
      <c r="AZ164" s="92"/>
      <c r="BA164" s="92"/>
      <c r="BB164" s="92"/>
      <c r="BC164" s="92"/>
      <c r="BD164" s="99"/>
      <c r="BE164" s="99"/>
      <c r="BF164" s="99"/>
      <c r="BG164" s="99"/>
      <c r="BH164" s="92"/>
      <c r="BI164" s="92"/>
      <c r="BJ164" s="99"/>
      <c r="BK164" s="99"/>
      <c r="BL164" s="99"/>
      <c r="BM164" s="99"/>
      <c r="BN164" s="92"/>
      <c r="BO164" s="92"/>
      <c r="BP164" s="99"/>
      <c r="BQ164" s="99"/>
      <c r="BR164" s="92"/>
      <c r="BS164" s="99"/>
      <c r="BT164" s="99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</row>
    <row r="165" spans="1:87" ht="13.5" x14ac:dyDescent="0.25">
      <c r="A165" s="97"/>
      <c r="B165" s="98"/>
      <c r="C165" s="90"/>
      <c r="D165" s="91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100"/>
      <c r="P165" s="99"/>
      <c r="Q165" s="99"/>
      <c r="R165" s="101"/>
      <c r="S165" s="99"/>
      <c r="T165" s="99"/>
      <c r="U165" s="99"/>
      <c r="V165" s="99"/>
      <c r="W165" s="99"/>
      <c r="X165" s="99"/>
      <c r="Y165" s="99"/>
      <c r="Z165" s="90"/>
      <c r="AA165" s="90"/>
      <c r="AB165" s="90"/>
      <c r="AC165" s="102"/>
      <c r="AD165" s="102"/>
      <c r="AE165" s="102"/>
      <c r="AF165" s="102"/>
      <c r="AG165" s="95"/>
      <c r="AH165" s="92"/>
      <c r="AI165" s="90"/>
      <c r="AJ165" s="90"/>
      <c r="AK165" s="92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2"/>
      <c r="AW165" s="92"/>
      <c r="AX165" s="99"/>
      <c r="AY165" s="99"/>
      <c r="AZ165" s="92"/>
      <c r="BA165" s="92"/>
      <c r="BB165" s="92"/>
      <c r="BC165" s="92"/>
      <c r="BD165" s="99"/>
      <c r="BE165" s="99"/>
      <c r="BF165" s="99"/>
      <c r="BG165" s="99"/>
      <c r="BH165" s="92"/>
      <c r="BI165" s="92"/>
      <c r="BJ165" s="99"/>
      <c r="BK165" s="99"/>
      <c r="BL165" s="99"/>
      <c r="BM165" s="99"/>
      <c r="BN165" s="92"/>
      <c r="BO165" s="92"/>
      <c r="BP165" s="99"/>
      <c r="BQ165" s="99"/>
      <c r="BR165" s="92"/>
      <c r="BS165" s="99"/>
      <c r="BT165" s="99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</row>
    <row r="166" spans="1:87" ht="13.5" x14ac:dyDescent="0.25">
      <c r="A166" s="97"/>
      <c r="B166" s="98"/>
      <c r="C166" s="90"/>
      <c r="D166" s="91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100"/>
      <c r="P166" s="99"/>
      <c r="Q166" s="99"/>
      <c r="R166" s="101"/>
      <c r="S166" s="99"/>
      <c r="T166" s="99"/>
      <c r="U166" s="99"/>
      <c r="V166" s="99"/>
      <c r="W166" s="99"/>
      <c r="X166" s="99"/>
      <c r="Y166" s="99"/>
      <c r="Z166" s="90"/>
      <c r="AA166" s="90"/>
      <c r="AB166" s="90"/>
      <c r="AC166" s="102"/>
      <c r="AD166" s="102"/>
      <c r="AE166" s="102"/>
      <c r="AF166" s="102"/>
      <c r="AG166" s="95"/>
      <c r="AH166" s="92"/>
      <c r="AI166" s="90"/>
      <c r="AJ166" s="90"/>
      <c r="AK166" s="92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2"/>
      <c r="AW166" s="92"/>
      <c r="AX166" s="99"/>
      <c r="AY166" s="99"/>
      <c r="AZ166" s="92"/>
      <c r="BA166" s="92"/>
      <c r="BB166" s="92"/>
      <c r="BC166" s="92"/>
      <c r="BD166" s="99"/>
      <c r="BE166" s="99"/>
      <c r="BF166" s="99"/>
      <c r="BG166" s="99"/>
      <c r="BH166" s="92"/>
      <c r="BI166" s="92"/>
      <c r="BJ166" s="99"/>
      <c r="BK166" s="99"/>
      <c r="BL166" s="99"/>
      <c r="BM166" s="99"/>
      <c r="BN166" s="92"/>
      <c r="BO166" s="92"/>
      <c r="BP166" s="99"/>
      <c r="BQ166" s="99"/>
      <c r="BR166" s="92"/>
      <c r="BS166" s="99"/>
      <c r="BT166" s="99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</row>
    <row r="167" spans="1:87" ht="13.5" x14ac:dyDescent="0.25">
      <c r="A167" s="97"/>
      <c r="B167" s="98"/>
      <c r="C167" s="90"/>
      <c r="D167" s="91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100"/>
      <c r="P167" s="99"/>
      <c r="Q167" s="99"/>
      <c r="R167" s="101"/>
      <c r="S167" s="99"/>
      <c r="T167" s="99"/>
      <c r="U167" s="99"/>
      <c r="V167" s="99"/>
      <c r="W167" s="99"/>
      <c r="X167" s="99"/>
      <c r="Y167" s="99"/>
      <c r="Z167" s="90"/>
      <c r="AA167" s="90"/>
      <c r="AB167" s="90"/>
      <c r="AC167" s="102"/>
      <c r="AD167" s="102"/>
      <c r="AE167" s="102"/>
      <c r="AF167" s="102"/>
      <c r="AG167" s="95"/>
      <c r="AH167" s="92"/>
      <c r="AI167" s="90"/>
      <c r="AJ167" s="90"/>
      <c r="AK167" s="92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2"/>
      <c r="AW167" s="92"/>
      <c r="AX167" s="99"/>
      <c r="AY167" s="99"/>
      <c r="AZ167" s="92"/>
      <c r="BA167" s="92"/>
      <c r="BB167" s="92"/>
      <c r="BC167" s="92"/>
      <c r="BD167" s="99"/>
      <c r="BE167" s="99"/>
      <c r="BF167" s="99"/>
      <c r="BG167" s="99"/>
      <c r="BH167" s="92"/>
      <c r="BI167" s="92"/>
      <c r="BJ167" s="99"/>
      <c r="BK167" s="99"/>
      <c r="BL167" s="99"/>
      <c r="BM167" s="99"/>
      <c r="BN167" s="92"/>
      <c r="BO167" s="92"/>
      <c r="BP167" s="99"/>
      <c r="BQ167" s="99"/>
      <c r="BR167" s="92"/>
      <c r="BS167" s="99"/>
      <c r="BT167" s="99"/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</row>
    <row r="168" spans="1:87" ht="13.5" x14ac:dyDescent="0.25">
      <c r="A168" s="97"/>
      <c r="B168" s="98"/>
      <c r="C168" s="90"/>
      <c r="D168" s="91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100"/>
      <c r="P168" s="99"/>
      <c r="Q168" s="99"/>
      <c r="R168" s="101"/>
      <c r="S168" s="99"/>
      <c r="T168" s="99"/>
      <c r="U168" s="99"/>
      <c r="V168" s="99"/>
      <c r="W168" s="99"/>
      <c r="X168" s="99"/>
      <c r="Y168" s="99"/>
      <c r="Z168" s="90"/>
      <c r="AA168" s="90"/>
      <c r="AB168" s="90"/>
      <c r="AC168" s="102"/>
      <c r="AD168" s="102"/>
      <c r="AE168" s="102"/>
      <c r="AF168" s="102"/>
      <c r="AG168" s="95"/>
      <c r="AH168" s="92"/>
      <c r="AI168" s="90"/>
      <c r="AJ168" s="90"/>
      <c r="AK168" s="92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2"/>
      <c r="AW168" s="92"/>
      <c r="AX168" s="99"/>
      <c r="AY168" s="99"/>
      <c r="AZ168" s="92"/>
      <c r="BA168" s="92"/>
      <c r="BB168" s="92"/>
      <c r="BC168" s="92"/>
      <c r="BD168" s="99"/>
      <c r="BE168" s="99"/>
      <c r="BF168" s="99"/>
      <c r="BG168" s="99"/>
      <c r="BH168" s="92"/>
      <c r="BI168" s="92"/>
      <c r="BJ168" s="99"/>
      <c r="BK168" s="99"/>
      <c r="BL168" s="99"/>
      <c r="BM168" s="99"/>
      <c r="BN168" s="92"/>
      <c r="BO168" s="92"/>
      <c r="BP168" s="99"/>
      <c r="BQ168" s="99"/>
      <c r="BR168" s="92"/>
      <c r="BS168" s="99"/>
      <c r="BT168" s="99"/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</row>
    <row r="169" spans="1:87" ht="13.5" x14ac:dyDescent="0.25">
      <c r="A169" s="97"/>
      <c r="B169" s="98"/>
      <c r="C169" s="90"/>
      <c r="D169" s="91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100"/>
      <c r="P169" s="99"/>
      <c r="Q169" s="99"/>
      <c r="R169" s="101"/>
      <c r="S169" s="99"/>
      <c r="T169" s="99"/>
      <c r="U169" s="99"/>
      <c r="V169" s="99"/>
      <c r="W169" s="99"/>
      <c r="X169" s="99"/>
      <c r="Y169" s="99"/>
      <c r="Z169" s="90"/>
      <c r="AA169" s="90"/>
      <c r="AB169" s="90"/>
      <c r="AC169" s="102"/>
      <c r="AD169" s="102"/>
      <c r="AE169" s="102"/>
      <c r="AF169" s="102"/>
      <c r="AG169" s="95"/>
      <c r="AH169" s="92"/>
      <c r="AI169" s="90"/>
      <c r="AJ169" s="90"/>
      <c r="AK169" s="92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2"/>
      <c r="AW169" s="92"/>
      <c r="AX169" s="99"/>
      <c r="AY169" s="99"/>
      <c r="AZ169" s="92"/>
      <c r="BA169" s="92"/>
      <c r="BB169" s="92"/>
      <c r="BC169" s="92"/>
      <c r="BD169" s="99"/>
      <c r="BE169" s="99"/>
      <c r="BF169" s="99"/>
      <c r="BG169" s="99"/>
      <c r="BH169" s="92"/>
      <c r="BI169" s="92"/>
      <c r="BJ169" s="99"/>
      <c r="BK169" s="99"/>
      <c r="BL169" s="99"/>
      <c r="BM169" s="99"/>
      <c r="BN169" s="92"/>
      <c r="BO169" s="92"/>
      <c r="BP169" s="99"/>
      <c r="BQ169" s="99"/>
      <c r="BR169" s="92"/>
      <c r="BS169" s="99"/>
      <c r="BT169" s="99"/>
      <c r="BU169" s="92"/>
      <c r="BV169" s="92"/>
      <c r="BW169" s="92"/>
      <c r="BX169" s="92"/>
      <c r="BY169" s="92"/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</row>
    <row r="170" spans="1:87" ht="13.5" x14ac:dyDescent="0.25">
      <c r="A170" s="97"/>
      <c r="B170" s="98"/>
      <c r="C170" s="90"/>
      <c r="D170" s="91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100"/>
      <c r="P170" s="99"/>
      <c r="Q170" s="99"/>
      <c r="R170" s="101"/>
      <c r="S170" s="99"/>
      <c r="T170" s="99"/>
      <c r="U170" s="99"/>
      <c r="V170" s="99"/>
      <c r="W170" s="99"/>
      <c r="X170" s="99"/>
      <c r="Y170" s="99"/>
      <c r="Z170" s="90"/>
      <c r="AA170" s="90"/>
      <c r="AB170" s="90"/>
      <c r="AC170" s="102"/>
      <c r="AD170" s="102"/>
      <c r="AE170" s="102"/>
      <c r="AF170" s="102"/>
      <c r="AG170" s="95"/>
      <c r="AH170" s="92"/>
      <c r="AI170" s="90"/>
      <c r="AJ170" s="90"/>
      <c r="AK170" s="92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2"/>
      <c r="AW170" s="92"/>
      <c r="AX170" s="99"/>
      <c r="AY170" s="99"/>
      <c r="AZ170" s="92"/>
      <c r="BA170" s="92"/>
      <c r="BB170" s="92"/>
      <c r="BC170" s="92"/>
      <c r="BD170" s="99"/>
      <c r="BE170" s="99"/>
      <c r="BF170" s="99"/>
      <c r="BG170" s="99"/>
      <c r="BH170" s="92"/>
      <c r="BI170" s="92"/>
      <c r="BJ170" s="99"/>
      <c r="BK170" s="99"/>
      <c r="BL170" s="99"/>
      <c r="BM170" s="99"/>
      <c r="BN170" s="92"/>
      <c r="BO170" s="92"/>
      <c r="BP170" s="99"/>
      <c r="BQ170" s="99"/>
      <c r="BR170" s="92"/>
      <c r="BS170" s="99"/>
      <c r="BT170" s="99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</row>
    <row r="171" spans="1:87" ht="13.5" x14ac:dyDescent="0.25">
      <c r="A171" s="97"/>
      <c r="B171" s="98"/>
      <c r="C171" s="90"/>
      <c r="D171" s="91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100"/>
      <c r="P171" s="99"/>
      <c r="Q171" s="99"/>
      <c r="R171" s="101"/>
      <c r="S171" s="99"/>
      <c r="T171" s="99"/>
      <c r="U171" s="99"/>
      <c r="V171" s="99"/>
      <c r="W171" s="99"/>
      <c r="X171" s="99"/>
      <c r="Y171" s="99"/>
      <c r="Z171" s="90"/>
      <c r="AA171" s="90"/>
      <c r="AB171" s="90"/>
      <c r="AC171" s="102"/>
      <c r="AD171" s="102"/>
      <c r="AE171" s="102"/>
      <c r="AF171" s="102"/>
      <c r="AG171" s="95"/>
      <c r="AH171" s="92"/>
      <c r="AI171" s="90"/>
      <c r="AJ171" s="90"/>
      <c r="AK171" s="92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2"/>
      <c r="AW171" s="92"/>
      <c r="AX171" s="99"/>
      <c r="AY171" s="99"/>
      <c r="AZ171" s="92"/>
      <c r="BA171" s="92"/>
      <c r="BB171" s="92"/>
      <c r="BC171" s="92"/>
      <c r="BD171" s="99"/>
      <c r="BE171" s="99"/>
      <c r="BF171" s="99"/>
      <c r="BG171" s="99"/>
      <c r="BH171" s="92"/>
      <c r="BI171" s="92"/>
      <c r="BJ171" s="99"/>
      <c r="BK171" s="99"/>
      <c r="BL171" s="99"/>
      <c r="BM171" s="99"/>
      <c r="BN171" s="92"/>
      <c r="BO171" s="92"/>
      <c r="BP171" s="99"/>
      <c r="BQ171" s="99"/>
      <c r="BR171" s="92"/>
      <c r="BS171" s="99"/>
      <c r="BT171" s="99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</row>
    <row r="172" spans="1:87" ht="13.5" x14ac:dyDescent="0.25">
      <c r="A172" s="97"/>
      <c r="B172" s="98"/>
      <c r="C172" s="90"/>
      <c r="D172" s="91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100"/>
      <c r="P172" s="99"/>
      <c r="Q172" s="99"/>
      <c r="R172" s="101"/>
      <c r="S172" s="99"/>
      <c r="T172" s="99"/>
      <c r="U172" s="99"/>
      <c r="V172" s="99"/>
      <c r="W172" s="99"/>
      <c r="X172" s="99"/>
      <c r="Y172" s="99"/>
      <c r="Z172" s="90"/>
      <c r="AA172" s="90"/>
      <c r="AB172" s="90"/>
      <c r="AC172" s="102"/>
      <c r="AD172" s="102"/>
      <c r="AE172" s="102"/>
      <c r="AF172" s="102"/>
      <c r="AG172" s="95"/>
      <c r="AH172" s="92"/>
      <c r="AI172" s="90"/>
      <c r="AJ172" s="90"/>
      <c r="AK172" s="92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2"/>
      <c r="AW172" s="92"/>
      <c r="AX172" s="99"/>
      <c r="AY172" s="99"/>
      <c r="AZ172" s="92"/>
      <c r="BA172" s="92"/>
      <c r="BB172" s="92"/>
      <c r="BC172" s="92"/>
      <c r="BD172" s="99"/>
      <c r="BE172" s="99"/>
      <c r="BF172" s="99"/>
      <c r="BG172" s="99"/>
      <c r="BH172" s="92"/>
      <c r="BI172" s="92"/>
      <c r="BJ172" s="99"/>
      <c r="BK172" s="99"/>
      <c r="BL172" s="99"/>
      <c r="BM172" s="99"/>
      <c r="BN172" s="92"/>
      <c r="BO172" s="92"/>
      <c r="BP172" s="99"/>
      <c r="BQ172" s="99"/>
      <c r="BR172" s="92"/>
      <c r="BS172" s="99"/>
      <c r="BT172" s="99"/>
      <c r="BU172" s="92"/>
      <c r="BV172" s="92"/>
      <c r="BW172" s="92"/>
      <c r="BX172" s="92"/>
      <c r="BY172" s="92"/>
      <c r="BZ172" s="92"/>
      <c r="CA172" s="92"/>
      <c r="CB172" s="92"/>
      <c r="CC172" s="92"/>
      <c r="CD172" s="92"/>
      <c r="CE172" s="92"/>
      <c r="CF172" s="92"/>
      <c r="CG172" s="92"/>
      <c r="CH172" s="92"/>
      <c r="CI172" s="92"/>
    </row>
    <row r="173" spans="1:87" ht="13.5" x14ac:dyDescent="0.25">
      <c r="A173" s="97"/>
      <c r="B173" s="98"/>
      <c r="C173" s="90"/>
      <c r="D173" s="91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100"/>
      <c r="P173" s="99"/>
      <c r="Q173" s="99"/>
      <c r="R173" s="101"/>
      <c r="S173" s="99"/>
      <c r="T173" s="99"/>
      <c r="U173" s="99"/>
      <c r="V173" s="99"/>
      <c r="W173" s="99"/>
      <c r="X173" s="99"/>
      <c r="Y173" s="99"/>
      <c r="Z173" s="90"/>
      <c r="AA173" s="90"/>
      <c r="AB173" s="90"/>
      <c r="AC173" s="102"/>
      <c r="AD173" s="102"/>
      <c r="AE173" s="102"/>
      <c r="AF173" s="102"/>
      <c r="AG173" s="95"/>
      <c r="AH173" s="92"/>
      <c r="AI173" s="90"/>
      <c r="AJ173" s="90"/>
      <c r="AK173" s="92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2"/>
      <c r="AW173" s="92"/>
      <c r="AX173" s="99"/>
      <c r="AY173" s="99"/>
      <c r="AZ173" s="92"/>
      <c r="BA173" s="92"/>
      <c r="BB173" s="92"/>
      <c r="BC173" s="92"/>
      <c r="BD173" s="99"/>
      <c r="BE173" s="99"/>
      <c r="BF173" s="99"/>
      <c r="BG173" s="99"/>
      <c r="BH173" s="92"/>
      <c r="BI173" s="92"/>
      <c r="BJ173" s="99"/>
      <c r="BK173" s="99"/>
      <c r="BL173" s="99"/>
      <c r="BM173" s="99"/>
      <c r="BN173" s="92"/>
      <c r="BO173" s="92"/>
      <c r="BP173" s="99"/>
      <c r="BQ173" s="99"/>
      <c r="BR173" s="92"/>
      <c r="BS173" s="99"/>
      <c r="BT173" s="99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</row>
    <row r="174" spans="1:87" ht="13.5" x14ac:dyDescent="0.25">
      <c r="A174" s="97"/>
      <c r="B174" s="98"/>
      <c r="C174" s="90"/>
      <c r="D174" s="91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100"/>
      <c r="P174" s="99"/>
      <c r="Q174" s="99"/>
      <c r="R174" s="101"/>
      <c r="S174" s="99"/>
      <c r="T174" s="99"/>
      <c r="U174" s="99"/>
      <c r="V174" s="99"/>
      <c r="W174" s="99"/>
      <c r="X174" s="99"/>
      <c r="Y174" s="99"/>
      <c r="Z174" s="90"/>
      <c r="AA174" s="90"/>
      <c r="AB174" s="90"/>
      <c r="AC174" s="102"/>
      <c r="AD174" s="102"/>
      <c r="AE174" s="102"/>
      <c r="AF174" s="102"/>
      <c r="AG174" s="95"/>
      <c r="AH174" s="92"/>
      <c r="AI174" s="90"/>
      <c r="AJ174" s="90"/>
      <c r="AK174" s="92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2"/>
      <c r="AW174" s="92"/>
      <c r="AX174" s="99"/>
      <c r="AY174" s="99"/>
      <c r="AZ174" s="92"/>
      <c r="BA174" s="92"/>
      <c r="BB174" s="92"/>
      <c r="BC174" s="92"/>
      <c r="BD174" s="99"/>
      <c r="BE174" s="99"/>
      <c r="BF174" s="99"/>
      <c r="BG174" s="99"/>
      <c r="BH174" s="92"/>
      <c r="BI174" s="92"/>
      <c r="BJ174" s="99"/>
      <c r="BK174" s="99"/>
      <c r="BL174" s="99"/>
      <c r="BM174" s="99"/>
      <c r="BN174" s="92"/>
      <c r="BO174" s="92"/>
      <c r="BP174" s="99"/>
      <c r="BQ174" s="99"/>
      <c r="BR174" s="92"/>
      <c r="BS174" s="99"/>
      <c r="BT174" s="99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</row>
    <row r="175" spans="1:87" ht="13.5" x14ac:dyDescent="0.25">
      <c r="A175" s="97"/>
      <c r="B175" s="98"/>
      <c r="C175" s="90"/>
      <c r="D175" s="91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100"/>
      <c r="P175" s="99"/>
      <c r="Q175" s="99"/>
      <c r="R175" s="101"/>
      <c r="S175" s="99"/>
      <c r="T175" s="99"/>
      <c r="U175" s="99"/>
      <c r="V175" s="99"/>
      <c r="W175" s="99"/>
      <c r="X175" s="99"/>
      <c r="Y175" s="99"/>
      <c r="Z175" s="90"/>
      <c r="AA175" s="90"/>
      <c r="AB175" s="90"/>
      <c r="AC175" s="102"/>
      <c r="AD175" s="102"/>
      <c r="AE175" s="102"/>
      <c r="AF175" s="102"/>
      <c r="AG175" s="95"/>
      <c r="AH175" s="92"/>
      <c r="AI175" s="90"/>
      <c r="AJ175" s="90"/>
      <c r="AK175" s="92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2"/>
      <c r="AW175" s="92"/>
      <c r="AX175" s="99"/>
      <c r="AY175" s="99"/>
      <c r="AZ175" s="92"/>
      <c r="BA175" s="92"/>
      <c r="BB175" s="92"/>
      <c r="BC175" s="92"/>
      <c r="BD175" s="99"/>
      <c r="BE175" s="99"/>
      <c r="BF175" s="99"/>
      <c r="BG175" s="99"/>
      <c r="BH175" s="92"/>
      <c r="BI175" s="92"/>
      <c r="BJ175" s="99"/>
      <c r="BK175" s="99"/>
      <c r="BL175" s="99"/>
      <c r="BM175" s="99"/>
      <c r="BN175" s="92"/>
      <c r="BO175" s="92"/>
      <c r="BP175" s="99"/>
      <c r="BQ175" s="99"/>
      <c r="BR175" s="92"/>
      <c r="BS175" s="99"/>
      <c r="BT175" s="99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</row>
    <row r="176" spans="1:87" ht="13.5" x14ac:dyDescent="0.25">
      <c r="A176" s="97"/>
      <c r="B176" s="98"/>
      <c r="C176" s="90"/>
      <c r="D176" s="91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100"/>
      <c r="P176" s="99"/>
      <c r="Q176" s="99"/>
      <c r="R176" s="101"/>
      <c r="S176" s="99"/>
      <c r="T176" s="99"/>
      <c r="U176" s="99"/>
      <c r="V176" s="99"/>
      <c r="W176" s="99"/>
      <c r="X176" s="99"/>
      <c r="Y176" s="99"/>
      <c r="Z176" s="90"/>
      <c r="AA176" s="90"/>
      <c r="AB176" s="90"/>
      <c r="AC176" s="102"/>
      <c r="AD176" s="102"/>
      <c r="AE176" s="102"/>
      <c r="AF176" s="102"/>
      <c r="AG176" s="95"/>
      <c r="AH176" s="92"/>
      <c r="AI176" s="90"/>
      <c r="AJ176" s="90"/>
      <c r="AK176" s="92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2"/>
      <c r="AW176" s="92"/>
      <c r="AX176" s="99"/>
      <c r="AY176" s="99"/>
      <c r="AZ176" s="92"/>
      <c r="BA176" s="92"/>
      <c r="BB176" s="92"/>
      <c r="BC176" s="92"/>
      <c r="BD176" s="99"/>
      <c r="BE176" s="99"/>
      <c r="BF176" s="99"/>
      <c r="BG176" s="99"/>
      <c r="BH176" s="92"/>
      <c r="BI176" s="92"/>
      <c r="BJ176" s="99"/>
      <c r="BK176" s="99"/>
      <c r="BL176" s="99"/>
      <c r="BM176" s="99"/>
      <c r="BN176" s="92"/>
      <c r="BO176" s="92"/>
      <c r="BP176" s="99"/>
      <c r="BQ176" s="99"/>
      <c r="BR176" s="92"/>
      <c r="BS176" s="99"/>
      <c r="BT176" s="99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</row>
    <row r="177" spans="1:87" ht="13.5" x14ac:dyDescent="0.25">
      <c r="A177" s="97"/>
      <c r="B177" s="98"/>
      <c r="C177" s="90"/>
      <c r="D177" s="91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100"/>
      <c r="P177" s="99"/>
      <c r="Q177" s="99"/>
      <c r="R177" s="101"/>
      <c r="S177" s="99"/>
      <c r="T177" s="99"/>
      <c r="U177" s="99"/>
      <c r="V177" s="99"/>
      <c r="W177" s="99"/>
      <c r="X177" s="99"/>
      <c r="Y177" s="99"/>
      <c r="Z177" s="90"/>
      <c r="AA177" s="90"/>
      <c r="AB177" s="90"/>
      <c r="AC177" s="102"/>
      <c r="AD177" s="102"/>
      <c r="AE177" s="102"/>
      <c r="AF177" s="102"/>
      <c r="AG177" s="95"/>
      <c r="AH177" s="92"/>
      <c r="AI177" s="90"/>
      <c r="AJ177" s="90"/>
      <c r="AK177" s="92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2"/>
      <c r="AW177" s="92"/>
      <c r="AX177" s="99"/>
      <c r="AY177" s="99"/>
      <c r="AZ177" s="92"/>
      <c r="BA177" s="92"/>
      <c r="BB177" s="92"/>
      <c r="BC177" s="92"/>
      <c r="BD177" s="99"/>
      <c r="BE177" s="99"/>
      <c r="BF177" s="99"/>
      <c r="BG177" s="99"/>
      <c r="BH177" s="92"/>
      <c r="BI177" s="92"/>
      <c r="BJ177" s="99"/>
      <c r="BK177" s="99"/>
      <c r="BL177" s="99"/>
      <c r="BM177" s="99"/>
      <c r="BN177" s="92"/>
      <c r="BO177" s="92"/>
      <c r="BP177" s="99"/>
      <c r="BQ177" s="99"/>
      <c r="BR177" s="92"/>
      <c r="BS177" s="99"/>
      <c r="BT177" s="99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2"/>
      <c r="CF177" s="92"/>
      <c r="CG177" s="92"/>
      <c r="CH177" s="92"/>
      <c r="CI177" s="92"/>
    </row>
    <row r="178" spans="1:87" ht="13.5" x14ac:dyDescent="0.25">
      <c r="A178" s="97"/>
      <c r="B178" s="98"/>
      <c r="C178" s="90"/>
      <c r="D178" s="91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100"/>
      <c r="P178" s="99"/>
      <c r="Q178" s="99"/>
      <c r="R178" s="101"/>
      <c r="S178" s="99"/>
      <c r="T178" s="99"/>
      <c r="U178" s="99"/>
      <c r="V178" s="99"/>
      <c r="W178" s="99"/>
      <c r="X178" s="99"/>
      <c r="Y178" s="99"/>
      <c r="Z178" s="90"/>
      <c r="AA178" s="90"/>
      <c r="AB178" s="90"/>
      <c r="AC178" s="102"/>
      <c r="AD178" s="102"/>
      <c r="AE178" s="102"/>
      <c r="AF178" s="102"/>
      <c r="AG178" s="95"/>
      <c r="AH178" s="92"/>
      <c r="AI178" s="90"/>
      <c r="AJ178" s="90"/>
      <c r="AK178" s="92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2"/>
      <c r="AW178" s="92"/>
      <c r="AX178" s="99"/>
      <c r="AY178" s="99"/>
      <c r="AZ178" s="92"/>
      <c r="BA178" s="92"/>
      <c r="BB178" s="92"/>
      <c r="BC178" s="92"/>
      <c r="BD178" s="99"/>
      <c r="BE178" s="99"/>
      <c r="BF178" s="99"/>
      <c r="BG178" s="99"/>
      <c r="BH178" s="92"/>
      <c r="BI178" s="92"/>
      <c r="BJ178" s="99"/>
      <c r="BK178" s="99"/>
      <c r="BL178" s="99"/>
      <c r="BM178" s="99"/>
      <c r="BN178" s="92"/>
      <c r="BO178" s="92"/>
      <c r="BP178" s="99"/>
      <c r="BQ178" s="99"/>
      <c r="BR178" s="92"/>
      <c r="BS178" s="99"/>
      <c r="BT178" s="99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</row>
    <row r="179" spans="1:87" ht="13.5" x14ac:dyDescent="0.25">
      <c r="A179" s="97"/>
      <c r="B179" s="98"/>
      <c r="C179" s="90"/>
      <c r="D179" s="91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100"/>
      <c r="P179" s="99"/>
      <c r="Q179" s="99"/>
      <c r="R179" s="101"/>
      <c r="S179" s="99"/>
      <c r="T179" s="99"/>
      <c r="U179" s="99"/>
      <c r="V179" s="99"/>
      <c r="W179" s="99"/>
      <c r="X179" s="99"/>
      <c r="Y179" s="99"/>
      <c r="Z179" s="90"/>
      <c r="AA179" s="90"/>
      <c r="AB179" s="90"/>
      <c r="AC179" s="102"/>
      <c r="AD179" s="102"/>
      <c r="AE179" s="102"/>
      <c r="AF179" s="102"/>
      <c r="AG179" s="95"/>
      <c r="AH179" s="92"/>
      <c r="AI179" s="90"/>
      <c r="AJ179" s="90"/>
      <c r="AK179" s="92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2"/>
      <c r="AW179" s="92"/>
      <c r="AX179" s="99"/>
      <c r="AY179" s="99"/>
      <c r="AZ179" s="92"/>
      <c r="BA179" s="92"/>
      <c r="BB179" s="92"/>
      <c r="BC179" s="92"/>
      <c r="BD179" s="99"/>
      <c r="BE179" s="99"/>
      <c r="BF179" s="99"/>
      <c r="BG179" s="99"/>
      <c r="BH179" s="92"/>
      <c r="BI179" s="92"/>
      <c r="BJ179" s="99"/>
      <c r="BK179" s="99"/>
      <c r="BL179" s="99"/>
      <c r="BM179" s="99"/>
      <c r="BN179" s="92"/>
      <c r="BO179" s="92"/>
      <c r="BP179" s="99"/>
      <c r="BQ179" s="99"/>
      <c r="BR179" s="92"/>
      <c r="BS179" s="99"/>
      <c r="BT179" s="99"/>
      <c r="BU179" s="92"/>
      <c r="BV179" s="92"/>
      <c r="BW179" s="92"/>
      <c r="BX179" s="92"/>
      <c r="BY179" s="92"/>
      <c r="BZ179" s="92"/>
      <c r="CA179" s="92"/>
      <c r="CB179" s="92"/>
      <c r="CC179" s="92"/>
      <c r="CD179" s="92"/>
      <c r="CE179" s="92"/>
      <c r="CF179" s="92"/>
      <c r="CG179" s="92"/>
      <c r="CH179" s="92"/>
      <c r="CI179" s="92"/>
    </row>
    <row r="180" spans="1:87" ht="13.5" x14ac:dyDescent="0.25">
      <c r="A180" s="97"/>
      <c r="B180" s="98"/>
      <c r="C180" s="90"/>
      <c r="D180" s="91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100"/>
      <c r="P180" s="99"/>
      <c r="Q180" s="99"/>
      <c r="R180" s="101"/>
      <c r="S180" s="99"/>
      <c r="T180" s="99"/>
      <c r="U180" s="99"/>
      <c r="V180" s="99"/>
      <c r="W180" s="99"/>
      <c r="X180" s="99"/>
      <c r="Y180" s="99"/>
      <c r="Z180" s="90"/>
      <c r="AA180" s="90"/>
      <c r="AB180" s="90"/>
      <c r="AC180" s="102"/>
      <c r="AD180" s="102"/>
      <c r="AE180" s="102"/>
      <c r="AF180" s="102"/>
      <c r="AG180" s="95"/>
      <c r="AH180" s="92"/>
      <c r="AI180" s="90"/>
      <c r="AJ180" s="90"/>
      <c r="AK180" s="92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2"/>
      <c r="AW180" s="92"/>
      <c r="AX180" s="99"/>
      <c r="AY180" s="99"/>
      <c r="AZ180" s="92"/>
      <c r="BA180" s="92"/>
      <c r="BB180" s="92"/>
      <c r="BC180" s="92"/>
      <c r="BD180" s="99"/>
      <c r="BE180" s="99"/>
      <c r="BF180" s="99"/>
      <c r="BG180" s="99"/>
      <c r="BH180" s="92"/>
      <c r="BI180" s="92"/>
      <c r="BJ180" s="99"/>
      <c r="BK180" s="99"/>
      <c r="BL180" s="99"/>
      <c r="BM180" s="99"/>
      <c r="BN180" s="92"/>
      <c r="BO180" s="92"/>
      <c r="BP180" s="99"/>
      <c r="BQ180" s="99"/>
      <c r="BR180" s="92"/>
      <c r="BS180" s="99"/>
      <c r="BT180" s="99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</row>
    <row r="181" spans="1:87" ht="13.5" x14ac:dyDescent="0.25">
      <c r="A181" s="97"/>
      <c r="B181" s="98"/>
      <c r="C181" s="90"/>
      <c r="D181" s="91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100"/>
      <c r="P181" s="99"/>
      <c r="Q181" s="99"/>
      <c r="R181" s="101"/>
      <c r="S181" s="99"/>
      <c r="T181" s="99"/>
      <c r="U181" s="99"/>
      <c r="V181" s="99"/>
      <c r="W181" s="99"/>
      <c r="X181" s="99"/>
      <c r="Y181" s="99"/>
      <c r="Z181" s="90"/>
      <c r="AA181" s="90"/>
      <c r="AB181" s="90"/>
      <c r="AC181" s="102"/>
      <c r="AD181" s="102"/>
      <c r="AE181" s="102"/>
      <c r="AF181" s="102"/>
      <c r="AG181" s="95"/>
      <c r="AH181" s="92"/>
      <c r="AI181" s="90"/>
      <c r="AJ181" s="90"/>
      <c r="AK181" s="92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2"/>
      <c r="AW181" s="92"/>
      <c r="AX181" s="99"/>
      <c r="AY181" s="99"/>
      <c r="AZ181" s="92"/>
      <c r="BA181" s="92"/>
      <c r="BB181" s="92"/>
      <c r="BC181" s="92"/>
      <c r="BD181" s="99"/>
      <c r="BE181" s="99"/>
      <c r="BF181" s="99"/>
      <c r="BG181" s="99"/>
      <c r="BH181" s="92"/>
      <c r="BI181" s="92"/>
      <c r="BJ181" s="99"/>
      <c r="BK181" s="99"/>
      <c r="BL181" s="99"/>
      <c r="BM181" s="99"/>
      <c r="BN181" s="92"/>
      <c r="BO181" s="92"/>
      <c r="BP181" s="99"/>
      <c r="BQ181" s="99"/>
      <c r="BR181" s="92"/>
      <c r="BS181" s="99"/>
      <c r="BT181" s="99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</row>
    <row r="182" spans="1:87" ht="13.5" x14ac:dyDescent="0.25">
      <c r="A182" s="97"/>
      <c r="B182" s="98"/>
      <c r="C182" s="90"/>
      <c r="D182" s="91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100"/>
      <c r="P182" s="99"/>
      <c r="Q182" s="99"/>
      <c r="R182" s="101"/>
      <c r="S182" s="99"/>
      <c r="T182" s="99"/>
      <c r="U182" s="99"/>
      <c r="V182" s="99"/>
      <c r="W182" s="99"/>
      <c r="X182" s="99"/>
      <c r="Y182" s="99"/>
      <c r="Z182" s="90"/>
      <c r="AA182" s="90"/>
      <c r="AB182" s="90"/>
      <c r="AC182" s="102"/>
      <c r="AD182" s="102"/>
      <c r="AE182" s="102"/>
      <c r="AF182" s="102"/>
      <c r="AG182" s="95"/>
      <c r="AH182" s="92"/>
      <c r="AI182" s="90"/>
      <c r="AJ182" s="90"/>
      <c r="AK182" s="92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2"/>
      <c r="AW182" s="92"/>
      <c r="AX182" s="99"/>
      <c r="AY182" s="99"/>
      <c r="AZ182" s="92"/>
      <c r="BA182" s="92"/>
      <c r="BB182" s="92"/>
      <c r="BC182" s="92"/>
      <c r="BD182" s="99"/>
      <c r="BE182" s="99"/>
      <c r="BF182" s="99"/>
      <c r="BG182" s="99"/>
      <c r="BH182" s="92"/>
      <c r="BI182" s="92"/>
      <c r="BJ182" s="99"/>
      <c r="BK182" s="99"/>
      <c r="BL182" s="99"/>
      <c r="BM182" s="99"/>
      <c r="BN182" s="92"/>
      <c r="BO182" s="92"/>
      <c r="BP182" s="99"/>
      <c r="BQ182" s="99"/>
      <c r="BR182" s="92"/>
      <c r="BS182" s="99"/>
      <c r="BT182" s="99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</row>
    <row r="183" spans="1:87" ht="13.5" x14ac:dyDescent="0.25">
      <c r="A183" s="97"/>
      <c r="B183" s="98"/>
      <c r="C183" s="90"/>
      <c r="D183" s="91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100"/>
      <c r="P183" s="99"/>
      <c r="Q183" s="99"/>
      <c r="R183" s="101"/>
      <c r="S183" s="99"/>
      <c r="T183" s="99"/>
      <c r="U183" s="99"/>
      <c r="V183" s="99"/>
      <c r="W183" s="99"/>
      <c r="X183" s="99"/>
      <c r="Y183" s="99"/>
      <c r="Z183" s="90"/>
      <c r="AA183" s="90"/>
      <c r="AB183" s="90"/>
      <c r="AC183" s="102"/>
      <c r="AD183" s="102"/>
      <c r="AE183" s="102"/>
      <c r="AF183" s="102"/>
      <c r="AG183" s="95"/>
      <c r="AH183" s="92"/>
      <c r="AI183" s="90"/>
      <c r="AJ183" s="90"/>
      <c r="AK183" s="92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2"/>
      <c r="AW183" s="92"/>
      <c r="AX183" s="99"/>
      <c r="AY183" s="99"/>
      <c r="AZ183" s="92"/>
      <c r="BA183" s="92"/>
      <c r="BB183" s="92"/>
      <c r="BC183" s="92"/>
      <c r="BD183" s="99"/>
      <c r="BE183" s="99"/>
      <c r="BF183" s="99"/>
      <c r="BG183" s="99"/>
      <c r="BH183" s="92"/>
      <c r="BI183" s="92"/>
      <c r="BJ183" s="99"/>
      <c r="BK183" s="99"/>
      <c r="BL183" s="99"/>
      <c r="BM183" s="99"/>
      <c r="BN183" s="92"/>
      <c r="BO183" s="92"/>
      <c r="BP183" s="99"/>
      <c r="BQ183" s="99"/>
      <c r="BR183" s="92"/>
      <c r="BS183" s="99"/>
      <c r="BT183" s="99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</row>
    <row r="184" spans="1:87" ht="13.5" x14ac:dyDescent="0.25">
      <c r="A184" s="97"/>
      <c r="B184" s="98"/>
      <c r="C184" s="90"/>
      <c r="D184" s="91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100"/>
      <c r="P184" s="99"/>
      <c r="Q184" s="99"/>
      <c r="R184" s="101"/>
      <c r="S184" s="99"/>
      <c r="T184" s="99"/>
      <c r="U184" s="99"/>
      <c r="V184" s="99"/>
      <c r="W184" s="99"/>
      <c r="X184" s="99"/>
      <c r="Y184" s="99"/>
      <c r="Z184" s="90"/>
      <c r="AA184" s="90"/>
      <c r="AB184" s="90"/>
      <c r="AC184" s="102"/>
      <c r="AD184" s="102"/>
      <c r="AE184" s="102"/>
      <c r="AF184" s="102"/>
      <c r="AG184" s="95"/>
      <c r="AH184" s="92"/>
      <c r="AI184" s="90"/>
      <c r="AJ184" s="90"/>
      <c r="AK184" s="92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2"/>
      <c r="AW184" s="92"/>
      <c r="AX184" s="99"/>
      <c r="AY184" s="99"/>
      <c r="AZ184" s="92"/>
      <c r="BA184" s="92"/>
      <c r="BB184" s="92"/>
      <c r="BC184" s="92"/>
      <c r="BD184" s="99"/>
      <c r="BE184" s="99"/>
      <c r="BF184" s="99"/>
      <c r="BG184" s="99"/>
      <c r="BH184" s="92"/>
      <c r="BI184" s="92"/>
      <c r="BJ184" s="99"/>
      <c r="BK184" s="99"/>
      <c r="BL184" s="99"/>
      <c r="BM184" s="99"/>
      <c r="BN184" s="92"/>
      <c r="BO184" s="92"/>
      <c r="BP184" s="99"/>
      <c r="BQ184" s="99"/>
      <c r="BR184" s="92"/>
      <c r="BS184" s="99"/>
      <c r="BT184" s="99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</row>
    <row r="185" spans="1:87" ht="13.5" x14ac:dyDescent="0.25">
      <c r="A185" s="97"/>
      <c r="B185" s="98"/>
      <c r="C185" s="90"/>
      <c r="D185" s="91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100"/>
      <c r="P185" s="99"/>
      <c r="Q185" s="99"/>
      <c r="R185" s="101"/>
      <c r="S185" s="99"/>
      <c r="T185" s="99"/>
      <c r="U185" s="99"/>
      <c r="V185" s="99"/>
      <c r="W185" s="99"/>
      <c r="X185" s="99"/>
      <c r="Y185" s="99"/>
      <c r="Z185" s="90"/>
      <c r="AA185" s="90"/>
      <c r="AB185" s="90"/>
      <c r="AC185" s="102"/>
      <c r="AD185" s="102"/>
      <c r="AE185" s="102"/>
      <c r="AF185" s="102"/>
      <c r="AG185" s="95"/>
      <c r="AH185" s="92"/>
      <c r="AI185" s="90"/>
      <c r="AJ185" s="90"/>
      <c r="AK185" s="92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2"/>
      <c r="AW185" s="92"/>
      <c r="AX185" s="99"/>
      <c r="AY185" s="99"/>
      <c r="AZ185" s="92"/>
      <c r="BA185" s="92"/>
      <c r="BB185" s="92"/>
      <c r="BC185" s="92"/>
      <c r="BD185" s="99"/>
      <c r="BE185" s="99"/>
      <c r="BF185" s="99"/>
      <c r="BG185" s="99"/>
      <c r="BH185" s="92"/>
      <c r="BI185" s="92"/>
      <c r="BJ185" s="99"/>
      <c r="BK185" s="99"/>
      <c r="BL185" s="99"/>
      <c r="BM185" s="99"/>
      <c r="BN185" s="92"/>
      <c r="BO185" s="92"/>
      <c r="BP185" s="99"/>
      <c r="BQ185" s="99"/>
      <c r="BR185" s="92"/>
      <c r="BS185" s="99"/>
      <c r="BT185" s="99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</row>
    <row r="186" spans="1:87" ht="13.5" x14ac:dyDescent="0.25">
      <c r="A186" s="97"/>
      <c r="B186" s="98"/>
      <c r="C186" s="90"/>
      <c r="D186" s="91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100"/>
      <c r="P186" s="99"/>
      <c r="Q186" s="99"/>
      <c r="R186" s="101"/>
      <c r="S186" s="99"/>
      <c r="T186" s="99"/>
      <c r="U186" s="99"/>
      <c r="V186" s="99"/>
      <c r="W186" s="99"/>
      <c r="X186" s="99"/>
      <c r="Y186" s="99"/>
      <c r="Z186" s="90"/>
      <c r="AA186" s="90"/>
      <c r="AB186" s="90"/>
      <c r="AC186" s="102"/>
      <c r="AD186" s="102"/>
      <c r="AE186" s="102"/>
      <c r="AF186" s="102"/>
      <c r="AG186" s="95"/>
      <c r="AH186" s="92"/>
      <c r="AI186" s="90"/>
      <c r="AJ186" s="90"/>
      <c r="AK186" s="92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2"/>
      <c r="AW186" s="92"/>
      <c r="AX186" s="99"/>
      <c r="AY186" s="99"/>
      <c r="AZ186" s="92"/>
      <c r="BA186" s="92"/>
      <c r="BB186" s="92"/>
      <c r="BC186" s="92"/>
      <c r="BD186" s="99"/>
      <c r="BE186" s="99"/>
      <c r="BF186" s="99"/>
      <c r="BG186" s="99"/>
      <c r="BH186" s="92"/>
      <c r="BI186" s="92"/>
      <c r="BJ186" s="99"/>
      <c r="BK186" s="99"/>
      <c r="BL186" s="99"/>
      <c r="BM186" s="99"/>
      <c r="BN186" s="92"/>
      <c r="BO186" s="92"/>
      <c r="BP186" s="99"/>
      <c r="BQ186" s="99"/>
      <c r="BR186" s="92"/>
      <c r="BS186" s="99"/>
      <c r="BT186" s="99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</row>
    <row r="187" spans="1:87" ht="13.5" x14ac:dyDescent="0.25">
      <c r="A187" s="97"/>
      <c r="B187" s="98"/>
      <c r="C187" s="90"/>
      <c r="D187" s="91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100"/>
      <c r="P187" s="99"/>
      <c r="Q187" s="99"/>
      <c r="R187" s="101"/>
      <c r="S187" s="99"/>
      <c r="T187" s="99"/>
      <c r="U187" s="99"/>
      <c r="V187" s="99"/>
      <c r="W187" s="99"/>
      <c r="X187" s="99"/>
      <c r="Y187" s="99"/>
      <c r="Z187" s="90"/>
      <c r="AA187" s="90"/>
      <c r="AB187" s="90"/>
      <c r="AC187" s="102"/>
      <c r="AD187" s="102"/>
      <c r="AE187" s="102"/>
      <c r="AF187" s="102"/>
      <c r="AG187" s="95"/>
      <c r="AH187" s="92"/>
      <c r="AI187" s="90"/>
      <c r="AJ187" s="90"/>
      <c r="AK187" s="92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2"/>
      <c r="AW187" s="92"/>
      <c r="AX187" s="99"/>
      <c r="AY187" s="99"/>
      <c r="AZ187" s="92"/>
      <c r="BA187" s="92"/>
      <c r="BB187" s="92"/>
      <c r="BC187" s="92"/>
      <c r="BD187" s="99"/>
      <c r="BE187" s="99"/>
      <c r="BF187" s="99"/>
      <c r="BG187" s="99"/>
      <c r="BH187" s="92"/>
      <c r="BI187" s="92"/>
      <c r="BJ187" s="99"/>
      <c r="BK187" s="99"/>
      <c r="BL187" s="99"/>
      <c r="BM187" s="99"/>
      <c r="BN187" s="92"/>
      <c r="BO187" s="92"/>
      <c r="BP187" s="99"/>
      <c r="BQ187" s="99"/>
      <c r="BR187" s="92"/>
      <c r="BS187" s="99"/>
      <c r="BT187" s="99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</row>
    <row r="188" spans="1:87" ht="13.5" x14ac:dyDescent="0.25">
      <c r="A188" s="97"/>
      <c r="B188" s="98"/>
      <c r="C188" s="90"/>
      <c r="D188" s="91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100"/>
      <c r="P188" s="99"/>
      <c r="Q188" s="99"/>
      <c r="R188" s="101"/>
      <c r="S188" s="99"/>
      <c r="T188" s="99"/>
      <c r="U188" s="99"/>
      <c r="V188" s="99"/>
      <c r="W188" s="99"/>
      <c r="X188" s="99"/>
      <c r="Y188" s="99"/>
      <c r="Z188" s="90"/>
      <c r="AA188" s="90"/>
      <c r="AB188" s="90"/>
      <c r="AC188" s="102"/>
      <c r="AD188" s="102"/>
      <c r="AE188" s="102"/>
      <c r="AF188" s="102"/>
      <c r="AG188" s="95"/>
      <c r="AH188" s="92"/>
      <c r="AI188" s="90"/>
      <c r="AJ188" s="90"/>
      <c r="AK188" s="92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2"/>
      <c r="AW188" s="92"/>
      <c r="AX188" s="99"/>
      <c r="AY188" s="99"/>
      <c r="AZ188" s="92"/>
      <c r="BA188" s="92"/>
      <c r="BB188" s="92"/>
      <c r="BC188" s="92"/>
      <c r="BD188" s="99"/>
      <c r="BE188" s="99"/>
      <c r="BF188" s="99"/>
      <c r="BG188" s="99"/>
      <c r="BH188" s="92"/>
      <c r="BI188" s="92"/>
      <c r="BJ188" s="99"/>
      <c r="BK188" s="99"/>
      <c r="BL188" s="99"/>
      <c r="BM188" s="99"/>
      <c r="BN188" s="92"/>
      <c r="BO188" s="92"/>
      <c r="BP188" s="99"/>
      <c r="BQ188" s="99"/>
      <c r="BR188" s="92"/>
      <c r="BS188" s="99"/>
      <c r="BT188" s="99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</row>
    <row r="189" spans="1:87" ht="13.5" x14ac:dyDescent="0.25">
      <c r="A189" s="97"/>
      <c r="B189" s="98"/>
      <c r="C189" s="90"/>
      <c r="D189" s="91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100"/>
      <c r="P189" s="99"/>
      <c r="Q189" s="99"/>
      <c r="R189" s="101"/>
      <c r="S189" s="99"/>
      <c r="T189" s="99"/>
      <c r="U189" s="99"/>
      <c r="V189" s="99"/>
      <c r="W189" s="99"/>
      <c r="X189" s="99"/>
      <c r="Y189" s="99"/>
      <c r="Z189" s="90"/>
      <c r="AA189" s="90"/>
      <c r="AB189" s="90"/>
      <c r="AC189" s="102"/>
      <c r="AD189" s="102"/>
      <c r="AE189" s="102"/>
      <c r="AF189" s="102"/>
      <c r="AG189" s="95"/>
      <c r="AH189" s="92"/>
      <c r="AI189" s="90"/>
      <c r="AJ189" s="90"/>
      <c r="AK189" s="92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2"/>
      <c r="AW189" s="92"/>
      <c r="AX189" s="99"/>
      <c r="AY189" s="99"/>
      <c r="AZ189" s="92"/>
      <c r="BA189" s="92"/>
      <c r="BB189" s="92"/>
      <c r="BC189" s="92"/>
      <c r="BD189" s="99"/>
      <c r="BE189" s="99"/>
      <c r="BF189" s="99"/>
      <c r="BG189" s="99"/>
      <c r="BH189" s="92"/>
      <c r="BI189" s="92"/>
      <c r="BJ189" s="99"/>
      <c r="BK189" s="99"/>
      <c r="BL189" s="99"/>
      <c r="BM189" s="99"/>
      <c r="BN189" s="92"/>
      <c r="BO189" s="92"/>
      <c r="BP189" s="99"/>
      <c r="BQ189" s="99"/>
      <c r="BR189" s="92"/>
      <c r="BS189" s="99"/>
      <c r="BT189" s="99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</row>
    <row r="190" spans="1:87" ht="13.5" x14ac:dyDescent="0.25">
      <c r="A190" s="97"/>
      <c r="B190" s="98"/>
      <c r="C190" s="90"/>
      <c r="D190" s="91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100"/>
      <c r="P190" s="99"/>
      <c r="Q190" s="99"/>
      <c r="R190" s="101"/>
      <c r="S190" s="99"/>
      <c r="T190" s="99"/>
      <c r="U190" s="99"/>
      <c r="V190" s="99"/>
      <c r="W190" s="99"/>
      <c r="X190" s="99"/>
      <c r="Y190" s="99"/>
      <c r="Z190" s="90"/>
      <c r="AA190" s="90"/>
      <c r="AB190" s="90"/>
      <c r="AC190" s="102"/>
      <c r="AD190" s="102"/>
      <c r="AE190" s="102"/>
      <c r="AF190" s="102"/>
      <c r="AG190" s="95"/>
      <c r="AH190" s="92"/>
      <c r="AI190" s="90"/>
      <c r="AJ190" s="90"/>
      <c r="AK190" s="92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2"/>
      <c r="AW190" s="92"/>
      <c r="AX190" s="99"/>
      <c r="AY190" s="99"/>
      <c r="AZ190" s="92"/>
      <c r="BA190" s="92"/>
      <c r="BB190" s="92"/>
      <c r="BC190" s="92"/>
      <c r="BD190" s="99"/>
      <c r="BE190" s="99"/>
      <c r="BF190" s="99"/>
      <c r="BG190" s="99"/>
      <c r="BH190" s="92"/>
      <c r="BI190" s="92"/>
      <c r="BJ190" s="99"/>
      <c r="BK190" s="99"/>
      <c r="BL190" s="99"/>
      <c r="BM190" s="99"/>
      <c r="BN190" s="92"/>
      <c r="BO190" s="92"/>
      <c r="BP190" s="99"/>
      <c r="BQ190" s="99"/>
      <c r="BR190" s="92"/>
      <c r="BS190" s="99"/>
      <c r="BT190" s="99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</row>
    <row r="191" spans="1:87" ht="13.5" x14ac:dyDescent="0.25">
      <c r="A191" s="97"/>
      <c r="B191" s="98"/>
      <c r="C191" s="90"/>
      <c r="D191" s="91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100"/>
      <c r="P191" s="99"/>
      <c r="Q191" s="99"/>
      <c r="R191" s="101"/>
      <c r="S191" s="99"/>
      <c r="T191" s="99"/>
      <c r="U191" s="99"/>
      <c r="V191" s="99"/>
      <c r="W191" s="99"/>
      <c r="X191" s="99"/>
      <c r="Y191" s="99"/>
      <c r="Z191" s="90"/>
      <c r="AA191" s="90"/>
      <c r="AB191" s="90"/>
      <c r="AC191" s="102"/>
      <c r="AD191" s="102"/>
      <c r="AE191" s="102"/>
      <c r="AF191" s="102"/>
      <c r="AG191" s="95"/>
      <c r="AH191" s="92"/>
      <c r="AI191" s="90"/>
      <c r="AJ191" s="90"/>
      <c r="AK191" s="92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2"/>
      <c r="AW191" s="92"/>
      <c r="AX191" s="99"/>
      <c r="AY191" s="99"/>
      <c r="AZ191" s="92"/>
      <c r="BA191" s="92"/>
      <c r="BB191" s="92"/>
      <c r="BC191" s="92"/>
      <c r="BD191" s="99"/>
      <c r="BE191" s="99"/>
      <c r="BF191" s="99"/>
      <c r="BG191" s="99"/>
      <c r="BH191" s="92"/>
      <c r="BI191" s="92"/>
      <c r="BJ191" s="99"/>
      <c r="BK191" s="99"/>
      <c r="BL191" s="99"/>
      <c r="BM191" s="99"/>
      <c r="BN191" s="92"/>
      <c r="BO191" s="92"/>
      <c r="BP191" s="99"/>
      <c r="BQ191" s="99"/>
      <c r="BR191" s="92"/>
      <c r="BS191" s="99"/>
      <c r="BT191" s="99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</row>
    <row r="192" spans="1:87" ht="13.5" x14ac:dyDescent="0.25">
      <c r="A192" s="97"/>
      <c r="B192" s="98"/>
      <c r="C192" s="90"/>
      <c r="D192" s="9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100"/>
      <c r="P192" s="99"/>
      <c r="Q192" s="99"/>
      <c r="R192" s="101"/>
      <c r="S192" s="99"/>
      <c r="T192" s="99"/>
      <c r="U192" s="99"/>
      <c r="V192" s="99"/>
      <c r="W192" s="99"/>
      <c r="X192" s="99"/>
      <c r="Y192" s="99"/>
      <c r="Z192" s="90"/>
      <c r="AA192" s="90"/>
      <c r="AB192" s="90"/>
      <c r="AC192" s="102"/>
      <c r="AD192" s="102"/>
      <c r="AE192" s="102"/>
      <c r="AF192" s="102"/>
      <c r="AG192" s="95"/>
      <c r="AH192" s="92"/>
      <c r="AI192" s="90"/>
      <c r="AJ192" s="90"/>
      <c r="AK192" s="92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2"/>
      <c r="AW192" s="92"/>
      <c r="AX192" s="99"/>
      <c r="AY192" s="99"/>
      <c r="AZ192" s="92"/>
      <c r="BA192" s="92"/>
      <c r="BB192" s="92"/>
      <c r="BC192" s="92"/>
      <c r="BD192" s="99"/>
      <c r="BE192" s="99"/>
      <c r="BF192" s="99"/>
      <c r="BG192" s="99"/>
      <c r="BH192" s="92"/>
      <c r="BI192" s="92"/>
      <c r="BJ192" s="99"/>
      <c r="BK192" s="99"/>
      <c r="BL192" s="99"/>
      <c r="BM192" s="99"/>
      <c r="BN192" s="92"/>
      <c r="BO192" s="92"/>
      <c r="BP192" s="99"/>
      <c r="BQ192" s="99"/>
      <c r="BR192" s="92"/>
      <c r="BS192" s="99"/>
      <c r="BT192" s="99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</row>
    <row r="193" spans="1:87" ht="13.5" x14ac:dyDescent="0.25">
      <c r="A193" s="97"/>
      <c r="B193" s="98"/>
      <c r="C193" s="90"/>
      <c r="D193" s="9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100"/>
      <c r="P193" s="99"/>
      <c r="Q193" s="99"/>
      <c r="R193" s="101"/>
      <c r="S193" s="99"/>
      <c r="T193" s="99"/>
      <c r="U193" s="99"/>
      <c r="V193" s="99"/>
      <c r="W193" s="99"/>
      <c r="X193" s="99"/>
      <c r="Y193" s="99"/>
      <c r="Z193" s="90"/>
      <c r="AA193" s="90"/>
      <c r="AB193" s="90"/>
      <c r="AC193" s="102"/>
      <c r="AD193" s="102"/>
      <c r="AE193" s="102"/>
      <c r="AF193" s="102"/>
      <c r="AG193" s="95"/>
      <c r="AH193" s="92"/>
      <c r="AI193" s="90"/>
      <c r="AJ193" s="90"/>
      <c r="AK193" s="92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2"/>
      <c r="AW193" s="92"/>
      <c r="AX193" s="99"/>
      <c r="AY193" s="99"/>
      <c r="AZ193" s="92"/>
      <c r="BA193" s="92"/>
      <c r="BB193" s="92"/>
      <c r="BC193" s="92"/>
      <c r="BD193" s="99"/>
      <c r="BE193" s="99"/>
      <c r="BF193" s="99"/>
      <c r="BG193" s="99"/>
      <c r="BH193" s="92"/>
      <c r="BI193" s="92"/>
      <c r="BJ193" s="99"/>
      <c r="BK193" s="99"/>
      <c r="BL193" s="99"/>
      <c r="BM193" s="99"/>
      <c r="BN193" s="92"/>
      <c r="BO193" s="92"/>
      <c r="BP193" s="99"/>
      <c r="BQ193" s="99"/>
      <c r="BR193" s="92"/>
      <c r="BS193" s="99"/>
      <c r="BT193" s="99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</row>
    <row r="194" spans="1:87" ht="13.5" x14ac:dyDescent="0.25">
      <c r="A194" s="97"/>
      <c r="B194" s="98"/>
      <c r="C194" s="90"/>
      <c r="D194" s="91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100"/>
      <c r="P194" s="99"/>
      <c r="Q194" s="99"/>
      <c r="R194" s="101"/>
      <c r="S194" s="99"/>
      <c r="T194" s="99"/>
      <c r="U194" s="99"/>
      <c r="V194" s="99"/>
      <c r="W194" s="99"/>
      <c r="X194" s="99"/>
      <c r="Y194" s="99"/>
      <c r="Z194" s="90"/>
      <c r="AA194" s="90"/>
      <c r="AB194" s="90"/>
      <c r="AC194" s="102"/>
      <c r="AD194" s="102"/>
      <c r="AE194" s="102"/>
      <c r="AF194" s="102"/>
      <c r="AG194" s="95"/>
      <c r="AH194" s="92"/>
      <c r="AI194" s="90"/>
      <c r="AJ194" s="90"/>
      <c r="AK194" s="92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2"/>
      <c r="AW194" s="92"/>
      <c r="AX194" s="99"/>
      <c r="AY194" s="99"/>
      <c r="AZ194" s="92"/>
      <c r="BA194" s="92"/>
      <c r="BB194" s="92"/>
      <c r="BC194" s="92"/>
      <c r="BD194" s="99"/>
      <c r="BE194" s="99"/>
      <c r="BF194" s="99"/>
      <c r="BG194" s="99"/>
      <c r="BH194" s="92"/>
      <c r="BI194" s="92"/>
      <c r="BJ194" s="99"/>
      <c r="BK194" s="99"/>
      <c r="BL194" s="99"/>
      <c r="BM194" s="99"/>
      <c r="BN194" s="92"/>
      <c r="BO194" s="92"/>
      <c r="BP194" s="99"/>
      <c r="BQ194" s="99"/>
      <c r="BR194" s="92"/>
      <c r="BS194" s="99"/>
      <c r="BT194" s="99"/>
      <c r="BU194" s="92"/>
      <c r="BV194" s="92"/>
      <c r="BW194" s="92"/>
      <c r="BX194" s="92"/>
      <c r="BY194" s="92"/>
      <c r="BZ194" s="92"/>
      <c r="CA194" s="92"/>
      <c r="CB194" s="92"/>
      <c r="CC194" s="92"/>
      <c r="CD194" s="92"/>
      <c r="CE194" s="92"/>
      <c r="CF194" s="92"/>
      <c r="CG194" s="92"/>
      <c r="CH194" s="92"/>
      <c r="CI194" s="92"/>
    </row>
    <row r="195" spans="1:87" ht="13.5" x14ac:dyDescent="0.25">
      <c r="A195" s="97"/>
      <c r="B195" s="98"/>
      <c r="C195" s="90"/>
      <c r="D195" s="91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100"/>
      <c r="P195" s="99"/>
      <c r="Q195" s="99"/>
      <c r="R195" s="101"/>
      <c r="S195" s="99"/>
      <c r="T195" s="99"/>
      <c r="U195" s="99"/>
      <c r="V195" s="99"/>
      <c r="W195" s="99"/>
      <c r="X195" s="99"/>
      <c r="Y195" s="99"/>
      <c r="Z195" s="90"/>
      <c r="AA195" s="90"/>
      <c r="AB195" s="90"/>
      <c r="AC195" s="102"/>
      <c r="AD195" s="102"/>
      <c r="AE195" s="102"/>
      <c r="AF195" s="102"/>
      <c r="AG195" s="95"/>
      <c r="AH195" s="92"/>
      <c r="AI195" s="90"/>
      <c r="AJ195" s="90"/>
      <c r="AK195" s="92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2"/>
      <c r="AW195" s="92"/>
      <c r="AX195" s="99"/>
      <c r="AY195" s="99"/>
      <c r="AZ195" s="92"/>
      <c r="BA195" s="92"/>
      <c r="BB195" s="92"/>
      <c r="BC195" s="92"/>
      <c r="BD195" s="99"/>
      <c r="BE195" s="99"/>
      <c r="BF195" s="99"/>
      <c r="BG195" s="99"/>
      <c r="BH195" s="92"/>
      <c r="BI195" s="92"/>
      <c r="BJ195" s="99"/>
      <c r="BK195" s="99"/>
      <c r="BL195" s="99"/>
      <c r="BM195" s="99"/>
      <c r="BN195" s="92"/>
      <c r="BO195" s="92"/>
      <c r="BP195" s="99"/>
      <c r="BQ195" s="99"/>
      <c r="BR195" s="92"/>
      <c r="BS195" s="99"/>
      <c r="BT195" s="99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</row>
    <row r="196" spans="1:87" ht="13.5" x14ac:dyDescent="0.25">
      <c r="A196" s="97"/>
      <c r="B196" s="98"/>
      <c r="C196" s="90"/>
      <c r="D196" s="91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100"/>
      <c r="P196" s="99"/>
      <c r="Q196" s="99"/>
      <c r="R196" s="101"/>
      <c r="S196" s="99"/>
      <c r="T196" s="99"/>
      <c r="U196" s="99"/>
      <c r="V196" s="99"/>
      <c r="W196" s="99"/>
      <c r="X196" s="99"/>
      <c r="Y196" s="99"/>
      <c r="Z196" s="90"/>
      <c r="AA196" s="90"/>
      <c r="AB196" s="90"/>
      <c r="AC196" s="102"/>
      <c r="AD196" s="102"/>
      <c r="AE196" s="102"/>
      <c r="AF196" s="102"/>
      <c r="AG196" s="95"/>
      <c r="AH196" s="92"/>
      <c r="AI196" s="90"/>
      <c r="AJ196" s="90"/>
      <c r="AK196" s="92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2"/>
      <c r="AW196" s="92"/>
      <c r="AX196" s="99"/>
      <c r="AY196" s="99"/>
      <c r="AZ196" s="92"/>
      <c r="BA196" s="92"/>
      <c r="BB196" s="92"/>
      <c r="BC196" s="92"/>
      <c r="BD196" s="99"/>
      <c r="BE196" s="99"/>
      <c r="BF196" s="99"/>
      <c r="BG196" s="99"/>
      <c r="BH196" s="92"/>
      <c r="BI196" s="92"/>
      <c r="BJ196" s="99"/>
      <c r="BK196" s="99"/>
      <c r="BL196" s="99"/>
      <c r="BM196" s="99"/>
      <c r="BN196" s="92"/>
      <c r="BO196" s="92"/>
      <c r="BP196" s="99"/>
      <c r="BQ196" s="99"/>
      <c r="BR196" s="92"/>
      <c r="BS196" s="99"/>
      <c r="BT196" s="99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</row>
    <row r="197" spans="1:87" ht="13.5" x14ac:dyDescent="0.25">
      <c r="A197" s="97"/>
      <c r="B197" s="98"/>
      <c r="C197" s="90"/>
      <c r="D197" s="91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100"/>
      <c r="P197" s="99"/>
      <c r="Q197" s="99"/>
      <c r="R197" s="101"/>
      <c r="S197" s="99"/>
      <c r="T197" s="99"/>
      <c r="U197" s="99"/>
      <c r="V197" s="99"/>
      <c r="W197" s="99"/>
      <c r="X197" s="99"/>
      <c r="Y197" s="99"/>
      <c r="Z197" s="90"/>
      <c r="AA197" s="90"/>
      <c r="AB197" s="90"/>
      <c r="AC197" s="102"/>
      <c r="AD197" s="102"/>
      <c r="AE197" s="102"/>
      <c r="AF197" s="102"/>
      <c r="AG197" s="95"/>
      <c r="AH197" s="92"/>
      <c r="AI197" s="90"/>
      <c r="AJ197" s="90"/>
      <c r="AK197" s="92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2"/>
      <c r="AW197" s="92"/>
      <c r="AX197" s="99"/>
      <c r="AY197" s="99"/>
      <c r="AZ197" s="92"/>
      <c r="BA197" s="92"/>
      <c r="BB197" s="92"/>
      <c r="BC197" s="92"/>
      <c r="BD197" s="99"/>
      <c r="BE197" s="99"/>
      <c r="BF197" s="99"/>
      <c r="BG197" s="99"/>
      <c r="BH197" s="92"/>
      <c r="BI197" s="92"/>
      <c r="BJ197" s="99"/>
      <c r="BK197" s="99"/>
      <c r="BL197" s="99"/>
      <c r="BM197" s="99"/>
      <c r="BN197" s="92"/>
      <c r="BO197" s="92"/>
      <c r="BP197" s="99"/>
      <c r="BQ197" s="99"/>
      <c r="BR197" s="92"/>
      <c r="BS197" s="99"/>
      <c r="BT197" s="99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</row>
    <row r="198" spans="1:87" ht="13.5" x14ac:dyDescent="0.25">
      <c r="A198" s="97"/>
      <c r="B198" s="98"/>
      <c r="C198" s="90"/>
      <c r="D198" s="91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100"/>
      <c r="P198" s="99"/>
      <c r="Q198" s="99"/>
      <c r="R198" s="101"/>
      <c r="S198" s="99"/>
      <c r="T198" s="99"/>
      <c r="U198" s="99"/>
      <c r="V198" s="99"/>
      <c r="W198" s="99"/>
      <c r="X198" s="99"/>
      <c r="Y198" s="99"/>
      <c r="Z198" s="90"/>
      <c r="AA198" s="90"/>
      <c r="AB198" s="90"/>
      <c r="AC198" s="102"/>
      <c r="AD198" s="102"/>
      <c r="AE198" s="102"/>
      <c r="AF198" s="102"/>
      <c r="AG198" s="95"/>
      <c r="AH198" s="92"/>
      <c r="AI198" s="90"/>
      <c r="AJ198" s="90"/>
      <c r="AK198" s="92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2"/>
      <c r="AW198" s="92"/>
      <c r="AX198" s="99"/>
      <c r="AY198" s="99"/>
      <c r="AZ198" s="92"/>
      <c r="BA198" s="92"/>
      <c r="BB198" s="92"/>
      <c r="BC198" s="92"/>
      <c r="BD198" s="99"/>
      <c r="BE198" s="99"/>
      <c r="BF198" s="99"/>
      <c r="BG198" s="99"/>
      <c r="BH198" s="92"/>
      <c r="BI198" s="92"/>
      <c r="BJ198" s="99"/>
      <c r="BK198" s="99"/>
      <c r="BL198" s="99"/>
      <c r="BM198" s="99"/>
      <c r="BN198" s="92"/>
      <c r="BO198" s="92"/>
      <c r="BP198" s="99"/>
      <c r="BQ198" s="99"/>
      <c r="BR198" s="92"/>
      <c r="BS198" s="99"/>
      <c r="BT198" s="99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</row>
    <row r="199" spans="1:87" ht="13.5" x14ac:dyDescent="0.25">
      <c r="A199" s="97"/>
      <c r="B199" s="98"/>
      <c r="C199" s="90"/>
      <c r="D199" s="91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100"/>
      <c r="P199" s="99"/>
      <c r="Q199" s="99"/>
      <c r="R199" s="101"/>
      <c r="S199" s="99"/>
      <c r="T199" s="99"/>
      <c r="U199" s="99"/>
      <c r="V199" s="99"/>
      <c r="W199" s="99"/>
      <c r="X199" s="99"/>
      <c r="Y199" s="99"/>
      <c r="Z199" s="90"/>
      <c r="AA199" s="90"/>
      <c r="AB199" s="90"/>
      <c r="AC199" s="102"/>
      <c r="AD199" s="102"/>
      <c r="AE199" s="102"/>
      <c r="AF199" s="102"/>
      <c r="AG199" s="95"/>
      <c r="AH199" s="92"/>
      <c r="AI199" s="90"/>
      <c r="AJ199" s="90"/>
      <c r="AK199" s="92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2"/>
      <c r="AW199" s="92"/>
      <c r="AX199" s="99"/>
      <c r="AY199" s="99"/>
      <c r="AZ199" s="92"/>
      <c r="BA199" s="92"/>
      <c r="BB199" s="92"/>
      <c r="BC199" s="92"/>
      <c r="BD199" s="99"/>
      <c r="BE199" s="99"/>
      <c r="BF199" s="99"/>
      <c r="BG199" s="99"/>
      <c r="BH199" s="92"/>
      <c r="BI199" s="92"/>
      <c r="BJ199" s="99"/>
      <c r="BK199" s="99"/>
      <c r="BL199" s="99"/>
      <c r="BM199" s="99"/>
      <c r="BN199" s="92"/>
      <c r="BO199" s="92"/>
      <c r="BP199" s="99"/>
      <c r="BQ199" s="99"/>
      <c r="BR199" s="92"/>
      <c r="BS199" s="99"/>
      <c r="BT199" s="99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</row>
    <row r="200" spans="1:87" ht="13.5" x14ac:dyDescent="0.25">
      <c r="A200" s="97"/>
      <c r="B200" s="98"/>
      <c r="C200" s="90"/>
      <c r="D200" s="91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100"/>
      <c r="P200" s="99"/>
      <c r="Q200" s="99"/>
      <c r="R200" s="101"/>
      <c r="S200" s="99"/>
      <c r="T200" s="99"/>
      <c r="U200" s="99"/>
      <c r="V200" s="99"/>
      <c r="W200" s="99"/>
      <c r="X200" s="99"/>
      <c r="Y200" s="99"/>
      <c r="Z200" s="90"/>
      <c r="AA200" s="90"/>
      <c r="AB200" s="90"/>
      <c r="AC200" s="102"/>
      <c r="AD200" s="102"/>
      <c r="AE200" s="102"/>
      <c r="AF200" s="102"/>
      <c r="AG200" s="95"/>
      <c r="AH200" s="92"/>
      <c r="AI200" s="90"/>
      <c r="AJ200" s="90"/>
      <c r="AK200" s="92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2"/>
      <c r="AW200" s="92"/>
      <c r="AX200" s="99"/>
      <c r="AY200" s="99"/>
      <c r="AZ200" s="92"/>
      <c r="BA200" s="92"/>
      <c r="BB200" s="92"/>
      <c r="BC200" s="92"/>
      <c r="BD200" s="99"/>
      <c r="BE200" s="99"/>
      <c r="BF200" s="99"/>
      <c r="BG200" s="99"/>
      <c r="BH200" s="92"/>
      <c r="BI200" s="92"/>
      <c r="BJ200" s="99"/>
      <c r="BK200" s="99"/>
      <c r="BL200" s="99"/>
      <c r="BM200" s="99"/>
      <c r="BN200" s="92"/>
      <c r="BO200" s="92"/>
      <c r="BP200" s="99"/>
      <c r="BQ200" s="99"/>
      <c r="BR200" s="92"/>
      <c r="BS200" s="99"/>
      <c r="BT200" s="99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</row>
    <row r="201" spans="1:87" ht="13.5" x14ac:dyDescent="0.25">
      <c r="A201" s="97"/>
      <c r="B201" s="98"/>
      <c r="C201" s="90"/>
      <c r="D201" s="91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100"/>
      <c r="P201" s="99"/>
      <c r="Q201" s="99"/>
      <c r="R201" s="101"/>
      <c r="S201" s="99"/>
      <c r="T201" s="99"/>
      <c r="U201" s="99"/>
      <c r="V201" s="99"/>
      <c r="W201" s="99"/>
      <c r="X201" s="99"/>
      <c r="Y201" s="99"/>
      <c r="Z201" s="90"/>
      <c r="AA201" s="90"/>
      <c r="AB201" s="90"/>
      <c r="AC201" s="102"/>
      <c r="AD201" s="102"/>
      <c r="AE201" s="102"/>
      <c r="AF201" s="102"/>
      <c r="AG201" s="95"/>
      <c r="AH201" s="92"/>
      <c r="AI201" s="90"/>
      <c r="AJ201" s="90"/>
      <c r="AK201" s="92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2"/>
      <c r="AW201" s="92"/>
      <c r="AX201" s="99"/>
      <c r="AY201" s="99"/>
      <c r="AZ201" s="92"/>
      <c r="BA201" s="92"/>
      <c r="BB201" s="92"/>
      <c r="BC201" s="92"/>
      <c r="BD201" s="99"/>
      <c r="BE201" s="99"/>
      <c r="BF201" s="99"/>
      <c r="BG201" s="99"/>
      <c r="BH201" s="92"/>
      <c r="BI201" s="92"/>
      <c r="BJ201" s="99"/>
      <c r="BK201" s="99"/>
      <c r="BL201" s="99"/>
      <c r="BM201" s="99"/>
      <c r="BN201" s="92"/>
      <c r="BO201" s="92"/>
      <c r="BP201" s="99"/>
      <c r="BQ201" s="99"/>
      <c r="BR201" s="92"/>
      <c r="BS201" s="99"/>
      <c r="BT201" s="99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</row>
    <row r="202" spans="1:87" ht="13.5" x14ac:dyDescent="0.25">
      <c r="A202" s="97"/>
      <c r="B202" s="98"/>
      <c r="C202" s="90"/>
      <c r="D202" s="91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100"/>
      <c r="P202" s="99"/>
      <c r="Q202" s="99"/>
      <c r="R202" s="101"/>
      <c r="S202" s="99"/>
      <c r="T202" s="99"/>
      <c r="U202" s="99"/>
      <c r="V202" s="99"/>
      <c r="W202" s="99"/>
      <c r="X202" s="99"/>
      <c r="Y202" s="99"/>
      <c r="Z202" s="90"/>
      <c r="AA202" s="90"/>
      <c r="AB202" s="90"/>
      <c r="AC202" s="102"/>
      <c r="AD202" s="102"/>
      <c r="AE202" s="102"/>
      <c r="AF202" s="102"/>
      <c r="AG202" s="95"/>
      <c r="AH202" s="92"/>
      <c r="AI202" s="90"/>
      <c r="AJ202" s="90"/>
      <c r="AK202" s="92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2"/>
      <c r="AW202" s="92"/>
      <c r="AX202" s="99"/>
      <c r="AY202" s="99"/>
      <c r="AZ202" s="92"/>
      <c r="BA202" s="92"/>
      <c r="BB202" s="92"/>
      <c r="BC202" s="92"/>
      <c r="BD202" s="99"/>
      <c r="BE202" s="99"/>
      <c r="BF202" s="99"/>
      <c r="BG202" s="99"/>
      <c r="BH202" s="92"/>
      <c r="BI202" s="92"/>
      <c r="BJ202" s="99"/>
      <c r="BK202" s="99"/>
      <c r="BL202" s="99"/>
      <c r="BM202" s="99"/>
      <c r="BN202" s="92"/>
      <c r="BO202" s="92"/>
      <c r="BP202" s="99"/>
      <c r="BQ202" s="99"/>
      <c r="BR202" s="92"/>
      <c r="BS202" s="99"/>
      <c r="BT202" s="99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</row>
    <row r="203" spans="1:87" ht="13.5" x14ac:dyDescent="0.25">
      <c r="A203" s="97"/>
      <c r="B203" s="98"/>
      <c r="C203" s="90"/>
      <c r="D203" s="91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100"/>
      <c r="P203" s="99"/>
      <c r="Q203" s="99"/>
      <c r="R203" s="101"/>
      <c r="S203" s="99"/>
      <c r="T203" s="99"/>
      <c r="U203" s="99"/>
      <c r="V203" s="99"/>
      <c r="W203" s="99"/>
      <c r="X203" s="99"/>
      <c r="Y203" s="99"/>
      <c r="Z203" s="90"/>
      <c r="AA203" s="90"/>
      <c r="AB203" s="90"/>
      <c r="AC203" s="102"/>
      <c r="AD203" s="102"/>
      <c r="AE203" s="102"/>
      <c r="AF203" s="102"/>
      <c r="AG203" s="95"/>
      <c r="AH203" s="92"/>
      <c r="AI203" s="90"/>
      <c r="AJ203" s="90"/>
      <c r="AK203" s="92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2"/>
      <c r="AW203" s="92"/>
      <c r="AX203" s="99"/>
      <c r="AY203" s="99"/>
      <c r="AZ203" s="92"/>
      <c r="BA203" s="92"/>
      <c r="BB203" s="92"/>
      <c r="BC203" s="92"/>
      <c r="BD203" s="99"/>
      <c r="BE203" s="99"/>
      <c r="BF203" s="99"/>
      <c r="BG203" s="99"/>
      <c r="BH203" s="92"/>
      <c r="BI203" s="92"/>
      <c r="BJ203" s="99"/>
      <c r="BK203" s="99"/>
      <c r="BL203" s="99"/>
      <c r="BM203" s="99"/>
      <c r="BN203" s="92"/>
      <c r="BO203" s="92"/>
      <c r="BP203" s="99"/>
      <c r="BQ203" s="99"/>
      <c r="BR203" s="92"/>
      <c r="BS203" s="99"/>
      <c r="BT203" s="99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</row>
    <row r="204" spans="1:87" ht="13.5" x14ac:dyDescent="0.25">
      <c r="A204" s="97"/>
      <c r="B204" s="98"/>
      <c r="C204" s="90"/>
      <c r="D204" s="91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100"/>
      <c r="P204" s="99"/>
      <c r="Q204" s="99"/>
      <c r="R204" s="101"/>
      <c r="S204" s="99"/>
      <c r="T204" s="99"/>
      <c r="U204" s="99"/>
      <c r="V204" s="99"/>
      <c r="W204" s="99"/>
      <c r="X204" s="99"/>
      <c r="Y204" s="99"/>
      <c r="Z204" s="90"/>
      <c r="AA204" s="90"/>
      <c r="AB204" s="90"/>
      <c r="AC204" s="102"/>
      <c r="AD204" s="102"/>
      <c r="AE204" s="102"/>
      <c r="AF204" s="102"/>
      <c r="AG204" s="95"/>
      <c r="AH204" s="92"/>
      <c r="AI204" s="90"/>
      <c r="AJ204" s="90"/>
      <c r="AK204" s="92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2"/>
      <c r="AW204" s="92"/>
      <c r="AX204" s="99"/>
      <c r="AY204" s="99"/>
      <c r="AZ204" s="92"/>
      <c r="BA204" s="92"/>
      <c r="BB204" s="92"/>
      <c r="BC204" s="92"/>
      <c r="BD204" s="99"/>
      <c r="BE204" s="99"/>
      <c r="BF204" s="99"/>
      <c r="BG204" s="99"/>
      <c r="BH204" s="92"/>
      <c r="BI204" s="92"/>
      <c r="BJ204" s="99"/>
      <c r="BK204" s="99"/>
      <c r="BL204" s="99"/>
      <c r="BM204" s="99"/>
      <c r="BN204" s="92"/>
      <c r="BO204" s="92"/>
      <c r="BP204" s="99"/>
      <c r="BQ204" s="99"/>
      <c r="BR204" s="92"/>
      <c r="BS204" s="99"/>
      <c r="BT204" s="99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</row>
    <row r="205" spans="1:87" ht="13.5" x14ac:dyDescent="0.25">
      <c r="A205" s="97"/>
      <c r="B205" s="98"/>
      <c r="C205" s="90"/>
      <c r="D205" s="91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100"/>
      <c r="P205" s="99"/>
      <c r="Q205" s="99"/>
      <c r="R205" s="101"/>
      <c r="S205" s="99"/>
      <c r="T205" s="99"/>
      <c r="U205" s="99"/>
      <c r="V205" s="99"/>
      <c r="W205" s="99"/>
      <c r="X205" s="99"/>
      <c r="Y205" s="99"/>
      <c r="Z205" s="90"/>
      <c r="AA205" s="90"/>
      <c r="AB205" s="90"/>
      <c r="AC205" s="102"/>
      <c r="AD205" s="102"/>
      <c r="AE205" s="102"/>
      <c r="AF205" s="102"/>
      <c r="AG205" s="95"/>
      <c r="AH205" s="92"/>
      <c r="AI205" s="90"/>
      <c r="AJ205" s="90"/>
      <c r="AK205" s="92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2"/>
      <c r="AW205" s="92"/>
      <c r="AX205" s="99"/>
      <c r="AY205" s="99"/>
      <c r="AZ205" s="92"/>
      <c r="BA205" s="92"/>
      <c r="BB205" s="92"/>
      <c r="BC205" s="92"/>
      <c r="BD205" s="99"/>
      <c r="BE205" s="99"/>
      <c r="BF205" s="99"/>
      <c r="BG205" s="99"/>
      <c r="BH205" s="92"/>
      <c r="BI205" s="92"/>
      <c r="BJ205" s="99"/>
      <c r="BK205" s="99"/>
      <c r="BL205" s="99"/>
      <c r="BM205" s="99"/>
      <c r="BN205" s="92"/>
      <c r="BO205" s="92"/>
      <c r="BP205" s="99"/>
      <c r="BQ205" s="99"/>
      <c r="BR205" s="92"/>
      <c r="BS205" s="99"/>
      <c r="BT205" s="99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</row>
    <row r="206" spans="1:87" ht="13.5" x14ac:dyDescent="0.25">
      <c r="A206" s="97"/>
      <c r="B206" s="98"/>
      <c r="C206" s="90"/>
      <c r="D206" s="91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100"/>
      <c r="P206" s="99"/>
      <c r="Q206" s="99"/>
      <c r="R206" s="101"/>
      <c r="S206" s="99"/>
      <c r="T206" s="99"/>
      <c r="U206" s="99"/>
      <c r="V206" s="99"/>
      <c r="W206" s="99"/>
      <c r="X206" s="99"/>
      <c r="Y206" s="99"/>
      <c r="Z206" s="90"/>
      <c r="AA206" s="90"/>
      <c r="AB206" s="90"/>
      <c r="AC206" s="102"/>
      <c r="AD206" s="102"/>
      <c r="AE206" s="102"/>
      <c r="AF206" s="102"/>
      <c r="AG206" s="95"/>
      <c r="AH206" s="92"/>
      <c r="AI206" s="90"/>
      <c r="AJ206" s="90"/>
      <c r="AK206" s="92"/>
      <c r="AL206" s="99"/>
      <c r="AM206" s="99"/>
      <c r="AN206" s="99"/>
      <c r="AO206" s="99"/>
      <c r="AP206" s="99"/>
      <c r="AQ206" s="99"/>
      <c r="AR206" s="99"/>
      <c r="AS206" s="99"/>
      <c r="AT206" s="99"/>
      <c r="AU206" s="99"/>
      <c r="AV206" s="92"/>
      <c r="AW206" s="92"/>
      <c r="AX206" s="99"/>
      <c r="AY206" s="99"/>
      <c r="AZ206" s="92"/>
      <c r="BA206" s="92"/>
      <c r="BB206" s="92"/>
      <c r="BC206" s="92"/>
      <c r="BD206" s="99"/>
      <c r="BE206" s="99"/>
      <c r="BF206" s="99"/>
      <c r="BG206" s="99"/>
      <c r="BH206" s="92"/>
      <c r="BI206" s="92"/>
      <c r="BJ206" s="99"/>
      <c r="BK206" s="99"/>
      <c r="BL206" s="99"/>
      <c r="BM206" s="99"/>
      <c r="BN206" s="92"/>
      <c r="BO206" s="92"/>
      <c r="BP206" s="99"/>
      <c r="BQ206" s="99"/>
      <c r="BR206" s="92"/>
      <c r="BS206" s="99"/>
      <c r="BT206" s="99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</row>
    <row r="207" spans="1:87" ht="13.5" x14ac:dyDescent="0.25">
      <c r="A207" s="97"/>
      <c r="B207" s="98"/>
      <c r="C207" s="90"/>
      <c r="D207" s="91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100"/>
      <c r="P207" s="99"/>
      <c r="Q207" s="99"/>
      <c r="R207" s="101"/>
      <c r="S207" s="99"/>
      <c r="T207" s="99"/>
      <c r="U207" s="99"/>
      <c r="V207" s="99"/>
      <c r="W207" s="99"/>
      <c r="X207" s="99"/>
      <c r="Y207" s="99"/>
      <c r="Z207" s="90"/>
      <c r="AA207" s="90"/>
      <c r="AB207" s="90"/>
      <c r="AC207" s="102"/>
      <c r="AD207" s="102"/>
      <c r="AE207" s="102"/>
      <c r="AF207" s="102"/>
      <c r="AG207" s="95"/>
      <c r="AH207" s="92"/>
      <c r="AI207" s="90"/>
      <c r="AJ207" s="90"/>
      <c r="AK207" s="92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2"/>
      <c r="AW207" s="92"/>
      <c r="AX207" s="99"/>
      <c r="AY207" s="99"/>
      <c r="AZ207" s="92"/>
      <c r="BA207" s="92"/>
      <c r="BB207" s="92"/>
      <c r="BC207" s="92"/>
      <c r="BD207" s="99"/>
      <c r="BE207" s="99"/>
      <c r="BF207" s="99"/>
      <c r="BG207" s="99"/>
      <c r="BH207" s="92"/>
      <c r="BI207" s="92"/>
      <c r="BJ207" s="99"/>
      <c r="BK207" s="99"/>
      <c r="BL207" s="99"/>
      <c r="BM207" s="99"/>
      <c r="BN207" s="92"/>
      <c r="BO207" s="92"/>
      <c r="BP207" s="99"/>
      <c r="BQ207" s="99"/>
      <c r="BR207" s="92"/>
      <c r="BS207" s="99"/>
      <c r="BT207" s="99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</row>
    <row r="208" spans="1:87" ht="13.5" x14ac:dyDescent="0.25">
      <c r="A208" s="97"/>
      <c r="B208" s="98"/>
      <c r="C208" s="90"/>
      <c r="D208" s="91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100"/>
      <c r="P208" s="99"/>
      <c r="Q208" s="99"/>
      <c r="R208" s="101"/>
      <c r="S208" s="99"/>
      <c r="T208" s="99"/>
      <c r="U208" s="99"/>
      <c r="V208" s="99"/>
      <c r="W208" s="99"/>
      <c r="X208" s="99"/>
      <c r="Y208" s="99"/>
      <c r="Z208" s="90"/>
      <c r="AA208" s="90"/>
      <c r="AB208" s="90"/>
      <c r="AC208" s="102"/>
      <c r="AD208" s="102"/>
      <c r="AE208" s="102"/>
      <c r="AF208" s="102"/>
      <c r="AG208" s="95"/>
      <c r="AH208" s="92"/>
      <c r="AI208" s="90"/>
      <c r="AJ208" s="90"/>
      <c r="AK208" s="92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2"/>
      <c r="AW208" s="92"/>
      <c r="AX208" s="99"/>
      <c r="AY208" s="99"/>
      <c r="AZ208" s="92"/>
      <c r="BA208" s="92"/>
      <c r="BB208" s="92"/>
      <c r="BC208" s="92"/>
      <c r="BD208" s="99"/>
      <c r="BE208" s="99"/>
      <c r="BF208" s="99"/>
      <c r="BG208" s="99"/>
      <c r="BH208" s="92"/>
      <c r="BI208" s="92"/>
      <c r="BJ208" s="99"/>
      <c r="BK208" s="99"/>
      <c r="BL208" s="99"/>
      <c r="BM208" s="99"/>
      <c r="BN208" s="92"/>
      <c r="BO208" s="92"/>
      <c r="BP208" s="99"/>
      <c r="BQ208" s="99"/>
      <c r="BR208" s="92"/>
      <c r="BS208" s="99"/>
      <c r="BT208" s="99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</row>
    <row r="209" spans="1:87" ht="13.5" x14ac:dyDescent="0.25">
      <c r="A209" s="97"/>
      <c r="B209" s="98"/>
      <c r="C209" s="90"/>
      <c r="D209" s="91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100"/>
      <c r="P209" s="99"/>
      <c r="Q209" s="99"/>
      <c r="R209" s="101"/>
      <c r="S209" s="99"/>
      <c r="T209" s="99"/>
      <c r="U209" s="99"/>
      <c r="V209" s="99"/>
      <c r="W209" s="99"/>
      <c r="X209" s="99"/>
      <c r="Y209" s="99"/>
      <c r="Z209" s="90"/>
      <c r="AA209" s="90"/>
      <c r="AB209" s="90"/>
      <c r="AC209" s="102"/>
      <c r="AD209" s="102"/>
      <c r="AE209" s="102"/>
      <c r="AF209" s="102"/>
      <c r="AG209" s="95"/>
      <c r="AH209" s="92"/>
      <c r="AI209" s="90"/>
      <c r="AJ209" s="90"/>
      <c r="AK209" s="92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2"/>
      <c r="AW209" s="92"/>
      <c r="AX209" s="99"/>
      <c r="AY209" s="99"/>
      <c r="AZ209" s="92"/>
      <c r="BA209" s="92"/>
      <c r="BB209" s="92"/>
      <c r="BC209" s="92"/>
      <c r="BD209" s="99"/>
      <c r="BE209" s="99"/>
      <c r="BF209" s="99"/>
      <c r="BG209" s="99"/>
      <c r="BH209" s="92"/>
      <c r="BI209" s="92"/>
      <c r="BJ209" s="99"/>
      <c r="BK209" s="99"/>
      <c r="BL209" s="99"/>
      <c r="BM209" s="99"/>
      <c r="BN209" s="92"/>
      <c r="BO209" s="92"/>
      <c r="BP209" s="99"/>
      <c r="BQ209" s="99"/>
      <c r="BR209" s="92"/>
      <c r="BS209" s="99"/>
      <c r="BT209" s="99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</row>
    <row r="210" spans="1:87" ht="13.5" x14ac:dyDescent="0.25">
      <c r="A210" s="97"/>
      <c r="B210" s="98"/>
      <c r="C210" s="90"/>
      <c r="D210" s="91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100"/>
      <c r="P210" s="99"/>
      <c r="Q210" s="99"/>
      <c r="R210" s="101"/>
      <c r="S210" s="99"/>
      <c r="T210" s="99"/>
      <c r="U210" s="99"/>
      <c r="V210" s="99"/>
      <c r="W210" s="99"/>
      <c r="X210" s="99"/>
      <c r="Y210" s="99"/>
      <c r="Z210" s="90"/>
      <c r="AA210" s="90"/>
      <c r="AB210" s="90"/>
      <c r="AC210" s="102"/>
      <c r="AD210" s="102"/>
      <c r="AE210" s="102"/>
      <c r="AF210" s="102"/>
      <c r="AG210" s="95"/>
      <c r="AH210" s="92"/>
      <c r="AI210" s="90"/>
      <c r="AJ210" s="90"/>
      <c r="AK210" s="92"/>
      <c r="AL210" s="99"/>
      <c r="AM210" s="99"/>
      <c r="AN210" s="99"/>
      <c r="AO210" s="99"/>
      <c r="AP210" s="99"/>
      <c r="AQ210" s="99"/>
      <c r="AR210" s="99"/>
      <c r="AS210" s="99"/>
      <c r="AT210" s="99"/>
      <c r="AU210" s="99"/>
      <c r="AV210" s="92"/>
      <c r="AW210" s="92"/>
      <c r="AX210" s="99"/>
      <c r="AY210" s="99"/>
      <c r="AZ210" s="92"/>
      <c r="BA210" s="92"/>
      <c r="BB210" s="92"/>
      <c r="BC210" s="92"/>
      <c r="BD210" s="99"/>
      <c r="BE210" s="99"/>
      <c r="BF210" s="99"/>
      <c r="BG210" s="99"/>
      <c r="BH210" s="92"/>
      <c r="BI210" s="92"/>
      <c r="BJ210" s="99"/>
      <c r="BK210" s="99"/>
      <c r="BL210" s="99"/>
      <c r="BM210" s="99"/>
      <c r="BN210" s="92"/>
      <c r="BO210" s="92"/>
      <c r="BP210" s="99"/>
      <c r="BQ210" s="99"/>
      <c r="BR210" s="92"/>
      <c r="BS210" s="99"/>
      <c r="BT210" s="99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</row>
    <row r="211" spans="1:87" ht="13.5" x14ac:dyDescent="0.25">
      <c r="A211" s="97"/>
      <c r="B211" s="98"/>
      <c r="C211" s="90"/>
      <c r="D211" s="91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100"/>
      <c r="P211" s="99"/>
      <c r="Q211" s="99"/>
      <c r="R211" s="101"/>
      <c r="S211" s="99"/>
      <c r="T211" s="99"/>
      <c r="U211" s="99"/>
      <c r="V211" s="99"/>
      <c r="W211" s="99"/>
      <c r="X211" s="99"/>
      <c r="Y211" s="99"/>
      <c r="Z211" s="90"/>
      <c r="AA211" s="90"/>
      <c r="AB211" s="90"/>
      <c r="AC211" s="102"/>
      <c r="AD211" s="102"/>
      <c r="AE211" s="102"/>
      <c r="AF211" s="102"/>
      <c r="AG211" s="95"/>
      <c r="AH211" s="92"/>
      <c r="AI211" s="90"/>
      <c r="AJ211" s="90"/>
      <c r="AK211" s="92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2"/>
      <c r="AW211" s="92"/>
      <c r="AX211" s="99"/>
      <c r="AY211" s="99"/>
      <c r="AZ211" s="92"/>
      <c r="BA211" s="92"/>
      <c r="BB211" s="92"/>
      <c r="BC211" s="92"/>
      <c r="BD211" s="99"/>
      <c r="BE211" s="99"/>
      <c r="BF211" s="99"/>
      <c r="BG211" s="99"/>
      <c r="BH211" s="92"/>
      <c r="BI211" s="92"/>
      <c r="BJ211" s="99"/>
      <c r="BK211" s="99"/>
      <c r="BL211" s="99"/>
      <c r="BM211" s="99"/>
      <c r="BN211" s="92"/>
      <c r="BO211" s="92"/>
      <c r="BP211" s="99"/>
      <c r="BQ211" s="99"/>
      <c r="BR211" s="92"/>
      <c r="BS211" s="99"/>
      <c r="BT211" s="99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</row>
    <row r="212" spans="1:87" ht="13.5" x14ac:dyDescent="0.25">
      <c r="A212" s="97"/>
      <c r="B212" s="98"/>
      <c r="C212" s="90"/>
      <c r="D212" s="91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100"/>
      <c r="P212" s="99"/>
      <c r="Q212" s="99"/>
      <c r="R212" s="101"/>
      <c r="S212" s="99"/>
      <c r="T212" s="99"/>
      <c r="U212" s="99"/>
      <c r="V212" s="99"/>
      <c r="W212" s="99"/>
      <c r="X212" s="99"/>
      <c r="Y212" s="99"/>
      <c r="Z212" s="90"/>
      <c r="AA212" s="90"/>
      <c r="AB212" s="90"/>
      <c r="AC212" s="102"/>
      <c r="AD212" s="102"/>
      <c r="AE212" s="102"/>
      <c r="AF212" s="102"/>
      <c r="AG212" s="95"/>
      <c r="AH212" s="92"/>
      <c r="AI212" s="90"/>
      <c r="AJ212" s="90"/>
      <c r="AK212" s="92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2"/>
      <c r="AW212" s="92"/>
      <c r="AX212" s="99"/>
      <c r="AY212" s="99"/>
      <c r="AZ212" s="92"/>
      <c r="BA212" s="92"/>
      <c r="BB212" s="92"/>
      <c r="BC212" s="92"/>
      <c r="BD212" s="99"/>
      <c r="BE212" s="99"/>
      <c r="BF212" s="99"/>
      <c r="BG212" s="99"/>
      <c r="BH212" s="92"/>
      <c r="BI212" s="92"/>
      <c r="BJ212" s="99"/>
      <c r="BK212" s="99"/>
      <c r="BL212" s="99"/>
      <c r="BM212" s="99"/>
      <c r="BN212" s="92"/>
      <c r="BO212" s="92"/>
      <c r="BP212" s="99"/>
      <c r="BQ212" s="99"/>
      <c r="BR212" s="92"/>
      <c r="BS212" s="99"/>
      <c r="BT212" s="99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</row>
    <row r="213" spans="1:87" ht="13.5" x14ac:dyDescent="0.25">
      <c r="A213" s="97"/>
      <c r="B213" s="98"/>
      <c r="C213" s="90"/>
      <c r="D213" s="91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100"/>
      <c r="P213" s="99"/>
      <c r="Q213" s="99"/>
      <c r="R213" s="101"/>
      <c r="S213" s="99"/>
      <c r="T213" s="99"/>
      <c r="U213" s="99"/>
      <c r="V213" s="99"/>
      <c r="W213" s="99"/>
      <c r="X213" s="99"/>
      <c r="Y213" s="99"/>
      <c r="Z213" s="90"/>
      <c r="AA213" s="90"/>
      <c r="AB213" s="90"/>
      <c r="AC213" s="102"/>
      <c r="AD213" s="102"/>
      <c r="AE213" s="102"/>
      <c r="AF213" s="102"/>
      <c r="AG213" s="95"/>
      <c r="AH213" s="92"/>
      <c r="AI213" s="90"/>
      <c r="AJ213" s="90"/>
      <c r="AK213" s="92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2"/>
      <c r="AW213" s="92"/>
      <c r="AX213" s="99"/>
      <c r="AY213" s="99"/>
      <c r="AZ213" s="92"/>
      <c r="BA213" s="92"/>
      <c r="BB213" s="92"/>
      <c r="BC213" s="92"/>
      <c r="BD213" s="99"/>
      <c r="BE213" s="99"/>
      <c r="BF213" s="99"/>
      <c r="BG213" s="99"/>
      <c r="BH213" s="92"/>
      <c r="BI213" s="92"/>
      <c r="BJ213" s="99"/>
      <c r="BK213" s="99"/>
      <c r="BL213" s="99"/>
      <c r="BM213" s="99"/>
      <c r="BN213" s="92"/>
      <c r="BO213" s="92"/>
      <c r="BP213" s="99"/>
      <c r="BQ213" s="99"/>
      <c r="BR213" s="92"/>
      <c r="BS213" s="99"/>
      <c r="BT213" s="99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</row>
    <row r="214" spans="1:87" ht="13.5" x14ac:dyDescent="0.25">
      <c r="A214" s="97"/>
      <c r="B214" s="98"/>
      <c r="C214" s="90"/>
      <c r="D214" s="91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100"/>
      <c r="P214" s="99"/>
      <c r="Q214" s="99"/>
      <c r="R214" s="101"/>
      <c r="S214" s="99"/>
      <c r="T214" s="99"/>
      <c r="U214" s="99"/>
      <c r="V214" s="99"/>
      <c r="W214" s="99"/>
      <c r="X214" s="99"/>
      <c r="Y214" s="99"/>
      <c r="Z214" s="90"/>
      <c r="AA214" s="90"/>
      <c r="AB214" s="90"/>
      <c r="AC214" s="102"/>
      <c r="AD214" s="102"/>
      <c r="AE214" s="102"/>
      <c r="AF214" s="102"/>
      <c r="AG214" s="95"/>
      <c r="AH214" s="92"/>
      <c r="AI214" s="90"/>
      <c r="AJ214" s="90"/>
      <c r="AK214" s="92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2"/>
      <c r="AW214" s="92"/>
      <c r="AX214" s="99"/>
      <c r="AY214" s="99"/>
      <c r="AZ214" s="92"/>
      <c r="BA214" s="92"/>
      <c r="BB214" s="92"/>
      <c r="BC214" s="92"/>
      <c r="BD214" s="99"/>
      <c r="BE214" s="99"/>
      <c r="BF214" s="99"/>
      <c r="BG214" s="99"/>
      <c r="BH214" s="92"/>
      <c r="BI214" s="92"/>
      <c r="BJ214" s="99"/>
      <c r="BK214" s="99"/>
      <c r="BL214" s="99"/>
      <c r="BM214" s="99"/>
      <c r="BN214" s="92"/>
      <c r="BO214" s="92"/>
      <c r="BP214" s="99"/>
      <c r="BQ214" s="99"/>
      <c r="BR214" s="92"/>
      <c r="BS214" s="99"/>
      <c r="BT214" s="99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</row>
    <row r="215" spans="1:87" ht="13.5" x14ac:dyDescent="0.25">
      <c r="A215" s="97"/>
      <c r="B215" s="98"/>
      <c r="C215" s="90"/>
      <c r="D215" s="91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100"/>
      <c r="P215" s="99"/>
      <c r="Q215" s="99"/>
      <c r="R215" s="101"/>
      <c r="S215" s="99"/>
      <c r="T215" s="99"/>
      <c r="U215" s="99"/>
      <c r="V215" s="99"/>
      <c r="W215" s="99"/>
      <c r="X215" s="99"/>
      <c r="Y215" s="99"/>
      <c r="Z215" s="90"/>
      <c r="AA215" s="90"/>
      <c r="AB215" s="90"/>
      <c r="AC215" s="102"/>
      <c r="AD215" s="102"/>
      <c r="AE215" s="102"/>
      <c r="AF215" s="102"/>
      <c r="AG215" s="95"/>
      <c r="AH215" s="92"/>
      <c r="AI215" s="90"/>
      <c r="AJ215" s="90"/>
      <c r="AK215" s="92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2"/>
      <c r="AW215" s="92"/>
      <c r="AX215" s="99"/>
      <c r="AY215" s="99"/>
      <c r="AZ215" s="92"/>
      <c r="BA215" s="92"/>
      <c r="BB215" s="92"/>
      <c r="BC215" s="92"/>
      <c r="BD215" s="99"/>
      <c r="BE215" s="99"/>
      <c r="BF215" s="99"/>
      <c r="BG215" s="99"/>
      <c r="BH215" s="92"/>
      <c r="BI215" s="92"/>
      <c r="BJ215" s="99"/>
      <c r="BK215" s="99"/>
      <c r="BL215" s="99"/>
      <c r="BM215" s="99"/>
      <c r="BN215" s="92"/>
      <c r="BO215" s="92"/>
      <c r="BP215" s="99"/>
      <c r="BQ215" s="99"/>
      <c r="BR215" s="92"/>
      <c r="BS215" s="99"/>
      <c r="BT215" s="99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</row>
    <row r="216" spans="1:87" ht="13.5" x14ac:dyDescent="0.25">
      <c r="A216" s="97"/>
      <c r="B216" s="98"/>
      <c r="C216" s="90"/>
      <c r="D216" s="91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100"/>
      <c r="P216" s="99"/>
      <c r="Q216" s="99"/>
      <c r="R216" s="101"/>
      <c r="S216" s="99"/>
      <c r="T216" s="99"/>
      <c r="U216" s="99"/>
      <c r="V216" s="99"/>
      <c r="W216" s="99"/>
      <c r="X216" s="99"/>
      <c r="Y216" s="99"/>
      <c r="Z216" s="90"/>
      <c r="AA216" s="90"/>
      <c r="AB216" s="90"/>
      <c r="AC216" s="102"/>
      <c r="AD216" s="102"/>
      <c r="AE216" s="102"/>
      <c r="AF216" s="102"/>
      <c r="AG216" s="95"/>
      <c r="AH216" s="92"/>
      <c r="AI216" s="90"/>
      <c r="AJ216" s="90"/>
      <c r="AK216" s="92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2"/>
      <c r="AW216" s="92"/>
      <c r="AX216" s="99"/>
      <c r="AY216" s="99"/>
      <c r="AZ216" s="92"/>
      <c r="BA216" s="92"/>
      <c r="BB216" s="92"/>
      <c r="BC216" s="92"/>
      <c r="BD216" s="99"/>
      <c r="BE216" s="99"/>
      <c r="BF216" s="99"/>
      <c r="BG216" s="99"/>
      <c r="BH216" s="92"/>
      <c r="BI216" s="92"/>
      <c r="BJ216" s="99"/>
      <c r="BK216" s="99"/>
      <c r="BL216" s="99"/>
      <c r="BM216" s="99"/>
      <c r="BN216" s="92"/>
      <c r="BO216" s="92"/>
      <c r="BP216" s="99"/>
      <c r="BQ216" s="99"/>
      <c r="BR216" s="92"/>
      <c r="BS216" s="99"/>
      <c r="BT216" s="99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</row>
    <row r="217" spans="1:87" ht="13.5" x14ac:dyDescent="0.25">
      <c r="A217" s="97"/>
      <c r="B217" s="98"/>
      <c r="C217" s="90"/>
      <c r="D217" s="91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100"/>
      <c r="P217" s="99"/>
      <c r="Q217" s="99"/>
      <c r="R217" s="101"/>
      <c r="S217" s="99"/>
      <c r="T217" s="99"/>
      <c r="U217" s="99"/>
      <c r="V217" s="99"/>
      <c r="W217" s="99"/>
      <c r="X217" s="99"/>
      <c r="Y217" s="99"/>
      <c r="Z217" s="90"/>
      <c r="AA217" s="90"/>
      <c r="AB217" s="90"/>
      <c r="AC217" s="102"/>
      <c r="AD217" s="102"/>
      <c r="AE217" s="102"/>
      <c r="AF217" s="102"/>
      <c r="AG217" s="95"/>
      <c r="AH217" s="92"/>
      <c r="AI217" s="90"/>
      <c r="AJ217" s="90"/>
      <c r="AK217" s="92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2"/>
      <c r="AW217" s="92"/>
      <c r="AX217" s="99"/>
      <c r="AY217" s="99"/>
      <c r="AZ217" s="92"/>
      <c r="BA217" s="92"/>
      <c r="BB217" s="92"/>
      <c r="BC217" s="92"/>
      <c r="BD217" s="99"/>
      <c r="BE217" s="99"/>
      <c r="BF217" s="99"/>
      <c r="BG217" s="99"/>
      <c r="BH217" s="92"/>
      <c r="BI217" s="92"/>
      <c r="BJ217" s="99"/>
      <c r="BK217" s="99"/>
      <c r="BL217" s="99"/>
      <c r="BM217" s="99"/>
      <c r="BN217" s="92"/>
      <c r="BO217" s="92"/>
      <c r="BP217" s="99"/>
      <c r="BQ217" s="99"/>
      <c r="BR217" s="92"/>
      <c r="BS217" s="99"/>
      <c r="BT217" s="99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</row>
    <row r="218" spans="1:87" ht="13.5" x14ac:dyDescent="0.25">
      <c r="A218" s="97"/>
      <c r="B218" s="98"/>
      <c r="C218" s="90"/>
      <c r="D218" s="91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100"/>
      <c r="P218" s="99"/>
      <c r="Q218" s="99"/>
      <c r="R218" s="101"/>
      <c r="S218" s="99"/>
      <c r="T218" s="99"/>
      <c r="U218" s="99"/>
      <c r="V218" s="99"/>
      <c r="W218" s="99"/>
      <c r="X218" s="99"/>
      <c r="Y218" s="99"/>
      <c r="Z218" s="90"/>
      <c r="AA218" s="90"/>
      <c r="AB218" s="90"/>
      <c r="AC218" s="102"/>
      <c r="AD218" s="102"/>
      <c r="AE218" s="102"/>
      <c r="AF218" s="102"/>
      <c r="AG218" s="95"/>
      <c r="AH218" s="92"/>
      <c r="AI218" s="90"/>
      <c r="AJ218" s="90"/>
      <c r="AK218" s="92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2"/>
      <c r="AW218" s="92"/>
      <c r="AX218" s="99"/>
      <c r="AY218" s="99"/>
      <c r="AZ218" s="92"/>
      <c r="BA218" s="92"/>
      <c r="BB218" s="92"/>
      <c r="BC218" s="92"/>
      <c r="BD218" s="99"/>
      <c r="BE218" s="99"/>
      <c r="BF218" s="99"/>
      <c r="BG218" s="99"/>
      <c r="BH218" s="92"/>
      <c r="BI218" s="92"/>
      <c r="BJ218" s="99"/>
      <c r="BK218" s="99"/>
      <c r="BL218" s="99"/>
      <c r="BM218" s="99"/>
      <c r="BN218" s="92"/>
      <c r="BO218" s="92"/>
      <c r="BP218" s="99"/>
      <c r="BQ218" s="99"/>
      <c r="BR218" s="92"/>
      <c r="BS218" s="99"/>
      <c r="BT218" s="99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</row>
    <row r="219" spans="1:87" ht="13.5" x14ac:dyDescent="0.25">
      <c r="A219" s="97"/>
      <c r="B219" s="98"/>
      <c r="C219" s="90"/>
      <c r="D219" s="91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100"/>
      <c r="P219" s="99"/>
      <c r="Q219" s="99"/>
      <c r="R219" s="101"/>
      <c r="S219" s="99"/>
      <c r="T219" s="99"/>
      <c r="U219" s="99"/>
      <c r="V219" s="99"/>
      <c r="W219" s="99"/>
      <c r="X219" s="99"/>
      <c r="Y219" s="99"/>
      <c r="Z219" s="90"/>
      <c r="AA219" s="90"/>
      <c r="AB219" s="90"/>
      <c r="AC219" s="102"/>
      <c r="AD219" s="102"/>
      <c r="AE219" s="102"/>
      <c r="AF219" s="102"/>
      <c r="AG219" s="95"/>
      <c r="AH219" s="92"/>
      <c r="AI219" s="90"/>
      <c r="AJ219" s="90"/>
      <c r="AK219" s="92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2"/>
      <c r="AW219" s="92"/>
      <c r="AX219" s="99"/>
      <c r="AY219" s="99"/>
      <c r="AZ219" s="92"/>
      <c r="BA219" s="92"/>
      <c r="BB219" s="92"/>
      <c r="BC219" s="92"/>
      <c r="BD219" s="99"/>
      <c r="BE219" s="99"/>
      <c r="BF219" s="99"/>
      <c r="BG219" s="99"/>
      <c r="BH219" s="92"/>
      <c r="BI219" s="92"/>
      <c r="BJ219" s="99"/>
      <c r="BK219" s="99"/>
      <c r="BL219" s="99"/>
      <c r="BM219" s="99"/>
      <c r="BN219" s="92"/>
      <c r="BO219" s="92"/>
      <c r="BP219" s="99"/>
      <c r="BQ219" s="99"/>
      <c r="BR219" s="92"/>
      <c r="BS219" s="99"/>
      <c r="BT219" s="99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</row>
    <row r="220" spans="1:87" ht="13.5" x14ac:dyDescent="0.25">
      <c r="A220" s="97"/>
      <c r="B220" s="98"/>
      <c r="C220" s="90"/>
      <c r="D220" s="91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100"/>
      <c r="P220" s="99"/>
      <c r="Q220" s="99"/>
      <c r="R220" s="101"/>
      <c r="S220" s="99"/>
      <c r="T220" s="99"/>
      <c r="U220" s="99"/>
      <c r="V220" s="99"/>
      <c r="W220" s="99"/>
      <c r="X220" s="99"/>
      <c r="Y220" s="99"/>
      <c r="Z220" s="90"/>
      <c r="AA220" s="90"/>
      <c r="AB220" s="90"/>
      <c r="AC220" s="102"/>
      <c r="AD220" s="102"/>
      <c r="AE220" s="102"/>
      <c r="AF220" s="102"/>
      <c r="AG220" s="95"/>
      <c r="AH220" s="92"/>
      <c r="AI220" s="90"/>
      <c r="AJ220" s="90"/>
      <c r="AK220" s="92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2"/>
      <c r="AW220" s="92"/>
      <c r="AX220" s="99"/>
      <c r="AY220" s="99"/>
      <c r="AZ220" s="92"/>
      <c r="BA220" s="92"/>
      <c r="BB220" s="92"/>
      <c r="BC220" s="92"/>
      <c r="BD220" s="99"/>
      <c r="BE220" s="99"/>
      <c r="BF220" s="99"/>
      <c r="BG220" s="99"/>
      <c r="BH220" s="92"/>
      <c r="BI220" s="92"/>
      <c r="BJ220" s="99"/>
      <c r="BK220" s="99"/>
      <c r="BL220" s="99"/>
      <c r="BM220" s="99"/>
      <c r="BN220" s="92"/>
      <c r="BO220" s="92"/>
      <c r="BP220" s="99"/>
      <c r="BQ220" s="99"/>
      <c r="BR220" s="92"/>
      <c r="BS220" s="99"/>
      <c r="BT220" s="99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</row>
    <row r="221" spans="1:87" ht="13.5" x14ac:dyDescent="0.25">
      <c r="A221" s="97"/>
      <c r="B221" s="98"/>
      <c r="C221" s="90"/>
      <c r="D221" s="91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100"/>
      <c r="P221" s="99"/>
      <c r="Q221" s="99"/>
      <c r="R221" s="101"/>
      <c r="S221" s="99"/>
      <c r="T221" s="99"/>
      <c r="U221" s="99"/>
      <c r="V221" s="99"/>
      <c r="W221" s="99"/>
      <c r="X221" s="99"/>
      <c r="Y221" s="99"/>
      <c r="Z221" s="90"/>
      <c r="AA221" s="90"/>
      <c r="AB221" s="90"/>
      <c r="AC221" s="102"/>
      <c r="AD221" s="102"/>
      <c r="AE221" s="102"/>
      <c r="AF221" s="102"/>
      <c r="AG221" s="95"/>
      <c r="AH221" s="92"/>
      <c r="AI221" s="90"/>
      <c r="AJ221" s="90"/>
      <c r="AK221" s="92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2"/>
      <c r="AW221" s="92"/>
      <c r="AX221" s="99"/>
      <c r="AY221" s="99"/>
      <c r="AZ221" s="92"/>
      <c r="BA221" s="92"/>
      <c r="BB221" s="92"/>
      <c r="BC221" s="92"/>
      <c r="BD221" s="99"/>
      <c r="BE221" s="99"/>
      <c r="BF221" s="99"/>
      <c r="BG221" s="99"/>
      <c r="BH221" s="92"/>
      <c r="BI221" s="92"/>
      <c r="BJ221" s="99"/>
      <c r="BK221" s="99"/>
      <c r="BL221" s="99"/>
      <c r="BM221" s="99"/>
      <c r="BN221" s="92"/>
      <c r="BO221" s="92"/>
      <c r="BP221" s="99"/>
      <c r="BQ221" s="99"/>
      <c r="BR221" s="92"/>
      <c r="BS221" s="99"/>
      <c r="BT221" s="99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</row>
    <row r="222" spans="1:87" ht="13.5" x14ac:dyDescent="0.25">
      <c r="A222" s="97"/>
      <c r="B222" s="98"/>
      <c r="C222" s="90"/>
      <c r="D222" s="91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100"/>
      <c r="P222" s="99"/>
      <c r="Q222" s="99"/>
      <c r="R222" s="101"/>
      <c r="S222" s="99"/>
      <c r="T222" s="99"/>
      <c r="U222" s="99"/>
      <c r="V222" s="99"/>
      <c r="W222" s="99"/>
      <c r="X222" s="99"/>
      <c r="Y222" s="99"/>
      <c r="Z222" s="90"/>
      <c r="AA222" s="90"/>
      <c r="AB222" s="90"/>
      <c r="AC222" s="102"/>
      <c r="AD222" s="102"/>
      <c r="AE222" s="102"/>
      <c r="AF222" s="102"/>
      <c r="AG222" s="95"/>
      <c r="AH222" s="92"/>
      <c r="AI222" s="90"/>
      <c r="AJ222" s="90"/>
      <c r="AK222" s="92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2"/>
      <c r="AW222" s="92"/>
      <c r="AX222" s="99"/>
      <c r="AY222" s="99"/>
      <c r="AZ222" s="92"/>
      <c r="BA222" s="92"/>
      <c r="BB222" s="92"/>
      <c r="BC222" s="92"/>
      <c r="BD222" s="99"/>
      <c r="BE222" s="99"/>
      <c r="BF222" s="99"/>
      <c r="BG222" s="99"/>
      <c r="BH222" s="92"/>
      <c r="BI222" s="92"/>
      <c r="BJ222" s="99"/>
      <c r="BK222" s="99"/>
      <c r="BL222" s="99"/>
      <c r="BM222" s="99"/>
      <c r="BN222" s="92"/>
      <c r="BO222" s="92"/>
      <c r="BP222" s="99"/>
      <c r="BQ222" s="99"/>
      <c r="BR222" s="92"/>
      <c r="BS222" s="99"/>
      <c r="BT222" s="99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</row>
    <row r="223" spans="1:87" ht="13.5" x14ac:dyDescent="0.25">
      <c r="A223" s="97"/>
      <c r="B223" s="98"/>
      <c r="C223" s="90"/>
      <c r="D223" s="91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100"/>
      <c r="P223" s="99"/>
      <c r="Q223" s="99"/>
      <c r="R223" s="101"/>
      <c r="S223" s="99"/>
      <c r="T223" s="99"/>
      <c r="U223" s="99"/>
      <c r="V223" s="99"/>
      <c r="W223" s="99"/>
      <c r="X223" s="99"/>
      <c r="Y223" s="99"/>
      <c r="Z223" s="90"/>
      <c r="AA223" s="90"/>
      <c r="AB223" s="90"/>
      <c r="AC223" s="102"/>
      <c r="AD223" s="102"/>
      <c r="AE223" s="102"/>
      <c r="AF223" s="102"/>
      <c r="AG223" s="95"/>
      <c r="AH223" s="92"/>
      <c r="AI223" s="90"/>
      <c r="AJ223" s="90"/>
      <c r="AK223" s="92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2"/>
      <c r="AW223" s="92"/>
      <c r="AX223" s="99"/>
      <c r="AY223" s="99"/>
      <c r="AZ223" s="92"/>
      <c r="BA223" s="92"/>
      <c r="BB223" s="92"/>
      <c r="BC223" s="92"/>
      <c r="BD223" s="99"/>
      <c r="BE223" s="99"/>
      <c r="BF223" s="99"/>
      <c r="BG223" s="99"/>
      <c r="BH223" s="92"/>
      <c r="BI223" s="92"/>
      <c r="BJ223" s="99"/>
      <c r="BK223" s="99"/>
      <c r="BL223" s="99"/>
      <c r="BM223" s="99"/>
      <c r="BN223" s="92"/>
      <c r="BO223" s="92"/>
      <c r="BP223" s="99"/>
      <c r="BQ223" s="99"/>
      <c r="BR223" s="92"/>
      <c r="BS223" s="99"/>
      <c r="BT223" s="99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</row>
    <row r="224" spans="1:87" ht="13.5" x14ac:dyDescent="0.25">
      <c r="A224" s="97"/>
      <c r="B224" s="98"/>
      <c r="C224" s="90"/>
      <c r="D224" s="91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100"/>
      <c r="P224" s="99"/>
      <c r="Q224" s="99"/>
      <c r="R224" s="101"/>
      <c r="S224" s="99"/>
      <c r="T224" s="99"/>
      <c r="U224" s="99"/>
      <c r="V224" s="99"/>
      <c r="W224" s="99"/>
      <c r="X224" s="99"/>
      <c r="Y224" s="99"/>
      <c r="Z224" s="90"/>
      <c r="AA224" s="90"/>
      <c r="AB224" s="90"/>
      <c r="AC224" s="102"/>
      <c r="AD224" s="102"/>
      <c r="AE224" s="102"/>
      <c r="AF224" s="102"/>
      <c r="AG224" s="95"/>
      <c r="AH224" s="92"/>
      <c r="AI224" s="90"/>
      <c r="AJ224" s="90"/>
      <c r="AK224" s="92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2"/>
      <c r="AW224" s="92"/>
      <c r="AX224" s="99"/>
      <c r="AY224" s="99"/>
      <c r="AZ224" s="92"/>
      <c r="BA224" s="92"/>
      <c r="BB224" s="92"/>
      <c r="BC224" s="92"/>
      <c r="BD224" s="99"/>
      <c r="BE224" s="99"/>
      <c r="BF224" s="99"/>
      <c r="BG224" s="99"/>
      <c r="BH224" s="92"/>
      <c r="BI224" s="92"/>
      <c r="BJ224" s="99"/>
      <c r="BK224" s="99"/>
      <c r="BL224" s="99"/>
      <c r="BM224" s="99"/>
      <c r="BN224" s="92"/>
      <c r="BO224" s="92"/>
      <c r="BP224" s="99"/>
      <c r="BQ224" s="99"/>
      <c r="BR224" s="92"/>
      <c r="BS224" s="99"/>
      <c r="BT224" s="99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</row>
    <row r="225" spans="1:87" ht="13.5" x14ac:dyDescent="0.25">
      <c r="A225" s="97"/>
      <c r="B225" s="98"/>
      <c r="C225" s="90"/>
      <c r="D225" s="91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100"/>
      <c r="P225" s="99"/>
      <c r="Q225" s="99"/>
      <c r="R225" s="101"/>
      <c r="S225" s="99"/>
      <c r="T225" s="99"/>
      <c r="U225" s="99"/>
      <c r="V225" s="99"/>
      <c r="W225" s="99"/>
      <c r="X225" s="99"/>
      <c r="Y225" s="99"/>
      <c r="Z225" s="90"/>
      <c r="AA225" s="90"/>
      <c r="AB225" s="90"/>
      <c r="AC225" s="102"/>
      <c r="AD225" s="102"/>
      <c r="AE225" s="102"/>
      <c r="AF225" s="102"/>
      <c r="AG225" s="95"/>
      <c r="AH225" s="92"/>
      <c r="AI225" s="90"/>
      <c r="AJ225" s="90"/>
      <c r="AK225" s="92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2"/>
      <c r="AW225" s="92"/>
      <c r="AX225" s="99"/>
      <c r="AY225" s="99"/>
      <c r="AZ225" s="92"/>
      <c r="BA225" s="92"/>
      <c r="BB225" s="92"/>
      <c r="BC225" s="92"/>
      <c r="BD225" s="99"/>
      <c r="BE225" s="99"/>
      <c r="BF225" s="99"/>
      <c r="BG225" s="99"/>
      <c r="BH225" s="92"/>
      <c r="BI225" s="92"/>
      <c r="BJ225" s="99"/>
      <c r="BK225" s="99"/>
      <c r="BL225" s="99"/>
      <c r="BM225" s="99"/>
      <c r="BN225" s="92"/>
      <c r="BO225" s="92"/>
      <c r="BP225" s="99"/>
      <c r="BQ225" s="99"/>
      <c r="BR225" s="92"/>
      <c r="BS225" s="99"/>
      <c r="BT225" s="99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</row>
    <row r="226" spans="1:87" ht="13.5" x14ac:dyDescent="0.25">
      <c r="A226" s="97"/>
      <c r="B226" s="98"/>
      <c r="C226" s="90"/>
      <c r="D226" s="91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100"/>
      <c r="P226" s="99"/>
      <c r="Q226" s="99"/>
      <c r="R226" s="101"/>
      <c r="S226" s="99"/>
      <c r="T226" s="99"/>
      <c r="U226" s="99"/>
      <c r="V226" s="99"/>
      <c r="W226" s="99"/>
      <c r="X226" s="99"/>
      <c r="Y226" s="99"/>
      <c r="Z226" s="90"/>
      <c r="AA226" s="90"/>
      <c r="AB226" s="90"/>
      <c r="AC226" s="102"/>
      <c r="AD226" s="102"/>
      <c r="AE226" s="102"/>
      <c r="AF226" s="102"/>
      <c r="AG226" s="95"/>
      <c r="AH226" s="92"/>
      <c r="AI226" s="90"/>
      <c r="AJ226" s="90"/>
      <c r="AK226" s="92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2"/>
      <c r="AW226" s="92"/>
      <c r="AX226" s="99"/>
      <c r="AY226" s="99"/>
      <c r="AZ226" s="92"/>
      <c r="BA226" s="92"/>
      <c r="BB226" s="92"/>
      <c r="BC226" s="92"/>
      <c r="BD226" s="99"/>
      <c r="BE226" s="99"/>
      <c r="BF226" s="99"/>
      <c r="BG226" s="99"/>
      <c r="BH226" s="92"/>
      <c r="BI226" s="92"/>
      <c r="BJ226" s="99"/>
      <c r="BK226" s="99"/>
      <c r="BL226" s="99"/>
      <c r="BM226" s="99"/>
      <c r="BN226" s="92"/>
      <c r="BO226" s="92"/>
      <c r="BP226" s="99"/>
      <c r="BQ226" s="99"/>
      <c r="BR226" s="92"/>
      <c r="BS226" s="99"/>
      <c r="BT226" s="99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</row>
    <row r="227" spans="1:87" ht="13.5" x14ac:dyDescent="0.25">
      <c r="A227" s="97"/>
      <c r="B227" s="98"/>
      <c r="C227" s="90"/>
      <c r="D227" s="91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100"/>
      <c r="P227" s="99"/>
      <c r="Q227" s="99"/>
      <c r="R227" s="101"/>
      <c r="S227" s="99"/>
      <c r="T227" s="99"/>
      <c r="U227" s="99"/>
      <c r="V227" s="99"/>
      <c r="W227" s="99"/>
      <c r="X227" s="99"/>
      <c r="Y227" s="99"/>
      <c r="Z227" s="90"/>
      <c r="AA227" s="90"/>
      <c r="AB227" s="90"/>
      <c r="AC227" s="102"/>
      <c r="AD227" s="102"/>
      <c r="AE227" s="102"/>
      <c r="AF227" s="102"/>
      <c r="AG227" s="95"/>
      <c r="AH227" s="92"/>
      <c r="AI227" s="90"/>
      <c r="AJ227" s="90"/>
      <c r="AK227" s="92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2"/>
      <c r="AW227" s="92"/>
      <c r="AX227" s="99"/>
      <c r="AY227" s="99"/>
      <c r="AZ227" s="92"/>
      <c r="BA227" s="92"/>
      <c r="BB227" s="92"/>
      <c r="BC227" s="92"/>
      <c r="BD227" s="99"/>
      <c r="BE227" s="99"/>
      <c r="BF227" s="99"/>
      <c r="BG227" s="99"/>
      <c r="BH227" s="92"/>
      <c r="BI227" s="92"/>
      <c r="BJ227" s="99"/>
      <c r="BK227" s="99"/>
      <c r="BL227" s="99"/>
      <c r="BM227" s="99"/>
      <c r="BN227" s="92"/>
      <c r="BO227" s="92"/>
      <c r="BP227" s="99"/>
      <c r="BQ227" s="99"/>
      <c r="BR227" s="92"/>
      <c r="BS227" s="99"/>
      <c r="BT227" s="99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</row>
    <row r="228" spans="1:87" ht="13.5" x14ac:dyDescent="0.25">
      <c r="A228" s="97"/>
      <c r="B228" s="98"/>
      <c r="C228" s="90"/>
      <c r="D228" s="91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100"/>
      <c r="P228" s="99"/>
      <c r="Q228" s="99"/>
      <c r="R228" s="101"/>
      <c r="S228" s="99"/>
      <c r="T228" s="99"/>
      <c r="U228" s="99"/>
      <c r="V228" s="99"/>
      <c r="W228" s="99"/>
      <c r="X228" s="99"/>
      <c r="Y228" s="99"/>
      <c r="Z228" s="90"/>
      <c r="AA228" s="90"/>
      <c r="AB228" s="90"/>
      <c r="AC228" s="102"/>
      <c r="AD228" s="102"/>
      <c r="AE228" s="102"/>
      <c r="AF228" s="102"/>
      <c r="AG228" s="95"/>
      <c r="AH228" s="92"/>
      <c r="AI228" s="90"/>
      <c r="AJ228" s="90"/>
      <c r="AK228" s="92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2"/>
      <c r="AW228" s="92"/>
      <c r="AX228" s="99"/>
      <c r="AY228" s="99"/>
      <c r="AZ228" s="92"/>
      <c r="BA228" s="92"/>
      <c r="BB228" s="92"/>
      <c r="BC228" s="92"/>
      <c r="BD228" s="99"/>
      <c r="BE228" s="99"/>
      <c r="BF228" s="99"/>
      <c r="BG228" s="99"/>
      <c r="BH228" s="92"/>
      <c r="BI228" s="92"/>
      <c r="BJ228" s="99"/>
      <c r="BK228" s="99"/>
      <c r="BL228" s="99"/>
      <c r="BM228" s="99"/>
      <c r="BN228" s="92"/>
      <c r="BO228" s="92"/>
      <c r="BP228" s="99"/>
      <c r="BQ228" s="99"/>
      <c r="BR228" s="92"/>
      <c r="BS228" s="99"/>
      <c r="BT228" s="99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</row>
    <row r="229" spans="1:87" ht="13.5" x14ac:dyDescent="0.25">
      <c r="A229" s="97"/>
      <c r="B229" s="98"/>
      <c r="C229" s="90"/>
      <c r="D229" s="91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100"/>
      <c r="P229" s="99"/>
      <c r="Q229" s="99"/>
      <c r="R229" s="101"/>
      <c r="S229" s="99"/>
      <c r="T229" s="99"/>
      <c r="U229" s="99"/>
      <c r="V229" s="99"/>
      <c r="W229" s="99"/>
      <c r="X229" s="99"/>
      <c r="Y229" s="99"/>
      <c r="Z229" s="90"/>
      <c r="AA229" s="90"/>
      <c r="AB229" s="90"/>
      <c r="AC229" s="102"/>
      <c r="AD229" s="102"/>
      <c r="AE229" s="102"/>
      <c r="AF229" s="102"/>
      <c r="AG229" s="95"/>
      <c r="AH229" s="92"/>
      <c r="AI229" s="90"/>
      <c r="AJ229" s="90"/>
      <c r="AK229" s="92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2"/>
      <c r="AW229" s="92"/>
      <c r="AX229" s="99"/>
      <c r="AY229" s="99"/>
      <c r="AZ229" s="92"/>
      <c r="BA229" s="92"/>
      <c r="BB229" s="92"/>
      <c r="BC229" s="92"/>
      <c r="BD229" s="99"/>
      <c r="BE229" s="99"/>
      <c r="BF229" s="99"/>
      <c r="BG229" s="99"/>
      <c r="BH229" s="92"/>
      <c r="BI229" s="92"/>
      <c r="BJ229" s="99"/>
      <c r="BK229" s="99"/>
      <c r="BL229" s="99"/>
      <c r="BM229" s="99"/>
      <c r="BN229" s="92"/>
      <c r="BO229" s="92"/>
      <c r="BP229" s="99"/>
      <c r="BQ229" s="99"/>
      <c r="BR229" s="92"/>
      <c r="BS229" s="99"/>
      <c r="BT229" s="99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</row>
    <row r="230" spans="1:87" ht="13.5" x14ac:dyDescent="0.25">
      <c r="A230" s="97"/>
      <c r="B230" s="98"/>
      <c r="C230" s="90"/>
      <c r="D230" s="91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100"/>
      <c r="P230" s="99"/>
      <c r="Q230" s="99"/>
      <c r="R230" s="101"/>
      <c r="S230" s="99"/>
      <c r="T230" s="99"/>
      <c r="U230" s="99"/>
      <c r="V230" s="99"/>
      <c r="W230" s="99"/>
      <c r="X230" s="99"/>
      <c r="Y230" s="99"/>
      <c r="Z230" s="90"/>
      <c r="AA230" s="90"/>
      <c r="AB230" s="90"/>
      <c r="AC230" s="102"/>
      <c r="AD230" s="102"/>
      <c r="AE230" s="102"/>
      <c r="AF230" s="102"/>
      <c r="AG230" s="95"/>
      <c r="AH230" s="92"/>
      <c r="AI230" s="90"/>
      <c r="AJ230" s="90"/>
      <c r="AK230" s="92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2"/>
      <c r="AW230" s="92"/>
      <c r="AX230" s="99"/>
      <c r="AY230" s="99"/>
      <c r="AZ230" s="92"/>
      <c r="BA230" s="92"/>
      <c r="BB230" s="92"/>
      <c r="BC230" s="92"/>
      <c r="BD230" s="99"/>
      <c r="BE230" s="99"/>
      <c r="BF230" s="99"/>
      <c r="BG230" s="99"/>
      <c r="BH230" s="92"/>
      <c r="BI230" s="92"/>
      <c r="BJ230" s="99"/>
      <c r="BK230" s="99"/>
      <c r="BL230" s="99"/>
      <c r="BM230" s="99"/>
      <c r="BN230" s="92"/>
      <c r="BO230" s="92"/>
      <c r="BP230" s="99"/>
      <c r="BQ230" s="99"/>
      <c r="BR230" s="92"/>
      <c r="BS230" s="99"/>
      <c r="BT230" s="99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</row>
    <row r="231" spans="1:87" ht="13.5" x14ac:dyDescent="0.25">
      <c r="A231" s="97"/>
      <c r="B231" s="98"/>
      <c r="C231" s="90"/>
      <c r="D231" s="91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100"/>
      <c r="P231" s="99"/>
      <c r="Q231" s="99"/>
      <c r="R231" s="101"/>
      <c r="S231" s="99"/>
      <c r="T231" s="99"/>
      <c r="U231" s="99"/>
      <c r="V231" s="99"/>
      <c r="W231" s="99"/>
      <c r="X231" s="99"/>
      <c r="Y231" s="99"/>
      <c r="Z231" s="90"/>
      <c r="AA231" s="90"/>
      <c r="AB231" s="90"/>
      <c r="AC231" s="102"/>
      <c r="AD231" s="102"/>
      <c r="AE231" s="102"/>
      <c r="AF231" s="102"/>
      <c r="AG231" s="95"/>
      <c r="AH231" s="92"/>
      <c r="AI231" s="90"/>
      <c r="AJ231" s="90"/>
      <c r="AK231" s="92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2"/>
      <c r="AW231" s="92"/>
      <c r="AX231" s="99"/>
      <c r="AY231" s="99"/>
      <c r="AZ231" s="92"/>
      <c r="BA231" s="92"/>
      <c r="BB231" s="92"/>
      <c r="BC231" s="92"/>
      <c r="BD231" s="99"/>
      <c r="BE231" s="99"/>
      <c r="BF231" s="99"/>
      <c r="BG231" s="99"/>
      <c r="BH231" s="92"/>
      <c r="BI231" s="92"/>
      <c r="BJ231" s="99"/>
      <c r="BK231" s="99"/>
      <c r="BL231" s="99"/>
      <c r="BM231" s="99"/>
      <c r="BN231" s="92"/>
      <c r="BO231" s="92"/>
      <c r="BP231" s="99"/>
      <c r="BQ231" s="99"/>
      <c r="BR231" s="92"/>
      <c r="BS231" s="99"/>
      <c r="BT231" s="99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</row>
    <row r="232" spans="1:87" ht="13.5" x14ac:dyDescent="0.25">
      <c r="A232" s="97"/>
      <c r="B232" s="98"/>
      <c r="C232" s="90"/>
      <c r="D232" s="91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100"/>
      <c r="P232" s="99"/>
      <c r="Q232" s="99"/>
      <c r="R232" s="101"/>
      <c r="S232" s="99"/>
      <c r="T232" s="99"/>
      <c r="U232" s="99"/>
      <c r="V232" s="99"/>
      <c r="W232" s="99"/>
      <c r="X232" s="99"/>
      <c r="Y232" s="99"/>
      <c r="Z232" s="90"/>
      <c r="AA232" s="90"/>
      <c r="AB232" s="90"/>
      <c r="AC232" s="102"/>
      <c r="AD232" s="102"/>
      <c r="AE232" s="102"/>
      <c r="AF232" s="102"/>
      <c r="AG232" s="95"/>
      <c r="AH232" s="92"/>
      <c r="AI232" s="90"/>
      <c r="AJ232" s="90"/>
      <c r="AK232" s="92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2"/>
      <c r="AW232" s="92"/>
      <c r="AX232" s="99"/>
      <c r="AY232" s="99"/>
      <c r="AZ232" s="92"/>
      <c r="BA232" s="92"/>
      <c r="BB232" s="92"/>
      <c r="BC232" s="92"/>
      <c r="BD232" s="99"/>
      <c r="BE232" s="99"/>
      <c r="BF232" s="99"/>
      <c r="BG232" s="99"/>
      <c r="BH232" s="92"/>
      <c r="BI232" s="92"/>
      <c r="BJ232" s="99"/>
      <c r="BK232" s="99"/>
      <c r="BL232" s="99"/>
      <c r="BM232" s="99"/>
      <c r="BN232" s="92"/>
      <c r="BO232" s="92"/>
      <c r="BP232" s="99"/>
      <c r="BQ232" s="99"/>
      <c r="BR232" s="92"/>
      <c r="BS232" s="99"/>
      <c r="BT232" s="99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</row>
    <row r="233" spans="1:87" ht="13.5" x14ac:dyDescent="0.25">
      <c r="A233" s="97"/>
      <c r="B233" s="98"/>
      <c r="C233" s="90"/>
      <c r="D233" s="91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100"/>
      <c r="P233" s="99"/>
      <c r="Q233" s="99"/>
      <c r="R233" s="101"/>
      <c r="S233" s="99"/>
      <c r="T233" s="99"/>
      <c r="U233" s="99"/>
      <c r="V233" s="99"/>
      <c r="W233" s="99"/>
      <c r="X233" s="99"/>
      <c r="Y233" s="99"/>
      <c r="Z233" s="90"/>
      <c r="AA233" s="90"/>
      <c r="AB233" s="90"/>
      <c r="AC233" s="102"/>
      <c r="AD233" s="102"/>
      <c r="AE233" s="102"/>
      <c r="AF233" s="102"/>
      <c r="AG233" s="95"/>
      <c r="AH233" s="92"/>
      <c r="AI233" s="90"/>
      <c r="AJ233" s="90"/>
      <c r="AK233" s="92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2"/>
      <c r="AW233" s="92"/>
      <c r="AX233" s="99"/>
      <c r="AY233" s="99"/>
      <c r="AZ233" s="92"/>
      <c r="BA233" s="92"/>
      <c r="BB233" s="92"/>
      <c r="BC233" s="92"/>
      <c r="BD233" s="99"/>
      <c r="BE233" s="99"/>
      <c r="BF233" s="99"/>
      <c r="BG233" s="99"/>
      <c r="BH233" s="92"/>
      <c r="BI233" s="92"/>
      <c r="BJ233" s="99"/>
      <c r="BK233" s="99"/>
      <c r="BL233" s="99"/>
      <c r="BM233" s="99"/>
      <c r="BN233" s="92"/>
      <c r="BO233" s="92"/>
      <c r="BP233" s="99"/>
      <c r="BQ233" s="99"/>
      <c r="BR233" s="92"/>
      <c r="BS233" s="99"/>
      <c r="BT233" s="99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</row>
    <row r="234" spans="1:87" ht="13.5" x14ac:dyDescent="0.25">
      <c r="A234" s="97"/>
      <c r="B234" s="98"/>
      <c r="C234" s="90"/>
      <c r="D234" s="9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100"/>
      <c r="P234" s="99"/>
      <c r="Q234" s="99"/>
      <c r="R234" s="101"/>
      <c r="S234" s="99"/>
      <c r="T234" s="99"/>
      <c r="U234" s="99"/>
      <c r="V234" s="99"/>
      <c r="W234" s="99"/>
      <c r="X234" s="99"/>
      <c r="Y234" s="99"/>
      <c r="Z234" s="90"/>
      <c r="AA234" s="90"/>
      <c r="AB234" s="90"/>
      <c r="AC234" s="102"/>
      <c r="AD234" s="102"/>
      <c r="AE234" s="102"/>
      <c r="AF234" s="102"/>
      <c r="AG234" s="95"/>
      <c r="AH234" s="92"/>
      <c r="AI234" s="90"/>
      <c r="AJ234" s="90"/>
      <c r="AK234" s="92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2"/>
      <c r="AW234" s="92"/>
      <c r="AX234" s="99"/>
      <c r="AY234" s="99"/>
      <c r="AZ234" s="92"/>
      <c r="BA234" s="92"/>
      <c r="BB234" s="92"/>
      <c r="BC234" s="92"/>
      <c r="BD234" s="99"/>
      <c r="BE234" s="99"/>
      <c r="BF234" s="99"/>
      <c r="BG234" s="99"/>
      <c r="BH234" s="92"/>
      <c r="BI234" s="92"/>
      <c r="BJ234" s="99"/>
      <c r="BK234" s="99"/>
      <c r="BL234" s="99"/>
      <c r="BM234" s="99"/>
      <c r="BN234" s="92"/>
      <c r="BO234" s="92"/>
      <c r="BP234" s="99"/>
      <c r="BQ234" s="99"/>
      <c r="BR234" s="92"/>
      <c r="BS234" s="99"/>
      <c r="BT234" s="99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</row>
    <row r="235" spans="1:87" ht="13.5" x14ac:dyDescent="0.25">
      <c r="A235" s="97"/>
      <c r="B235" s="98"/>
      <c r="C235" s="90"/>
      <c r="D235" s="91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100"/>
      <c r="P235" s="99"/>
      <c r="Q235" s="99"/>
      <c r="R235" s="101"/>
      <c r="S235" s="99"/>
      <c r="T235" s="99"/>
      <c r="U235" s="99"/>
      <c r="V235" s="99"/>
      <c r="W235" s="99"/>
      <c r="X235" s="99"/>
      <c r="Y235" s="99"/>
      <c r="Z235" s="90"/>
      <c r="AA235" s="90"/>
      <c r="AB235" s="90"/>
      <c r="AC235" s="102"/>
      <c r="AD235" s="102"/>
      <c r="AE235" s="102"/>
      <c r="AF235" s="102"/>
      <c r="AG235" s="95"/>
      <c r="AH235" s="92"/>
      <c r="AI235" s="90"/>
      <c r="AJ235" s="90"/>
      <c r="AK235" s="92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2"/>
      <c r="AW235" s="92"/>
      <c r="AX235" s="99"/>
      <c r="AY235" s="99"/>
      <c r="AZ235" s="92"/>
      <c r="BA235" s="92"/>
      <c r="BB235" s="92"/>
      <c r="BC235" s="92"/>
      <c r="BD235" s="99"/>
      <c r="BE235" s="99"/>
      <c r="BF235" s="99"/>
      <c r="BG235" s="99"/>
      <c r="BH235" s="92"/>
      <c r="BI235" s="92"/>
      <c r="BJ235" s="99"/>
      <c r="BK235" s="99"/>
      <c r="BL235" s="99"/>
      <c r="BM235" s="99"/>
      <c r="BN235" s="92"/>
      <c r="BO235" s="92"/>
      <c r="BP235" s="99"/>
      <c r="BQ235" s="99"/>
      <c r="BR235" s="92"/>
      <c r="BS235" s="99"/>
      <c r="BT235" s="99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</row>
    <row r="236" spans="1:87" ht="13.5" x14ac:dyDescent="0.25">
      <c r="A236" s="97"/>
      <c r="B236" s="98"/>
      <c r="C236" s="90"/>
      <c r="D236" s="91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100"/>
      <c r="P236" s="99"/>
      <c r="Q236" s="99"/>
      <c r="R236" s="101"/>
      <c r="S236" s="99"/>
      <c r="T236" s="99"/>
      <c r="U236" s="99"/>
      <c r="V236" s="99"/>
      <c r="W236" s="99"/>
      <c r="X236" s="99"/>
      <c r="Y236" s="99"/>
      <c r="Z236" s="90"/>
      <c r="AA236" s="90"/>
      <c r="AB236" s="90"/>
      <c r="AC236" s="102"/>
      <c r="AD236" s="102"/>
      <c r="AE236" s="102"/>
      <c r="AF236" s="102"/>
      <c r="AG236" s="95"/>
      <c r="AH236" s="92"/>
      <c r="AI236" s="90"/>
      <c r="AJ236" s="90"/>
      <c r="AK236" s="92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2"/>
      <c r="AW236" s="92"/>
      <c r="AX236" s="99"/>
      <c r="AY236" s="99"/>
      <c r="AZ236" s="92"/>
      <c r="BA236" s="92"/>
      <c r="BB236" s="92"/>
      <c r="BC236" s="92"/>
      <c r="BD236" s="99"/>
      <c r="BE236" s="99"/>
      <c r="BF236" s="99"/>
      <c r="BG236" s="99"/>
      <c r="BH236" s="92"/>
      <c r="BI236" s="92"/>
      <c r="BJ236" s="99"/>
      <c r="BK236" s="99"/>
      <c r="BL236" s="99"/>
      <c r="BM236" s="99"/>
      <c r="BN236" s="92"/>
      <c r="BO236" s="92"/>
      <c r="BP236" s="99"/>
      <c r="BQ236" s="99"/>
      <c r="BR236" s="92"/>
      <c r="BS236" s="99"/>
      <c r="BT236" s="99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</row>
    <row r="237" spans="1:87" ht="13.5" x14ac:dyDescent="0.25">
      <c r="A237" s="97"/>
      <c r="B237" s="98"/>
      <c r="C237" s="90"/>
      <c r="D237" s="91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100"/>
      <c r="P237" s="99"/>
      <c r="Q237" s="99"/>
      <c r="R237" s="101"/>
      <c r="S237" s="99"/>
      <c r="T237" s="99"/>
      <c r="U237" s="99"/>
      <c r="V237" s="99"/>
      <c r="W237" s="99"/>
      <c r="X237" s="99"/>
      <c r="Y237" s="99"/>
      <c r="Z237" s="90"/>
      <c r="AA237" s="90"/>
      <c r="AB237" s="90"/>
      <c r="AC237" s="102"/>
      <c r="AD237" s="102"/>
      <c r="AE237" s="102"/>
      <c r="AF237" s="102"/>
      <c r="AG237" s="95"/>
      <c r="AH237" s="92"/>
      <c r="AI237" s="90"/>
      <c r="AJ237" s="90"/>
      <c r="AK237" s="92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2"/>
      <c r="AW237" s="92"/>
      <c r="AX237" s="99"/>
      <c r="AY237" s="99"/>
      <c r="AZ237" s="92"/>
      <c r="BA237" s="92"/>
      <c r="BB237" s="92"/>
      <c r="BC237" s="92"/>
      <c r="BD237" s="99"/>
      <c r="BE237" s="99"/>
      <c r="BF237" s="99"/>
      <c r="BG237" s="99"/>
      <c r="BH237" s="92"/>
      <c r="BI237" s="92"/>
      <c r="BJ237" s="99"/>
      <c r="BK237" s="99"/>
      <c r="BL237" s="99"/>
      <c r="BM237" s="99"/>
      <c r="BN237" s="92"/>
      <c r="BO237" s="92"/>
      <c r="BP237" s="99"/>
      <c r="BQ237" s="99"/>
      <c r="BR237" s="92"/>
      <c r="BS237" s="99"/>
      <c r="BT237" s="99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</row>
    <row r="238" spans="1:87" ht="13.5" x14ac:dyDescent="0.25">
      <c r="A238" s="97"/>
      <c r="B238" s="98"/>
      <c r="C238" s="90"/>
      <c r="D238" s="91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100"/>
      <c r="P238" s="99"/>
      <c r="Q238" s="99"/>
      <c r="R238" s="101"/>
      <c r="S238" s="99"/>
      <c r="T238" s="99"/>
      <c r="U238" s="99"/>
      <c r="V238" s="99"/>
      <c r="W238" s="99"/>
      <c r="X238" s="99"/>
      <c r="Y238" s="99"/>
      <c r="Z238" s="90"/>
      <c r="AA238" s="90"/>
      <c r="AB238" s="90"/>
      <c r="AC238" s="102"/>
      <c r="AD238" s="102"/>
      <c r="AE238" s="102"/>
      <c r="AF238" s="102"/>
      <c r="AG238" s="95"/>
      <c r="AH238" s="92"/>
      <c r="AI238" s="90"/>
      <c r="AJ238" s="90"/>
      <c r="AK238" s="92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2"/>
      <c r="AW238" s="92"/>
      <c r="AX238" s="99"/>
      <c r="AY238" s="99"/>
      <c r="AZ238" s="92"/>
      <c r="BA238" s="92"/>
      <c r="BB238" s="92"/>
      <c r="BC238" s="92"/>
      <c r="BD238" s="99"/>
      <c r="BE238" s="99"/>
      <c r="BF238" s="99"/>
      <c r="BG238" s="99"/>
      <c r="BH238" s="92"/>
      <c r="BI238" s="92"/>
      <c r="BJ238" s="99"/>
      <c r="BK238" s="99"/>
      <c r="BL238" s="99"/>
      <c r="BM238" s="99"/>
      <c r="BN238" s="92"/>
      <c r="BO238" s="92"/>
      <c r="BP238" s="99"/>
      <c r="BQ238" s="99"/>
      <c r="BR238" s="92"/>
      <c r="BS238" s="99"/>
      <c r="BT238" s="99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</row>
    <row r="239" spans="1:87" ht="13.5" x14ac:dyDescent="0.25">
      <c r="A239" s="97"/>
      <c r="B239" s="98"/>
      <c r="C239" s="90"/>
      <c r="D239" s="91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100"/>
      <c r="P239" s="99"/>
      <c r="Q239" s="99"/>
      <c r="R239" s="101"/>
      <c r="S239" s="99"/>
      <c r="T239" s="99"/>
      <c r="U239" s="99"/>
      <c r="V239" s="99"/>
      <c r="W239" s="99"/>
      <c r="X239" s="99"/>
      <c r="Y239" s="99"/>
      <c r="Z239" s="90"/>
      <c r="AA239" s="90"/>
      <c r="AB239" s="90"/>
      <c r="AC239" s="102"/>
      <c r="AD239" s="102"/>
      <c r="AE239" s="102"/>
      <c r="AF239" s="102"/>
      <c r="AG239" s="95"/>
      <c r="AH239" s="92"/>
      <c r="AI239" s="90"/>
      <c r="AJ239" s="90"/>
      <c r="AK239" s="92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2"/>
      <c r="AW239" s="92"/>
      <c r="AX239" s="99"/>
      <c r="AY239" s="99"/>
      <c r="AZ239" s="92"/>
      <c r="BA239" s="92"/>
      <c r="BB239" s="92"/>
      <c r="BC239" s="92"/>
      <c r="BD239" s="99"/>
      <c r="BE239" s="99"/>
      <c r="BF239" s="99"/>
      <c r="BG239" s="99"/>
      <c r="BH239" s="92"/>
      <c r="BI239" s="92"/>
      <c r="BJ239" s="99"/>
      <c r="BK239" s="99"/>
      <c r="BL239" s="99"/>
      <c r="BM239" s="99"/>
      <c r="BN239" s="92"/>
      <c r="BO239" s="92"/>
      <c r="BP239" s="99"/>
      <c r="BQ239" s="99"/>
      <c r="BR239" s="92"/>
      <c r="BS239" s="99"/>
      <c r="BT239" s="99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</row>
    <row r="240" spans="1:87" ht="13.5" x14ac:dyDescent="0.25">
      <c r="A240" s="97"/>
      <c r="B240" s="98"/>
      <c r="C240" s="90"/>
      <c r="D240" s="91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100"/>
      <c r="P240" s="99"/>
      <c r="Q240" s="99"/>
      <c r="R240" s="101"/>
      <c r="S240" s="99"/>
      <c r="T240" s="99"/>
      <c r="U240" s="99"/>
      <c r="V240" s="99"/>
      <c r="W240" s="99"/>
      <c r="X240" s="99"/>
      <c r="Y240" s="99"/>
      <c r="Z240" s="90"/>
      <c r="AA240" s="90"/>
      <c r="AB240" s="90"/>
      <c r="AC240" s="102"/>
      <c r="AD240" s="102"/>
      <c r="AE240" s="102"/>
      <c r="AF240" s="102"/>
      <c r="AG240" s="95"/>
      <c r="AH240" s="92"/>
      <c r="AI240" s="90"/>
      <c r="AJ240" s="90"/>
      <c r="AK240" s="92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2"/>
      <c r="AW240" s="92"/>
      <c r="AX240" s="99"/>
      <c r="AY240" s="99"/>
      <c r="AZ240" s="92"/>
      <c r="BA240" s="92"/>
      <c r="BB240" s="92"/>
      <c r="BC240" s="92"/>
      <c r="BD240" s="99"/>
      <c r="BE240" s="99"/>
      <c r="BF240" s="99"/>
      <c r="BG240" s="99"/>
      <c r="BH240" s="92"/>
      <c r="BI240" s="92"/>
      <c r="BJ240" s="99"/>
      <c r="BK240" s="99"/>
      <c r="BL240" s="99"/>
      <c r="BM240" s="99"/>
      <c r="BN240" s="92"/>
      <c r="BO240" s="92"/>
      <c r="BP240" s="99"/>
      <c r="BQ240" s="99"/>
      <c r="BR240" s="92"/>
      <c r="BS240" s="99"/>
      <c r="BT240" s="99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</row>
    <row r="241" spans="1:87" ht="13.5" x14ac:dyDescent="0.25">
      <c r="A241" s="97"/>
      <c r="B241" s="98"/>
      <c r="C241" s="90"/>
      <c r="D241" s="91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100"/>
      <c r="P241" s="99"/>
      <c r="Q241" s="99"/>
      <c r="R241" s="101"/>
      <c r="S241" s="99"/>
      <c r="T241" s="99"/>
      <c r="U241" s="99"/>
      <c r="V241" s="99"/>
      <c r="W241" s="99"/>
      <c r="X241" s="99"/>
      <c r="Y241" s="99"/>
      <c r="Z241" s="90"/>
      <c r="AA241" s="90"/>
      <c r="AB241" s="90"/>
      <c r="AC241" s="102"/>
      <c r="AD241" s="102"/>
      <c r="AE241" s="102"/>
      <c r="AF241" s="102"/>
      <c r="AG241" s="95"/>
      <c r="AH241" s="92"/>
      <c r="AI241" s="90"/>
      <c r="AJ241" s="90"/>
      <c r="AK241" s="92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2"/>
      <c r="AW241" s="92"/>
      <c r="AX241" s="99"/>
      <c r="AY241" s="99"/>
      <c r="AZ241" s="92"/>
      <c r="BA241" s="92"/>
      <c r="BB241" s="92"/>
      <c r="BC241" s="92"/>
      <c r="BD241" s="99"/>
      <c r="BE241" s="99"/>
      <c r="BF241" s="99"/>
      <c r="BG241" s="99"/>
      <c r="BH241" s="92"/>
      <c r="BI241" s="92"/>
      <c r="BJ241" s="99"/>
      <c r="BK241" s="99"/>
      <c r="BL241" s="99"/>
      <c r="BM241" s="99"/>
      <c r="BN241" s="92"/>
      <c r="BO241" s="92"/>
      <c r="BP241" s="99"/>
      <c r="BQ241" s="99"/>
      <c r="BR241" s="92"/>
      <c r="BS241" s="99"/>
      <c r="BT241" s="99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</row>
    <row r="242" spans="1:87" ht="13.5" x14ac:dyDescent="0.25">
      <c r="A242" s="97"/>
      <c r="B242" s="98"/>
      <c r="C242" s="90"/>
      <c r="D242" s="91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100"/>
      <c r="P242" s="99"/>
      <c r="Q242" s="99"/>
      <c r="R242" s="101"/>
      <c r="S242" s="99"/>
      <c r="T242" s="99"/>
      <c r="U242" s="99"/>
      <c r="V242" s="99"/>
      <c r="W242" s="99"/>
      <c r="X242" s="99"/>
      <c r="Y242" s="99"/>
      <c r="Z242" s="90"/>
      <c r="AA242" s="90"/>
      <c r="AB242" s="90"/>
      <c r="AC242" s="102"/>
      <c r="AD242" s="102"/>
      <c r="AE242" s="102"/>
      <c r="AF242" s="102"/>
      <c r="AG242" s="95"/>
      <c r="AH242" s="92"/>
      <c r="AI242" s="90"/>
      <c r="AJ242" s="90"/>
      <c r="AK242" s="92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2"/>
      <c r="AW242" s="92"/>
      <c r="AX242" s="99"/>
      <c r="AY242" s="99"/>
      <c r="AZ242" s="92"/>
      <c r="BA242" s="92"/>
      <c r="BB242" s="92"/>
      <c r="BC242" s="92"/>
      <c r="BD242" s="99"/>
      <c r="BE242" s="99"/>
      <c r="BF242" s="99"/>
      <c r="BG242" s="99"/>
      <c r="BH242" s="92"/>
      <c r="BI242" s="92"/>
      <c r="BJ242" s="99"/>
      <c r="BK242" s="99"/>
      <c r="BL242" s="99"/>
      <c r="BM242" s="99"/>
      <c r="BN242" s="92"/>
      <c r="BO242" s="92"/>
      <c r="BP242" s="99"/>
      <c r="BQ242" s="99"/>
      <c r="BR242" s="92"/>
      <c r="BS242" s="99"/>
      <c r="BT242" s="99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</row>
    <row r="243" spans="1:87" ht="13.5" x14ac:dyDescent="0.25">
      <c r="A243" s="97"/>
      <c r="B243" s="98"/>
      <c r="C243" s="90"/>
      <c r="D243" s="91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100"/>
      <c r="P243" s="99"/>
      <c r="Q243" s="99"/>
      <c r="R243" s="101"/>
      <c r="S243" s="99"/>
      <c r="T243" s="99"/>
      <c r="U243" s="99"/>
      <c r="V243" s="99"/>
      <c r="W243" s="99"/>
      <c r="X243" s="99"/>
      <c r="Y243" s="99"/>
      <c r="Z243" s="90"/>
      <c r="AA243" s="90"/>
      <c r="AB243" s="90"/>
      <c r="AC243" s="102"/>
      <c r="AD243" s="102"/>
      <c r="AE243" s="102"/>
      <c r="AF243" s="102"/>
      <c r="AG243" s="95"/>
      <c r="AH243" s="92"/>
      <c r="AI243" s="90"/>
      <c r="AJ243" s="90"/>
      <c r="AK243" s="92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2"/>
      <c r="AW243" s="92"/>
      <c r="AX243" s="99"/>
      <c r="AY243" s="99"/>
      <c r="AZ243" s="92"/>
      <c r="BA243" s="92"/>
      <c r="BB243" s="92"/>
      <c r="BC243" s="92"/>
      <c r="BD243" s="99"/>
      <c r="BE243" s="99"/>
      <c r="BF243" s="99"/>
      <c r="BG243" s="99"/>
      <c r="BH243" s="92"/>
      <c r="BI243" s="92"/>
      <c r="BJ243" s="99"/>
      <c r="BK243" s="99"/>
      <c r="BL243" s="99"/>
      <c r="BM243" s="99"/>
      <c r="BN243" s="92"/>
      <c r="BO243" s="92"/>
      <c r="BP243" s="99"/>
      <c r="BQ243" s="99"/>
      <c r="BR243" s="92"/>
      <c r="BS243" s="99"/>
      <c r="BT243" s="99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</row>
    <row r="244" spans="1:87" ht="13.5" x14ac:dyDescent="0.25">
      <c r="A244" s="97"/>
      <c r="B244" s="98"/>
      <c r="C244" s="90"/>
      <c r="D244" s="91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100"/>
      <c r="P244" s="99"/>
      <c r="Q244" s="99"/>
      <c r="R244" s="101"/>
      <c r="S244" s="99"/>
      <c r="T244" s="99"/>
      <c r="U244" s="99"/>
      <c r="V244" s="99"/>
      <c r="W244" s="99"/>
      <c r="X244" s="99"/>
      <c r="Y244" s="99"/>
      <c r="Z244" s="90"/>
      <c r="AA244" s="90"/>
      <c r="AB244" s="90"/>
      <c r="AC244" s="102"/>
      <c r="AD244" s="102"/>
      <c r="AE244" s="102"/>
      <c r="AF244" s="102"/>
      <c r="AG244" s="95"/>
      <c r="AH244" s="92"/>
      <c r="AI244" s="90"/>
      <c r="AJ244" s="90"/>
      <c r="AK244" s="92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2"/>
      <c r="AW244" s="92"/>
      <c r="AX244" s="99"/>
      <c r="AY244" s="99"/>
      <c r="AZ244" s="92"/>
      <c r="BA244" s="92"/>
      <c r="BB244" s="92"/>
      <c r="BC244" s="92"/>
      <c r="BD244" s="99"/>
      <c r="BE244" s="99"/>
      <c r="BF244" s="99"/>
      <c r="BG244" s="99"/>
      <c r="BH244" s="92"/>
      <c r="BI244" s="92"/>
      <c r="BJ244" s="99"/>
      <c r="BK244" s="99"/>
      <c r="BL244" s="99"/>
      <c r="BM244" s="99"/>
      <c r="BN244" s="92"/>
      <c r="BO244" s="92"/>
      <c r="BP244" s="99"/>
      <c r="BQ244" s="99"/>
      <c r="BR244" s="92"/>
      <c r="BS244" s="99"/>
      <c r="BT244" s="99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</row>
    <row r="245" spans="1:87" ht="13.5" x14ac:dyDescent="0.25">
      <c r="A245" s="97"/>
      <c r="B245" s="98"/>
      <c r="C245" s="90"/>
      <c r="D245" s="91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100"/>
      <c r="P245" s="99"/>
      <c r="Q245" s="99"/>
      <c r="R245" s="101"/>
      <c r="S245" s="99"/>
      <c r="T245" s="99"/>
      <c r="U245" s="99"/>
      <c r="V245" s="99"/>
      <c r="W245" s="99"/>
      <c r="X245" s="99"/>
      <c r="Y245" s="99"/>
      <c r="Z245" s="90"/>
      <c r="AA245" s="90"/>
      <c r="AB245" s="90"/>
      <c r="AC245" s="102"/>
      <c r="AD245" s="102"/>
      <c r="AE245" s="102"/>
      <c r="AF245" s="102"/>
      <c r="AG245" s="95"/>
      <c r="AH245" s="92"/>
      <c r="AI245" s="90"/>
      <c r="AJ245" s="90"/>
      <c r="AK245" s="92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2"/>
      <c r="AW245" s="92"/>
      <c r="AX245" s="99"/>
      <c r="AY245" s="99"/>
      <c r="AZ245" s="92"/>
      <c r="BA245" s="92"/>
      <c r="BB245" s="92"/>
      <c r="BC245" s="92"/>
      <c r="BD245" s="99"/>
      <c r="BE245" s="99"/>
      <c r="BF245" s="99"/>
      <c r="BG245" s="99"/>
      <c r="BH245" s="92"/>
      <c r="BI245" s="92"/>
      <c r="BJ245" s="99"/>
      <c r="BK245" s="99"/>
      <c r="BL245" s="99"/>
      <c r="BM245" s="99"/>
      <c r="BN245" s="92"/>
      <c r="BO245" s="92"/>
      <c r="BP245" s="99"/>
      <c r="BQ245" s="99"/>
      <c r="BR245" s="92"/>
      <c r="BS245" s="99"/>
      <c r="BT245" s="99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</row>
    <row r="246" spans="1:87" ht="13.5" x14ac:dyDescent="0.25">
      <c r="A246" s="97"/>
      <c r="B246" s="98"/>
      <c r="C246" s="90"/>
      <c r="D246" s="91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100"/>
      <c r="P246" s="99"/>
      <c r="Q246" s="99"/>
      <c r="R246" s="101"/>
      <c r="S246" s="99"/>
      <c r="T246" s="99"/>
      <c r="U246" s="99"/>
      <c r="V246" s="99"/>
      <c r="W246" s="99"/>
      <c r="X246" s="99"/>
      <c r="Y246" s="99"/>
      <c r="Z246" s="90"/>
      <c r="AA246" s="90"/>
      <c r="AB246" s="90"/>
      <c r="AC246" s="102"/>
      <c r="AD246" s="102"/>
      <c r="AE246" s="102"/>
      <c r="AF246" s="102"/>
      <c r="AG246" s="95"/>
      <c r="AH246" s="92"/>
      <c r="AI246" s="90"/>
      <c r="AJ246" s="90"/>
      <c r="AK246" s="92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2"/>
      <c r="AW246" s="92"/>
      <c r="AX246" s="99"/>
      <c r="AY246" s="99"/>
      <c r="AZ246" s="92"/>
      <c r="BA246" s="92"/>
      <c r="BB246" s="92"/>
      <c r="BC246" s="92"/>
      <c r="BD246" s="99"/>
      <c r="BE246" s="99"/>
      <c r="BF246" s="99"/>
      <c r="BG246" s="99"/>
      <c r="BH246" s="92"/>
      <c r="BI246" s="92"/>
      <c r="BJ246" s="99"/>
      <c r="BK246" s="99"/>
      <c r="BL246" s="99"/>
      <c r="BM246" s="99"/>
      <c r="BN246" s="92"/>
      <c r="BO246" s="92"/>
      <c r="BP246" s="99"/>
      <c r="BQ246" s="99"/>
      <c r="BR246" s="92"/>
      <c r="BS246" s="99"/>
      <c r="BT246" s="99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</row>
    <row r="247" spans="1:87" ht="13.5" x14ac:dyDescent="0.25">
      <c r="A247" s="97"/>
      <c r="B247" s="98"/>
      <c r="C247" s="90"/>
      <c r="D247" s="91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100"/>
      <c r="P247" s="99"/>
      <c r="Q247" s="99"/>
      <c r="R247" s="101"/>
      <c r="S247" s="99"/>
      <c r="T247" s="99"/>
      <c r="U247" s="99"/>
      <c r="V247" s="99"/>
      <c r="W247" s="99"/>
      <c r="X247" s="99"/>
      <c r="Y247" s="99"/>
      <c r="Z247" s="90"/>
      <c r="AA247" s="90"/>
      <c r="AB247" s="90"/>
      <c r="AC247" s="102"/>
      <c r="AD247" s="102"/>
      <c r="AE247" s="102"/>
      <c r="AF247" s="102"/>
      <c r="AG247" s="95"/>
      <c r="AH247" s="92"/>
      <c r="AI247" s="90"/>
      <c r="AJ247" s="90"/>
      <c r="AK247" s="92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2"/>
      <c r="AW247" s="92"/>
      <c r="AX247" s="99"/>
      <c r="AY247" s="99"/>
      <c r="AZ247" s="92"/>
      <c r="BA247" s="92"/>
      <c r="BB247" s="92"/>
      <c r="BC247" s="92"/>
      <c r="BD247" s="99"/>
      <c r="BE247" s="99"/>
      <c r="BF247" s="99"/>
      <c r="BG247" s="99"/>
      <c r="BH247" s="92"/>
      <c r="BI247" s="92"/>
      <c r="BJ247" s="99"/>
      <c r="BK247" s="99"/>
      <c r="BL247" s="99"/>
      <c r="BM247" s="99"/>
      <c r="BN247" s="92"/>
      <c r="BO247" s="92"/>
      <c r="BP247" s="99"/>
      <c r="BQ247" s="99"/>
      <c r="BR247" s="92"/>
      <c r="BS247" s="99"/>
      <c r="BT247" s="99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</row>
    <row r="248" spans="1:87" ht="13.5" x14ac:dyDescent="0.25">
      <c r="A248" s="97"/>
      <c r="B248" s="98"/>
      <c r="C248" s="90"/>
      <c r="D248" s="91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100"/>
      <c r="P248" s="99"/>
      <c r="Q248" s="99"/>
      <c r="R248" s="101"/>
      <c r="S248" s="99"/>
      <c r="T248" s="99"/>
      <c r="U248" s="99"/>
      <c r="V248" s="99"/>
      <c r="W248" s="99"/>
      <c r="X248" s="99"/>
      <c r="Y248" s="99"/>
      <c r="Z248" s="90"/>
      <c r="AA248" s="90"/>
      <c r="AB248" s="90"/>
      <c r="AC248" s="102"/>
      <c r="AD248" s="102"/>
      <c r="AE248" s="102"/>
      <c r="AF248" s="102"/>
      <c r="AG248" s="95"/>
      <c r="AH248" s="92"/>
      <c r="AI248" s="90"/>
      <c r="AJ248" s="90"/>
      <c r="AK248" s="92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2"/>
      <c r="AW248" s="92"/>
      <c r="AX248" s="99"/>
      <c r="AY248" s="99"/>
      <c r="AZ248" s="92"/>
      <c r="BA248" s="92"/>
      <c r="BB248" s="92"/>
      <c r="BC248" s="92"/>
      <c r="BD248" s="99"/>
      <c r="BE248" s="99"/>
      <c r="BF248" s="99"/>
      <c r="BG248" s="99"/>
      <c r="BH248" s="92"/>
      <c r="BI248" s="92"/>
      <c r="BJ248" s="99"/>
      <c r="BK248" s="99"/>
      <c r="BL248" s="99"/>
      <c r="BM248" s="99"/>
      <c r="BN248" s="92"/>
      <c r="BO248" s="92"/>
      <c r="BP248" s="99"/>
      <c r="BQ248" s="99"/>
      <c r="BR248" s="92"/>
      <c r="BS248" s="99"/>
      <c r="BT248" s="99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</row>
    <row r="249" spans="1:87" ht="13.5" x14ac:dyDescent="0.25">
      <c r="A249" s="97"/>
      <c r="B249" s="98"/>
      <c r="C249" s="90"/>
      <c r="D249" s="91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100"/>
      <c r="P249" s="99"/>
      <c r="Q249" s="99"/>
      <c r="R249" s="101"/>
      <c r="S249" s="99"/>
      <c r="T249" s="99"/>
      <c r="U249" s="99"/>
      <c r="V249" s="99"/>
      <c r="W249" s="99"/>
      <c r="X249" s="99"/>
      <c r="Y249" s="99"/>
      <c r="Z249" s="90"/>
      <c r="AA249" s="90"/>
      <c r="AB249" s="90"/>
      <c r="AC249" s="102"/>
      <c r="AD249" s="102"/>
      <c r="AE249" s="102"/>
      <c r="AF249" s="102"/>
      <c r="AG249" s="95"/>
      <c r="AH249" s="92"/>
      <c r="AI249" s="90"/>
      <c r="AJ249" s="90"/>
      <c r="AK249" s="92"/>
      <c r="AL249" s="99"/>
      <c r="AM249" s="99"/>
      <c r="AN249" s="99"/>
      <c r="AO249" s="99"/>
      <c r="AP249" s="99"/>
      <c r="AQ249" s="99"/>
      <c r="AR249" s="99"/>
      <c r="AS249" s="99"/>
      <c r="AT249" s="99"/>
      <c r="AU249" s="99"/>
      <c r="AV249" s="92"/>
      <c r="AW249" s="92"/>
      <c r="AX249" s="99"/>
      <c r="AY249" s="99"/>
      <c r="AZ249" s="92"/>
      <c r="BA249" s="92"/>
      <c r="BB249" s="92"/>
      <c r="BC249" s="92"/>
      <c r="BD249" s="99"/>
      <c r="BE249" s="99"/>
      <c r="BF249" s="99"/>
      <c r="BG249" s="99"/>
      <c r="BH249" s="92"/>
      <c r="BI249" s="92"/>
      <c r="BJ249" s="99"/>
      <c r="BK249" s="99"/>
      <c r="BL249" s="99"/>
      <c r="BM249" s="99"/>
      <c r="BN249" s="92"/>
      <c r="BO249" s="92"/>
      <c r="BP249" s="99"/>
      <c r="BQ249" s="99"/>
      <c r="BR249" s="92"/>
      <c r="BS249" s="99"/>
      <c r="BT249" s="99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</row>
    <row r="250" spans="1:87" ht="13.5" x14ac:dyDescent="0.25">
      <c r="A250" s="97"/>
      <c r="B250" s="98"/>
      <c r="C250" s="90"/>
      <c r="D250" s="91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100"/>
      <c r="P250" s="99"/>
      <c r="Q250" s="99"/>
      <c r="R250" s="101"/>
      <c r="S250" s="99"/>
      <c r="T250" s="99"/>
      <c r="U250" s="99"/>
      <c r="V250" s="99"/>
      <c r="W250" s="99"/>
      <c r="X250" s="99"/>
      <c r="Y250" s="99"/>
      <c r="Z250" s="90"/>
      <c r="AA250" s="90"/>
      <c r="AB250" s="90"/>
      <c r="AC250" s="102"/>
      <c r="AD250" s="102"/>
      <c r="AE250" s="102"/>
      <c r="AF250" s="102"/>
      <c r="AG250" s="95"/>
      <c r="AH250" s="92"/>
      <c r="AI250" s="90"/>
      <c r="AJ250" s="90"/>
      <c r="AK250" s="92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2"/>
      <c r="AW250" s="92"/>
      <c r="AX250" s="99"/>
      <c r="AY250" s="99"/>
      <c r="AZ250" s="92"/>
      <c r="BA250" s="92"/>
      <c r="BB250" s="92"/>
      <c r="BC250" s="92"/>
      <c r="BD250" s="99"/>
      <c r="BE250" s="99"/>
      <c r="BF250" s="99"/>
      <c r="BG250" s="99"/>
      <c r="BH250" s="92"/>
      <c r="BI250" s="92"/>
      <c r="BJ250" s="99"/>
      <c r="BK250" s="99"/>
      <c r="BL250" s="99"/>
      <c r="BM250" s="99"/>
      <c r="BN250" s="92"/>
      <c r="BO250" s="92"/>
      <c r="BP250" s="99"/>
      <c r="BQ250" s="99"/>
      <c r="BR250" s="92"/>
      <c r="BS250" s="99"/>
      <c r="BT250" s="99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</row>
    <row r="251" spans="1:87" ht="13.5" x14ac:dyDescent="0.25">
      <c r="A251" s="97"/>
      <c r="B251" s="98"/>
      <c r="C251" s="90"/>
      <c r="D251" s="91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100"/>
      <c r="P251" s="99"/>
      <c r="Q251" s="99"/>
      <c r="R251" s="101"/>
      <c r="S251" s="99"/>
      <c r="T251" s="99"/>
      <c r="U251" s="99"/>
      <c r="V251" s="99"/>
      <c r="W251" s="99"/>
      <c r="X251" s="99"/>
      <c r="Y251" s="99"/>
      <c r="Z251" s="90"/>
      <c r="AA251" s="90"/>
      <c r="AB251" s="90"/>
      <c r="AC251" s="102"/>
      <c r="AD251" s="102"/>
      <c r="AE251" s="102"/>
      <c r="AF251" s="102"/>
      <c r="AG251" s="95"/>
      <c r="AH251" s="92"/>
      <c r="AI251" s="90"/>
      <c r="AJ251" s="90"/>
      <c r="AK251" s="92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2"/>
      <c r="AW251" s="92"/>
      <c r="AX251" s="99"/>
      <c r="AY251" s="99"/>
      <c r="AZ251" s="92"/>
      <c r="BA251" s="92"/>
      <c r="BB251" s="92"/>
      <c r="BC251" s="92"/>
      <c r="BD251" s="99"/>
      <c r="BE251" s="99"/>
      <c r="BF251" s="99"/>
      <c r="BG251" s="99"/>
      <c r="BH251" s="92"/>
      <c r="BI251" s="92"/>
      <c r="BJ251" s="99"/>
      <c r="BK251" s="99"/>
      <c r="BL251" s="99"/>
      <c r="BM251" s="99"/>
      <c r="BN251" s="92"/>
      <c r="BO251" s="92"/>
      <c r="BP251" s="99"/>
      <c r="BQ251" s="99"/>
      <c r="BR251" s="92"/>
      <c r="BS251" s="99"/>
      <c r="BT251" s="99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  <c r="CF251" s="92"/>
      <c r="CG251" s="92"/>
      <c r="CH251" s="92"/>
      <c r="CI251" s="92"/>
    </row>
    <row r="252" spans="1:87" ht="13.5" x14ac:dyDescent="0.25">
      <c r="A252" s="97"/>
      <c r="B252" s="98"/>
      <c r="C252" s="90"/>
      <c r="D252" s="91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100"/>
      <c r="P252" s="99"/>
      <c r="Q252" s="99"/>
      <c r="R252" s="101"/>
      <c r="S252" s="99"/>
      <c r="T252" s="99"/>
      <c r="U252" s="99"/>
      <c r="V252" s="99"/>
      <c r="W252" s="99"/>
      <c r="X252" s="99"/>
      <c r="Y252" s="99"/>
      <c r="Z252" s="90"/>
      <c r="AA252" s="90"/>
      <c r="AB252" s="90"/>
      <c r="AC252" s="102"/>
      <c r="AD252" s="102"/>
      <c r="AE252" s="102"/>
      <c r="AF252" s="102"/>
      <c r="AG252" s="95"/>
      <c r="AH252" s="92"/>
      <c r="AI252" s="90"/>
      <c r="AJ252" s="90"/>
      <c r="AK252" s="92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2"/>
      <c r="AW252" s="92"/>
      <c r="AX252" s="99"/>
      <c r="AY252" s="99"/>
      <c r="AZ252" s="92"/>
      <c r="BA252" s="92"/>
      <c r="BB252" s="92"/>
      <c r="BC252" s="92"/>
      <c r="BD252" s="99"/>
      <c r="BE252" s="99"/>
      <c r="BF252" s="99"/>
      <c r="BG252" s="99"/>
      <c r="BH252" s="92"/>
      <c r="BI252" s="92"/>
      <c r="BJ252" s="99"/>
      <c r="BK252" s="99"/>
      <c r="BL252" s="99"/>
      <c r="BM252" s="99"/>
      <c r="BN252" s="92"/>
      <c r="BO252" s="92"/>
      <c r="BP252" s="99"/>
      <c r="BQ252" s="99"/>
      <c r="BR252" s="92"/>
      <c r="BS252" s="99"/>
      <c r="BT252" s="99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</row>
    <row r="253" spans="1:87" ht="13.5" x14ac:dyDescent="0.25">
      <c r="A253" s="97"/>
      <c r="B253" s="98"/>
      <c r="C253" s="90"/>
      <c r="D253" s="91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100"/>
      <c r="P253" s="99"/>
      <c r="Q253" s="99"/>
      <c r="R253" s="101"/>
      <c r="S253" s="99"/>
      <c r="T253" s="99"/>
      <c r="U253" s="99"/>
      <c r="V253" s="99"/>
      <c r="W253" s="99"/>
      <c r="X253" s="99"/>
      <c r="Y253" s="99"/>
      <c r="Z253" s="90"/>
      <c r="AA253" s="90"/>
      <c r="AB253" s="90"/>
      <c r="AC253" s="102"/>
      <c r="AD253" s="102"/>
      <c r="AE253" s="102"/>
      <c r="AF253" s="102"/>
      <c r="AG253" s="95"/>
      <c r="AH253" s="92"/>
      <c r="AI253" s="90"/>
      <c r="AJ253" s="90"/>
      <c r="AK253" s="92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2"/>
      <c r="AW253" s="92"/>
      <c r="AX253" s="99"/>
      <c r="AY253" s="99"/>
      <c r="AZ253" s="92"/>
      <c r="BA253" s="92"/>
      <c r="BB253" s="92"/>
      <c r="BC253" s="92"/>
      <c r="BD253" s="99"/>
      <c r="BE253" s="99"/>
      <c r="BF253" s="99"/>
      <c r="BG253" s="99"/>
      <c r="BH253" s="92"/>
      <c r="BI253" s="92"/>
      <c r="BJ253" s="99"/>
      <c r="BK253" s="99"/>
      <c r="BL253" s="99"/>
      <c r="BM253" s="99"/>
      <c r="BN253" s="92"/>
      <c r="BO253" s="92"/>
      <c r="BP253" s="99"/>
      <c r="BQ253" s="99"/>
      <c r="BR253" s="92"/>
      <c r="BS253" s="99"/>
      <c r="BT253" s="99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  <c r="CF253" s="92"/>
      <c r="CG253" s="92"/>
      <c r="CH253" s="92"/>
      <c r="CI253" s="92"/>
    </row>
    <row r="254" spans="1:87" ht="13.5" x14ac:dyDescent="0.25">
      <c r="A254" s="97"/>
      <c r="B254" s="98"/>
      <c r="C254" s="90"/>
      <c r="D254" s="91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100"/>
      <c r="P254" s="99"/>
      <c r="Q254" s="99"/>
      <c r="R254" s="101"/>
      <c r="S254" s="99"/>
      <c r="T254" s="99"/>
      <c r="U254" s="99"/>
      <c r="V254" s="99"/>
      <c r="W254" s="99"/>
      <c r="X254" s="99"/>
      <c r="Y254" s="99"/>
      <c r="Z254" s="90"/>
      <c r="AA254" s="90"/>
      <c r="AB254" s="90"/>
      <c r="AC254" s="102"/>
      <c r="AD254" s="102"/>
      <c r="AE254" s="102"/>
      <c r="AF254" s="102"/>
      <c r="AG254" s="95"/>
      <c r="AH254" s="92"/>
      <c r="AI254" s="90"/>
      <c r="AJ254" s="90"/>
      <c r="AK254" s="92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2"/>
      <c r="AW254" s="92"/>
      <c r="AX254" s="99"/>
      <c r="AY254" s="99"/>
      <c r="AZ254" s="92"/>
      <c r="BA254" s="92"/>
      <c r="BB254" s="92"/>
      <c r="BC254" s="92"/>
      <c r="BD254" s="99"/>
      <c r="BE254" s="99"/>
      <c r="BF254" s="99"/>
      <c r="BG254" s="99"/>
      <c r="BH254" s="92"/>
      <c r="BI254" s="92"/>
      <c r="BJ254" s="99"/>
      <c r="BK254" s="99"/>
      <c r="BL254" s="99"/>
      <c r="BM254" s="99"/>
      <c r="BN254" s="92"/>
      <c r="BO254" s="92"/>
      <c r="BP254" s="99"/>
      <c r="BQ254" s="99"/>
      <c r="BR254" s="92"/>
      <c r="BS254" s="99"/>
      <c r="BT254" s="99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</row>
    <row r="255" spans="1:87" ht="13.5" x14ac:dyDescent="0.25">
      <c r="A255" s="97"/>
      <c r="B255" s="98"/>
      <c r="C255" s="90"/>
      <c r="D255" s="91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100"/>
      <c r="P255" s="99"/>
      <c r="Q255" s="99"/>
      <c r="R255" s="101"/>
      <c r="S255" s="99"/>
      <c r="T255" s="99"/>
      <c r="U255" s="99"/>
      <c r="V255" s="99"/>
      <c r="W255" s="99"/>
      <c r="X255" s="99"/>
      <c r="Y255" s="99"/>
      <c r="Z255" s="90"/>
      <c r="AA255" s="90"/>
      <c r="AB255" s="90"/>
      <c r="AC255" s="102"/>
      <c r="AD255" s="102"/>
      <c r="AE255" s="102"/>
      <c r="AF255" s="102"/>
      <c r="AG255" s="95"/>
      <c r="AH255" s="92"/>
      <c r="AI255" s="90"/>
      <c r="AJ255" s="90"/>
      <c r="AK255" s="92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2"/>
      <c r="AW255" s="92"/>
      <c r="AX255" s="99"/>
      <c r="AY255" s="99"/>
      <c r="AZ255" s="92"/>
      <c r="BA255" s="92"/>
      <c r="BB255" s="92"/>
      <c r="BC255" s="92"/>
      <c r="BD255" s="99"/>
      <c r="BE255" s="99"/>
      <c r="BF255" s="99"/>
      <c r="BG255" s="99"/>
      <c r="BH255" s="92"/>
      <c r="BI255" s="92"/>
      <c r="BJ255" s="99"/>
      <c r="BK255" s="99"/>
      <c r="BL255" s="99"/>
      <c r="BM255" s="99"/>
      <c r="BN255" s="92"/>
      <c r="BO255" s="92"/>
      <c r="BP255" s="99"/>
      <c r="BQ255" s="99"/>
      <c r="BR255" s="92"/>
      <c r="BS255" s="99"/>
      <c r="BT255" s="99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  <c r="CF255" s="92"/>
      <c r="CG255" s="92"/>
      <c r="CH255" s="92"/>
      <c r="CI255" s="92"/>
    </row>
    <row r="256" spans="1:87" ht="13.5" x14ac:dyDescent="0.25">
      <c r="A256" s="97"/>
      <c r="B256" s="98"/>
      <c r="C256" s="90"/>
      <c r="D256" s="91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100"/>
      <c r="P256" s="99"/>
      <c r="Q256" s="99"/>
      <c r="R256" s="101"/>
      <c r="S256" s="99"/>
      <c r="T256" s="99"/>
      <c r="U256" s="99"/>
      <c r="V256" s="99"/>
      <c r="W256" s="99"/>
      <c r="X256" s="99"/>
      <c r="Y256" s="99"/>
      <c r="Z256" s="90"/>
      <c r="AA256" s="90"/>
      <c r="AB256" s="90"/>
      <c r="AC256" s="102"/>
      <c r="AD256" s="102"/>
      <c r="AE256" s="102"/>
      <c r="AF256" s="102"/>
      <c r="AG256" s="95"/>
      <c r="AH256" s="92"/>
      <c r="AI256" s="90"/>
      <c r="AJ256" s="90"/>
      <c r="AK256" s="92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2"/>
      <c r="AW256" s="92"/>
      <c r="AX256" s="99"/>
      <c r="AY256" s="99"/>
      <c r="AZ256" s="92"/>
      <c r="BA256" s="92"/>
      <c r="BB256" s="92"/>
      <c r="BC256" s="92"/>
      <c r="BD256" s="99"/>
      <c r="BE256" s="99"/>
      <c r="BF256" s="99"/>
      <c r="BG256" s="99"/>
      <c r="BH256" s="92"/>
      <c r="BI256" s="92"/>
      <c r="BJ256" s="99"/>
      <c r="BK256" s="99"/>
      <c r="BL256" s="99"/>
      <c r="BM256" s="99"/>
      <c r="BN256" s="92"/>
      <c r="BO256" s="92"/>
      <c r="BP256" s="99"/>
      <c r="BQ256" s="99"/>
      <c r="BR256" s="92"/>
      <c r="BS256" s="99"/>
      <c r="BT256" s="99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</row>
    <row r="257" spans="1:87" ht="13.5" x14ac:dyDescent="0.25">
      <c r="A257" s="97"/>
      <c r="B257" s="98"/>
      <c r="C257" s="90"/>
      <c r="D257" s="91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100"/>
      <c r="P257" s="99"/>
      <c r="Q257" s="99"/>
      <c r="R257" s="101"/>
      <c r="S257" s="99"/>
      <c r="T257" s="99"/>
      <c r="U257" s="99"/>
      <c r="V257" s="99"/>
      <c r="W257" s="99"/>
      <c r="X257" s="99"/>
      <c r="Y257" s="99"/>
      <c r="Z257" s="90"/>
      <c r="AA257" s="90"/>
      <c r="AB257" s="90"/>
      <c r="AC257" s="102"/>
      <c r="AD257" s="102"/>
      <c r="AE257" s="102"/>
      <c r="AF257" s="102"/>
      <c r="AG257" s="95"/>
      <c r="AH257" s="92"/>
      <c r="AI257" s="90"/>
      <c r="AJ257" s="90"/>
      <c r="AK257" s="92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2"/>
      <c r="AW257" s="92"/>
      <c r="AX257" s="99"/>
      <c r="AY257" s="99"/>
      <c r="AZ257" s="92"/>
      <c r="BA257" s="92"/>
      <c r="BB257" s="92"/>
      <c r="BC257" s="92"/>
      <c r="BD257" s="99"/>
      <c r="BE257" s="99"/>
      <c r="BF257" s="99"/>
      <c r="BG257" s="99"/>
      <c r="BH257" s="92"/>
      <c r="BI257" s="92"/>
      <c r="BJ257" s="99"/>
      <c r="BK257" s="99"/>
      <c r="BL257" s="99"/>
      <c r="BM257" s="99"/>
      <c r="BN257" s="92"/>
      <c r="BO257" s="92"/>
      <c r="BP257" s="99"/>
      <c r="BQ257" s="99"/>
      <c r="BR257" s="92"/>
      <c r="BS257" s="99"/>
      <c r="BT257" s="99"/>
      <c r="BU257" s="92"/>
      <c r="BV257" s="92"/>
      <c r="BW257" s="92"/>
      <c r="BX257" s="92"/>
      <c r="BY257" s="92"/>
      <c r="BZ257" s="92"/>
      <c r="CA257" s="92"/>
      <c r="CB257" s="92"/>
      <c r="CC257" s="92"/>
      <c r="CD257" s="92"/>
      <c r="CE257" s="92"/>
      <c r="CF257" s="92"/>
      <c r="CG257" s="92"/>
      <c r="CH257" s="92"/>
      <c r="CI257" s="92"/>
    </row>
    <row r="258" spans="1:87" ht="13.5" x14ac:dyDescent="0.25">
      <c r="A258" s="97"/>
      <c r="B258" s="98"/>
      <c r="C258" s="90"/>
      <c r="D258" s="91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100"/>
      <c r="P258" s="99"/>
      <c r="Q258" s="99"/>
      <c r="R258" s="101"/>
      <c r="S258" s="99"/>
      <c r="T258" s="99"/>
      <c r="U258" s="99"/>
      <c r="V258" s="99"/>
      <c r="W258" s="99"/>
      <c r="X258" s="99"/>
      <c r="Y258" s="99"/>
      <c r="Z258" s="90"/>
      <c r="AA258" s="90"/>
      <c r="AB258" s="90"/>
      <c r="AC258" s="102"/>
      <c r="AD258" s="102"/>
      <c r="AE258" s="102"/>
      <c r="AF258" s="102"/>
      <c r="AG258" s="95"/>
      <c r="AH258" s="92"/>
      <c r="AI258" s="90"/>
      <c r="AJ258" s="90"/>
      <c r="AK258" s="92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2"/>
      <c r="AW258" s="92"/>
      <c r="AX258" s="99"/>
      <c r="AY258" s="99"/>
      <c r="AZ258" s="92"/>
      <c r="BA258" s="92"/>
      <c r="BB258" s="92"/>
      <c r="BC258" s="92"/>
      <c r="BD258" s="99"/>
      <c r="BE258" s="99"/>
      <c r="BF258" s="99"/>
      <c r="BG258" s="99"/>
      <c r="BH258" s="92"/>
      <c r="BI258" s="92"/>
      <c r="BJ258" s="99"/>
      <c r="BK258" s="99"/>
      <c r="BL258" s="99"/>
      <c r="BM258" s="99"/>
      <c r="BN258" s="92"/>
      <c r="BO258" s="92"/>
      <c r="BP258" s="99"/>
      <c r="BQ258" s="99"/>
      <c r="BR258" s="92"/>
      <c r="BS258" s="99"/>
      <c r="BT258" s="99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  <c r="CF258" s="92"/>
      <c r="CG258" s="92"/>
      <c r="CH258" s="92"/>
      <c r="CI258" s="92"/>
    </row>
    <row r="259" spans="1:87" ht="13.5" x14ac:dyDescent="0.25">
      <c r="A259" s="97"/>
      <c r="B259" s="98"/>
      <c r="C259" s="90"/>
      <c r="D259" s="91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100"/>
      <c r="P259" s="99"/>
      <c r="Q259" s="99"/>
      <c r="R259" s="101"/>
      <c r="S259" s="99"/>
      <c r="T259" s="99"/>
      <c r="U259" s="99"/>
      <c r="V259" s="99"/>
      <c r="W259" s="99"/>
      <c r="X259" s="99"/>
      <c r="Y259" s="99"/>
      <c r="Z259" s="90"/>
      <c r="AA259" s="90"/>
      <c r="AB259" s="90"/>
      <c r="AC259" s="102"/>
      <c r="AD259" s="102"/>
      <c r="AE259" s="102"/>
      <c r="AF259" s="102"/>
      <c r="AG259" s="95"/>
      <c r="AH259" s="92"/>
      <c r="AI259" s="90"/>
      <c r="AJ259" s="90"/>
      <c r="AK259" s="92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2"/>
      <c r="AW259" s="92"/>
      <c r="AX259" s="99"/>
      <c r="AY259" s="99"/>
      <c r="AZ259" s="92"/>
      <c r="BA259" s="92"/>
      <c r="BB259" s="92"/>
      <c r="BC259" s="92"/>
      <c r="BD259" s="99"/>
      <c r="BE259" s="99"/>
      <c r="BF259" s="99"/>
      <c r="BG259" s="99"/>
      <c r="BH259" s="92"/>
      <c r="BI259" s="92"/>
      <c r="BJ259" s="99"/>
      <c r="BK259" s="99"/>
      <c r="BL259" s="99"/>
      <c r="BM259" s="99"/>
      <c r="BN259" s="92"/>
      <c r="BO259" s="92"/>
      <c r="BP259" s="99"/>
      <c r="BQ259" s="99"/>
      <c r="BR259" s="92"/>
      <c r="BS259" s="99"/>
      <c r="BT259" s="99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</row>
    <row r="260" spans="1:87" ht="13.5" x14ac:dyDescent="0.25">
      <c r="A260" s="97"/>
      <c r="B260" s="98"/>
      <c r="C260" s="90"/>
      <c r="D260" s="91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100"/>
      <c r="P260" s="99"/>
      <c r="Q260" s="99"/>
      <c r="R260" s="101"/>
      <c r="S260" s="99"/>
      <c r="T260" s="99"/>
      <c r="U260" s="99"/>
      <c r="V260" s="99"/>
      <c r="W260" s="99"/>
      <c r="X260" s="99"/>
      <c r="Y260" s="99"/>
      <c r="Z260" s="90"/>
      <c r="AA260" s="90"/>
      <c r="AB260" s="90"/>
      <c r="AC260" s="102"/>
      <c r="AD260" s="102"/>
      <c r="AE260" s="102"/>
      <c r="AF260" s="102"/>
      <c r="AG260" s="95"/>
      <c r="AH260" s="92"/>
      <c r="AI260" s="90"/>
      <c r="AJ260" s="90"/>
      <c r="AK260" s="92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2"/>
      <c r="AW260" s="92"/>
      <c r="AX260" s="99"/>
      <c r="AY260" s="99"/>
      <c r="AZ260" s="92"/>
      <c r="BA260" s="92"/>
      <c r="BB260" s="92"/>
      <c r="BC260" s="92"/>
      <c r="BD260" s="99"/>
      <c r="BE260" s="99"/>
      <c r="BF260" s="99"/>
      <c r="BG260" s="99"/>
      <c r="BH260" s="92"/>
      <c r="BI260" s="92"/>
      <c r="BJ260" s="99"/>
      <c r="BK260" s="99"/>
      <c r="BL260" s="99"/>
      <c r="BM260" s="99"/>
      <c r="BN260" s="92"/>
      <c r="BO260" s="92"/>
      <c r="BP260" s="99"/>
      <c r="BQ260" s="99"/>
      <c r="BR260" s="92"/>
      <c r="BS260" s="99"/>
      <c r="BT260" s="99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2"/>
      <c r="CH260" s="92"/>
      <c r="CI260" s="92"/>
    </row>
    <row r="261" spans="1:87" ht="13.5" x14ac:dyDescent="0.25">
      <c r="A261" s="97"/>
      <c r="B261" s="98"/>
      <c r="C261" s="90"/>
      <c r="D261" s="91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100"/>
      <c r="P261" s="99"/>
      <c r="Q261" s="99"/>
      <c r="R261" s="101"/>
      <c r="S261" s="99"/>
      <c r="T261" s="99"/>
      <c r="U261" s="99"/>
      <c r="V261" s="99"/>
      <c r="W261" s="99"/>
      <c r="X261" s="99"/>
      <c r="Y261" s="99"/>
      <c r="Z261" s="90"/>
      <c r="AA261" s="90"/>
      <c r="AB261" s="90"/>
      <c r="AC261" s="102"/>
      <c r="AD261" s="102"/>
      <c r="AE261" s="102"/>
      <c r="AF261" s="102"/>
      <c r="AG261" s="95"/>
      <c r="AH261" s="92"/>
      <c r="AI261" s="90"/>
      <c r="AJ261" s="90"/>
      <c r="AK261" s="92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2"/>
      <c r="AW261" s="92"/>
      <c r="AX261" s="99"/>
      <c r="AY261" s="99"/>
      <c r="AZ261" s="92"/>
      <c r="BA261" s="92"/>
      <c r="BB261" s="92"/>
      <c r="BC261" s="92"/>
      <c r="BD261" s="99"/>
      <c r="BE261" s="99"/>
      <c r="BF261" s="99"/>
      <c r="BG261" s="99"/>
      <c r="BH261" s="92"/>
      <c r="BI261" s="92"/>
      <c r="BJ261" s="99"/>
      <c r="BK261" s="99"/>
      <c r="BL261" s="99"/>
      <c r="BM261" s="99"/>
      <c r="BN261" s="92"/>
      <c r="BO261" s="92"/>
      <c r="BP261" s="99"/>
      <c r="BQ261" s="99"/>
      <c r="BR261" s="92"/>
      <c r="BS261" s="99"/>
      <c r="BT261" s="99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</row>
    <row r="262" spans="1:87" ht="13.5" x14ac:dyDescent="0.25">
      <c r="A262" s="97"/>
      <c r="B262" s="98"/>
      <c r="C262" s="90"/>
      <c r="D262" s="91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100"/>
      <c r="P262" s="99"/>
      <c r="Q262" s="99"/>
      <c r="R262" s="101"/>
      <c r="S262" s="99"/>
      <c r="T262" s="99"/>
      <c r="U262" s="99"/>
      <c r="V262" s="99"/>
      <c r="W262" s="99"/>
      <c r="X262" s="99"/>
      <c r="Y262" s="99"/>
      <c r="Z262" s="90"/>
      <c r="AA262" s="90"/>
      <c r="AB262" s="90"/>
      <c r="AC262" s="102"/>
      <c r="AD262" s="102"/>
      <c r="AE262" s="102"/>
      <c r="AF262" s="102"/>
      <c r="AG262" s="95"/>
      <c r="AH262" s="92"/>
      <c r="AI262" s="90"/>
      <c r="AJ262" s="90"/>
      <c r="AK262" s="92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2"/>
      <c r="AW262" s="92"/>
      <c r="AX262" s="99"/>
      <c r="AY262" s="99"/>
      <c r="AZ262" s="92"/>
      <c r="BA262" s="92"/>
      <c r="BB262" s="92"/>
      <c r="BC262" s="92"/>
      <c r="BD262" s="99"/>
      <c r="BE262" s="99"/>
      <c r="BF262" s="99"/>
      <c r="BG262" s="99"/>
      <c r="BH262" s="92"/>
      <c r="BI262" s="92"/>
      <c r="BJ262" s="99"/>
      <c r="BK262" s="99"/>
      <c r="BL262" s="99"/>
      <c r="BM262" s="99"/>
      <c r="BN262" s="92"/>
      <c r="BO262" s="92"/>
      <c r="BP262" s="99"/>
      <c r="BQ262" s="99"/>
      <c r="BR262" s="92"/>
      <c r="BS262" s="99"/>
      <c r="BT262" s="99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</row>
    <row r="263" spans="1:87" ht="13.5" x14ac:dyDescent="0.25">
      <c r="A263" s="97"/>
      <c r="B263" s="98"/>
      <c r="C263" s="90"/>
      <c r="D263" s="91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100"/>
      <c r="P263" s="99"/>
      <c r="Q263" s="99"/>
      <c r="R263" s="101"/>
      <c r="S263" s="99"/>
      <c r="T263" s="99"/>
      <c r="U263" s="99"/>
      <c r="V263" s="99"/>
      <c r="W263" s="99"/>
      <c r="X263" s="99"/>
      <c r="Y263" s="99"/>
      <c r="Z263" s="90"/>
      <c r="AA263" s="90"/>
      <c r="AB263" s="90"/>
      <c r="AC263" s="102"/>
      <c r="AD263" s="102"/>
      <c r="AE263" s="102"/>
      <c r="AF263" s="102"/>
      <c r="AG263" s="95"/>
      <c r="AH263" s="92"/>
      <c r="AI263" s="90"/>
      <c r="AJ263" s="90"/>
      <c r="AK263" s="92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2"/>
      <c r="AW263" s="92"/>
      <c r="AX263" s="99"/>
      <c r="AY263" s="99"/>
      <c r="AZ263" s="92"/>
      <c r="BA263" s="92"/>
      <c r="BB263" s="92"/>
      <c r="BC263" s="92"/>
      <c r="BD263" s="99"/>
      <c r="BE263" s="99"/>
      <c r="BF263" s="99"/>
      <c r="BG263" s="99"/>
      <c r="BH263" s="92"/>
      <c r="BI263" s="92"/>
      <c r="BJ263" s="99"/>
      <c r="BK263" s="99"/>
      <c r="BL263" s="99"/>
      <c r="BM263" s="99"/>
      <c r="BN263" s="92"/>
      <c r="BO263" s="92"/>
      <c r="BP263" s="99"/>
      <c r="BQ263" s="99"/>
      <c r="BR263" s="92"/>
      <c r="BS263" s="99"/>
      <c r="BT263" s="99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2"/>
      <c r="CH263" s="92"/>
      <c r="CI263" s="92"/>
    </row>
    <row r="264" spans="1:87" ht="13.5" x14ac:dyDescent="0.25">
      <c r="A264" s="97"/>
      <c r="B264" s="98"/>
      <c r="C264" s="90"/>
      <c r="D264" s="91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100"/>
      <c r="P264" s="99"/>
      <c r="Q264" s="99"/>
      <c r="R264" s="101"/>
      <c r="S264" s="99"/>
      <c r="T264" s="99"/>
      <c r="U264" s="99"/>
      <c r="V264" s="99"/>
      <c r="W264" s="99"/>
      <c r="X264" s="99"/>
      <c r="Y264" s="99"/>
      <c r="Z264" s="90"/>
      <c r="AA264" s="90"/>
      <c r="AB264" s="90"/>
      <c r="AC264" s="102"/>
      <c r="AD264" s="102"/>
      <c r="AE264" s="102"/>
      <c r="AF264" s="102"/>
      <c r="AG264" s="95"/>
      <c r="AH264" s="92"/>
      <c r="AI264" s="90"/>
      <c r="AJ264" s="90"/>
      <c r="AK264" s="92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2"/>
      <c r="AW264" s="92"/>
      <c r="AX264" s="99"/>
      <c r="AY264" s="99"/>
      <c r="AZ264" s="92"/>
      <c r="BA264" s="92"/>
      <c r="BB264" s="92"/>
      <c r="BC264" s="92"/>
      <c r="BD264" s="99"/>
      <c r="BE264" s="99"/>
      <c r="BF264" s="99"/>
      <c r="BG264" s="99"/>
      <c r="BH264" s="92"/>
      <c r="BI264" s="92"/>
      <c r="BJ264" s="99"/>
      <c r="BK264" s="99"/>
      <c r="BL264" s="99"/>
      <c r="BM264" s="99"/>
      <c r="BN264" s="92"/>
      <c r="BO264" s="92"/>
      <c r="BP264" s="99"/>
      <c r="BQ264" s="99"/>
      <c r="BR264" s="92"/>
      <c r="BS264" s="99"/>
      <c r="BT264" s="99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</row>
    <row r="265" spans="1:87" ht="13.5" x14ac:dyDescent="0.25">
      <c r="A265" s="97"/>
      <c r="B265" s="98"/>
      <c r="C265" s="90"/>
      <c r="D265" s="91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100"/>
      <c r="P265" s="99"/>
      <c r="Q265" s="99"/>
      <c r="R265" s="101"/>
      <c r="S265" s="99"/>
      <c r="T265" s="99"/>
      <c r="U265" s="99"/>
      <c r="V265" s="99"/>
      <c r="W265" s="99"/>
      <c r="X265" s="99"/>
      <c r="Y265" s="99"/>
      <c r="Z265" s="90"/>
      <c r="AA265" s="90"/>
      <c r="AB265" s="90"/>
      <c r="AC265" s="102"/>
      <c r="AD265" s="102"/>
      <c r="AE265" s="102"/>
      <c r="AF265" s="102"/>
      <c r="AG265" s="95"/>
      <c r="AH265" s="92"/>
      <c r="AI265" s="90"/>
      <c r="AJ265" s="90"/>
      <c r="AK265" s="92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2"/>
      <c r="AW265" s="92"/>
      <c r="AX265" s="99"/>
      <c r="AY265" s="99"/>
      <c r="AZ265" s="92"/>
      <c r="BA265" s="92"/>
      <c r="BB265" s="92"/>
      <c r="BC265" s="92"/>
      <c r="BD265" s="99"/>
      <c r="BE265" s="99"/>
      <c r="BF265" s="99"/>
      <c r="BG265" s="99"/>
      <c r="BH265" s="92"/>
      <c r="BI265" s="92"/>
      <c r="BJ265" s="99"/>
      <c r="BK265" s="99"/>
      <c r="BL265" s="99"/>
      <c r="BM265" s="99"/>
      <c r="BN265" s="92"/>
      <c r="BO265" s="92"/>
      <c r="BP265" s="99"/>
      <c r="BQ265" s="99"/>
      <c r="BR265" s="92"/>
      <c r="BS265" s="99"/>
      <c r="BT265" s="99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2"/>
      <c r="CH265" s="92"/>
      <c r="CI265" s="92"/>
    </row>
    <row r="266" spans="1:87" ht="13.5" x14ac:dyDescent="0.25">
      <c r="A266" s="97"/>
      <c r="B266" s="98"/>
      <c r="C266" s="90"/>
      <c r="D266" s="91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100"/>
      <c r="P266" s="99"/>
      <c r="Q266" s="99"/>
      <c r="R266" s="101"/>
      <c r="S266" s="99"/>
      <c r="T266" s="99"/>
      <c r="U266" s="99"/>
      <c r="V266" s="99"/>
      <c r="W266" s="99"/>
      <c r="X266" s="99"/>
      <c r="Y266" s="99"/>
      <c r="Z266" s="90"/>
      <c r="AA266" s="90"/>
      <c r="AB266" s="90"/>
      <c r="AC266" s="102"/>
      <c r="AD266" s="102"/>
      <c r="AE266" s="102"/>
      <c r="AF266" s="102"/>
      <c r="AG266" s="95"/>
      <c r="AH266" s="92"/>
      <c r="AI266" s="90"/>
      <c r="AJ266" s="90"/>
      <c r="AK266" s="92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2"/>
      <c r="AW266" s="92"/>
      <c r="AX266" s="99"/>
      <c r="AY266" s="99"/>
      <c r="AZ266" s="92"/>
      <c r="BA266" s="92"/>
      <c r="BB266" s="92"/>
      <c r="BC266" s="92"/>
      <c r="BD266" s="99"/>
      <c r="BE266" s="99"/>
      <c r="BF266" s="99"/>
      <c r="BG266" s="99"/>
      <c r="BH266" s="92"/>
      <c r="BI266" s="92"/>
      <c r="BJ266" s="99"/>
      <c r="BK266" s="99"/>
      <c r="BL266" s="99"/>
      <c r="BM266" s="99"/>
      <c r="BN266" s="92"/>
      <c r="BO266" s="92"/>
      <c r="BP266" s="99"/>
      <c r="BQ266" s="99"/>
      <c r="BR266" s="92"/>
      <c r="BS266" s="99"/>
      <c r="BT266" s="99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2"/>
      <c r="CH266" s="92"/>
      <c r="CI266" s="92"/>
    </row>
    <row r="267" spans="1:87" ht="13.5" x14ac:dyDescent="0.25">
      <c r="A267" s="97"/>
      <c r="B267" s="98"/>
      <c r="C267" s="90"/>
      <c r="D267" s="91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100"/>
      <c r="P267" s="99"/>
      <c r="Q267" s="99"/>
      <c r="R267" s="101"/>
      <c r="S267" s="99"/>
      <c r="T267" s="99"/>
      <c r="U267" s="99"/>
      <c r="V267" s="99"/>
      <c r="W267" s="99"/>
      <c r="X267" s="99"/>
      <c r="Y267" s="99"/>
      <c r="Z267" s="90"/>
      <c r="AA267" s="90"/>
      <c r="AB267" s="90"/>
      <c r="AC267" s="102"/>
      <c r="AD267" s="102"/>
      <c r="AE267" s="102"/>
      <c r="AF267" s="102"/>
      <c r="AG267" s="95"/>
      <c r="AH267" s="92"/>
      <c r="AI267" s="90"/>
      <c r="AJ267" s="90"/>
      <c r="AK267" s="92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2"/>
      <c r="AW267" s="92"/>
      <c r="AX267" s="99"/>
      <c r="AY267" s="99"/>
      <c r="AZ267" s="92"/>
      <c r="BA267" s="92"/>
      <c r="BB267" s="92"/>
      <c r="BC267" s="92"/>
      <c r="BD267" s="99"/>
      <c r="BE267" s="99"/>
      <c r="BF267" s="99"/>
      <c r="BG267" s="99"/>
      <c r="BH267" s="92"/>
      <c r="BI267" s="92"/>
      <c r="BJ267" s="99"/>
      <c r="BK267" s="99"/>
      <c r="BL267" s="99"/>
      <c r="BM267" s="99"/>
      <c r="BN267" s="92"/>
      <c r="BO267" s="92"/>
      <c r="BP267" s="99"/>
      <c r="BQ267" s="99"/>
      <c r="BR267" s="92"/>
      <c r="BS267" s="99"/>
      <c r="BT267" s="99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</row>
    <row r="268" spans="1:87" ht="13.5" x14ac:dyDescent="0.25">
      <c r="A268" s="97"/>
      <c r="B268" s="98"/>
      <c r="C268" s="90"/>
      <c r="D268" s="91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100"/>
      <c r="P268" s="99"/>
      <c r="Q268" s="99"/>
      <c r="R268" s="101"/>
      <c r="S268" s="99"/>
      <c r="T268" s="99"/>
      <c r="U268" s="99"/>
      <c r="V268" s="99"/>
      <c r="W268" s="99"/>
      <c r="X268" s="99"/>
      <c r="Y268" s="99"/>
      <c r="Z268" s="90"/>
      <c r="AA268" s="90"/>
      <c r="AB268" s="90"/>
      <c r="AC268" s="102"/>
      <c r="AD268" s="102"/>
      <c r="AE268" s="102"/>
      <c r="AF268" s="102"/>
      <c r="AG268" s="95"/>
      <c r="AH268" s="92"/>
      <c r="AI268" s="90"/>
      <c r="AJ268" s="90"/>
      <c r="AK268" s="92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2"/>
      <c r="AW268" s="92"/>
      <c r="AX268" s="99"/>
      <c r="AY268" s="99"/>
      <c r="AZ268" s="92"/>
      <c r="BA268" s="92"/>
      <c r="BB268" s="92"/>
      <c r="BC268" s="92"/>
      <c r="BD268" s="99"/>
      <c r="BE268" s="99"/>
      <c r="BF268" s="99"/>
      <c r="BG268" s="99"/>
      <c r="BH268" s="92"/>
      <c r="BI268" s="92"/>
      <c r="BJ268" s="99"/>
      <c r="BK268" s="99"/>
      <c r="BL268" s="99"/>
      <c r="BM268" s="99"/>
      <c r="BN268" s="92"/>
      <c r="BO268" s="92"/>
      <c r="BP268" s="99"/>
      <c r="BQ268" s="99"/>
      <c r="BR268" s="92"/>
      <c r="BS268" s="99"/>
      <c r="BT268" s="99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</row>
    <row r="269" spans="1:87" ht="13.5" x14ac:dyDescent="0.25">
      <c r="A269" s="97"/>
      <c r="B269" s="98"/>
      <c r="C269" s="90"/>
      <c r="D269" s="91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100"/>
      <c r="P269" s="99"/>
      <c r="Q269" s="99"/>
      <c r="R269" s="101"/>
      <c r="S269" s="99"/>
      <c r="T269" s="99"/>
      <c r="U269" s="99"/>
      <c r="V269" s="99"/>
      <c r="W269" s="99"/>
      <c r="X269" s="99"/>
      <c r="Y269" s="99"/>
      <c r="Z269" s="90"/>
      <c r="AA269" s="90"/>
      <c r="AB269" s="90"/>
      <c r="AC269" s="102"/>
      <c r="AD269" s="102"/>
      <c r="AE269" s="102"/>
      <c r="AF269" s="102"/>
      <c r="AG269" s="95"/>
      <c r="AH269" s="92"/>
      <c r="AI269" s="90"/>
      <c r="AJ269" s="90"/>
      <c r="AK269" s="92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2"/>
      <c r="AW269" s="92"/>
      <c r="AX269" s="99"/>
      <c r="AY269" s="99"/>
      <c r="AZ269" s="92"/>
      <c r="BA269" s="92"/>
      <c r="BB269" s="92"/>
      <c r="BC269" s="92"/>
      <c r="BD269" s="99"/>
      <c r="BE269" s="99"/>
      <c r="BF269" s="99"/>
      <c r="BG269" s="99"/>
      <c r="BH269" s="92"/>
      <c r="BI269" s="92"/>
      <c r="BJ269" s="99"/>
      <c r="BK269" s="99"/>
      <c r="BL269" s="99"/>
      <c r="BM269" s="99"/>
      <c r="BN269" s="92"/>
      <c r="BO269" s="92"/>
      <c r="BP269" s="99"/>
      <c r="BQ269" s="99"/>
      <c r="BR269" s="92"/>
      <c r="BS269" s="99"/>
      <c r="BT269" s="99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</row>
    <row r="270" spans="1:87" ht="13.5" x14ac:dyDescent="0.25">
      <c r="A270" s="97"/>
      <c r="B270" s="98"/>
      <c r="C270" s="90"/>
      <c r="D270" s="91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100"/>
      <c r="P270" s="99"/>
      <c r="Q270" s="99"/>
      <c r="R270" s="101"/>
      <c r="S270" s="99"/>
      <c r="T270" s="99"/>
      <c r="U270" s="99"/>
      <c r="V270" s="99"/>
      <c r="W270" s="99"/>
      <c r="X270" s="99"/>
      <c r="Y270" s="99"/>
      <c r="Z270" s="90"/>
      <c r="AA270" s="90"/>
      <c r="AB270" s="90"/>
      <c r="AC270" s="102"/>
      <c r="AD270" s="102"/>
      <c r="AE270" s="102"/>
      <c r="AF270" s="102"/>
      <c r="AG270" s="95"/>
      <c r="AH270" s="92"/>
      <c r="AI270" s="90"/>
      <c r="AJ270" s="90"/>
      <c r="AK270" s="92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2"/>
      <c r="AW270" s="92"/>
      <c r="AX270" s="99"/>
      <c r="AY270" s="99"/>
      <c r="AZ270" s="92"/>
      <c r="BA270" s="92"/>
      <c r="BB270" s="92"/>
      <c r="BC270" s="92"/>
      <c r="BD270" s="99"/>
      <c r="BE270" s="99"/>
      <c r="BF270" s="99"/>
      <c r="BG270" s="99"/>
      <c r="BH270" s="92"/>
      <c r="BI270" s="92"/>
      <c r="BJ270" s="99"/>
      <c r="BK270" s="99"/>
      <c r="BL270" s="99"/>
      <c r="BM270" s="99"/>
      <c r="BN270" s="92"/>
      <c r="BO270" s="92"/>
      <c r="BP270" s="99"/>
      <c r="BQ270" s="99"/>
      <c r="BR270" s="92"/>
      <c r="BS270" s="99"/>
      <c r="BT270" s="99"/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2"/>
      <c r="CF270" s="92"/>
      <c r="CG270" s="92"/>
      <c r="CH270" s="92"/>
      <c r="CI270" s="92"/>
    </row>
    <row r="271" spans="1:87" ht="13.5" x14ac:dyDescent="0.25">
      <c r="A271" s="97"/>
      <c r="B271" s="98"/>
      <c r="C271" s="90"/>
      <c r="D271" s="91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100"/>
      <c r="P271" s="99"/>
      <c r="Q271" s="99"/>
      <c r="R271" s="101"/>
      <c r="S271" s="99"/>
      <c r="T271" s="99"/>
      <c r="U271" s="99"/>
      <c r="V271" s="99"/>
      <c r="W271" s="99"/>
      <c r="X271" s="99"/>
      <c r="Y271" s="99"/>
      <c r="Z271" s="90"/>
      <c r="AA271" s="90"/>
      <c r="AB271" s="90"/>
      <c r="AC271" s="102"/>
      <c r="AD271" s="102"/>
      <c r="AE271" s="102"/>
      <c r="AF271" s="102"/>
      <c r="AG271" s="95"/>
      <c r="AH271" s="92"/>
      <c r="AI271" s="90"/>
      <c r="AJ271" s="90"/>
      <c r="AK271" s="92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2"/>
      <c r="AW271" s="92"/>
      <c r="AX271" s="99"/>
      <c r="AY271" s="99"/>
      <c r="AZ271" s="92"/>
      <c r="BA271" s="92"/>
      <c r="BB271" s="92"/>
      <c r="BC271" s="92"/>
      <c r="BD271" s="99"/>
      <c r="BE271" s="99"/>
      <c r="BF271" s="99"/>
      <c r="BG271" s="99"/>
      <c r="BH271" s="92"/>
      <c r="BI271" s="92"/>
      <c r="BJ271" s="99"/>
      <c r="BK271" s="99"/>
      <c r="BL271" s="99"/>
      <c r="BM271" s="99"/>
      <c r="BN271" s="92"/>
      <c r="BO271" s="92"/>
      <c r="BP271" s="99"/>
      <c r="BQ271" s="99"/>
      <c r="BR271" s="92"/>
      <c r="BS271" s="99"/>
      <c r="BT271" s="99"/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2"/>
      <c r="CF271" s="92"/>
      <c r="CG271" s="92"/>
      <c r="CH271" s="92"/>
      <c r="CI271" s="92"/>
    </row>
    <row r="272" spans="1:87" ht="13.5" x14ac:dyDescent="0.25">
      <c r="A272" s="97"/>
      <c r="B272" s="98"/>
      <c r="C272" s="90"/>
      <c r="D272" s="91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100"/>
      <c r="P272" s="99"/>
      <c r="Q272" s="99"/>
      <c r="R272" s="101"/>
      <c r="S272" s="99"/>
      <c r="T272" s="99"/>
      <c r="U272" s="99"/>
      <c r="V272" s="99"/>
      <c r="W272" s="99"/>
      <c r="X272" s="99"/>
      <c r="Y272" s="99"/>
      <c r="Z272" s="90"/>
      <c r="AA272" s="90"/>
      <c r="AB272" s="90"/>
      <c r="AC272" s="102"/>
      <c r="AD272" s="102"/>
      <c r="AE272" s="102"/>
      <c r="AF272" s="102"/>
      <c r="AG272" s="95"/>
      <c r="AH272" s="92"/>
      <c r="AI272" s="90"/>
      <c r="AJ272" s="90"/>
      <c r="AK272" s="92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2"/>
      <c r="AW272" s="92"/>
      <c r="AX272" s="99"/>
      <c r="AY272" s="99"/>
      <c r="AZ272" s="92"/>
      <c r="BA272" s="92"/>
      <c r="BB272" s="92"/>
      <c r="BC272" s="92"/>
      <c r="BD272" s="99"/>
      <c r="BE272" s="99"/>
      <c r="BF272" s="99"/>
      <c r="BG272" s="99"/>
      <c r="BH272" s="92"/>
      <c r="BI272" s="92"/>
      <c r="BJ272" s="99"/>
      <c r="BK272" s="99"/>
      <c r="BL272" s="99"/>
      <c r="BM272" s="99"/>
      <c r="BN272" s="92"/>
      <c r="BO272" s="92"/>
      <c r="BP272" s="99"/>
      <c r="BQ272" s="99"/>
      <c r="BR272" s="92"/>
      <c r="BS272" s="99"/>
      <c r="BT272" s="99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  <c r="CF272" s="92"/>
      <c r="CG272" s="92"/>
      <c r="CH272" s="92"/>
      <c r="CI272" s="92"/>
    </row>
    <row r="273" spans="1:87" ht="13.5" x14ac:dyDescent="0.25">
      <c r="A273" s="97"/>
      <c r="B273" s="98"/>
      <c r="C273" s="90"/>
      <c r="D273" s="91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100"/>
      <c r="P273" s="99"/>
      <c r="Q273" s="99"/>
      <c r="R273" s="101"/>
      <c r="S273" s="99"/>
      <c r="T273" s="99"/>
      <c r="U273" s="99"/>
      <c r="V273" s="99"/>
      <c r="W273" s="99"/>
      <c r="X273" s="99"/>
      <c r="Y273" s="99"/>
      <c r="Z273" s="90"/>
      <c r="AA273" s="90"/>
      <c r="AB273" s="90"/>
      <c r="AC273" s="102"/>
      <c r="AD273" s="102"/>
      <c r="AE273" s="102"/>
      <c r="AF273" s="102"/>
      <c r="AG273" s="95"/>
      <c r="AH273" s="92"/>
      <c r="AI273" s="90"/>
      <c r="AJ273" s="90"/>
      <c r="AK273" s="92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2"/>
      <c r="AW273" s="92"/>
      <c r="AX273" s="99"/>
      <c r="AY273" s="99"/>
      <c r="AZ273" s="92"/>
      <c r="BA273" s="92"/>
      <c r="BB273" s="92"/>
      <c r="BC273" s="92"/>
      <c r="BD273" s="99"/>
      <c r="BE273" s="99"/>
      <c r="BF273" s="99"/>
      <c r="BG273" s="99"/>
      <c r="BH273" s="92"/>
      <c r="BI273" s="92"/>
      <c r="BJ273" s="99"/>
      <c r="BK273" s="99"/>
      <c r="BL273" s="99"/>
      <c r="BM273" s="99"/>
      <c r="BN273" s="92"/>
      <c r="BO273" s="92"/>
      <c r="BP273" s="99"/>
      <c r="BQ273" s="99"/>
      <c r="BR273" s="92"/>
      <c r="BS273" s="99"/>
      <c r="BT273" s="99"/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2"/>
      <c r="CF273" s="92"/>
      <c r="CG273" s="92"/>
      <c r="CH273" s="92"/>
      <c r="CI273" s="92"/>
    </row>
    <row r="274" spans="1:87" ht="13.5" x14ac:dyDescent="0.25">
      <c r="A274" s="97"/>
      <c r="B274" s="98"/>
      <c r="C274" s="90"/>
      <c r="D274" s="91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100"/>
      <c r="P274" s="99"/>
      <c r="Q274" s="99"/>
      <c r="R274" s="101"/>
      <c r="S274" s="99"/>
      <c r="T274" s="99"/>
      <c r="U274" s="99"/>
      <c r="V274" s="99"/>
      <c r="W274" s="99"/>
      <c r="X274" s="99"/>
      <c r="Y274" s="99"/>
      <c r="Z274" s="90"/>
      <c r="AA274" s="90"/>
      <c r="AB274" s="90"/>
      <c r="AC274" s="102"/>
      <c r="AD274" s="102"/>
      <c r="AE274" s="102"/>
      <c r="AF274" s="102"/>
      <c r="AG274" s="95"/>
      <c r="AH274" s="92"/>
      <c r="AI274" s="90"/>
      <c r="AJ274" s="90"/>
      <c r="AK274" s="92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2"/>
      <c r="AW274" s="92"/>
      <c r="AX274" s="99"/>
      <c r="AY274" s="99"/>
      <c r="AZ274" s="92"/>
      <c r="BA274" s="92"/>
      <c r="BB274" s="92"/>
      <c r="BC274" s="92"/>
      <c r="BD274" s="99"/>
      <c r="BE274" s="99"/>
      <c r="BF274" s="99"/>
      <c r="BG274" s="99"/>
      <c r="BH274" s="92"/>
      <c r="BI274" s="92"/>
      <c r="BJ274" s="99"/>
      <c r="BK274" s="99"/>
      <c r="BL274" s="99"/>
      <c r="BM274" s="99"/>
      <c r="BN274" s="92"/>
      <c r="BO274" s="92"/>
      <c r="BP274" s="99"/>
      <c r="BQ274" s="99"/>
      <c r="BR274" s="92"/>
      <c r="BS274" s="99"/>
      <c r="BT274" s="99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</row>
    <row r="275" spans="1:87" ht="13.5" x14ac:dyDescent="0.25">
      <c r="A275" s="97"/>
      <c r="B275" s="98"/>
      <c r="C275" s="90"/>
      <c r="D275" s="91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100"/>
      <c r="P275" s="99"/>
      <c r="Q275" s="99"/>
      <c r="R275" s="101"/>
      <c r="S275" s="99"/>
      <c r="T275" s="99"/>
      <c r="U275" s="99"/>
      <c r="V275" s="99"/>
      <c r="W275" s="99"/>
      <c r="X275" s="99"/>
      <c r="Y275" s="99"/>
      <c r="Z275" s="90"/>
      <c r="AA275" s="90"/>
      <c r="AB275" s="90"/>
      <c r="AC275" s="102"/>
      <c r="AD275" s="102"/>
      <c r="AE275" s="102"/>
      <c r="AF275" s="102"/>
      <c r="AG275" s="95"/>
      <c r="AH275" s="92"/>
      <c r="AI275" s="90"/>
      <c r="AJ275" s="90"/>
      <c r="AK275" s="92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2"/>
      <c r="AW275" s="92"/>
      <c r="AX275" s="99"/>
      <c r="AY275" s="99"/>
      <c r="AZ275" s="92"/>
      <c r="BA275" s="92"/>
      <c r="BB275" s="92"/>
      <c r="BC275" s="92"/>
      <c r="BD275" s="99"/>
      <c r="BE275" s="99"/>
      <c r="BF275" s="99"/>
      <c r="BG275" s="99"/>
      <c r="BH275" s="92"/>
      <c r="BI275" s="92"/>
      <c r="BJ275" s="99"/>
      <c r="BK275" s="99"/>
      <c r="BL275" s="99"/>
      <c r="BM275" s="99"/>
      <c r="BN275" s="92"/>
      <c r="BO275" s="92"/>
      <c r="BP275" s="99"/>
      <c r="BQ275" s="99"/>
      <c r="BR275" s="92"/>
      <c r="BS275" s="99"/>
      <c r="BT275" s="99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</row>
    <row r="276" spans="1:87" ht="13.5" x14ac:dyDescent="0.25">
      <c r="A276" s="97"/>
      <c r="B276" s="98"/>
      <c r="C276" s="90"/>
      <c r="D276" s="91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100"/>
      <c r="P276" s="99"/>
      <c r="Q276" s="99"/>
      <c r="R276" s="101"/>
      <c r="S276" s="99"/>
      <c r="T276" s="99"/>
      <c r="U276" s="99"/>
      <c r="V276" s="99"/>
      <c r="W276" s="99"/>
      <c r="X276" s="99"/>
      <c r="Y276" s="99"/>
      <c r="Z276" s="90"/>
      <c r="AA276" s="90"/>
      <c r="AB276" s="90"/>
      <c r="AC276" s="102"/>
      <c r="AD276" s="102"/>
      <c r="AE276" s="102"/>
      <c r="AF276" s="102"/>
      <c r="AG276" s="95"/>
      <c r="AH276" s="92"/>
      <c r="AI276" s="90"/>
      <c r="AJ276" s="90"/>
      <c r="AK276" s="92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2"/>
      <c r="AW276" s="92"/>
      <c r="AX276" s="99"/>
      <c r="AY276" s="99"/>
      <c r="AZ276" s="92"/>
      <c r="BA276" s="92"/>
      <c r="BB276" s="92"/>
      <c r="BC276" s="92"/>
      <c r="BD276" s="99"/>
      <c r="BE276" s="99"/>
      <c r="BF276" s="99"/>
      <c r="BG276" s="99"/>
      <c r="BH276" s="92"/>
      <c r="BI276" s="92"/>
      <c r="BJ276" s="99"/>
      <c r="BK276" s="99"/>
      <c r="BL276" s="99"/>
      <c r="BM276" s="99"/>
      <c r="BN276" s="92"/>
      <c r="BO276" s="92"/>
      <c r="BP276" s="99"/>
      <c r="BQ276" s="99"/>
      <c r="BR276" s="92"/>
      <c r="BS276" s="99"/>
      <c r="BT276" s="99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</row>
    <row r="277" spans="1:87" ht="13.5" x14ac:dyDescent="0.25">
      <c r="A277" s="97"/>
      <c r="B277" s="98"/>
      <c r="C277" s="90"/>
      <c r="D277" s="91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100"/>
      <c r="P277" s="99"/>
      <c r="Q277" s="99"/>
      <c r="R277" s="101"/>
      <c r="S277" s="99"/>
      <c r="T277" s="99"/>
      <c r="U277" s="99"/>
      <c r="V277" s="99"/>
      <c r="W277" s="99"/>
      <c r="X277" s="99"/>
      <c r="Y277" s="99"/>
      <c r="Z277" s="90"/>
      <c r="AA277" s="90"/>
      <c r="AB277" s="90"/>
      <c r="AC277" s="102"/>
      <c r="AD277" s="102"/>
      <c r="AE277" s="102"/>
      <c r="AF277" s="102"/>
      <c r="AG277" s="95"/>
      <c r="AH277" s="92"/>
      <c r="AI277" s="90"/>
      <c r="AJ277" s="90"/>
      <c r="AK277" s="92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2"/>
      <c r="AW277" s="92"/>
      <c r="AX277" s="99"/>
      <c r="AY277" s="99"/>
      <c r="AZ277" s="92"/>
      <c r="BA277" s="92"/>
      <c r="BB277" s="92"/>
      <c r="BC277" s="92"/>
      <c r="BD277" s="99"/>
      <c r="BE277" s="99"/>
      <c r="BF277" s="99"/>
      <c r="BG277" s="99"/>
      <c r="BH277" s="92"/>
      <c r="BI277" s="92"/>
      <c r="BJ277" s="99"/>
      <c r="BK277" s="99"/>
      <c r="BL277" s="99"/>
      <c r="BM277" s="99"/>
      <c r="BN277" s="92"/>
      <c r="BO277" s="92"/>
      <c r="BP277" s="99"/>
      <c r="BQ277" s="99"/>
      <c r="BR277" s="92"/>
      <c r="BS277" s="99"/>
      <c r="BT277" s="99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</row>
    <row r="278" spans="1:87" ht="13.5" x14ac:dyDescent="0.25">
      <c r="A278" s="97"/>
      <c r="B278" s="98"/>
      <c r="C278" s="90"/>
      <c r="D278" s="91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100"/>
      <c r="P278" s="99"/>
      <c r="Q278" s="99"/>
      <c r="R278" s="101"/>
      <c r="S278" s="99"/>
      <c r="T278" s="99"/>
      <c r="U278" s="99"/>
      <c r="V278" s="99"/>
      <c r="W278" s="99"/>
      <c r="X278" s="99"/>
      <c r="Y278" s="99"/>
      <c r="Z278" s="90"/>
      <c r="AA278" s="90"/>
      <c r="AB278" s="90"/>
      <c r="AC278" s="102"/>
      <c r="AD278" s="102"/>
      <c r="AE278" s="102"/>
      <c r="AF278" s="102"/>
      <c r="AG278" s="95"/>
      <c r="AH278" s="92"/>
      <c r="AI278" s="90"/>
      <c r="AJ278" s="90"/>
      <c r="AK278" s="92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2"/>
      <c r="AW278" s="92"/>
      <c r="AX278" s="99"/>
      <c r="AY278" s="99"/>
      <c r="AZ278" s="92"/>
      <c r="BA278" s="92"/>
      <c r="BB278" s="92"/>
      <c r="BC278" s="92"/>
      <c r="BD278" s="99"/>
      <c r="BE278" s="99"/>
      <c r="BF278" s="99"/>
      <c r="BG278" s="99"/>
      <c r="BH278" s="92"/>
      <c r="BI278" s="92"/>
      <c r="BJ278" s="99"/>
      <c r="BK278" s="99"/>
      <c r="BL278" s="99"/>
      <c r="BM278" s="99"/>
      <c r="BN278" s="92"/>
      <c r="BO278" s="92"/>
      <c r="BP278" s="99"/>
      <c r="BQ278" s="99"/>
      <c r="BR278" s="92"/>
      <c r="BS278" s="99"/>
      <c r="BT278" s="99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</row>
    <row r="279" spans="1:87" ht="13.5" x14ac:dyDescent="0.25">
      <c r="A279" s="97"/>
      <c r="B279" s="98"/>
      <c r="C279" s="90"/>
      <c r="D279" s="91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100"/>
      <c r="P279" s="99"/>
      <c r="Q279" s="99"/>
      <c r="R279" s="101"/>
      <c r="S279" s="99"/>
      <c r="T279" s="99"/>
      <c r="U279" s="99"/>
      <c r="V279" s="99"/>
      <c r="W279" s="99"/>
      <c r="X279" s="99"/>
      <c r="Y279" s="99"/>
      <c r="Z279" s="90"/>
      <c r="AA279" s="90"/>
      <c r="AB279" s="90"/>
      <c r="AC279" s="102"/>
      <c r="AD279" s="102"/>
      <c r="AE279" s="102"/>
      <c r="AF279" s="102"/>
      <c r="AG279" s="95"/>
      <c r="AH279" s="92"/>
      <c r="AI279" s="90"/>
      <c r="AJ279" s="90"/>
      <c r="AK279" s="92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2"/>
      <c r="AW279" s="92"/>
      <c r="AX279" s="99"/>
      <c r="AY279" s="99"/>
      <c r="AZ279" s="92"/>
      <c r="BA279" s="92"/>
      <c r="BB279" s="92"/>
      <c r="BC279" s="92"/>
      <c r="BD279" s="99"/>
      <c r="BE279" s="99"/>
      <c r="BF279" s="99"/>
      <c r="BG279" s="99"/>
      <c r="BH279" s="92"/>
      <c r="BI279" s="92"/>
      <c r="BJ279" s="99"/>
      <c r="BK279" s="99"/>
      <c r="BL279" s="99"/>
      <c r="BM279" s="99"/>
      <c r="BN279" s="92"/>
      <c r="BO279" s="92"/>
      <c r="BP279" s="99"/>
      <c r="BQ279" s="99"/>
      <c r="BR279" s="92"/>
      <c r="BS279" s="99"/>
      <c r="BT279" s="99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</row>
    <row r="280" spans="1:87" ht="13.5" x14ac:dyDescent="0.25">
      <c r="A280" s="97"/>
      <c r="B280" s="98"/>
      <c r="C280" s="90"/>
      <c r="D280" s="91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100"/>
      <c r="P280" s="99"/>
      <c r="Q280" s="99"/>
      <c r="R280" s="101"/>
      <c r="S280" s="99"/>
      <c r="T280" s="99"/>
      <c r="U280" s="99"/>
      <c r="V280" s="99"/>
      <c r="W280" s="99"/>
      <c r="X280" s="99"/>
      <c r="Y280" s="99"/>
      <c r="Z280" s="90"/>
      <c r="AA280" s="90"/>
      <c r="AB280" s="90"/>
      <c r="AC280" s="102"/>
      <c r="AD280" s="102"/>
      <c r="AE280" s="102"/>
      <c r="AF280" s="102"/>
      <c r="AG280" s="95"/>
      <c r="AH280" s="92"/>
      <c r="AI280" s="90"/>
      <c r="AJ280" s="90"/>
      <c r="AK280" s="92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2"/>
      <c r="AW280" s="92"/>
      <c r="AX280" s="99"/>
      <c r="AY280" s="99"/>
      <c r="AZ280" s="92"/>
      <c r="BA280" s="92"/>
      <c r="BB280" s="92"/>
      <c r="BC280" s="92"/>
      <c r="BD280" s="99"/>
      <c r="BE280" s="99"/>
      <c r="BF280" s="99"/>
      <c r="BG280" s="99"/>
      <c r="BH280" s="92"/>
      <c r="BI280" s="92"/>
      <c r="BJ280" s="99"/>
      <c r="BK280" s="99"/>
      <c r="BL280" s="99"/>
      <c r="BM280" s="99"/>
      <c r="BN280" s="92"/>
      <c r="BO280" s="92"/>
      <c r="BP280" s="99"/>
      <c r="BQ280" s="99"/>
      <c r="BR280" s="92"/>
      <c r="BS280" s="99"/>
      <c r="BT280" s="99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  <c r="CF280" s="92"/>
      <c r="CG280" s="92"/>
      <c r="CH280" s="92"/>
      <c r="CI280" s="92"/>
    </row>
    <row r="281" spans="1:87" ht="13.5" x14ac:dyDescent="0.25">
      <c r="A281" s="97"/>
      <c r="B281" s="98"/>
      <c r="C281" s="90"/>
      <c r="D281" s="91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100"/>
      <c r="P281" s="99"/>
      <c r="Q281" s="99"/>
      <c r="R281" s="101"/>
      <c r="S281" s="99"/>
      <c r="T281" s="99"/>
      <c r="U281" s="99"/>
      <c r="V281" s="99"/>
      <c r="W281" s="99"/>
      <c r="X281" s="99"/>
      <c r="Y281" s="99"/>
      <c r="Z281" s="90"/>
      <c r="AA281" s="90"/>
      <c r="AB281" s="90"/>
      <c r="AC281" s="102"/>
      <c r="AD281" s="102"/>
      <c r="AE281" s="102"/>
      <c r="AF281" s="102"/>
      <c r="AG281" s="95"/>
      <c r="AH281" s="92"/>
      <c r="AI281" s="90"/>
      <c r="AJ281" s="90"/>
      <c r="AK281" s="92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2"/>
      <c r="AW281" s="92"/>
      <c r="AX281" s="99"/>
      <c r="AY281" s="99"/>
      <c r="AZ281" s="92"/>
      <c r="BA281" s="92"/>
      <c r="BB281" s="92"/>
      <c r="BC281" s="92"/>
      <c r="BD281" s="99"/>
      <c r="BE281" s="99"/>
      <c r="BF281" s="99"/>
      <c r="BG281" s="99"/>
      <c r="BH281" s="92"/>
      <c r="BI281" s="92"/>
      <c r="BJ281" s="99"/>
      <c r="BK281" s="99"/>
      <c r="BL281" s="99"/>
      <c r="BM281" s="99"/>
      <c r="BN281" s="92"/>
      <c r="BO281" s="92"/>
      <c r="BP281" s="99"/>
      <c r="BQ281" s="99"/>
      <c r="BR281" s="92"/>
      <c r="BS281" s="99"/>
      <c r="BT281" s="99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  <c r="CF281" s="92"/>
      <c r="CG281" s="92"/>
      <c r="CH281" s="92"/>
      <c r="CI281" s="92"/>
    </row>
    <row r="282" spans="1:87" ht="13.5" x14ac:dyDescent="0.25">
      <c r="A282" s="97"/>
      <c r="B282" s="98"/>
      <c r="C282" s="90"/>
      <c r="D282" s="91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100"/>
      <c r="P282" s="99"/>
      <c r="Q282" s="99"/>
      <c r="R282" s="101"/>
      <c r="S282" s="99"/>
      <c r="T282" s="99"/>
      <c r="U282" s="99"/>
      <c r="V282" s="99"/>
      <c r="W282" s="99"/>
      <c r="X282" s="99"/>
      <c r="Y282" s="99"/>
      <c r="Z282" s="90"/>
      <c r="AA282" s="90"/>
      <c r="AB282" s="90"/>
      <c r="AC282" s="102"/>
      <c r="AD282" s="102"/>
      <c r="AE282" s="102"/>
      <c r="AF282" s="102"/>
      <c r="AG282" s="95"/>
      <c r="AH282" s="92"/>
      <c r="AI282" s="90"/>
      <c r="AJ282" s="90"/>
      <c r="AK282" s="92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2"/>
      <c r="AW282" s="92"/>
      <c r="AX282" s="99"/>
      <c r="AY282" s="99"/>
      <c r="AZ282" s="92"/>
      <c r="BA282" s="92"/>
      <c r="BB282" s="92"/>
      <c r="BC282" s="92"/>
      <c r="BD282" s="99"/>
      <c r="BE282" s="99"/>
      <c r="BF282" s="99"/>
      <c r="BG282" s="99"/>
      <c r="BH282" s="92"/>
      <c r="BI282" s="92"/>
      <c r="BJ282" s="99"/>
      <c r="BK282" s="99"/>
      <c r="BL282" s="99"/>
      <c r="BM282" s="99"/>
      <c r="BN282" s="92"/>
      <c r="BO282" s="92"/>
      <c r="BP282" s="99"/>
      <c r="BQ282" s="99"/>
      <c r="BR282" s="92"/>
      <c r="BS282" s="99"/>
      <c r="BT282" s="99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</row>
    <row r="283" spans="1:87" ht="13.5" x14ac:dyDescent="0.25">
      <c r="A283" s="97"/>
      <c r="B283" s="98"/>
      <c r="C283" s="90"/>
      <c r="D283" s="91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100"/>
      <c r="P283" s="99"/>
      <c r="Q283" s="99"/>
      <c r="R283" s="101"/>
      <c r="S283" s="99"/>
      <c r="T283" s="99"/>
      <c r="U283" s="99"/>
      <c r="V283" s="99"/>
      <c r="W283" s="99"/>
      <c r="X283" s="99"/>
      <c r="Y283" s="99"/>
      <c r="Z283" s="90"/>
      <c r="AA283" s="90"/>
      <c r="AB283" s="90"/>
      <c r="AC283" s="102"/>
      <c r="AD283" s="102"/>
      <c r="AE283" s="102"/>
      <c r="AF283" s="102"/>
      <c r="AG283" s="95"/>
      <c r="AH283" s="92"/>
      <c r="AI283" s="90"/>
      <c r="AJ283" s="90"/>
      <c r="AK283" s="92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2"/>
      <c r="AW283" s="92"/>
      <c r="AX283" s="99"/>
      <c r="AY283" s="99"/>
      <c r="AZ283" s="92"/>
      <c r="BA283" s="92"/>
      <c r="BB283" s="92"/>
      <c r="BC283" s="92"/>
      <c r="BD283" s="99"/>
      <c r="BE283" s="99"/>
      <c r="BF283" s="99"/>
      <c r="BG283" s="99"/>
      <c r="BH283" s="92"/>
      <c r="BI283" s="92"/>
      <c r="BJ283" s="99"/>
      <c r="BK283" s="99"/>
      <c r="BL283" s="99"/>
      <c r="BM283" s="99"/>
      <c r="BN283" s="92"/>
      <c r="BO283" s="92"/>
      <c r="BP283" s="99"/>
      <c r="BQ283" s="99"/>
      <c r="BR283" s="92"/>
      <c r="BS283" s="99"/>
      <c r="BT283" s="99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</row>
    <row r="284" spans="1:87" ht="13.5" x14ac:dyDescent="0.25">
      <c r="A284" s="97"/>
      <c r="B284" s="98"/>
      <c r="C284" s="90"/>
      <c r="D284" s="91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100"/>
      <c r="P284" s="99"/>
      <c r="Q284" s="99"/>
      <c r="R284" s="101"/>
      <c r="S284" s="99"/>
      <c r="T284" s="99"/>
      <c r="U284" s="99"/>
      <c r="V284" s="99"/>
      <c r="W284" s="99"/>
      <c r="X284" s="99"/>
      <c r="Y284" s="99"/>
      <c r="Z284" s="90"/>
      <c r="AA284" s="90"/>
      <c r="AB284" s="90"/>
      <c r="AC284" s="102"/>
      <c r="AD284" s="102"/>
      <c r="AE284" s="102"/>
      <c r="AF284" s="102"/>
      <c r="AG284" s="95"/>
      <c r="AH284" s="92"/>
      <c r="AI284" s="90"/>
      <c r="AJ284" s="90"/>
      <c r="AK284" s="92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2"/>
      <c r="AW284" s="92"/>
      <c r="AX284" s="99"/>
      <c r="AY284" s="99"/>
      <c r="AZ284" s="92"/>
      <c r="BA284" s="92"/>
      <c r="BB284" s="92"/>
      <c r="BC284" s="92"/>
      <c r="BD284" s="99"/>
      <c r="BE284" s="99"/>
      <c r="BF284" s="99"/>
      <c r="BG284" s="99"/>
      <c r="BH284" s="92"/>
      <c r="BI284" s="92"/>
      <c r="BJ284" s="99"/>
      <c r="BK284" s="99"/>
      <c r="BL284" s="99"/>
      <c r="BM284" s="99"/>
      <c r="BN284" s="92"/>
      <c r="BO284" s="92"/>
      <c r="BP284" s="99"/>
      <c r="BQ284" s="99"/>
      <c r="BR284" s="92"/>
      <c r="BS284" s="99"/>
      <c r="BT284" s="99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</row>
    <row r="285" spans="1:87" ht="13.5" x14ac:dyDescent="0.25">
      <c r="A285" s="97"/>
      <c r="B285" s="98"/>
      <c r="C285" s="90"/>
      <c r="D285" s="91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100"/>
      <c r="P285" s="99"/>
      <c r="Q285" s="99"/>
      <c r="R285" s="101"/>
      <c r="S285" s="99"/>
      <c r="T285" s="99"/>
      <c r="U285" s="99"/>
      <c r="V285" s="99"/>
      <c r="W285" s="99"/>
      <c r="X285" s="99"/>
      <c r="Y285" s="99"/>
      <c r="Z285" s="90"/>
      <c r="AA285" s="90"/>
      <c r="AB285" s="90"/>
      <c r="AC285" s="102"/>
      <c r="AD285" s="102"/>
      <c r="AE285" s="102"/>
      <c r="AF285" s="102"/>
      <c r="AG285" s="95"/>
      <c r="AH285" s="92"/>
      <c r="AI285" s="90"/>
      <c r="AJ285" s="90"/>
      <c r="AK285" s="92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2"/>
      <c r="AW285" s="92"/>
      <c r="AX285" s="99"/>
      <c r="AY285" s="99"/>
      <c r="AZ285" s="92"/>
      <c r="BA285" s="92"/>
      <c r="BB285" s="92"/>
      <c r="BC285" s="92"/>
      <c r="BD285" s="99"/>
      <c r="BE285" s="99"/>
      <c r="BF285" s="99"/>
      <c r="BG285" s="99"/>
      <c r="BH285" s="92"/>
      <c r="BI285" s="92"/>
      <c r="BJ285" s="99"/>
      <c r="BK285" s="99"/>
      <c r="BL285" s="99"/>
      <c r="BM285" s="99"/>
      <c r="BN285" s="92"/>
      <c r="BO285" s="92"/>
      <c r="BP285" s="99"/>
      <c r="BQ285" s="99"/>
      <c r="BR285" s="92"/>
      <c r="BS285" s="99"/>
      <c r="BT285" s="99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</row>
    <row r="286" spans="1:87" ht="13.5" x14ac:dyDescent="0.25">
      <c r="A286" s="97"/>
      <c r="B286" s="98"/>
      <c r="C286" s="90"/>
      <c r="D286" s="91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100"/>
      <c r="P286" s="99"/>
      <c r="Q286" s="99"/>
      <c r="R286" s="101"/>
      <c r="S286" s="99"/>
      <c r="T286" s="99"/>
      <c r="U286" s="99"/>
      <c r="V286" s="99"/>
      <c r="W286" s="99"/>
      <c r="X286" s="99"/>
      <c r="Y286" s="99"/>
      <c r="Z286" s="90"/>
      <c r="AA286" s="90"/>
      <c r="AB286" s="90"/>
      <c r="AC286" s="102"/>
      <c r="AD286" s="102"/>
      <c r="AE286" s="102"/>
      <c r="AF286" s="102"/>
      <c r="AG286" s="95"/>
      <c r="AH286" s="92"/>
      <c r="AI286" s="90"/>
      <c r="AJ286" s="90"/>
      <c r="AK286" s="92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2"/>
      <c r="AW286" s="92"/>
      <c r="AX286" s="99"/>
      <c r="AY286" s="99"/>
      <c r="AZ286" s="92"/>
      <c r="BA286" s="92"/>
      <c r="BB286" s="92"/>
      <c r="BC286" s="92"/>
      <c r="BD286" s="99"/>
      <c r="BE286" s="99"/>
      <c r="BF286" s="99"/>
      <c r="BG286" s="99"/>
      <c r="BH286" s="92"/>
      <c r="BI286" s="92"/>
      <c r="BJ286" s="99"/>
      <c r="BK286" s="99"/>
      <c r="BL286" s="99"/>
      <c r="BM286" s="99"/>
      <c r="BN286" s="92"/>
      <c r="BO286" s="92"/>
      <c r="BP286" s="99"/>
      <c r="BQ286" s="99"/>
      <c r="BR286" s="92"/>
      <c r="BS286" s="99"/>
      <c r="BT286" s="99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</row>
    <row r="287" spans="1:87" ht="13.5" x14ac:dyDescent="0.25">
      <c r="A287" s="97"/>
      <c r="B287" s="98"/>
      <c r="C287" s="90"/>
      <c r="D287" s="91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100"/>
      <c r="P287" s="99"/>
      <c r="Q287" s="99"/>
      <c r="R287" s="101"/>
      <c r="S287" s="99"/>
      <c r="T287" s="99"/>
      <c r="U287" s="99"/>
      <c r="V287" s="99"/>
      <c r="W287" s="99"/>
      <c r="X287" s="99"/>
      <c r="Y287" s="99"/>
      <c r="Z287" s="90"/>
      <c r="AA287" s="90"/>
      <c r="AB287" s="90"/>
      <c r="AC287" s="102"/>
      <c r="AD287" s="102"/>
      <c r="AE287" s="102"/>
      <c r="AF287" s="102"/>
      <c r="AG287" s="95"/>
      <c r="AH287" s="92"/>
      <c r="AI287" s="90"/>
      <c r="AJ287" s="90"/>
      <c r="AK287" s="92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2"/>
      <c r="AW287" s="92"/>
      <c r="AX287" s="99"/>
      <c r="AY287" s="99"/>
      <c r="AZ287" s="92"/>
      <c r="BA287" s="92"/>
      <c r="BB287" s="92"/>
      <c r="BC287" s="92"/>
      <c r="BD287" s="99"/>
      <c r="BE287" s="99"/>
      <c r="BF287" s="99"/>
      <c r="BG287" s="99"/>
      <c r="BH287" s="92"/>
      <c r="BI287" s="92"/>
      <c r="BJ287" s="99"/>
      <c r="BK287" s="99"/>
      <c r="BL287" s="99"/>
      <c r="BM287" s="99"/>
      <c r="BN287" s="92"/>
      <c r="BO287" s="92"/>
      <c r="BP287" s="99"/>
      <c r="BQ287" s="99"/>
      <c r="BR287" s="92"/>
      <c r="BS287" s="99"/>
      <c r="BT287" s="99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2"/>
      <c r="CH287" s="92"/>
      <c r="CI287" s="92"/>
    </row>
    <row r="288" spans="1:87" ht="13.5" x14ac:dyDescent="0.25">
      <c r="A288" s="97"/>
      <c r="B288" s="98"/>
      <c r="C288" s="90"/>
      <c r="D288" s="91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100"/>
      <c r="P288" s="99"/>
      <c r="Q288" s="99"/>
      <c r="R288" s="101"/>
      <c r="S288" s="99"/>
      <c r="T288" s="99"/>
      <c r="U288" s="99"/>
      <c r="V288" s="99"/>
      <c r="W288" s="99"/>
      <c r="X288" s="99"/>
      <c r="Y288" s="99"/>
      <c r="Z288" s="90"/>
      <c r="AA288" s="90"/>
      <c r="AB288" s="90"/>
      <c r="AC288" s="102"/>
      <c r="AD288" s="102"/>
      <c r="AE288" s="102"/>
      <c r="AF288" s="102"/>
      <c r="AG288" s="95"/>
      <c r="AH288" s="92"/>
      <c r="AI288" s="90"/>
      <c r="AJ288" s="90"/>
      <c r="AK288" s="92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2"/>
      <c r="AW288" s="92"/>
      <c r="AX288" s="99"/>
      <c r="AY288" s="99"/>
      <c r="AZ288" s="92"/>
      <c r="BA288" s="92"/>
      <c r="BB288" s="92"/>
      <c r="BC288" s="92"/>
      <c r="BD288" s="99"/>
      <c r="BE288" s="99"/>
      <c r="BF288" s="99"/>
      <c r="BG288" s="99"/>
      <c r="BH288" s="92"/>
      <c r="BI288" s="92"/>
      <c r="BJ288" s="99"/>
      <c r="BK288" s="99"/>
      <c r="BL288" s="99"/>
      <c r="BM288" s="99"/>
      <c r="BN288" s="92"/>
      <c r="BO288" s="92"/>
      <c r="BP288" s="99"/>
      <c r="BQ288" s="99"/>
      <c r="BR288" s="92"/>
      <c r="BS288" s="99"/>
      <c r="BT288" s="99"/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2"/>
      <c r="CF288" s="92"/>
      <c r="CG288" s="92"/>
      <c r="CH288" s="92"/>
      <c r="CI288" s="92"/>
    </row>
    <row r="289" spans="1:87" ht="13.5" x14ac:dyDescent="0.25">
      <c r="A289" s="97"/>
      <c r="B289" s="98"/>
      <c r="C289" s="90"/>
      <c r="D289" s="91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100"/>
      <c r="P289" s="99"/>
      <c r="Q289" s="99"/>
      <c r="R289" s="101"/>
      <c r="S289" s="99"/>
      <c r="T289" s="99"/>
      <c r="U289" s="99"/>
      <c r="V289" s="99"/>
      <c r="W289" s="99"/>
      <c r="X289" s="99"/>
      <c r="Y289" s="99"/>
      <c r="Z289" s="90"/>
      <c r="AA289" s="90"/>
      <c r="AB289" s="90"/>
      <c r="AC289" s="102"/>
      <c r="AD289" s="102"/>
      <c r="AE289" s="102"/>
      <c r="AF289" s="102"/>
      <c r="AG289" s="95"/>
      <c r="AH289" s="92"/>
      <c r="AI289" s="90"/>
      <c r="AJ289" s="90"/>
      <c r="AK289" s="92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2"/>
      <c r="AW289" s="92"/>
      <c r="AX289" s="99"/>
      <c r="AY289" s="99"/>
      <c r="AZ289" s="92"/>
      <c r="BA289" s="92"/>
      <c r="BB289" s="92"/>
      <c r="BC289" s="92"/>
      <c r="BD289" s="99"/>
      <c r="BE289" s="99"/>
      <c r="BF289" s="99"/>
      <c r="BG289" s="99"/>
      <c r="BH289" s="92"/>
      <c r="BI289" s="92"/>
      <c r="BJ289" s="99"/>
      <c r="BK289" s="99"/>
      <c r="BL289" s="99"/>
      <c r="BM289" s="99"/>
      <c r="BN289" s="92"/>
      <c r="BO289" s="92"/>
      <c r="BP289" s="99"/>
      <c r="BQ289" s="99"/>
      <c r="BR289" s="92"/>
      <c r="BS289" s="99"/>
      <c r="BT289" s="99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  <c r="CF289" s="92"/>
      <c r="CG289" s="92"/>
      <c r="CH289" s="92"/>
      <c r="CI289" s="92"/>
    </row>
    <row r="290" spans="1:87" ht="13.5" x14ac:dyDescent="0.25">
      <c r="A290" s="97"/>
      <c r="B290" s="98"/>
      <c r="C290" s="90"/>
      <c r="D290" s="91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100"/>
      <c r="P290" s="99"/>
      <c r="Q290" s="99"/>
      <c r="R290" s="101"/>
      <c r="S290" s="99"/>
      <c r="T290" s="99"/>
      <c r="U290" s="99"/>
      <c r="V290" s="99"/>
      <c r="W290" s="99"/>
      <c r="X290" s="99"/>
      <c r="Y290" s="99"/>
      <c r="Z290" s="90"/>
      <c r="AA290" s="90"/>
      <c r="AB290" s="90"/>
      <c r="AC290" s="102"/>
      <c r="AD290" s="102"/>
      <c r="AE290" s="102"/>
      <c r="AF290" s="102"/>
      <c r="AG290" s="95"/>
      <c r="AH290" s="92"/>
      <c r="AI290" s="90"/>
      <c r="AJ290" s="90"/>
      <c r="AK290" s="92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2"/>
      <c r="AW290" s="92"/>
      <c r="AX290" s="99"/>
      <c r="AY290" s="99"/>
      <c r="AZ290" s="92"/>
      <c r="BA290" s="92"/>
      <c r="BB290" s="92"/>
      <c r="BC290" s="92"/>
      <c r="BD290" s="99"/>
      <c r="BE290" s="99"/>
      <c r="BF290" s="99"/>
      <c r="BG290" s="99"/>
      <c r="BH290" s="92"/>
      <c r="BI290" s="92"/>
      <c r="BJ290" s="99"/>
      <c r="BK290" s="99"/>
      <c r="BL290" s="99"/>
      <c r="BM290" s="99"/>
      <c r="BN290" s="92"/>
      <c r="BO290" s="92"/>
      <c r="BP290" s="99"/>
      <c r="BQ290" s="99"/>
      <c r="BR290" s="92"/>
      <c r="BS290" s="99"/>
      <c r="BT290" s="99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  <c r="CF290" s="92"/>
      <c r="CG290" s="92"/>
      <c r="CH290" s="92"/>
      <c r="CI290" s="92"/>
    </row>
    <row r="291" spans="1:87" ht="13.5" x14ac:dyDescent="0.25">
      <c r="A291" s="97"/>
      <c r="B291" s="98"/>
      <c r="C291" s="90"/>
      <c r="D291" s="91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100"/>
      <c r="P291" s="99"/>
      <c r="Q291" s="99"/>
      <c r="R291" s="101"/>
      <c r="S291" s="99"/>
      <c r="T291" s="99"/>
      <c r="U291" s="99"/>
      <c r="V291" s="99"/>
      <c r="W291" s="99"/>
      <c r="X291" s="99"/>
      <c r="Y291" s="99"/>
      <c r="Z291" s="90"/>
      <c r="AA291" s="90"/>
      <c r="AB291" s="90"/>
      <c r="AC291" s="102"/>
      <c r="AD291" s="102"/>
      <c r="AE291" s="102"/>
      <c r="AF291" s="102"/>
      <c r="AG291" s="95"/>
      <c r="AH291" s="92"/>
      <c r="AI291" s="90"/>
      <c r="AJ291" s="90"/>
      <c r="AK291" s="92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2"/>
      <c r="AW291" s="92"/>
      <c r="AX291" s="99"/>
      <c r="AY291" s="99"/>
      <c r="AZ291" s="92"/>
      <c r="BA291" s="92"/>
      <c r="BB291" s="92"/>
      <c r="BC291" s="92"/>
      <c r="BD291" s="99"/>
      <c r="BE291" s="99"/>
      <c r="BF291" s="99"/>
      <c r="BG291" s="99"/>
      <c r="BH291" s="92"/>
      <c r="BI291" s="92"/>
      <c r="BJ291" s="99"/>
      <c r="BK291" s="99"/>
      <c r="BL291" s="99"/>
      <c r="BM291" s="99"/>
      <c r="BN291" s="92"/>
      <c r="BO291" s="92"/>
      <c r="BP291" s="99"/>
      <c r="BQ291" s="99"/>
      <c r="BR291" s="92"/>
      <c r="BS291" s="99"/>
      <c r="BT291" s="99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</row>
    <row r="292" spans="1:87" ht="13.5" x14ac:dyDescent="0.25">
      <c r="A292" s="97"/>
      <c r="B292" s="98"/>
      <c r="C292" s="90"/>
      <c r="D292" s="91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100"/>
      <c r="P292" s="99"/>
      <c r="Q292" s="99"/>
      <c r="R292" s="101"/>
      <c r="S292" s="99"/>
      <c r="T292" s="99"/>
      <c r="U292" s="99"/>
      <c r="V292" s="99"/>
      <c r="W292" s="99"/>
      <c r="X292" s="99"/>
      <c r="Y292" s="99"/>
      <c r="Z292" s="90"/>
      <c r="AA292" s="90"/>
      <c r="AB292" s="90"/>
      <c r="AC292" s="102"/>
      <c r="AD292" s="102"/>
      <c r="AE292" s="102"/>
      <c r="AF292" s="102"/>
      <c r="AG292" s="95"/>
      <c r="AH292" s="92"/>
      <c r="AI292" s="90"/>
      <c r="AJ292" s="90"/>
      <c r="AK292" s="92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2"/>
      <c r="AW292" s="92"/>
      <c r="AX292" s="99"/>
      <c r="AY292" s="99"/>
      <c r="AZ292" s="92"/>
      <c r="BA292" s="92"/>
      <c r="BB292" s="92"/>
      <c r="BC292" s="92"/>
      <c r="BD292" s="99"/>
      <c r="BE292" s="99"/>
      <c r="BF292" s="99"/>
      <c r="BG292" s="99"/>
      <c r="BH292" s="92"/>
      <c r="BI292" s="92"/>
      <c r="BJ292" s="99"/>
      <c r="BK292" s="99"/>
      <c r="BL292" s="99"/>
      <c r="BM292" s="99"/>
      <c r="BN292" s="92"/>
      <c r="BO292" s="92"/>
      <c r="BP292" s="99"/>
      <c r="BQ292" s="99"/>
      <c r="BR292" s="92"/>
      <c r="BS292" s="99"/>
      <c r="BT292" s="99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2"/>
      <c r="CH292" s="92"/>
      <c r="CI292" s="92"/>
    </row>
    <row r="293" spans="1:87" ht="13.5" x14ac:dyDescent="0.25">
      <c r="A293" s="97"/>
      <c r="B293" s="98"/>
      <c r="C293" s="90"/>
      <c r="D293" s="91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100"/>
      <c r="P293" s="99"/>
      <c r="Q293" s="99"/>
      <c r="R293" s="101"/>
      <c r="S293" s="99"/>
      <c r="T293" s="99"/>
      <c r="U293" s="99"/>
      <c r="V293" s="99"/>
      <c r="W293" s="99"/>
      <c r="X293" s="99"/>
      <c r="Y293" s="99"/>
      <c r="Z293" s="90"/>
      <c r="AA293" s="90"/>
      <c r="AB293" s="90"/>
      <c r="AC293" s="102"/>
      <c r="AD293" s="102"/>
      <c r="AE293" s="102"/>
      <c r="AF293" s="102"/>
      <c r="AG293" s="95"/>
      <c r="AH293" s="92"/>
      <c r="AI293" s="90"/>
      <c r="AJ293" s="90"/>
      <c r="AK293" s="92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2"/>
      <c r="AW293" s="92"/>
      <c r="AX293" s="99"/>
      <c r="AY293" s="99"/>
      <c r="AZ293" s="92"/>
      <c r="BA293" s="92"/>
      <c r="BB293" s="92"/>
      <c r="BC293" s="92"/>
      <c r="BD293" s="99"/>
      <c r="BE293" s="99"/>
      <c r="BF293" s="99"/>
      <c r="BG293" s="99"/>
      <c r="BH293" s="92"/>
      <c r="BI293" s="92"/>
      <c r="BJ293" s="99"/>
      <c r="BK293" s="99"/>
      <c r="BL293" s="99"/>
      <c r="BM293" s="99"/>
      <c r="BN293" s="92"/>
      <c r="BO293" s="92"/>
      <c r="BP293" s="99"/>
      <c r="BQ293" s="99"/>
      <c r="BR293" s="92"/>
      <c r="BS293" s="99"/>
      <c r="BT293" s="99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</row>
    <row r="294" spans="1:87" ht="13.5" x14ac:dyDescent="0.25">
      <c r="A294" s="97"/>
      <c r="B294" s="98"/>
      <c r="C294" s="90"/>
      <c r="D294" s="91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100"/>
      <c r="P294" s="99"/>
      <c r="Q294" s="99"/>
      <c r="R294" s="101"/>
      <c r="S294" s="99"/>
      <c r="T294" s="99"/>
      <c r="U294" s="99"/>
      <c r="V294" s="99"/>
      <c r="W294" s="99"/>
      <c r="X294" s="99"/>
      <c r="Y294" s="99"/>
      <c r="Z294" s="90"/>
      <c r="AA294" s="90"/>
      <c r="AB294" s="90"/>
      <c r="AC294" s="102"/>
      <c r="AD294" s="102"/>
      <c r="AE294" s="102"/>
      <c r="AF294" s="102"/>
      <c r="AG294" s="95"/>
      <c r="AH294" s="92"/>
      <c r="AI294" s="90"/>
      <c r="AJ294" s="90"/>
      <c r="AK294" s="92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2"/>
      <c r="AW294" s="92"/>
      <c r="AX294" s="99"/>
      <c r="AY294" s="99"/>
      <c r="AZ294" s="92"/>
      <c r="BA294" s="92"/>
      <c r="BB294" s="92"/>
      <c r="BC294" s="92"/>
      <c r="BD294" s="99"/>
      <c r="BE294" s="99"/>
      <c r="BF294" s="99"/>
      <c r="BG294" s="99"/>
      <c r="BH294" s="92"/>
      <c r="BI294" s="92"/>
      <c r="BJ294" s="99"/>
      <c r="BK294" s="99"/>
      <c r="BL294" s="99"/>
      <c r="BM294" s="99"/>
      <c r="BN294" s="92"/>
      <c r="BO294" s="92"/>
      <c r="BP294" s="99"/>
      <c r="BQ294" s="99"/>
      <c r="BR294" s="92"/>
      <c r="BS294" s="99"/>
      <c r="BT294" s="99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2"/>
      <c r="CH294" s="92"/>
      <c r="CI294" s="92"/>
    </row>
    <row r="295" spans="1:87" ht="13.5" x14ac:dyDescent="0.25">
      <c r="A295" s="97"/>
      <c r="B295" s="98"/>
      <c r="C295" s="90"/>
      <c r="D295" s="91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100"/>
      <c r="P295" s="99"/>
      <c r="Q295" s="99"/>
      <c r="R295" s="101"/>
      <c r="S295" s="99"/>
      <c r="T295" s="99"/>
      <c r="U295" s="99"/>
      <c r="V295" s="99"/>
      <c r="W295" s="99"/>
      <c r="X295" s="99"/>
      <c r="Y295" s="99"/>
      <c r="Z295" s="90"/>
      <c r="AA295" s="90"/>
      <c r="AB295" s="90"/>
      <c r="AC295" s="102"/>
      <c r="AD295" s="102"/>
      <c r="AE295" s="102"/>
      <c r="AF295" s="102"/>
      <c r="AG295" s="95"/>
      <c r="AH295" s="92"/>
      <c r="AI295" s="90"/>
      <c r="AJ295" s="90"/>
      <c r="AK295" s="92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2"/>
      <c r="AW295" s="92"/>
      <c r="AX295" s="99"/>
      <c r="AY295" s="99"/>
      <c r="AZ295" s="92"/>
      <c r="BA295" s="92"/>
      <c r="BB295" s="92"/>
      <c r="BC295" s="92"/>
      <c r="BD295" s="99"/>
      <c r="BE295" s="99"/>
      <c r="BF295" s="99"/>
      <c r="BG295" s="99"/>
      <c r="BH295" s="92"/>
      <c r="BI295" s="92"/>
      <c r="BJ295" s="99"/>
      <c r="BK295" s="99"/>
      <c r="BL295" s="99"/>
      <c r="BM295" s="99"/>
      <c r="BN295" s="92"/>
      <c r="BO295" s="92"/>
      <c r="BP295" s="99"/>
      <c r="BQ295" s="99"/>
      <c r="BR295" s="92"/>
      <c r="BS295" s="99"/>
      <c r="BT295" s="99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</row>
    <row r="296" spans="1:87" ht="13.5" x14ac:dyDescent="0.25">
      <c r="A296" s="97"/>
      <c r="B296" s="98"/>
      <c r="C296" s="90"/>
      <c r="D296" s="91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100"/>
      <c r="P296" s="99"/>
      <c r="Q296" s="99"/>
      <c r="R296" s="101"/>
      <c r="S296" s="99"/>
      <c r="T296" s="99"/>
      <c r="U296" s="99"/>
      <c r="V296" s="99"/>
      <c r="W296" s="99"/>
      <c r="X296" s="99"/>
      <c r="Y296" s="99"/>
      <c r="Z296" s="90"/>
      <c r="AA296" s="90"/>
      <c r="AB296" s="90"/>
      <c r="AC296" s="102"/>
      <c r="AD296" s="102"/>
      <c r="AE296" s="102"/>
      <c r="AF296" s="102"/>
      <c r="AG296" s="95"/>
      <c r="AH296" s="92"/>
      <c r="AI296" s="90"/>
      <c r="AJ296" s="90"/>
      <c r="AK296" s="92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2"/>
      <c r="AW296" s="92"/>
      <c r="AX296" s="99"/>
      <c r="AY296" s="99"/>
      <c r="AZ296" s="92"/>
      <c r="BA296" s="92"/>
      <c r="BB296" s="92"/>
      <c r="BC296" s="92"/>
      <c r="BD296" s="99"/>
      <c r="BE296" s="99"/>
      <c r="BF296" s="99"/>
      <c r="BG296" s="99"/>
      <c r="BH296" s="92"/>
      <c r="BI296" s="92"/>
      <c r="BJ296" s="99"/>
      <c r="BK296" s="99"/>
      <c r="BL296" s="99"/>
      <c r="BM296" s="99"/>
      <c r="BN296" s="92"/>
      <c r="BO296" s="92"/>
      <c r="BP296" s="99"/>
      <c r="BQ296" s="99"/>
      <c r="BR296" s="92"/>
      <c r="BS296" s="99"/>
      <c r="BT296" s="99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</row>
    <row r="297" spans="1:87" ht="13.5" x14ac:dyDescent="0.25">
      <c r="A297" s="97"/>
      <c r="B297" s="98"/>
      <c r="C297" s="90"/>
      <c r="D297" s="91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100"/>
      <c r="P297" s="99"/>
      <c r="Q297" s="99"/>
      <c r="R297" s="101"/>
      <c r="S297" s="99"/>
      <c r="T297" s="99"/>
      <c r="U297" s="99"/>
      <c r="V297" s="99"/>
      <c r="W297" s="99"/>
      <c r="X297" s="99"/>
      <c r="Y297" s="99"/>
      <c r="Z297" s="90"/>
      <c r="AA297" s="90"/>
      <c r="AB297" s="90"/>
      <c r="AC297" s="102"/>
      <c r="AD297" s="102"/>
      <c r="AE297" s="102"/>
      <c r="AF297" s="102"/>
      <c r="AG297" s="95"/>
      <c r="AH297" s="92"/>
      <c r="AI297" s="90"/>
      <c r="AJ297" s="90"/>
      <c r="AK297" s="92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2"/>
      <c r="AW297" s="92"/>
      <c r="AX297" s="99"/>
      <c r="AY297" s="99"/>
      <c r="AZ297" s="92"/>
      <c r="BA297" s="92"/>
      <c r="BB297" s="92"/>
      <c r="BC297" s="92"/>
      <c r="BD297" s="99"/>
      <c r="BE297" s="99"/>
      <c r="BF297" s="99"/>
      <c r="BG297" s="99"/>
      <c r="BH297" s="92"/>
      <c r="BI297" s="92"/>
      <c r="BJ297" s="99"/>
      <c r="BK297" s="99"/>
      <c r="BL297" s="99"/>
      <c r="BM297" s="99"/>
      <c r="BN297" s="92"/>
      <c r="BO297" s="92"/>
      <c r="BP297" s="99"/>
      <c r="BQ297" s="99"/>
      <c r="BR297" s="92"/>
      <c r="BS297" s="99"/>
      <c r="BT297" s="99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</row>
    <row r="298" spans="1:87" ht="13.5" x14ac:dyDescent="0.25">
      <c r="A298" s="97"/>
      <c r="B298" s="98"/>
      <c r="C298" s="90"/>
      <c r="D298" s="91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100"/>
      <c r="P298" s="99"/>
      <c r="Q298" s="99"/>
      <c r="R298" s="101"/>
      <c r="S298" s="99"/>
      <c r="T298" s="99"/>
      <c r="U298" s="99"/>
      <c r="V298" s="99"/>
      <c r="W298" s="99"/>
      <c r="X298" s="99"/>
      <c r="Y298" s="99"/>
      <c r="Z298" s="90"/>
      <c r="AA298" s="90"/>
      <c r="AB298" s="90"/>
      <c r="AC298" s="102"/>
      <c r="AD298" s="102"/>
      <c r="AE298" s="102"/>
      <c r="AF298" s="102"/>
      <c r="AG298" s="95"/>
      <c r="AH298" s="92"/>
      <c r="AI298" s="90"/>
      <c r="AJ298" s="90"/>
      <c r="AK298" s="92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2"/>
      <c r="AW298" s="92"/>
      <c r="AX298" s="99"/>
      <c r="AY298" s="99"/>
      <c r="AZ298" s="92"/>
      <c r="BA298" s="92"/>
      <c r="BB298" s="92"/>
      <c r="BC298" s="92"/>
      <c r="BD298" s="99"/>
      <c r="BE298" s="99"/>
      <c r="BF298" s="99"/>
      <c r="BG298" s="99"/>
      <c r="BH298" s="92"/>
      <c r="BI298" s="92"/>
      <c r="BJ298" s="99"/>
      <c r="BK298" s="99"/>
      <c r="BL298" s="99"/>
      <c r="BM298" s="99"/>
      <c r="BN298" s="92"/>
      <c r="BO298" s="92"/>
      <c r="BP298" s="99"/>
      <c r="BQ298" s="99"/>
      <c r="BR298" s="92"/>
      <c r="BS298" s="99"/>
      <c r="BT298" s="99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</row>
    <row r="299" spans="1:87" ht="13.5" x14ac:dyDescent="0.25">
      <c r="A299" s="97"/>
      <c r="B299" s="98"/>
      <c r="C299" s="90"/>
      <c r="D299" s="91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100"/>
      <c r="P299" s="99"/>
      <c r="Q299" s="99"/>
      <c r="R299" s="101"/>
      <c r="S299" s="99"/>
      <c r="T299" s="99"/>
      <c r="U299" s="99"/>
      <c r="V299" s="99"/>
      <c r="W299" s="99"/>
      <c r="X299" s="99"/>
      <c r="Y299" s="99"/>
      <c r="Z299" s="90"/>
      <c r="AA299" s="90"/>
      <c r="AB299" s="90"/>
      <c r="AC299" s="102"/>
      <c r="AD299" s="102"/>
      <c r="AE299" s="102"/>
      <c r="AF299" s="102"/>
      <c r="AG299" s="95"/>
      <c r="AH299" s="92"/>
      <c r="AI299" s="90"/>
      <c r="AJ299" s="90"/>
      <c r="AK299" s="92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2"/>
      <c r="AW299" s="92"/>
      <c r="AX299" s="99"/>
      <c r="AY299" s="99"/>
      <c r="AZ299" s="92"/>
      <c r="BA299" s="92"/>
      <c r="BB299" s="92"/>
      <c r="BC299" s="92"/>
      <c r="BD299" s="99"/>
      <c r="BE299" s="99"/>
      <c r="BF299" s="99"/>
      <c r="BG299" s="99"/>
      <c r="BH299" s="92"/>
      <c r="BI299" s="92"/>
      <c r="BJ299" s="99"/>
      <c r="BK299" s="99"/>
      <c r="BL299" s="99"/>
      <c r="BM299" s="99"/>
      <c r="BN299" s="92"/>
      <c r="BO299" s="92"/>
      <c r="BP299" s="99"/>
      <c r="BQ299" s="99"/>
      <c r="BR299" s="92"/>
      <c r="BS299" s="99"/>
      <c r="BT299" s="99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</row>
    <row r="300" spans="1:87" ht="13.5" x14ac:dyDescent="0.25">
      <c r="A300" s="97"/>
      <c r="B300" s="98"/>
      <c r="C300" s="90"/>
      <c r="D300" s="91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100"/>
      <c r="P300" s="99"/>
      <c r="Q300" s="99"/>
      <c r="R300" s="101"/>
      <c r="S300" s="99"/>
      <c r="T300" s="99"/>
      <c r="U300" s="99"/>
      <c r="V300" s="99"/>
      <c r="W300" s="99"/>
      <c r="X300" s="99"/>
      <c r="Y300" s="99"/>
      <c r="Z300" s="90"/>
      <c r="AA300" s="90"/>
      <c r="AB300" s="90"/>
      <c r="AC300" s="102"/>
      <c r="AD300" s="102"/>
      <c r="AE300" s="102"/>
      <c r="AF300" s="102"/>
      <c r="AG300" s="95"/>
      <c r="AH300" s="92"/>
      <c r="AI300" s="90"/>
      <c r="AJ300" s="90"/>
      <c r="AK300" s="92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2"/>
      <c r="AW300" s="92"/>
      <c r="AX300" s="99"/>
      <c r="AY300" s="99"/>
      <c r="AZ300" s="92"/>
      <c r="BA300" s="92"/>
      <c r="BB300" s="92"/>
      <c r="BC300" s="92"/>
      <c r="BD300" s="99"/>
      <c r="BE300" s="99"/>
      <c r="BF300" s="99"/>
      <c r="BG300" s="99"/>
      <c r="BH300" s="92"/>
      <c r="BI300" s="92"/>
      <c r="BJ300" s="99"/>
      <c r="BK300" s="99"/>
      <c r="BL300" s="99"/>
      <c r="BM300" s="99"/>
      <c r="BN300" s="92"/>
      <c r="BO300" s="92"/>
      <c r="BP300" s="99"/>
      <c r="BQ300" s="99"/>
      <c r="BR300" s="92"/>
      <c r="BS300" s="99"/>
      <c r="BT300" s="99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</row>
    <row r="301" spans="1:87" ht="13.5" x14ac:dyDescent="0.25">
      <c r="A301" s="97"/>
      <c r="B301" s="98"/>
      <c r="C301" s="90"/>
      <c r="D301" s="91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100"/>
      <c r="P301" s="99"/>
      <c r="Q301" s="99"/>
      <c r="R301" s="101"/>
      <c r="S301" s="99"/>
      <c r="T301" s="99"/>
      <c r="U301" s="99"/>
      <c r="V301" s="99"/>
      <c r="W301" s="99"/>
      <c r="X301" s="99"/>
      <c r="Y301" s="99"/>
      <c r="Z301" s="90"/>
      <c r="AA301" s="90"/>
      <c r="AB301" s="90"/>
      <c r="AC301" s="102"/>
      <c r="AD301" s="102"/>
      <c r="AE301" s="102"/>
      <c r="AF301" s="102"/>
      <c r="AG301" s="95"/>
      <c r="AH301" s="92"/>
      <c r="AI301" s="90"/>
      <c r="AJ301" s="90"/>
      <c r="AK301" s="92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2"/>
      <c r="AW301" s="92"/>
      <c r="AX301" s="99"/>
      <c r="AY301" s="99"/>
      <c r="AZ301" s="92"/>
      <c r="BA301" s="92"/>
      <c r="BB301" s="92"/>
      <c r="BC301" s="92"/>
      <c r="BD301" s="99"/>
      <c r="BE301" s="99"/>
      <c r="BF301" s="99"/>
      <c r="BG301" s="99"/>
      <c r="BH301" s="92"/>
      <c r="BI301" s="92"/>
      <c r="BJ301" s="99"/>
      <c r="BK301" s="99"/>
      <c r="BL301" s="99"/>
      <c r="BM301" s="99"/>
      <c r="BN301" s="92"/>
      <c r="BO301" s="92"/>
      <c r="BP301" s="99"/>
      <c r="BQ301" s="99"/>
      <c r="BR301" s="92"/>
      <c r="BS301" s="99"/>
      <c r="BT301" s="99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</row>
    <row r="302" spans="1:87" ht="13.5" x14ac:dyDescent="0.25">
      <c r="A302" s="97"/>
      <c r="B302" s="98"/>
      <c r="C302" s="90"/>
      <c r="D302" s="91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100"/>
      <c r="P302" s="99"/>
      <c r="Q302" s="99"/>
      <c r="R302" s="101"/>
      <c r="S302" s="99"/>
      <c r="T302" s="99"/>
      <c r="U302" s="99"/>
      <c r="V302" s="99"/>
      <c r="W302" s="99"/>
      <c r="X302" s="99"/>
      <c r="Y302" s="99"/>
      <c r="Z302" s="90"/>
      <c r="AA302" s="90"/>
      <c r="AB302" s="90"/>
      <c r="AC302" s="102"/>
      <c r="AD302" s="102"/>
      <c r="AE302" s="102"/>
      <c r="AF302" s="102"/>
      <c r="AG302" s="95"/>
      <c r="AH302" s="92"/>
      <c r="AI302" s="90"/>
      <c r="AJ302" s="90"/>
      <c r="AK302" s="92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2"/>
      <c r="AW302" s="92"/>
      <c r="AX302" s="99"/>
      <c r="AY302" s="99"/>
      <c r="AZ302" s="92"/>
      <c r="BA302" s="92"/>
      <c r="BB302" s="92"/>
      <c r="BC302" s="92"/>
      <c r="BD302" s="99"/>
      <c r="BE302" s="99"/>
      <c r="BF302" s="99"/>
      <c r="BG302" s="99"/>
      <c r="BH302" s="92"/>
      <c r="BI302" s="92"/>
      <c r="BJ302" s="99"/>
      <c r="BK302" s="99"/>
      <c r="BL302" s="99"/>
      <c r="BM302" s="99"/>
      <c r="BN302" s="92"/>
      <c r="BO302" s="92"/>
      <c r="BP302" s="99"/>
      <c r="BQ302" s="99"/>
      <c r="BR302" s="92"/>
      <c r="BS302" s="99"/>
      <c r="BT302" s="99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2"/>
      <c r="CH302" s="92"/>
      <c r="CI302" s="92"/>
    </row>
    <row r="303" spans="1:87" ht="13.5" x14ac:dyDescent="0.25">
      <c r="A303" s="97"/>
      <c r="B303" s="98"/>
      <c r="C303" s="90"/>
      <c r="D303" s="91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100"/>
      <c r="P303" s="99"/>
      <c r="Q303" s="99"/>
      <c r="R303" s="101"/>
      <c r="S303" s="99"/>
      <c r="T303" s="99"/>
      <c r="U303" s="99"/>
      <c r="V303" s="99"/>
      <c r="W303" s="99"/>
      <c r="X303" s="99"/>
      <c r="Y303" s="99"/>
      <c r="Z303" s="90"/>
      <c r="AA303" s="90"/>
      <c r="AB303" s="90"/>
      <c r="AC303" s="102"/>
      <c r="AD303" s="102"/>
      <c r="AE303" s="102"/>
      <c r="AF303" s="102"/>
      <c r="AG303" s="95"/>
      <c r="AH303" s="92"/>
      <c r="AI303" s="90"/>
      <c r="AJ303" s="90"/>
      <c r="AK303" s="92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2"/>
      <c r="AW303" s="92"/>
      <c r="AX303" s="99"/>
      <c r="AY303" s="99"/>
      <c r="AZ303" s="92"/>
      <c r="BA303" s="92"/>
      <c r="BB303" s="92"/>
      <c r="BC303" s="92"/>
      <c r="BD303" s="99"/>
      <c r="BE303" s="99"/>
      <c r="BF303" s="99"/>
      <c r="BG303" s="99"/>
      <c r="BH303" s="92"/>
      <c r="BI303" s="92"/>
      <c r="BJ303" s="99"/>
      <c r="BK303" s="99"/>
      <c r="BL303" s="99"/>
      <c r="BM303" s="99"/>
      <c r="BN303" s="92"/>
      <c r="BO303" s="92"/>
      <c r="BP303" s="99"/>
      <c r="BQ303" s="99"/>
      <c r="BR303" s="92"/>
      <c r="BS303" s="99"/>
      <c r="BT303" s="99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2"/>
      <c r="CH303" s="92"/>
      <c r="CI303" s="92"/>
    </row>
    <row r="304" spans="1:87" ht="13.5" x14ac:dyDescent="0.25">
      <c r="A304" s="97"/>
      <c r="B304" s="98"/>
      <c r="C304" s="90"/>
      <c r="D304" s="91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100"/>
      <c r="P304" s="99"/>
      <c r="Q304" s="99"/>
      <c r="R304" s="101"/>
      <c r="S304" s="99"/>
      <c r="T304" s="99"/>
      <c r="U304" s="99"/>
      <c r="V304" s="99"/>
      <c r="W304" s="99"/>
      <c r="X304" s="99"/>
      <c r="Y304" s="99"/>
      <c r="Z304" s="90"/>
      <c r="AA304" s="90"/>
      <c r="AB304" s="90"/>
      <c r="AC304" s="102"/>
      <c r="AD304" s="102"/>
      <c r="AE304" s="102"/>
      <c r="AF304" s="102"/>
      <c r="AG304" s="95"/>
      <c r="AH304" s="92"/>
      <c r="AI304" s="90"/>
      <c r="AJ304" s="90"/>
      <c r="AK304" s="92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2"/>
      <c r="AW304" s="92"/>
      <c r="AX304" s="99"/>
      <c r="AY304" s="99"/>
      <c r="AZ304" s="92"/>
      <c r="BA304" s="92"/>
      <c r="BB304" s="92"/>
      <c r="BC304" s="92"/>
      <c r="BD304" s="99"/>
      <c r="BE304" s="99"/>
      <c r="BF304" s="99"/>
      <c r="BG304" s="99"/>
      <c r="BH304" s="92"/>
      <c r="BI304" s="92"/>
      <c r="BJ304" s="99"/>
      <c r="BK304" s="99"/>
      <c r="BL304" s="99"/>
      <c r="BM304" s="99"/>
      <c r="BN304" s="92"/>
      <c r="BO304" s="92"/>
      <c r="BP304" s="99"/>
      <c r="BQ304" s="99"/>
      <c r="BR304" s="92"/>
      <c r="BS304" s="99"/>
      <c r="BT304" s="99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</row>
    <row r="305" spans="1:87" ht="13.5" x14ac:dyDescent="0.25">
      <c r="A305" s="97"/>
      <c r="B305" s="98"/>
      <c r="C305" s="90"/>
      <c r="D305" s="91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100"/>
      <c r="P305" s="99"/>
      <c r="Q305" s="99"/>
      <c r="R305" s="101"/>
      <c r="S305" s="99"/>
      <c r="T305" s="99"/>
      <c r="U305" s="99"/>
      <c r="V305" s="99"/>
      <c r="W305" s="99"/>
      <c r="X305" s="99"/>
      <c r="Y305" s="99"/>
      <c r="Z305" s="90"/>
      <c r="AA305" s="90"/>
      <c r="AB305" s="90"/>
      <c r="AC305" s="102"/>
      <c r="AD305" s="102"/>
      <c r="AE305" s="102"/>
      <c r="AF305" s="102"/>
      <c r="AG305" s="95"/>
      <c r="AH305" s="92"/>
      <c r="AI305" s="90"/>
      <c r="AJ305" s="90"/>
      <c r="AK305" s="92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2"/>
      <c r="AW305" s="92"/>
      <c r="AX305" s="99"/>
      <c r="AY305" s="99"/>
      <c r="AZ305" s="92"/>
      <c r="BA305" s="92"/>
      <c r="BB305" s="92"/>
      <c r="BC305" s="92"/>
      <c r="BD305" s="99"/>
      <c r="BE305" s="99"/>
      <c r="BF305" s="99"/>
      <c r="BG305" s="99"/>
      <c r="BH305" s="92"/>
      <c r="BI305" s="92"/>
      <c r="BJ305" s="99"/>
      <c r="BK305" s="99"/>
      <c r="BL305" s="99"/>
      <c r="BM305" s="99"/>
      <c r="BN305" s="92"/>
      <c r="BO305" s="92"/>
      <c r="BP305" s="99"/>
      <c r="BQ305" s="99"/>
      <c r="BR305" s="92"/>
      <c r="BS305" s="99"/>
      <c r="BT305" s="99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92"/>
      <c r="CI305" s="92"/>
    </row>
    <row r="306" spans="1:87" ht="13.5" x14ac:dyDescent="0.25">
      <c r="A306" s="97"/>
      <c r="B306" s="98"/>
      <c r="C306" s="90"/>
      <c r="D306" s="91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100"/>
      <c r="P306" s="99"/>
      <c r="Q306" s="99"/>
      <c r="R306" s="101"/>
      <c r="S306" s="99"/>
      <c r="T306" s="99"/>
      <c r="U306" s="99"/>
      <c r="V306" s="99"/>
      <c r="W306" s="99"/>
      <c r="X306" s="99"/>
      <c r="Y306" s="99"/>
      <c r="Z306" s="90"/>
      <c r="AA306" s="90"/>
      <c r="AB306" s="90"/>
      <c r="AC306" s="102"/>
      <c r="AD306" s="102"/>
      <c r="AE306" s="102"/>
      <c r="AF306" s="102"/>
      <c r="AG306" s="95"/>
      <c r="AH306" s="92"/>
      <c r="AI306" s="90"/>
      <c r="AJ306" s="90"/>
      <c r="AK306" s="92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2"/>
      <c r="AW306" s="92"/>
      <c r="AX306" s="99"/>
      <c r="AY306" s="99"/>
      <c r="AZ306" s="92"/>
      <c r="BA306" s="92"/>
      <c r="BB306" s="92"/>
      <c r="BC306" s="92"/>
      <c r="BD306" s="99"/>
      <c r="BE306" s="99"/>
      <c r="BF306" s="99"/>
      <c r="BG306" s="99"/>
      <c r="BH306" s="92"/>
      <c r="BI306" s="92"/>
      <c r="BJ306" s="99"/>
      <c r="BK306" s="99"/>
      <c r="BL306" s="99"/>
      <c r="BM306" s="99"/>
      <c r="BN306" s="92"/>
      <c r="BO306" s="92"/>
      <c r="BP306" s="99"/>
      <c r="BQ306" s="99"/>
      <c r="BR306" s="92"/>
      <c r="BS306" s="99"/>
      <c r="BT306" s="99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2"/>
      <c r="CH306" s="92"/>
      <c r="CI306" s="92"/>
    </row>
    <row r="307" spans="1:87" ht="13.5" x14ac:dyDescent="0.25">
      <c r="A307" s="97"/>
      <c r="B307" s="98"/>
      <c r="C307" s="90"/>
      <c r="D307" s="91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100"/>
      <c r="P307" s="99"/>
      <c r="Q307" s="99"/>
      <c r="R307" s="101"/>
      <c r="S307" s="99"/>
      <c r="T307" s="99"/>
      <c r="U307" s="99"/>
      <c r="V307" s="99"/>
      <c r="W307" s="99"/>
      <c r="X307" s="99"/>
      <c r="Y307" s="99"/>
      <c r="Z307" s="90"/>
      <c r="AA307" s="90"/>
      <c r="AB307" s="90"/>
      <c r="AC307" s="102"/>
      <c r="AD307" s="102"/>
      <c r="AE307" s="102"/>
      <c r="AF307" s="102"/>
      <c r="AG307" s="95"/>
      <c r="AH307" s="92"/>
      <c r="AI307" s="90"/>
      <c r="AJ307" s="90"/>
      <c r="AK307" s="92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2"/>
      <c r="AW307" s="92"/>
      <c r="AX307" s="99"/>
      <c r="AY307" s="99"/>
      <c r="AZ307" s="92"/>
      <c r="BA307" s="92"/>
      <c r="BB307" s="92"/>
      <c r="BC307" s="92"/>
      <c r="BD307" s="99"/>
      <c r="BE307" s="99"/>
      <c r="BF307" s="99"/>
      <c r="BG307" s="99"/>
      <c r="BH307" s="92"/>
      <c r="BI307" s="92"/>
      <c r="BJ307" s="99"/>
      <c r="BK307" s="99"/>
      <c r="BL307" s="99"/>
      <c r="BM307" s="99"/>
      <c r="BN307" s="92"/>
      <c r="BO307" s="92"/>
      <c r="BP307" s="99"/>
      <c r="BQ307" s="99"/>
      <c r="BR307" s="92"/>
      <c r="BS307" s="99"/>
      <c r="BT307" s="99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</row>
    <row r="308" spans="1:87" ht="13.5" x14ac:dyDescent="0.25">
      <c r="A308" s="97"/>
      <c r="B308" s="98"/>
      <c r="C308" s="90"/>
      <c r="D308" s="91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100"/>
      <c r="P308" s="99"/>
      <c r="Q308" s="99"/>
      <c r="R308" s="101"/>
      <c r="S308" s="99"/>
      <c r="T308" s="99"/>
      <c r="U308" s="99"/>
      <c r="V308" s="99"/>
      <c r="W308" s="99"/>
      <c r="X308" s="99"/>
      <c r="Y308" s="99"/>
      <c r="Z308" s="90"/>
      <c r="AA308" s="90"/>
      <c r="AB308" s="90"/>
      <c r="AC308" s="102"/>
      <c r="AD308" s="102"/>
      <c r="AE308" s="102"/>
      <c r="AF308" s="102"/>
      <c r="AG308" s="95"/>
      <c r="AH308" s="92"/>
      <c r="AI308" s="90"/>
      <c r="AJ308" s="90"/>
      <c r="AK308" s="92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2"/>
      <c r="AW308" s="92"/>
      <c r="AX308" s="99"/>
      <c r="AY308" s="99"/>
      <c r="AZ308" s="92"/>
      <c r="BA308" s="92"/>
      <c r="BB308" s="92"/>
      <c r="BC308" s="92"/>
      <c r="BD308" s="99"/>
      <c r="BE308" s="99"/>
      <c r="BF308" s="99"/>
      <c r="BG308" s="99"/>
      <c r="BH308" s="92"/>
      <c r="BI308" s="92"/>
      <c r="BJ308" s="99"/>
      <c r="BK308" s="99"/>
      <c r="BL308" s="99"/>
      <c r="BM308" s="99"/>
      <c r="BN308" s="92"/>
      <c r="BO308" s="92"/>
      <c r="BP308" s="99"/>
      <c r="BQ308" s="99"/>
      <c r="BR308" s="92"/>
      <c r="BS308" s="99"/>
      <c r="BT308" s="99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</row>
    <row r="309" spans="1:87" ht="13.5" x14ac:dyDescent="0.25">
      <c r="A309" s="97"/>
      <c r="B309" s="98"/>
      <c r="C309" s="90"/>
      <c r="D309" s="91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100"/>
      <c r="P309" s="99"/>
      <c r="Q309" s="99"/>
      <c r="R309" s="101"/>
      <c r="S309" s="99"/>
      <c r="T309" s="99"/>
      <c r="U309" s="99"/>
      <c r="V309" s="99"/>
      <c r="W309" s="99"/>
      <c r="X309" s="99"/>
      <c r="Y309" s="99"/>
      <c r="Z309" s="90"/>
      <c r="AA309" s="90"/>
      <c r="AB309" s="90"/>
      <c r="AC309" s="102"/>
      <c r="AD309" s="102"/>
      <c r="AE309" s="102"/>
      <c r="AF309" s="102"/>
      <c r="AG309" s="95"/>
      <c r="AH309" s="92"/>
      <c r="AI309" s="90"/>
      <c r="AJ309" s="90"/>
      <c r="AK309" s="92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2"/>
      <c r="AW309" s="92"/>
      <c r="AX309" s="99"/>
      <c r="AY309" s="99"/>
      <c r="AZ309" s="92"/>
      <c r="BA309" s="92"/>
      <c r="BB309" s="92"/>
      <c r="BC309" s="92"/>
      <c r="BD309" s="99"/>
      <c r="BE309" s="99"/>
      <c r="BF309" s="99"/>
      <c r="BG309" s="99"/>
      <c r="BH309" s="92"/>
      <c r="BI309" s="92"/>
      <c r="BJ309" s="99"/>
      <c r="BK309" s="99"/>
      <c r="BL309" s="99"/>
      <c r="BM309" s="99"/>
      <c r="BN309" s="92"/>
      <c r="BO309" s="92"/>
      <c r="BP309" s="99"/>
      <c r="BQ309" s="99"/>
      <c r="BR309" s="92"/>
      <c r="BS309" s="99"/>
      <c r="BT309" s="99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</row>
    <row r="310" spans="1:87" ht="13.5" x14ac:dyDescent="0.25">
      <c r="A310" s="97"/>
      <c r="B310" s="98"/>
      <c r="C310" s="90"/>
      <c r="D310" s="91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100"/>
      <c r="P310" s="99"/>
      <c r="Q310" s="99"/>
      <c r="R310" s="101"/>
      <c r="S310" s="99"/>
      <c r="T310" s="99"/>
      <c r="U310" s="99"/>
      <c r="V310" s="99"/>
      <c r="W310" s="99"/>
      <c r="X310" s="99"/>
      <c r="Y310" s="99"/>
      <c r="Z310" s="90"/>
      <c r="AA310" s="90"/>
      <c r="AB310" s="90"/>
      <c r="AC310" s="102"/>
      <c r="AD310" s="102"/>
      <c r="AE310" s="102"/>
      <c r="AF310" s="102"/>
      <c r="AG310" s="95"/>
      <c r="AH310" s="92"/>
      <c r="AI310" s="90"/>
      <c r="AJ310" s="90"/>
      <c r="AK310" s="92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2"/>
      <c r="AW310" s="92"/>
      <c r="AX310" s="99"/>
      <c r="AY310" s="99"/>
      <c r="AZ310" s="92"/>
      <c r="BA310" s="92"/>
      <c r="BB310" s="92"/>
      <c r="BC310" s="92"/>
      <c r="BD310" s="99"/>
      <c r="BE310" s="99"/>
      <c r="BF310" s="99"/>
      <c r="BG310" s="99"/>
      <c r="BH310" s="92"/>
      <c r="BI310" s="92"/>
      <c r="BJ310" s="99"/>
      <c r="BK310" s="99"/>
      <c r="BL310" s="99"/>
      <c r="BM310" s="99"/>
      <c r="BN310" s="92"/>
      <c r="BO310" s="92"/>
      <c r="BP310" s="99"/>
      <c r="BQ310" s="99"/>
      <c r="BR310" s="92"/>
      <c r="BS310" s="99"/>
      <c r="BT310" s="99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</row>
    <row r="311" spans="1:87" ht="13.5" x14ac:dyDescent="0.25">
      <c r="A311" s="97"/>
      <c r="B311" s="98"/>
      <c r="C311" s="90"/>
      <c r="D311" s="91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100"/>
      <c r="P311" s="99"/>
      <c r="Q311" s="99"/>
      <c r="R311" s="101"/>
      <c r="S311" s="99"/>
      <c r="T311" s="99"/>
      <c r="U311" s="99"/>
      <c r="V311" s="99"/>
      <c r="W311" s="99"/>
      <c r="X311" s="99"/>
      <c r="Y311" s="99"/>
      <c r="Z311" s="90"/>
      <c r="AA311" s="90"/>
      <c r="AB311" s="90"/>
      <c r="AC311" s="102"/>
      <c r="AD311" s="102"/>
      <c r="AE311" s="102"/>
      <c r="AF311" s="102"/>
      <c r="AG311" s="95"/>
      <c r="AH311" s="92"/>
      <c r="AI311" s="90"/>
      <c r="AJ311" s="90"/>
      <c r="AK311" s="92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2"/>
      <c r="AW311" s="92"/>
      <c r="AX311" s="99"/>
      <c r="AY311" s="99"/>
      <c r="AZ311" s="92"/>
      <c r="BA311" s="92"/>
      <c r="BB311" s="92"/>
      <c r="BC311" s="92"/>
      <c r="BD311" s="99"/>
      <c r="BE311" s="99"/>
      <c r="BF311" s="99"/>
      <c r="BG311" s="99"/>
      <c r="BH311" s="92"/>
      <c r="BI311" s="92"/>
      <c r="BJ311" s="99"/>
      <c r="BK311" s="99"/>
      <c r="BL311" s="99"/>
      <c r="BM311" s="99"/>
      <c r="BN311" s="92"/>
      <c r="BO311" s="92"/>
      <c r="BP311" s="99"/>
      <c r="BQ311" s="99"/>
      <c r="BR311" s="92"/>
      <c r="BS311" s="99"/>
      <c r="BT311" s="99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</row>
    <row r="312" spans="1:87" ht="13.5" x14ac:dyDescent="0.25">
      <c r="A312" s="97"/>
      <c r="B312" s="98"/>
      <c r="C312" s="90"/>
      <c r="D312" s="91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100"/>
      <c r="P312" s="99"/>
      <c r="Q312" s="99"/>
      <c r="R312" s="101"/>
      <c r="S312" s="99"/>
      <c r="T312" s="99"/>
      <c r="U312" s="99"/>
      <c r="V312" s="99"/>
      <c r="W312" s="99"/>
      <c r="X312" s="99"/>
      <c r="Y312" s="99"/>
      <c r="Z312" s="90"/>
      <c r="AA312" s="90"/>
      <c r="AB312" s="90"/>
      <c r="AC312" s="102"/>
      <c r="AD312" s="102"/>
      <c r="AE312" s="102"/>
      <c r="AF312" s="102"/>
      <c r="AG312" s="95"/>
      <c r="AH312" s="92"/>
      <c r="AI312" s="90"/>
      <c r="AJ312" s="90"/>
      <c r="AK312" s="92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2"/>
      <c r="AW312" s="92"/>
      <c r="AX312" s="99"/>
      <c r="AY312" s="99"/>
      <c r="AZ312" s="92"/>
      <c r="BA312" s="92"/>
      <c r="BB312" s="92"/>
      <c r="BC312" s="92"/>
      <c r="BD312" s="99"/>
      <c r="BE312" s="99"/>
      <c r="BF312" s="99"/>
      <c r="BG312" s="99"/>
      <c r="BH312" s="92"/>
      <c r="BI312" s="92"/>
      <c r="BJ312" s="99"/>
      <c r="BK312" s="99"/>
      <c r="BL312" s="99"/>
      <c r="BM312" s="99"/>
      <c r="BN312" s="92"/>
      <c r="BO312" s="92"/>
      <c r="BP312" s="99"/>
      <c r="BQ312" s="99"/>
      <c r="BR312" s="92"/>
      <c r="BS312" s="99"/>
      <c r="BT312" s="99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</row>
    <row r="313" spans="1:87" ht="13.5" x14ac:dyDescent="0.25">
      <c r="A313" s="97"/>
      <c r="B313" s="98"/>
      <c r="C313" s="90"/>
      <c r="D313" s="91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100"/>
      <c r="P313" s="99"/>
      <c r="Q313" s="99"/>
      <c r="R313" s="101"/>
      <c r="S313" s="99"/>
      <c r="T313" s="99"/>
      <c r="U313" s="99"/>
      <c r="V313" s="99"/>
      <c r="W313" s="99"/>
      <c r="X313" s="99"/>
      <c r="Y313" s="99"/>
      <c r="Z313" s="90"/>
      <c r="AA313" s="90"/>
      <c r="AB313" s="90"/>
      <c r="AC313" s="102"/>
      <c r="AD313" s="102"/>
      <c r="AE313" s="102"/>
      <c r="AF313" s="102"/>
      <c r="AG313" s="95"/>
      <c r="AH313" s="92"/>
      <c r="AI313" s="90"/>
      <c r="AJ313" s="90"/>
      <c r="AK313" s="92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2"/>
      <c r="AW313" s="92"/>
      <c r="AX313" s="99"/>
      <c r="AY313" s="99"/>
      <c r="AZ313" s="92"/>
      <c r="BA313" s="92"/>
      <c r="BB313" s="92"/>
      <c r="BC313" s="92"/>
      <c r="BD313" s="99"/>
      <c r="BE313" s="99"/>
      <c r="BF313" s="99"/>
      <c r="BG313" s="99"/>
      <c r="BH313" s="92"/>
      <c r="BI313" s="92"/>
      <c r="BJ313" s="99"/>
      <c r="BK313" s="99"/>
      <c r="BL313" s="99"/>
      <c r="BM313" s="99"/>
      <c r="BN313" s="92"/>
      <c r="BO313" s="92"/>
      <c r="BP313" s="99"/>
      <c r="BQ313" s="99"/>
      <c r="BR313" s="92"/>
      <c r="BS313" s="99"/>
      <c r="BT313" s="99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</row>
    <row r="314" spans="1:87" ht="13.5" x14ac:dyDescent="0.25">
      <c r="A314" s="97"/>
      <c r="B314" s="98"/>
      <c r="C314" s="90"/>
      <c r="D314" s="91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100"/>
      <c r="P314" s="99"/>
      <c r="Q314" s="99"/>
      <c r="R314" s="101"/>
      <c r="S314" s="99"/>
      <c r="T314" s="99"/>
      <c r="U314" s="99"/>
      <c r="V314" s="99"/>
      <c r="W314" s="99"/>
      <c r="X314" s="99"/>
      <c r="Y314" s="99"/>
      <c r="Z314" s="90"/>
      <c r="AA314" s="90"/>
      <c r="AB314" s="90"/>
      <c r="AC314" s="102"/>
      <c r="AD314" s="102"/>
      <c r="AE314" s="102"/>
      <c r="AF314" s="102"/>
      <c r="AG314" s="95"/>
      <c r="AH314" s="92"/>
      <c r="AI314" s="90"/>
      <c r="AJ314" s="90"/>
      <c r="AK314" s="92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2"/>
      <c r="AW314" s="92"/>
      <c r="AX314" s="99"/>
      <c r="AY314" s="99"/>
      <c r="AZ314" s="92"/>
      <c r="BA314" s="92"/>
      <c r="BB314" s="92"/>
      <c r="BC314" s="92"/>
      <c r="BD314" s="99"/>
      <c r="BE314" s="99"/>
      <c r="BF314" s="99"/>
      <c r="BG314" s="99"/>
      <c r="BH314" s="92"/>
      <c r="BI314" s="92"/>
      <c r="BJ314" s="99"/>
      <c r="BK314" s="99"/>
      <c r="BL314" s="99"/>
      <c r="BM314" s="99"/>
      <c r="BN314" s="92"/>
      <c r="BO314" s="92"/>
      <c r="BP314" s="99"/>
      <c r="BQ314" s="99"/>
      <c r="BR314" s="92"/>
      <c r="BS314" s="99"/>
      <c r="BT314" s="99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</row>
    <row r="315" spans="1:87" ht="13.5" x14ac:dyDescent="0.25">
      <c r="A315" s="97"/>
      <c r="B315" s="98"/>
      <c r="C315" s="90"/>
      <c r="D315" s="91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100"/>
      <c r="P315" s="99"/>
      <c r="Q315" s="99"/>
      <c r="R315" s="101"/>
      <c r="S315" s="99"/>
      <c r="T315" s="99"/>
      <c r="U315" s="99"/>
      <c r="V315" s="99"/>
      <c r="W315" s="99"/>
      <c r="X315" s="99"/>
      <c r="Y315" s="99"/>
      <c r="Z315" s="90"/>
      <c r="AA315" s="90"/>
      <c r="AB315" s="90"/>
      <c r="AC315" s="102"/>
      <c r="AD315" s="102"/>
      <c r="AE315" s="102"/>
      <c r="AF315" s="102"/>
      <c r="AG315" s="95"/>
      <c r="AH315" s="92"/>
      <c r="AI315" s="90"/>
      <c r="AJ315" s="90"/>
      <c r="AK315" s="92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2"/>
      <c r="AW315" s="92"/>
      <c r="AX315" s="99"/>
      <c r="AY315" s="99"/>
      <c r="AZ315" s="92"/>
      <c r="BA315" s="92"/>
      <c r="BB315" s="92"/>
      <c r="BC315" s="92"/>
      <c r="BD315" s="99"/>
      <c r="BE315" s="99"/>
      <c r="BF315" s="99"/>
      <c r="BG315" s="99"/>
      <c r="BH315" s="92"/>
      <c r="BI315" s="92"/>
      <c r="BJ315" s="99"/>
      <c r="BK315" s="99"/>
      <c r="BL315" s="99"/>
      <c r="BM315" s="99"/>
      <c r="BN315" s="92"/>
      <c r="BO315" s="92"/>
      <c r="BP315" s="99"/>
      <c r="BQ315" s="99"/>
      <c r="BR315" s="92"/>
      <c r="BS315" s="99"/>
      <c r="BT315" s="99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</row>
    <row r="316" spans="1:87" ht="13.5" x14ac:dyDescent="0.25">
      <c r="A316" s="97"/>
      <c r="B316" s="98"/>
      <c r="C316" s="90"/>
      <c r="D316" s="91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100"/>
      <c r="P316" s="99"/>
      <c r="Q316" s="99"/>
      <c r="R316" s="101"/>
      <c r="S316" s="99"/>
      <c r="T316" s="99"/>
      <c r="U316" s="99"/>
      <c r="V316" s="99"/>
      <c r="W316" s="99"/>
      <c r="X316" s="99"/>
      <c r="Y316" s="99"/>
      <c r="Z316" s="90"/>
      <c r="AA316" s="90"/>
      <c r="AB316" s="90"/>
      <c r="AC316" s="102"/>
      <c r="AD316" s="102"/>
      <c r="AE316" s="102"/>
      <c r="AF316" s="102"/>
      <c r="AG316" s="95"/>
      <c r="AH316" s="92"/>
      <c r="AI316" s="90"/>
      <c r="AJ316" s="90"/>
      <c r="AK316" s="92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2"/>
      <c r="AW316" s="92"/>
      <c r="AX316" s="99"/>
      <c r="AY316" s="99"/>
      <c r="AZ316" s="92"/>
      <c r="BA316" s="92"/>
      <c r="BB316" s="92"/>
      <c r="BC316" s="92"/>
      <c r="BD316" s="99"/>
      <c r="BE316" s="99"/>
      <c r="BF316" s="99"/>
      <c r="BG316" s="99"/>
      <c r="BH316" s="92"/>
      <c r="BI316" s="92"/>
      <c r="BJ316" s="99"/>
      <c r="BK316" s="99"/>
      <c r="BL316" s="99"/>
      <c r="BM316" s="99"/>
      <c r="BN316" s="92"/>
      <c r="BO316" s="92"/>
      <c r="BP316" s="99"/>
      <c r="BQ316" s="99"/>
      <c r="BR316" s="92"/>
      <c r="BS316" s="99"/>
      <c r="BT316" s="99"/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2"/>
      <c r="CF316" s="92"/>
      <c r="CG316" s="92"/>
      <c r="CH316" s="92"/>
      <c r="CI316" s="92"/>
    </row>
    <row r="317" spans="1:87" ht="13.5" x14ac:dyDescent="0.25">
      <c r="A317" s="97"/>
      <c r="B317" s="98"/>
      <c r="C317" s="90"/>
      <c r="D317" s="91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100"/>
      <c r="P317" s="99"/>
      <c r="Q317" s="99"/>
      <c r="R317" s="101"/>
      <c r="S317" s="99"/>
      <c r="T317" s="99"/>
      <c r="U317" s="99"/>
      <c r="V317" s="99"/>
      <c r="W317" s="99"/>
      <c r="X317" s="99"/>
      <c r="Y317" s="99"/>
      <c r="Z317" s="90"/>
      <c r="AA317" s="90"/>
      <c r="AB317" s="90"/>
      <c r="AC317" s="102"/>
      <c r="AD317" s="102"/>
      <c r="AE317" s="102"/>
      <c r="AF317" s="102"/>
      <c r="AG317" s="95"/>
      <c r="AH317" s="92"/>
      <c r="AI317" s="90"/>
      <c r="AJ317" s="90"/>
      <c r="AK317" s="92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2"/>
      <c r="AW317" s="92"/>
      <c r="AX317" s="99"/>
      <c r="AY317" s="99"/>
      <c r="AZ317" s="92"/>
      <c r="BA317" s="92"/>
      <c r="BB317" s="92"/>
      <c r="BC317" s="92"/>
      <c r="BD317" s="99"/>
      <c r="BE317" s="99"/>
      <c r="BF317" s="99"/>
      <c r="BG317" s="99"/>
      <c r="BH317" s="92"/>
      <c r="BI317" s="92"/>
      <c r="BJ317" s="99"/>
      <c r="BK317" s="99"/>
      <c r="BL317" s="99"/>
      <c r="BM317" s="99"/>
      <c r="BN317" s="92"/>
      <c r="BO317" s="92"/>
      <c r="BP317" s="99"/>
      <c r="BQ317" s="99"/>
      <c r="BR317" s="92"/>
      <c r="BS317" s="99"/>
      <c r="BT317" s="99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</row>
    <row r="318" spans="1:87" ht="13.5" x14ac:dyDescent="0.25">
      <c r="A318" s="97"/>
      <c r="B318" s="98"/>
      <c r="C318" s="90"/>
      <c r="D318" s="91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100"/>
      <c r="P318" s="99"/>
      <c r="Q318" s="99"/>
      <c r="R318" s="101"/>
      <c r="S318" s="99"/>
      <c r="T318" s="99"/>
      <c r="U318" s="99"/>
      <c r="V318" s="99"/>
      <c r="W318" s="99"/>
      <c r="X318" s="99"/>
      <c r="Y318" s="99"/>
      <c r="Z318" s="90"/>
      <c r="AA318" s="90"/>
      <c r="AB318" s="90"/>
      <c r="AC318" s="102"/>
      <c r="AD318" s="102"/>
      <c r="AE318" s="102"/>
      <c r="AF318" s="102"/>
      <c r="AG318" s="95"/>
      <c r="AH318" s="92"/>
      <c r="AI318" s="90"/>
      <c r="AJ318" s="90"/>
      <c r="AK318" s="92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2"/>
      <c r="AW318" s="92"/>
      <c r="AX318" s="99"/>
      <c r="AY318" s="99"/>
      <c r="AZ318" s="92"/>
      <c r="BA318" s="92"/>
      <c r="BB318" s="92"/>
      <c r="BC318" s="92"/>
      <c r="BD318" s="99"/>
      <c r="BE318" s="99"/>
      <c r="BF318" s="99"/>
      <c r="BG318" s="99"/>
      <c r="BH318" s="92"/>
      <c r="BI318" s="92"/>
      <c r="BJ318" s="99"/>
      <c r="BK318" s="99"/>
      <c r="BL318" s="99"/>
      <c r="BM318" s="99"/>
      <c r="BN318" s="92"/>
      <c r="BO318" s="92"/>
      <c r="BP318" s="99"/>
      <c r="BQ318" s="99"/>
      <c r="BR318" s="92"/>
      <c r="BS318" s="99"/>
      <c r="BT318" s="99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</row>
    <row r="319" spans="1:87" ht="13.5" x14ac:dyDescent="0.25">
      <c r="A319" s="97"/>
      <c r="B319" s="98"/>
      <c r="C319" s="90"/>
      <c r="D319" s="91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100"/>
      <c r="P319" s="99"/>
      <c r="Q319" s="99"/>
      <c r="R319" s="101"/>
      <c r="S319" s="99"/>
      <c r="T319" s="99"/>
      <c r="U319" s="99"/>
      <c r="V319" s="99"/>
      <c r="W319" s="99"/>
      <c r="X319" s="99"/>
      <c r="Y319" s="99"/>
      <c r="Z319" s="90"/>
      <c r="AA319" s="90"/>
      <c r="AB319" s="90"/>
      <c r="AC319" s="102"/>
      <c r="AD319" s="102"/>
      <c r="AE319" s="102"/>
      <c r="AF319" s="102"/>
      <c r="AG319" s="95"/>
      <c r="AH319" s="92"/>
      <c r="AI319" s="90"/>
      <c r="AJ319" s="90"/>
      <c r="AK319" s="92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2"/>
      <c r="AW319" s="92"/>
      <c r="AX319" s="99"/>
      <c r="AY319" s="99"/>
      <c r="AZ319" s="92"/>
      <c r="BA319" s="92"/>
      <c r="BB319" s="92"/>
      <c r="BC319" s="92"/>
      <c r="BD319" s="99"/>
      <c r="BE319" s="99"/>
      <c r="BF319" s="99"/>
      <c r="BG319" s="99"/>
      <c r="BH319" s="92"/>
      <c r="BI319" s="92"/>
      <c r="BJ319" s="99"/>
      <c r="BK319" s="99"/>
      <c r="BL319" s="99"/>
      <c r="BM319" s="99"/>
      <c r="BN319" s="92"/>
      <c r="BO319" s="92"/>
      <c r="BP319" s="99"/>
      <c r="BQ319" s="99"/>
      <c r="BR319" s="92"/>
      <c r="BS319" s="99"/>
      <c r="BT319" s="99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</row>
    <row r="320" spans="1:87" ht="13.5" x14ac:dyDescent="0.25">
      <c r="A320" s="97"/>
      <c r="B320" s="98"/>
      <c r="C320" s="90"/>
      <c r="D320" s="91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100"/>
      <c r="P320" s="99"/>
      <c r="Q320" s="99"/>
      <c r="R320" s="101"/>
      <c r="S320" s="99"/>
      <c r="T320" s="99"/>
      <c r="U320" s="99"/>
      <c r="V320" s="99"/>
      <c r="W320" s="99"/>
      <c r="X320" s="99"/>
      <c r="Y320" s="99"/>
      <c r="Z320" s="90"/>
      <c r="AA320" s="90"/>
      <c r="AB320" s="90"/>
      <c r="AC320" s="102"/>
      <c r="AD320" s="102"/>
      <c r="AE320" s="102"/>
      <c r="AF320" s="102"/>
      <c r="AG320" s="95"/>
      <c r="AH320" s="92"/>
      <c r="AI320" s="90"/>
      <c r="AJ320" s="90"/>
      <c r="AK320" s="92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2"/>
      <c r="AW320" s="92"/>
      <c r="AX320" s="99"/>
      <c r="AY320" s="99"/>
      <c r="AZ320" s="92"/>
      <c r="BA320" s="92"/>
      <c r="BB320" s="92"/>
      <c r="BC320" s="92"/>
      <c r="BD320" s="99"/>
      <c r="BE320" s="99"/>
      <c r="BF320" s="99"/>
      <c r="BG320" s="99"/>
      <c r="BH320" s="92"/>
      <c r="BI320" s="92"/>
      <c r="BJ320" s="99"/>
      <c r="BK320" s="99"/>
      <c r="BL320" s="99"/>
      <c r="BM320" s="99"/>
      <c r="BN320" s="92"/>
      <c r="BO320" s="92"/>
      <c r="BP320" s="99"/>
      <c r="BQ320" s="99"/>
      <c r="BR320" s="92"/>
      <c r="BS320" s="99"/>
      <c r="BT320" s="99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</row>
    <row r="321" spans="1:87" ht="13.5" x14ac:dyDescent="0.25">
      <c r="A321" s="97"/>
      <c r="B321" s="98"/>
      <c r="C321" s="90"/>
      <c r="D321" s="91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100"/>
      <c r="P321" s="99"/>
      <c r="Q321" s="99"/>
      <c r="R321" s="101"/>
      <c r="S321" s="99"/>
      <c r="T321" s="99"/>
      <c r="U321" s="99"/>
      <c r="V321" s="99"/>
      <c r="W321" s="99"/>
      <c r="X321" s="99"/>
      <c r="Y321" s="99"/>
      <c r="Z321" s="90"/>
      <c r="AA321" s="90"/>
      <c r="AB321" s="90"/>
      <c r="AC321" s="102"/>
      <c r="AD321" s="102"/>
      <c r="AE321" s="102"/>
      <c r="AF321" s="102"/>
      <c r="AG321" s="95"/>
      <c r="AH321" s="92"/>
      <c r="AI321" s="90"/>
      <c r="AJ321" s="90"/>
      <c r="AK321" s="92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2"/>
      <c r="AW321" s="92"/>
      <c r="AX321" s="99"/>
      <c r="AY321" s="99"/>
      <c r="AZ321" s="92"/>
      <c r="BA321" s="92"/>
      <c r="BB321" s="92"/>
      <c r="BC321" s="92"/>
      <c r="BD321" s="99"/>
      <c r="BE321" s="99"/>
      <c r="BF321" s="99"/>
      <c r="BG321" s="99"/>
      <c r="BH321" s="92"/>
      <c r="BI321" s="92"/>
      <c r="BJ321" s="99"/>
      <c r="BK321" s="99"/>
      <c r="BL321" s="99"/>
      <c r="BM321" s="99"/>
      <c r="BN321" s="92"/>
      <c r="BO321" s="92"/>
      <c r="BP321" s="99"/>
      <c r="BQ321" s="99"/>
      <c r="BS321" s="99"/>
      <c r="BT321" s="99"/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2"/>
      <c r="CF321" s="92"/>
      <c r="CG321" s="92"/>
      <c r="CH321" s="92"/>
      <c r="CI321" s="92"/>
    </row>
    <row r="322" spans="1:87" ht="13.5" x14ac:dyDescent="0.25">
      <c r="A322" s="97"/>
      <c r="B322" s="98"/>
      <c r="C322" s="90"/>
      <c r="D322" s="91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100"/>
      <c r="P322" s="99"/>
      <c r="Q322" s="99"/>
      <c r="R322" s="101"/>
      <c r="S322" s="99"/>
      <c r="T322" s="99"/>
      <c r="U322" s="99"/>
      <c r="V322" s="99"/>
      <c r="W322" s="99"/>
      <c r="X322" s="99"/>
      <c r="Y322" s="99"/>
      <c r="Z322" s="90"/>
      <c r="AA322" s="90"/>
      <c r="AB322" s="90"/>
      <c r="AC322" s="102"/>
      <c r="AD322" s="102"/>
      <c r="AE322" s="102"/>
      <c r="AF322" s="102"/>
      <c r="AG322" s="95"/>
      <c r="AH322" s="92"/>
      <c r="AI322" s="90"/>
      <c r="AJ322" s="90"/>
      <c r="AK322" s="92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2"/>
      <c r="AW322" s="92"/>
      <c r="AX322" s="99"/>
      <c r="AY322" s="99"/>
      <c r="AZ322" s="92"/>
      <c r="BA322" s="92"/>
      <c r="BB322" s="92"/>
      <c r="BC322" s="92"/>
      <c r="BD322" s="99"/>
      <c r="BE322" s="99"/>
      <c r="BF322" s="99"/>
      <c r="BG322" s="99"/>
      <c r="BH322" s="92"/>
      <c r="BI322" s="92"/>
      <c r="BJ322" s="99"/>
      <c r="BK322" s="99"/>
      <c r="BL322" s="99"/>
      <c r="BM322" s="99"/>
      <c r="BN322" s="92"/>
      <c r="BO322" s="92"/>
      <c r="BP322" s="99"/>
      <c r="BQ322" s="99"/>
      <c r="BS322" s="99"/>
      <c r="BT322" s="99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</row>
    <row r="323" spans="1:87" ht="13.5" x14ac:dyDescent="0.25">
      <c r="A323" s="97"/>
      <c r="B323" s="98"/>
      <c r="C323" s="90"/>
      <c r="D323" s="91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100"/>
      <c r="P323" s="99"/>
      <c r="Q323" s="99"/>
      <c r="R323" s="101"/>
      <c r="S323" s="99"/>
      <c r="T323" s="99"/>
      <c r="U323" s="99"/>
      <c r="V323" s="99"/>
      <c r="W323" s="99"/>
      <c r="X323" s="99"/>
      <c r="Y323" s="99"/>
      <c r="Z323" s="90"/>
      <c r="AA323" s="90"/>
      <c r="AB323" s="90"/>
      <c r="AC323" s="102"/>
      <c r="AD323" s="102"/>
      <c r="AE323" s="102"/>
      <c r="AF323" s="102"/>
      <c r="AG323" s="95"/>
      <c r="AH323" s="92"/>
      <c r="AI323" s="90"/>
      <c r="AJ323" s="90"/>
      <c r="AK323" s="92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2"/>
      <c r="AW323" s="92"/>
      <c r="AX323" s="99"/>
      <c r="AY323" s="99"/>
      <c r="AZ323" s="92"/>
      <c r="BA323" s="92"/>
      <c r="BB323" s="92"/>
      <c r="BC323" s="92"/>
      <c r="BD323" s="99"/>
      <c r="BE323" s="99"/>
      <c r="BF323" s="99"/>
      <c r="BG323" s="99"/>
      <c r="BH323" s="92"/>
      <c r="BI323" s="92"/>
      <c r="BJ323" s="99"/>
      <c r="BK323" s="99"/>
      <c r="BL323" s="99"/>
      <c r="BM323" s="99"/>
      <c r="BN323" s="92"/>
      <c r="BO323" s="92"/>
      <c r="BP323" s="99"/>
      <c r="BQ323" s="99"/>
      <c r="BS323" s="99"/>
      <c r="BT323" s="99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</row>
    <row r="324" spans="1:87" ht="13.5" x14ac:dyDescent="0.25">
      <c r="A324" s="97"/>
      <c r="B324" s="98"/>
      <c r="C324" s="90"/>
      <c r="D324" s="91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100"/>
      <c r="P324" s="99"/>
      <c r="Q324" s="99"/>
      <c r="R324" s="101"/>
      <c r="S324" s="99"/>
      <c r="T324" s="99"/>
      <c r="U324" s="99"/>
      <c r="V324" s="99"/>
      <c r="W324" s="99"/>
      <c r="X324" s="99"/>
      <c r="Y324" s="99"/>
      <c r="Z324" s="90"/>
      <c r="AA324" s="90"/>
      <c r="AB324" s="90"/>
      <c r="AC324" s="102"/>
      <c r="AD324" s="102"/>
      <c r="AE324" s="102"/>
      <c r="AF324" s="102"/>
      <c r="AG324" s="95"/>
      <c r="AH324" s="92"/>
      <c r="AI324" s="90"/>
      <c r="AJ324" s="90"/>
      <c r="AK324" s="92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2"/>
      <c r="AW324" s="92"/>
      <c r="AX324" s="99"/>
      <c r="AY324" s="99"/>
      <c r="AZ324" s="92"/>
      <c r="BA324" s="92"/>
      <c r="BB324" s="92"/>
      <c r="BC324" s="92"/>
      <c r="BD324" s="99"/>
      <c r="BE324" s="99"/>
      <c r="BF324" s="99"/>
      <c r="BG324" s="99"/>
      <c r="BH324" s="92"/>
      <c r="BI324" s="92"/>
      <c r="BJ324" s="99"/>
      <c r="BK324" s="99"/>
      <c r="BL324" s="99"/>
      <c r="BM324" s="99"/>
      <c r="BN324" s="92"/>
      <c r="BO324" s="92"/>
      <c r="BP324" s="99"/>
      <c r="BQ324" s="99"/>
      <c r="BS324" s="99"/>
      <c r="BT324" s="99"/>
      <c r="BU324" s="92"/>
      <c r="BV324" s="92"/>
      <c r="BW324" s="92"/>
      <c r="BX324" s="92"/>
      <c r="BY324" s="92"/>
      <c r="BZ324" s="92"/>
      <c r="CA324" s="92"/>
      <c r="CB324" s="92"/>
      <c r="CC324" s="92"/>
      <c r="CD324" s="92"/>
      <c r="CE324" s="92"/>
      <c r="CF324" s="92"/>
      <c r="CG324" s="92"/>
      <c r="CH324" s="92"/>
      <c r="CI324" s="92"/>
    </row>
    <row r="325" spans="1:87" ht="13.5" x14ac:dyDescent="0.25">
      <c r="A325" s="97"/>
      <c r="B325" s="98"/>
      <c r="C325" s="90"/>
      <c r="D325" s="91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100"/>
      <c r="P325" s="99"/>
      <c r="Q325" s="99"/>
      <c r="R325" s="101"/>
      <c r="S325" s="99"/>
      <c r="T325" s="99"/>
      <c r="U325" s="99"/>
      <c r="V325" s="99"/>
      <c r="W325" s="99"/>
      <c r="X325" s="99"/>
      <c r="Y325" s="99"/>
      <c r="Z325" s="90"/>
      <c r="AA325" s="90"/>
      <c r="AB325" s="90"/>
      <c r="AC325" s="102"/>
      <c r="AD325" s="102"/>
      <c r="AE325" s="102"/>
      <c r="AF325" s="102"/>
      <c r="AG325" s="95"/>
      <c r="AH325" s="92"/>
      <c r="AI325" s="90"/>
      <c r="AJ325" s="90"/>
      <c r="AK325" s="92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2"/>
      <c r="AW325" s="92"/>
      <c r="AX325" s="99"/>
      <c r="AY325" s="99"/>
      <c r="AZ325" s="92"/>
      <c r="BA325" s="92"/>
      <c r="BB325" s="92"/>
      <c r="BC325" s="92"/>
      <c r="BD325" s="99"/>
      <c r="BE325" s="99"/>
      <c r="BF325" s="99"/>
      <c r="BG325" s="99"/>
      <c r="BH325" s="92"/>
      <c r="BI325" s="92"/>
      <c r="BJ325" s="99"/>
      <c r="BK325" s="99"/>
      <c r="BL325" s="99"/>
      <c r="BM325" s="99"/>
      <c r="BN325" s="92"/>
      <c r="BO325" s="92"/>
      <c r="BP325" s="99"/>
      <c r="BQ325" s="99"/>
      <c r="BS325" s="99"/>
      <c r="BT325" s="99"/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2"/>
      <c r="CF325" s="92"/>
      <c r="CG325" s="92"/>
      <c r="CH325" s="92"/>
      <c r="CI325" s="92"/>
    </row>
    <row r="326" spans="1:87" ht="13.5" x14ac:dyDescent="0.25">
      <c r="A326" s="97"/>
      <c r="B326" s="98"/>
      <c r="C326" s="90"/>
      <c r="D326" s="91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100"/>
      <c r="P326" s="99"/>
      <c r="Q326" s="99"/>
      <c r="R326" s="101"/>
      <c r="S326" s="99"/>
      <c r="T326" s="99"/>
      <c r="U326" s="99"/>
      <c r="V326" s="99"/>
      <c r="W326" s="99"/>
      <c r="X326" s="99"/>
      <c r="Y326" s="99"/>
      <c r="Z326" s="90"/>
      <c r="AA326" s="90"/>
      <c r="AB326" s="90"/>
      <c r="AC326" s="102"/>
      <c r="AD326" s="102"/>
      <c r="AE326" s="102"/>
      <c r="AF326" s="102"/>
      <c r="AG326" s="95"/>
      <c r="AH326" s="92"/>
      <c r="AI326" s="90"/>
      <c r="AJ326" s="90"/>
      <c r="AK326" s="92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2"/>
      <c r="AW326" s="92"/>
      <c r="AX326" s="99"/>
      <c r="AY326" s="99"/>
      <c r="AZ326" s="92"/>
      <c r="BA326" s="92"/>
      <c r="BB326" s="92"/>
      <c r="BC326" s="92"/>
      <c r="BD326" s="99"/>
      <c r="BE326" s="99"/>
      <c r="BF326" s="99"/>
      <c r="BG326" s="99"/>
      <c r="BH326" s="92"/>
      <c r="BI326" s="92"/>
      <c r="BJ326" s="99"/>
      <c r="BK326" s="99"/>
      <c r="BL326" s="99"/>
      <c r="BM326" s="99"/>
      <c r="BN326" s="92"/>
      <c r="BO326" s="92"/>
      <c r="BP326" s="99"/>
      <c r="BQ326" s="99"/>
      <c r="BS326" s="99"/>
      <c r="BT326" s="99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</row>
    <row r="327" spans="1:87" ht="13.5" x14ac:dyDescent="0.25">
      <c r="A327" s="97"/>
      <c r="B327" s="98"/>
      <c r="C327" s="90"/>
      <c r="D327" s="91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100"/>
      <c r="P327" s="99"/>
      <c r="Q327" s="99"/>
      <c r="R327" s="101"/>
      <c r="S327" s="99"/>
      <c r="T327" s="99"/>
      <c r="U327" s="99"/>
      <c r="V327" s="99"/>
      <c r="W327" s="99"/>
      <c r="X327" s="99"/>
      <c r="Y327" s="99"/>
      <c r="Z327" s="90"/>
      <c r="AA327" s="90"/>
      <c r="AB327" s="90"/>
      <c r="AC327" s="102"/>
      <c r="AD327" s="102"/>
      <c r="AE327" s="102"/>
      <c r="AF327" s="102"/>
      <c r="AG327" s="95"/>
      <c r="AH327" s="92"/>
      <c r="AI327" s="90"/>
      <c r="AJ327" s="90"/>
      <c r="AK327" s="92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2"/>
      <c r="AW327" s="92"/>
      <c r="AX327" s="99"/>
      <c r="AY327" s="99"/>
      <c r="AZ327" s="92"/>
      <c r="BA327" s="92"/>
      <c r="BB327" s="92"/>
      <c r="BC327" s="92"/>
      <c r="BD327" s="99"/>
      <c r="BE327" s="99"/>
      <c r="BF327" s="99"/>
      <c r="BG327" s="99"/>
      <c r="BH327" s="92"/>
      <c r="BI327" s="92"/>
      <c r="BJ327" s="99"/>
      <c r="BK327" s="99"/>
      <c r="BL327" s="99"/>
      <c r="BM327" s="99"/>
      <c r="BN327" s="92"/>
      <c r="BO327" s="92"/>
      <c r="BP327" s="99"/>
      <c r="BQ327" s="99"/>
      <c r="BS327" s="99"/>
      <c r="BT327" s="99"/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2"/>
      <c r="CF327" s="92"/>
      <c r="CG327" s="92"/>
      <c r="CH327" s="92"/>
      <c r="CI327" s="92"/>
    </row>
    <row r="328" spans="1:87" ht="13.5" x14ac:dyDescent="0.25">
      <c r="A328" s="97"/>
      <c r="B328" s="98"/>
      <c r="C328" s="90"/>
      <c r="D328" s="91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100"/>
      <c r="P328" s="99"/>
      <c r="Q328" s="99"/>
      <c r="R328" s="101"/>
      <c r="S328" s="99"/>
      <c r="T328" s="99"/>
      <c r="U328" s="99"/>
      <c r="V328" s="99"/>
      <c r="W328" s="99"/>
      <c r="X328" s="99"/>
      <c r="Y328" s="99"/>
      <c r="Z328" s="90"/>
      <c r="AA328" s="90"/>
      <c r="AB328" s="90"/>
      <c r="AC328" s="102"/>
      <c r="AD328" s="102"/>
      <c r="AE328" s="102"/>
      <c r="AF328" s="102"/>
      <c r="AG328" s="95"/>
      <c r="AH328" s="92"/>
      <c r="AI328" s="90"/>
      <c r="AJ328" s="90"/>
      <c r="AK328" s="92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2"/>
      <c r="AW328" s="92"/>
      <c r="AX328" s="99"/>
      <c r="AY328" s="99"/>
      <c r="AZ328" s="92"/>
      <c r="BA328" s="92"/>
      <c r="BB328" s="92"/>
      <c r="BC328" s="92"/>
      <c r="BD328" s="99"/>
      <c r="BE328" s="99"/>
      <c r="BF328" s="99"/>
      <c r="BG328" s="99"/>
      <c r="BH328" s="92"/>
      <c r="BI328" s="92"/>
      <c r="BJ328" s="99"/>
      <c r="BK328" s="99"/>
      <c r="BL328" s="99"/>
      <c r="BM328" s="99"/>
      <c r="BN328" s="92"/>
      <c r="BO328" s="92"/>
      <c r="BP328" s="99"/>
      <c r="BQ328" s="99"/>
      <c r="BS328" s="99"/>
      <c r="BT328" s="99"/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2"/>
      <c r="CF328" s="92"/>
      <c r="CG328" s="92"/>
      <c r="CH328" s="92"/>
      <c r="CI328" s="92"/>
    </row>
    <row r="329" spans="1:87" ht="13.5" x14ac:dyDescent="0.25">
      <c r="A329" s="97"/>
      <c r="B329" s="98"/>
      <c r="C329" s="90"/>
      <c r="D329" s="91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100"/>
      <c r="P329" s="99"/>
      <c r="Q329" s="99"/>
      <c r="R329" s="101"/>
      <c r="S329" s="99"/>
      <c r="T329" s="99"/>
      <c r="U329" s="99"/>
      <c r="V329" s="99"/>
      <c r="W329" s="99"/>
      <c r="X329" s="99"/>
      <c r="Y329" s="99"/>
      <c r="Z329" s="90"/>
      <c r="AA329" s="90"/>
      <c r="AB329" s="90"/>
      <c r="AC329" s="102"/>
      <c r="AD329" s="102"/>
      <c r="AE329" s="102"/>
      <c r="AF329" s="102"/>
      <c r="AG329" s="95"/>
      <c r="AH329" s="92"/>
      <c r="AI329" s="90"/>
      <c r="AJ329" s="90"/>
      <c r="AK329" s="92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2"/>
      <c r="AW329" s="92"/>
      <c r="AX329" s="99"/>
      <c r="AY329" s="99"/>
      <c r="AZ329" s="92"/>
      <c r="BA329" s="92"/>
      <c r="BB329" s="92"/>
      <c r="BC329" s="92"/>
      <c r="BD329" s="99"/>
      <c r="BE329" s="99"/>
      <c r="BF329" s="99"/>
      <c r="BG329" s="99"/>
      <c r="BH329" s="92"/>
      <c r="BI329" s="92"/>
      <c r="BJ329" s="99"/>
      <c r="BK329" s="99"/>
      <c r="BL329" s="99"/>
      <c r="BM329" s="99"/>
      <c r="BN329" s="92"/>
      <c r="BO329" s="92"/>
      <c r="BP329" s="99"/>
      <c r="BQ329" s="99"/>
      <c r="BS329" s="99"/>
      <c r="BT329" s="99"/>
      <c r="BU329" s="92"/>
      <c r="BV329" s="92"/>
      <c r="BW329" s="92"/>
      <c r="BX329" s="92"/>
      <c r="BY329" s="92"/>
      <c r="BZ329" s="92"/>
      <c r="CA329" s="92"/>
      <c r="CB329" s="92"/>
      <c r="CC329" s="92"/>
      <c r="CD329" s="92"/>
      <c r="CE329" s="92"/>
      <c r="CF329" s="92"/>
      <c r="CG329" s="92"/>
      <c r="CH329" s="92"/>
      <c r="CI329" s="92"/>
    </row>
    <row r="330" spans="1:87" ht="13.5" x14ac:dyDescent="0.25">
      <c r="A330" s="97"/>
      <c r="B330" s="98"/>
      <c r="C330" s="90"/>
      <c r="D330" s="91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100"/>
      <c r="P330" s="99"/>
      <c r="Q330" s="99"/>
      <c r="R330" s="101"/>
      <c r="S330" s="99"/>
      <c r="T330" s="99"/>
      <c r="U330" s="99"/>
      <c r="V330" s="99"/>
      <c r="W330" s="99"/>
      <c r="X330" s="99"/>
      <c r="Y330" s="99"/>
      <c r="Z330" s="90"/>
      <c r="AA330" s="90"/>
      <c r="AB330" s="90"/>
      <c r="AC330" s="102"/>
      <c r="AD330" s="102"/>
      <c r="AE330" s="102"/>
      <c r="AF330" s="102"/>
      <c r="AG330" s="95"/>
      <c r="AH330" s="92"/>
      <c r="AI330" s="90"/>
      <c r="AJ330" s="90"/>
      <c r="AK330" s="92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2"/>
      <c r="AW330" s="92"/>
      <c r="AX330" s="99"/>
      <c r="AY330" s="99"/>
      <c r="AZ330" s="92"/>
      <c r="BA330" s="92"/>
      <c r="BB330" s="92"/>
      <c r="BC330" s="92"/>
      <c r="BD330" s="99"/>
      <c r="BE330" s="99"/>
      <c r="BF330" s="99"/>
      <c r="BG330" s="99"/>
      <c r="BH330" s="92"/>
      <c r="BI330" s="92"/>
      <c r="BJ330" s="99"/>
      <c r="BK330" s="99"/>
      <c r="BL330" s="99"/>
      <c r="BM330" s="99"/>
      <c r="BN330" s="92"/>
      <c r="BO330" s="92"/>
      <c r="BP330" s="99"/>
      <c r="BQ330" s="99"/>
      <c r="BS330" s="99"/>
      <c r="BT330" s="99"/>
      <c r="BU330" s="92"/>
      <c r="BV330" s="92"/>
      <c r="BW330" s="92"/>
      <c r="BX330" s="92"/>
      <c r="BY330" s="92"/>
      <c r="BZ330" s="92"/>
      <c r="CA330" s="92"/>
      <c r="CB330" s="92"/>
      <c r="CC330" s="92"/>
      <c r="CD330" s="92"/>
      <c r="CE330" s="92"/>
      <c r="CF330" s="92"/>
      <c r="CG330" s="92"/>
      <c r="CH330" s="92"/>
      <c r="CI330" s="92"/>
    </row>
    <row r="331" spans="1:87" ht="13.5" x14ac:dyDescent="0.25">
      <c r="A331" s="97"/>
      <c r="B331" s="98"/>
      <c r="C331" s="90"/>
      <c r="D331" s="91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100"/>
      <c r="P331" s="99"/>
      <c r="Q331" s="99"/>
      <c r="R331" s="101"/>
      <c r="S331" s="99"/>
      <c r="T331" s="99"/>
      <c r="U331" s="99"/>
      <c r="V331" s="99"/>
      <c r="W331" s="99"/>
      <c r="X331" s="99"/>
      <c r="Y331" s="99"/>
      <c r="Z331" s="90"/>
      <c r="AA331" s="90"/>
      <c r="AB331" s="90"/>
      <c r="AC331" s="102"/>
      <c r="AD331" s="102"/>
      <c r="AE331" s="102"/>
      <c r="AF331" s="102"/>
      <c r="AG331" s="95"/>
      <c r="AH331" s="92"/>
      <c r="AI331" s="90"/>
      <c r="AJ331" s="90"/>
      <c r="AK331" s="92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2"/>
      <c r="AW331" s="92"/>
      <c r="AX331" s="99"/>
      <c r="AY331" s="99"/>
      <c r="AZ331" s="92"/>
      <c r="BA331" s="92"/>
      <c r="BB331" s="92"/>
      <c r="BC331" s="92"/>
      <c r="BD331" s="99"/>
      <c r="BE331" s="99"/>
      <c r="BF331" s="99"/>
      <c r="BG331" s="99"/>
      <c r="BH331" s="92"/>
      <c r="BI331" s="92"/>
      <c r="BJ331" s="99"/>
      <c r="BK331" s="99"/>
      <c r="BL331" s="99"/>
      <c r="BM331" s="99"/>
      <c r="BN331" s="92"/>
      <c r="BO331" s="92"/>
      <c r="BP331" s="99"/>
      <c r="BQ331" s="99"/>
      <c r="BS331" s="99"/>
      <c r="BT331" s="99"/>
      <c r="BU331" s="92"/>
      <c r="BV331" s="92"/>
      <c r="BW331" s="92"/>
      <c r="BX331" s="92"/>
      <c r="BY331" s="92"/>
      <c r="BZ331" s="92"/>
      <c r="CA331" s="92"/>
      <c r="CB331" s="92"/>
      <c r="CC331" s="92"/>
      <c r="CD331" s="92"/>
      <c r="CE331" s="92"/>
      <c r="CF331" s="92"/>
      <c r="CG331" s="92"/>
      <c r="CH331" s="92"/>
      <c r="CI331" s="92"/>
    </row>
    <row r="332" spans="1:87" ht="13.5" x14ac:dyDescent="0.25">
      <c r="A332" s="97"/>
      <c r="B332" s="98"/>
      <c r="C332" s="90"/>
      <c r="D332" s="91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100"/>
      <c r="P332" s="99"/>
      <c r="Q332" s="99"/>
      <c r="R332" s="101"/>
      <c r="S332" s="99"/>
      <c r="T332" s="99"/>
      <c r="U332" s="99"/>
      <c r="V332" s="99"/>
      <c r="W332" s="99"/>
      <c r="X332" s="99"/>
      <c r="Y332" s="99"/>
      <c r="Z332" s="90"/>
      <c r="AA332" s="90"/>
      <c r="AB332" s="90"/>
      <c r="AC332" s="102"/>
      <c r="AD332" s="102"/>
      <c r="AE332" s="102"/>
      <c r="AF332" s="102"/>
      <c r="AG332" s="95"/>
      <c r="AH332" s="92"/>
      <c r="AI332" s="90"/>
      <c r="AJ332" s="90"/>
      <c r="AK332" s="92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2"/>
      <c r="AW332" s="92"/>
      <c r="AX332" s="99"/>
      <c r="AY332" s="99"/>
      <c r="AZ332" s="92"/>
      <c r="BA332" s="92"/>
      <c r="BB332" s="92"/>
      <c r="BC332" s="92"/>
      <c r="BD332" s="99"/>
      <c r="BE332" s="99"/>
      <c r="BF332" s="99"/>
      <c r="BG332" s="99"/>
      <c r="BH332" s="92"/>
      <c r="BI332" s="92"/>
      <c r="BJ332" s="99"/>
      <c r="BK332" s="99"/>
      <c r="BL332" s="99"/>
      <c r="BM332" s="99"/>
      <c r="BN332" s="92"/>
      <c r="BO332" s="92"/>
      <c r="BP332" s="99"/>
      <c r="BQ332" s="99"/>
      <c r="BS332" s="99"/>
      <c r="BT332" s="99"/>
      <c r="BU332" s="92"/>
      <c r="BV332" s="92"/>
      <c r="BW332" s="92"/>
      <c r="BX332" s="92"/>
      <c r="BY332" s="92"/>
      <c r="BZ332" s="92"/>
      <c r="CA332" s="92"/>
      <c r="CB332" s="92"/>
      <c r="CC332" s="92"/>
      <c r="CD332" s="92"/>
      <c r="CE332" s="92"/>
      <c r="CF332" s="92"/>
      <c r="CG332" s="92"/>
      <c r="CH332" s="92"/>
      <c r="CI332" s="92"/>
    </row>
    <row r="333" spans="1:87" ht="13.5" x14ac:dyDescent="0.25">
      <c r="A333" s="97"/>
      <c r="B333" s="98"/>
      <c r="C333" s="90"/>
      <c r="D333" s="91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100"/>
      <c r="P333" s="99"/>
      <c r="Q333" s="99"/>
      <c r="R333" s="101"/>
      <c r="S333" s="99"/>
      <c r="T333" s="99"/>
      <c r="U333" s="99"/>
      <c r="V333" s="99"/>
      <c r="W333" s="99"/>
      <c r="X333" s="99"/>
      <c r="Y333" s="99"/>
      <c r="Z333" s="90"/>
      <c r="AA333" s="90"/>
      <c r="AB333" s="90"/>
      <c r="AC333" s="102"/>
      <c r="AD333" s="102"/>
      <c r="AE333" s="102"/>
      <c r="AF333" s="102"/>
      <c r="AG333" s="95"/>
      <c r="AH333" s="92"/>
      <c r="AI333" s="90"/>
      <c r="AJ333" s="90"/>
      <c r="AK333" s="92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2"/>
      <c r="AW333" s="92"/>
      <c r="AX333" s="99"/>
      <c r="AY333" s="99"/>
      <c r="AZ333" s="92"/>
      <c r="BA333" s="92"/>
      <c r="BB333" s="92"/>
      <c r="BC333" s="92"/>
      <c r="BD333" s="99"/>
      <c r="BE333" s="99"/>
      <c r="BF333" s="99"/>
      <c r="BG333" s="99"/>
      <c r="BH333" s="92"/>
      <c r="BI333" s="92"/>
      <c r="BJ333" s="99"/>
      <c r="BK333" s="99"/>
      <c r="BL333" s="99"/>
      <c r="BM333" s="99"/>
      <c r="BN333" s="92"/>
      <c r="BO333" s="92"/>
      <c r="BP333" s="99"/>
      <c r="BQ333" s="99"/>
      <c r="BS333" s="99"/>
      <c r="BT333" s="99"/>
      <c r="BU333" s="92"/>
      <c r="BV333" s="92"/>
      <c r="BW333" s="92"/>
      <c r="BX333" s="92"/>
      <c r="BY333" s="92"/>
      <c r="BZ333" s="92"/>
      <c r="CA333" s="92"/>
      <c r="CB333" s="92"/>
      <c r="CC333" s="92"/>
      <c r="CD333" s="92"/>
      <c r="CE333" s="92"/>
      <c r="CF333" s="92"/>
      <c r="CG333" s="92"/>
      <c r="CH333" s="92"/>
      <c r="CI333" s="92"/>
    </row>
    <row r="334" spans="1:87" ht="13.5" x14ac:dyDescent="0.25">
      <c r="A334" s="97"/>
      <c r="B334" s="98"/>
      <c r="C334" s="90"/>
      <c r="D334" s="91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100"/>
      <c r="P334" s="99"/>
      <c r="Q334" s="99"/>
      <c r="R334" s="101"/>
      <c r="S334" s="99"/>
      <c r="T334" s="99"/>
      <c r="U334" s="99"/>
      <c r="V334" s="99"/>
      <c r="W334" s="99"/>
      <c r="X334" s="99"/>
      <c r="Y334" s="99"/>
      <c r="Z334" s="90"/>
      <c r="AA334" s="90"/>
      <c r="AB334" s="90"/>
      <c r="AC334" s="102"/>
      <c r="AD334" s="102"/>
      <c r="AE334" s="102"/>
      <c r="AF334" s="102"/>
      <c r="AG334" s="95"/>
      <c r="AH334" s="92"/>
      <c r="AI334" s="90"/>
      <c r="AJ334" s="90"/>
      <c r="AK334" s="92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2"/>
      <c r="AW334" s="92"/>
      <c r="AX334" s="99"/>
      <c r="AY334" s="99"/>
      <c r="AZ334" s="92"/>
      <c r="BA334" s="92"/>
      <c r="BB334" s="92"/>
      <c r="BC334" s="92"/>
      <c r="BD334" s="99"/>
      <c r="BE334" s="99"/>
      <c r="BF334" s="99"/>
      <c r="BG334" s="99"/>
      <c r="BH334" s="92"/>
      <c r="BI334" s="92"/>
      <c r="BJ334" s="99"/>
      <c r="BK334" s="99"/>
      <c r="BL334" s="99"/>
      <c r="BM334" s="99"/>
      <c r="BN334" s="92"/>
      <c r="BO334" s="92"/>
      <c r="BP334" s="99"/>
      <c r="BQ334" s="99"/>
      <c r="BS334" s="99"/>
      <c r="BT334" s="99"/>
      <c r="BU334" s="92"/>
      <c r="BV334" s="92"/>
      <c r="BW334" s="92"/>
      <c r="BX334" s="92"/>
      <c r="BY334" s="92"/>
      <c r="BZ334" s="92"/>
      <c r="CA334" s="92"/>
      <c r="CB334" s="92"/>
      <c r="CC334" s="92"/>
      <c r="CD334" s="92"/>
      <c r="CE334" s="92"/>
      <c r="CF334" s="92"/>
      <c r="CG334" s="92"/>
      <c r="CH334" s="92"/>
      <c r="CI334" s="92"/>
    </row>
    <row r="335" spans="1:87" ht="13.5" x14ac:dyDescent="0.25">
      <c r="A335" s="97"/>
      <c r="B335" s="98"/>
      <c r="C335" s="90"/>
      <c r="D335" s="91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100"/>
      <c r="P335" s="99"/>
      <c r="Q335" s="99"/>
      <c r="R335" s="101"/>
      <c r="S335" s="99"/>
      <c r="T335" s="99"/>
      <c r="U335" s="99"/>
      <c r="V335" s="99"/>
      <c r="W335" s="99"/>
      <c r="X335" s="99"/>
      <c r="Y335" s="99"/>
      <c r="Z335" s="90"/>
      <c r="AA335" s="90"/>
      <c r="AB335" s="90"/>
      <c r="AC335" s="102"/>
      <c r="AD335" s="102"/>
      <c r="AE335" s="102"/>
      <c r="AF335" s="102"/>
      <c r="AG335" s="95"/>
      <c r="AH335" s="92"/>
      <c r="AI335" s="90"/>
      <c r="AJ335" s="90"/>
      <c r="AK335" s="92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2"/>
      <c r="AW335" s="92"/>
      <c r="AX335" s="99"/>
      <c r="AY335" s="99"/>
      <c r="AZ335" s="92"/>
      <c r="BA335" s="92"/>
      <c r="BB335" s="92"/>
      <c r="BC335" s="92"/>
      <c r="BD335" s="99"/>
      <c r="BE335" s="99"/>
      <c r="BF335" s="99"/>
      <c r="BG335" s="99"/>
      <c r="BH335" s="92"/>
      <c r="BI335" s="92"/>
      <c r="BJ335" s="99"/>
      <c r="BK335" s="99"/>
      <c r="BL335" s="99"/>
      <c r="BM335" s="99"/>
      <c r="BN335" s="92"/>
      <c r="BO335" s="92"/>
      <c r="BP335" s="99"/>
      <c r="BQ335" s="99"/>
      <c r="BS335" s="99"/>
      <c r="BT335" s="99"/>
      <c r="BU335" s="92"/>
      <c r="BV335" s="92"/>
      <c r="BW335" s="92"/>
      <c r="BX335" s="92"/>
      <c r="BY335" s="92"/>
      <c r="BZ335" s="92"/>
      <c r="CA335" s="92"/>
      <c r="CB335" s="92"/>
      <c r="CC335" s="92"/>
      <c r="CD335" s="92"/>
      <c r="CE335" s="92"/>
      <c r="CF335" s="92"/>
      <c r="CG335" s="92"/>
      <c r="CH335" s="92"/>
      <c r="CI335" s="92"/>
    </row>
    <row r="336" spans="1:87" ht="13.5" x14ac:dyDescent="0.25">
      <c r="A336" s="97"/>
      <c r="B336" s="98"/>
      <c r="C336" s="90"/>
      <c r="D336" s="91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100"/>
      <c r="P336" s="99"/>
      <c r="Q336" s="99"/>
      <c r="R336" s="101"/>
      <c r="S336" s="99"/>
      <c r="T336" s="99"/>
      <c r="U336" s="99"/>
      <c r="V336" s="99"/>
      <c r="W336" s="99"/>
      <c r="X336" s="99"/>
      <c r="Y336" s="99"/>
      <c r="Z336" s="90"/>
      <c r="AA336" s="90"/>
      <c r="AB336" s="90"/>
      <c r="AC336" s="102"/>
      <c r="AD336" s="102"/>
      <c r="AE336" s="102"/>
      <c r="AF336" s="102"/>
      <c r="AG336" s="95"/>
      <c r="AH336" s="92"/>
      <c r="AI336" s="90"/>
      <c r="AJ336" s="90"/>
      <c r="AK336" s="92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2"/>
      <c r="AW336" s="92"/>
      <c r="AX336" s="99"/>
      <c r="AY336" s="99"/>
      <c r="AZ336" s="92"/>
      <c r="BA336" s="92"/>
      <c r="BB336" s="92"/>
      <c r="BC336" s="92"/>
      <c r="BD336" s="99"/>
      <c r="BE336" s="99"/>
      <c r="BF336" s="99"/>
      <c r="BG336" s="99"/>
      <c r="BH336" s="92"/>
      <c r="BI336" s="92"/>
      <c r="BJ336" s="99"/>
      <c r="BK336" s="99"/>
      <c r="BL336" s="99"/>
      <c r="BM336" s="99"/>
      <c r="BN336" s="92"/>
      <c r="BO336" s="92"/>
      <c r="BP336" s="99"/>
      <c r="BQ336" s="99"/>
      <c r="BS336" s="99"/>
      <c r="BT336" s="99"/>
      <c r="BU336" s="92"/>
      <c r="BV336" s="92"/>
      <c r="BW336" s="92"/>
      <c r="BX336" s="92"/>
      <c r="BY336" s="92"/>
      <c r="BZ336" s="92"/>
      <c r="CA336" s="92"/>
      <c r="CB336" s="92"/>
      <c r="CC336" s="92"/>
      <c r="CD336" s="92"/>
      <c r="CE336" s="92"/>
      <c r="CF336" s="92"/>
      <c r="CG336" s="92"/>
      <c r="CH336" s="92"/>
      <c r="CI336" s="92"/>
    </row>
    <row r="337" spans="1:87" ht="13.5" x14ac:dyDescent="0.25">
      <c r="A337" s="97"/>
      <c r="B337" s="98"/>
      <c r="C337" s="90"/>
      <c r="D337" s="91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100"/>
      <c r="P337" s="99"/>
      <c r="Q337" s="99"/>
      <c r="R337" s="101"/>
      <c r="S337" s="99"/>
      <c r="T337" s="99"/>
      <c r="U337" s="99"/>
      <c r="V337" s="99"/>
      <c r="W337" s="99"/>
      <c r="X337" s="99"/>
      <c r="Y337" s="99"/>
      <c r="Z337" s="90"/>
      <c r="AA337" s="90"/>
      <c r="AB337" s="90"/>
      <c r="AC337" s="102"/>
      <c r="AD337" s="102"/>
      <c r="AE337" s="102"/>
      <c r="AF337" s="102"/>
      <c r="AG337" s="95"/>
      <c r="AH337" s="92"/>
      <c r="AI337" s="90"/>
      <c r="AJ337" s="90"/>
      <c r="AK337" s="92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2"/>
      <c r="AW337" s="92"/>
      <c r="AX337" s="99"/>
      <c r="AY337" s="99"/>
      <c r="AZ337" s="92"/>
      <c r="BA337" s="92"/>
      <c r="BB337" s="92"/>
      <c r="BC337" s="92"/>
      <c r="BD337" s="99"/>
      <c r="BE337" s="99"/>
      <c r="BF337" s="99"/>
      <c r="BG337" s="99"/>
      <c r="BH337" s="92"/>
      <c r="BI337" s="92"/>
      <c r="BJ337" s="99"/>
      <c r="BK337" s="99"/>
      <c r="BL337" s="99"/>
      <c r="BM337" s="99"/>
      <c r="BN337" s="92"/>
      <c r="BO337" s="92"/>
      <c r="BP337" s="99"/>
      <c r="BQ337" s="99"/>
      <c r="BS337" s="99"/>
      <c r="BT337" s="99"/>
      <c r="BU337" s="92"/>
      <c r="BV337" s="92"/>
      <c r="BW337" s="92"/>
      <c r="BX337" s="92"/>
      <c r="BY337" s="92"/>
      <c r="BZ337" s="92"/>
      <c r="CA337" s="92"/>
      <c r="CB337" s="92"/>
      <c r="CC337" s="92"/>
      <c r="CD337" s="92"/>
      <c r="CE337" s="92"/>
      <c r="CF337" s="92"/>
      <c r="CG337" s="92"/>
      <c r="CH337" s="92"/>
      <c r="CI337" s="92"/>
    </row>
    <row r="338" spans="1:87" ht="13.5" x14ac:dyDescent="0.25">
      <c r="A338" s="97"/>
      <c r="B338" s="98"/>
      <c r="C338" s="90"/>
      <c r="D338" s="91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100"/>
      <c r="P338" s="99"/>
      <c r="Q338" s="99"/>
      <c r="R338" s="101"/>
      <c r="S338" s="99"/>
      <c r="T338" s="99"/>
      <c r="U338" s="99"/>
      <c r="V338" s="99"/>
      <c r="W338" s="99"/>
      <c r="X338" s="99"/>
      <c r="Y338" s="99"/>
      <c r="Z338" s="90"/>
      <c r="AA338" s="90"/>
      <c r="AB338" s="90"/>
      <c r="AC338" s="102"/>
      <c r="AD338" s="102"/>
      <c r="AE338" s="102"/>
      <c r="AF338" s="102"/>
      <c r="AG338" s="95"/>
      <c r="AH338" s="92"/>
      <c r="AI338" s="90"/>
      <c r="AJ338" s="90"/>
      <c r="AK338" s="92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2"/>
      <c r="AW338" s="92"/>
      <c r="AX338" s="99"/>
      <c r="AY338" s="99"/>
      <c r="AZ338" s="92"/>
      <c r="BA338" s="92"/>
      <c r="BB338" s="92"/>
      <c r="BC338" s="92"/>
      <c r="BD338" s="99"/>
      <c r="BE338" s="99"/>
      <c r="BF338" s="99"/>
      <c r="BG338" s="99"/>
      <c r="BH338" s="92"/>
      <c r="BI338" s="92"/>
      <c r="BJ338" s="99"/>
      <c r="BK338" s="99"/>
      <c r="BL338" s="99"/>
      <c r="BM338" s="99"/>
      <c r="BN338" s="92"/>
      <c r="BO338" s="92"/>
      <c r="BP338" s="99"/>
      <c r="BQ338" s="99"/>
      <c r="BS338" s="99"/>
      <c r="BT338" s="99"/>
      <c r="BU338" s="92"/>
      <c r="BV338" s="92"/>
      <c r="BW338" s="92"/>
      <c r="BX338" s="92"/>
      <c r="BY338" s="92"/>
      <c r="BZ338" s="92"/>
      <c r="CA338" s="92"/>
      <c r="CB338" s="92"/>
      <c r="CC338" s="92"/>
      <c r="CD338" s="92"/>
      <c r="CE338" s="92"/>
      <c r="CF338" s="92"/>
      <c r="CG338" s="92"/>
      <c r="CH338" s="92"/>
      <c r="CI338" s="92"/>
    </row>
    <row r="339" spans="1:87" ht="13.5" x14ac:dyDescent="0.25">
      <c r="A339" s="97"/>
      <c r="B339" s="98"/>
      <c r="C339" s="90"/>
      <c r="D339" s="91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100"/>
      <c r="P339" s="99"/>
      <c r="Q339" s="99"/>
      <c r="R339" s="101"/>
      <c r="S339" s="99"/>
      <c r="T339" s="99"/>
      <c r="U339" s="99"/>
      <c r="V339" s="99"/>
      <c r="W339" s="99"/>
      <c r="X339" s="99"/>
      <c r="Y339" s="99"/>
      <c r="Z339" s="90"/>
      <c r="AA339" s="90"/>
      <c r="AB339" s="90"/>
      <c r="AC339" s="102"/>
      <c r="AD339" s="102"/>
      <c r="AE339" s="102"/>
      <c r="AF339" s="102"/>
      <c r="AG339" s="95"/>
      <c r="AH339" s="92"/>
      <c r="AI339" s="90"/>
      <c r="AJ339" s="90"/>
      <c r="AK339" s="92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2"/>
      <c r="AW339" s="92"/>
      <c r="AX339" s="99"/>
      <c r="AY339" s="99"/>
      <c r="AZ339" s="92"/>
      <c r="BA339" s="92"/>
      <c r="BB339" s="92"/>
      <c r="BC339" s="92"/>
      <c r="BD339" s="99"/>
      <c r="BE339" s="99"/>
      <c r="BF339" s="99"/>
      <c r="BG339" s="99"/>
      <c r="BH339" s="92"/>
      <c r="BI339" s="92"/>
      <c r="BJ339" s="99"/>
      <c r="BK339" s="99"/>
      <c r="BL339" s="99"/>
      <c r="BM339" s="99"/>
      <c r="BN339" s="92"/>
      <c r="BO339" s="92"/>
      <c r="BP339" s="99"/>
      <c r="BQ339" s="99"/>
      <c r="BS339" s="99"/>
      <c r="BT339" s="99"/>
      <c r="BU339" s="92"/>
      <c r="BV339" s="92"/>
      <c r="BW339" s="92"/>
      <c r="BX339" s="92"/>
      <c r="BY339" s="92"/>
      <c r="BZ339" s="92"/>
      <c r="CA339" s="92"/>
      <c r="CB339" s="92"/>
      <c r="CC339" s="92"/>
      <c r="CD339" s="92"/>
      <c r="CE339" s="92"/>
      <c r="CF339" s="92"/>
      <c r="CG339" s="92"/>
      <c r="CH339" s="92"/>
      <c r="CI339" s="92"/>
    </row>
    <row r="340" spans="1:87" ht="13.5" x14ac:dyDescent="0.25">
      <c r="A340" s="97"/>
      <c r="B340" s="98"/>
      <c r="C340" s="90"/>
      <c r="D340" s="91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100"/>
      <c r="P340" s="99"/>
      <c r="Q340" s="99"/>
      <c r="R340" s="101"/>
      <c r="S340" s="99"/>
      <c r="T340" s="99"/>
      <c r="U340" s="99"/>
      <c r="V340" s="99"/>
      <c r="W340" s="99"/>
      <c r="X340" s="99"/>
      <c r="Y340" s="99"/>
      <c r="Z340" s="90"/>
      <c r="AA340" s="90"/>
      <c r="AB340" s="90"/>
      <c r="AC340" s="102"/>
      <c r="AD340" s="102"/>
      <c r="AE340" s="102"/>
      <c r="AF340" s="102"/>
      <c r="AG340" s="95"/>
      <c r="AH340" s="92"/>
      <c r="AI340" s="90"/>
      <c r="AJ340" s="90"/>
      <c r="AK340" s="92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2"/>
      <c r="AW340" s="92"/>
      <c r="AX340" s="99"/>
      <c r="AY340" s="99"/>
      <c r="AZ340" s="92"/>
      <c r="BA340" s="92"/>
      <c r="BB340" s="92"/>
      <c r="BC340" s="92"/>
      <c r="BD340" s="99"/>
      <c r="BE340" s="99"/>
      <c r="BF340" s="99"/>
      <c r="BG340" s="99"/>
      <c r="BH340" s="92"/>
      <c r="BI340" s="92"/>
      <c r="BJ340" s="99"/>
      <c r="BK340" s="99"/>
      <c r="BL340" s="99"/>
      <c r="BM340" s="99"/>
      <c r="BN340" s="92"/>
      <c r="BO340" s="92"/>
      <c r="BP340" s="99"/>
      <c r="BQ340" s="99"/>
      <c r="BS340" s="99"/>
      <c r="BT340" s="99"/>
      <c r="BU340" s="92"/>
      <c r="BV340" s="92"/>
      <c r="BW340" s="92"/>
      <c r="BX340" s="92"/>
      <c r="BY340" s="92"/>
      <c r="BZ340" s="92"/>
      <c r="CA340" s="92"/>
      <c r="CB340" s="92"/>
      <c r="CC340" s="92"/>
      <c r="CD340" s="92"/>
      <c r="CE340" s="92"/>
      <c r="CF340" s="92"/>
      <c r="CG340" s="92"/>
      <c r="CH340" s="92"/>
      <c r="CI340" s="92"/>
    </row>
    <row r="341" spans="1:87" ht="13.5" x14ac:dyDescent="0.25">
      <c r="A341" s="97"/>
      <c r="B341" s="98"/>
      <c r="C341" s="90"/>
      <c r="D341" s="91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100"/>
      <c r="P341" s="99"/>
      <c r="Q341" s="99"/>
      <c r="R341" s="101"/>
      <c r="S341" s="99"/>
      <c r="T341" s="99"/>
      <c r="U341" s="99"/>
      <c r="V341" s="99"/>
      <c r="W341" s="99"/>
      <c r="X341" s="99"/>
      <c r="Y341" s="99"/>
      <c r="Z341" s="90"/>
      <c r="AA341" s="90"/>
      <c r="AB341" s="90"/>
      <c r="AC341" s="102"/>
      <c r="AD341" s="102"/>
      <c r="AE341" s="102"/>
      <c r="AF341" s="102"/>
      <c r="AG341" s="95"/>
      <c r="AH341" s="92"/>
      <c r="AI341" s="90"/>
      <c r="AJ341" s="90"/>
      <c r="AK341" s="92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2"/>
      <c r="AW341" s="92"/>
      <c r="AX341" s="99"/>
      <c r="AY341" s="99"/>
      <c r="AZ341" s="92"/>
      <c r="BA341" s="92"/>
      <c r="BB341" s="92"/>
      <c r="BC341" s="92"/>
      <c r="BD341" s="99"/>
      <c r="BE341" s="99"/>
      <c r="BF341" s="99"/>
      <c r="BG341" s="99"/>
      <c r="BH341" s="92"/>
      <c r="BI341" s="92"/>
      <c r="BJ341" s="99"/>
      <c r="BK341" s="99"/>
      <c r="BL341" s="99"/>
      <c r="BM341" s="99"/>
      <c r="BN341" s="92"/>
      <c r="BO341" s="92"/>
      <c r="BP341" s="99"/>
      <c r="BQ341" s="99"/>
      <c r="BS341" s="99"/>
      <c r="BT341" s="99"/>
      <c r="BU341" s="92"/>
      <c r="BV341" s="92"/>
      <c r="BW341" s="92"/>
      <c r="BX341" s="92"/>
      <c r="BY341" s="92"/>
      <c r="BZ341" s="92"/>
      <c r="CA341" s="92"/>
      <c r="CB341" s="92"/>
      <c r="CC341" s="92"/>
      <c r="CD341" s="92"/>
      <c r="CE341" s="92"/>
      <c r="CF341" s="92"/>
      <c r="CG341" s="92"/>
      <c r="CH341" s="92"/>
      <c r="CI341" s="92"/>
    </row>
    <row r="342" spans="1:87" ht="13.5" x14ac:dyDescent="0.25">
      <c r="A342" s="97"/>
      <c r="B342" s="98"/>
      <c r="C342" s="90"/>
      <c r="D342" s="91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100"/>
      <c r="P342" s="99"/>
      <c r="Q342" s="99"/>
      <c r="R342" s="101"/>
      <c r="S342" s="99"/>
      <c r="T342" s="99"/>
      <c r="U342" s="99"/>
      <c r="V342" s="99"/>
      <c r="W342" s="99"/>
      <c r="X342" s="99"/>
      <c r="Y342" s="99"/>
      <c r="Z342" s="90"/>
      <c r="AA342" s="90"/>
      <c r="AB342" s="90"/>
      <c r="AC342" s="102"/>
      <c r="AD342" s="102"/>
      <c r="AE342" s="102"/>
      <c r="AF342" s="102"/>
      <c r="AG342" s="95"/>
      <c r="AH342" s="92"/>
      <c r="AI342" s="90"/>
      <c r="AJ342" s="90"/>
      <c r="AK342" s="92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2"/>
      <c r="AW342" s="92"/>
      <c r="AX342" s="99"/>
      <c r="AY342" s="99"/>
      <c r="AZ342" s="92"/>
      <c r="BA342" s="92"/>
      <c r="BB342" s="92"/>
      <c r="BC342" s="92"/>
      <c r="BD342" s="99"/>
      <c r="BE342" s="99"/>
      <c r="BF342" s="99"/>
      <c r="BG342" s="99"/>
      <c r="BH342" s="92"/>
      <c r="BI342" s="92"/>
      <c r="BJ342" s="99"/>
      <c r="BK342" s="99"/>
      <c r="BL342" s="99"/>
      <c r="BM342" s="99"/>
      <c r="BN342" s="92"/>
      <c r="BO342" s="92"/>
      <c r="BP342" s="99"/>
      <c r="BQ342" s="99"/>
      <c r="BS342" s="99"/>
      <c r="BT342" s="99"/>
      <c r="BU342" s="92"/>
      <c r="BV342" s="92"/>
      <c r="BW342" s="92"/>
      <c r="BX342" s="92"/>
      <c r="BY342" s="92"/>
      <c r="BZ342" s="92"/>
      <c r="CA342" s="92"/>
      <c r="CB342" s="92"/>
      <c r="CC342" s="92"/>
      <c r="CD342" s="92"/>
      <c r="CE342" s="92"/>
      <c r="CF342" s="92"/>
      <c r="CG342" s="92"/>
      <c r="CH342" s="92"/>
      <c r="CI342" s="92"/>
    </row>
    <row r="343" spans="1:87" ht="13.5" x14ac:dyDescent="0.25">
      <c r="A343" s="97"/>
      <c r="B343" s="98"/>
      <c r="C343" s="90"/>
      <c r="D343" s="91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100"/>
      <c r="P343" s="99"/>
      <c r="Q343" s="99"/>
      <c r="R343" s="101"/>
      <c r="S343" s="99"/>
      <c r="T343" s="99"/>
      <c r="U343" s="99"/>
      <c r="V343" s="99"/>
      <c r="W343" s="99"/>
      <c r="X343" s="99"/>
      <c r="Y343" s="99"/>
      <c r="Z343" s="90"/>
      <c r="AA343" s="90"/>
      <c r="AB343" s="90"/>
      <c r="AC343" s="102"/>
      <c r="AD343" s="102"/>
      <c r="AE343" s="102"/>
      <c r="AF343" s="102"/>
      <c r="AG343" s="95"/>
      <c r="AH343" s="92"/>
      <c r="AI343" s="90"/>
      <c r="AJ343" s="90"/>
      <c r="AK343" s="92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2"/>
      <c r="AW343" s="92"/>
      <c r="AX343" s="99"/>
      <c r="AY343" s="99"/>
      <c r="AZ343" s="92"/>
      <c r="BA343" s="92"/>
      <c r="BB343" s="92"/>
      <c r="BC343" s="92"/>
      <c r="BD343" s="99"/>
      <c r="BE343" s="99"/>
      <c r="BF343" s="99"/>
      <c r="BG343" s="99"/>
      <c r="BH343" s="92"/>
      <c r="BI343" s="92"/>
      <c r="BJ343" s="99"/>
      <c r="BK343" s="99"/>
      <c r="BL343" s="99"/>
      <c r="BM343" s="99"/>
      <c r="BN343" s="92"/>
      <c r="BO343" s="92"/>
      <c r="BP343" s="99"/>
      <c r="BQ343" s="99"/>
      <c r="BS343" s="99"/>
      <c r="BT343" s="99"/>
      <c r="BU343" s="92"/>
      <c r="BV343" s="92"/>
      <c r="BW343" s="92"/>
      <c r="BX343" s="92"/>
      <c r="BY343" s="92"/>
      <c r="BZ343" s="92"/>
      <c r="CA343" s="92"/>
      <c r="CB343" s="92"/>
      <c r="CC343" s="92"/>
      <c r="CD343" s="92"/>
      <c r="CE343" s="92"/>
      <c r="CF343" s="92"/>
      <c r="CG343" s="92"/>
      <c r="CH343" s="92"/>
      <c r="CI343" s="92"/>
    </row>
    <row r="344" spans="1:87" ht="13.5" x14ac:dyDescent="0.25">
      <c r="A344" s="97"/>
      <c r="B344" s="98"/>
      <c r="C344" s="90"/>
      <c r="D344" s="91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100"/>
      <c r="P344" s="99"/>
      <c r="Q344" s="99"/>
      <c r="R344" s="101"/>
      <c r="S344" s="99"/>
      <c r="T344" s="99"/>
      <c r="U344" s="99"/>
      <c r="V344" s="99"/>
      <c r="W344" s="99"/>
      <c r="X344" s="99"/>
      <c r="Y344" s="99"/>
      <c r="Z344" s="90"/>
      <c r="AA344" s="90"/>
      <c r="AB344" s="90"/>
      <c r="AC344" s="102"/>
      <c r="AD344" s="102"/>
      <c r="AE344" s="102"/>
      <c r="AF344" s="102"/>
      <c r="AG344" s="95"/>
      <c r="AH344" s="92"/>
      <c r="AI344" s="90"/>
      <c r="AJ344" s="90"/>
      <c r="AK344" s="92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2"/>
      <c r="AW344" s="92"/>
      <c r="AX344" s="99"/>
      <c r="AY344" s="99"/>
      <c r="AZ344" s="92"/>
      <c r="BA344" s="92"/>
      <c r="BB344" s="92"/>
      <c r="BC344" s="92"/>
      <c r="BD344" s="99"/>
      <c r="BE344" s="99"/>
      <c r="BF344" s="99"/>
      <c r="BG344" s="99"/>
      <c r="BH344" s="92"/>
      <c r="BI344" s="92"/>
      <c r="BJ344" s="99"/>
      <c r="BK344" s="99"/>
      <c r="BL344" s="99"/>
      <c r="BM344" s="99"/>
      <c r="BN344" s="92"/>
      <c r="BO344" s="92"/>
      <c r="BP344" s="99"/>
      <c r="BQ344" s="99"/>
      <c r="BS344" s="99"/>
      <c r="BT344" s="99"/>
      <c r="BU344" s="92"/>
      <c r="BV344" s="92"/>
      <c r="BW344" s="92"/>
      <c r="BX344" s="92"/>
      <c r="BY344" s="92"/>
      <c r="BZ344" s="92"/>
      <c r="CA344" s="92"/>
      <c r="CB344" s="92"/>
      <c r="CC344" s="92"/>
      <c r="CD344" s="92"/>
      <c r="CE344" s="92"/>
      <c r="CF344" s="92"/>
      <c r="CG344" s="92"/>
      <c r="CH344" s="92"/>
      <c r="CI344" s="92"/>
    </row>
    <row r="345" spans="1:87" ht="13.5" x14ac:dyDescent="0.25">
      <c r="A345" s="97"/>
      <c r="B345" s="98"/>
      <c r="C345" s="90"/>
      <c r="D345" s="91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100"/>
      <c r="P345" s="99"/>
      <c r="Q345" s="99"/>
      <c r="R345" s="101"/>
      <c r="S345" s="99"/>
      <c r="T345" s="99"/>
      <c r="U345" s="99"/>
      <c r="V345" s="99"/>
      <c r="W345" s="99"/>
      <c r="X345" s="99"/>
      <c r="Y345" s="99"/>
      <c r="Z345" s="90"/>
      <c r="AA345" s="90"/>
      <c r="AB345" s="90"/>
      <c r="AC345" s="102"/>
      <c r="AD345" s="102"/>
      <c r="AE345" s="102"/>
      <c r="AF345" s="102"/>
      <c r="AG345" s="95"/>
      <c r="AH345" s="92"/>
      <c r="AI345" s="90"/>
      <c r="AJ345" s="90"/>
      <c r="AK345" s="92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2"/>
      <c r="AW345" s="92"/>
      <c r="AX345" s="99"/>
      <c r="AY345" s="99"/>
      <c r="AZ345" s="92"/>
      <c r="BA345" s="92"/>
      <c r="BB345" s="92"/>
      <c r="BC345" s="92"/>
      <c r="BD345" s="99"/>
      <c r="BE345" s="99"/>
      <c r="BF345" s="99"/>
      <c r="BG345" s="99"/>
      <c r="BH345" s="92"/>
      <c r="BI345" s="92"/>
      <c r="BJ345" s="99"/>
      <c r="BK345" s="99"/>
      <c r="BL345" s="99"/>
      <c r="BM345" s="99"/>
      <c r="BN345" s="92"/>
      <c r="BO345" s="92"/>
      <c r="BP345" s="99"/>
      <c r="BQ345" s="99"/>
      <c r="BS345" s="99"/>
      <c r="BT345" s="99"/>
      <c r="BU345" s="92"/>
      <c r="BV345" s="92"/>
      <c r="BW345" s="92"/>
      <c r="BX345" s="92"/>
      <c r="BY345" s="92"/>
      <c r="BZ345" s="92"/>
      <c r="CA345" s="92"/>
      <c r="CB345" s="92"/>
      <c r="CC345" s="92"/>
      <c r="CD345" s="92"/>
      <c r="CE345" s="92"/>
      <c r="CF345" s="92"/>
      <c r="CG345" s="92"/>
      <c r="CH345" s="92"/>
      <c r="CI345" s="92"/>
    </row>
    <row r="346" spans="1:87" ht="13.5" x14ac:dyDescent="0.25">
      <c r="A346" s="97"/>
      <c r="B346" s="98"/>
      <c r="C346" s="90"/>
      <c r="D346" s="91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100"/>
      <c r="P346" s="99"/>
      <c r="Q346" s="99"/>
      <c r="R346" s="101"/>
      <c r="S346" s="99"/>
      <c r="T346" s="99"/>
      <c r="U346" s="99"/>
      <c r="V346" s="99"/>
      <c r="W346" s="99"/>
      <c r="X346" s="99"/>
      <c r="Y346" s="99"/>
      <c r="Z346" s="90"/>
      <c r="AA346" s="90"/>
      <c r="AB346" s="90"/>
      <c r="AC346" s="102"/>
      <c r="AD346" s="102"/>
      <c r="AE346" s="102"/>
      <c r="AF346" s="102"/>
      <c r="AG346" s="95"/>
      <c r="AH346" s="92"/>
      <c r="AI346" s="90"/>
      <c r="AJ346" s="90"/>
      <c r="AK346" s="92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2"/>
      <c r="AW346" s="92"/>
      <c r="AX346" s="99"/>
      <c r="AY346" s="99"/>
      <c r="AZ346" s="92"/>
      <c r="BA346" s="92"/>
      <c r="BB346" s="92"/>
      <c r="BC346" s="92"/>
      <c r="BD346" s="99"/>
      <c r="BE346" s="99"/>
      <c r="BF346" s="99"/>
      <c r="BG346" s="99"/>
      <c r="BH346" s="92"/>
      <c r="BI346" s="92"/>
      <c r="BJ346" s="99"/>
      <c r="BK346" s="99"/>
      <c r="BL346" s="99"/>
      <c r="BM346" s="99"/>
      <c r="BN346" s="92"/>
      <c r="BO346" s="92"/>
      <c r="BP346" s="99"/>
      <c r="BQ346" s="99"/>
      <c r="BS346" s="99"/>
      <c r="BT346" s="99"/>
      <c r="BU346" s="92"/>
      <c r="BV346" s="92"/>
      <c r="BW346" s="92"/>
      <c r="BX346" s="92"/>
      <c r="BY346" s="92"/>
      <c r="BZ346" s="92"/>
      <c r="CA346" s="92"/>
      <c r="CB346" s="92"/>
      <c r="CC346" s="92"/>
      <c r="CD346" s="92"/>
      <c r="CE346" s="92"/>
      <c r="CF346" s="92"/>
      <c r="CG346" s="92"/>
      <c r="CH346" s="92"/>
      <c r="CI346" s="92"/>
    </row>
    <row r="347" spans="1:87" ht="13.5" x14ac:dyDescent="0.25">
      <c r="A347" s="97"/>
      <c r="B347" s="98"/>
      <c r="C347" s="90"/>
      <c r="D347" s="91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100"/>
      <c r="P347" s="99"/>
      <c r="Q347" s="99"/>
      <c r="R347" s="101"/>
      <c r="S347" s="99"/>
      <c r="T347" s="99"/>
      <c r="U347" s="99"/>
      <c r="V347" s="99"/>
      <c r="W347" s="99"/>
      <c r="X347" s="99"/>
      <c r="Y347" s="99"/>
      <c r="Z347" s="90"/>
      <c r="AA347" s="90"/>
      <c r="AB347" s="90"/>
      <c r="AC347" s="102"/>
      <c r="AD347" s="102"/>
      <c r="AE347" s="102"/>
      <c r="AF347" s="102"/>
      <c r="AG347" s="95"/>
      <c r="AH347" s="92"/>
      <c r="AI347" s="90"/>
      <c r="AJ347" s="90"/>
      <c r="AK347" s="92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2"/>
      <c r="AW347" s="92"/>
      <c r="AX347" s="99"/>
      <c r="AY347" s="99"/>
      <c r="AZ347" s="92"/>
      <c r="BA347" s="92"/>
      <c r="BB347" s="92"/>
      <c r="BC347" s="92"/>
      <c r="BD347" s="99"/>
      <c r="BE347" s="99"/>
      <c r="BF347" s="99"/>
      <c r="BG347" s="99"/>
      <c r="BH347" s="92"/>
      <c r="BI347" s="92"/>
      <c r="BJ347" s="99"/>
      <c r="BK347" s="99"/>
      <c r="BL347" s="99"/>
      <c r="BM347" s="99"/>
      <c r="BN347" s="92"/>
      <c r="BO347" s="92"/>
      <c r="BP347" s="99"/>
      <c r="BQ347" s="99"/>
      <c r="BS347" s="99"/>
      <c r="BT347" s="99"/>
      <c r="BU347" s="92"/>
      <c r="BV347" s="92"/>
      <c r="BW347" s="92"/>
      <c r="BX347" s="92"/>
      <c r="BY347" s="92"/>
      <c r="BZ347" s="92"/>
      <c r="CA347" s="92"/>
      <c r="CB347" s="92"/>
      <c r="CC347" s="92"/>
      <c r="CD347" s="92"/>
      <c r="CE347" s="92"/>
      <c r="CF347" s="92"/>
      <c r="CG347" s="92"/>
      <c r="CH347" s="92"/>
      <c r="CI347" s="92"/>
    </row>
    <row r="348" spans="1:87" ht="13.5" x14ac:dyDescent="0.25">
      <c r="A348" s="97"/>
      <c r="B348" s="98"/>
      <c r="C348" s="90"/>
      <c r="D348" s="91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100"/>
      <c r="P348" s="99"/>
      <c r="Q348" s="99"/>
      <c r="R348" s="101"/>
      <c r="S348" s="99"/>
      <c r="T348" s="99"/>
      <c r="U348" s="99"/>
      <c r="V348" s="99"/>
      <c r="W348" s="99"/>
      <c r="X348" s="99"/>
      <c r="Y348" s="99"/>
      <c r="Z348" s="90"/>
      <c r="AA348" s="90"/>
      <c r="AB348" s="90"/>
      <c r="AC348" s="102"/>
      <c r="AD348" s="102"/>
      <c r="AE348" s="102"/>
      <c r="AF348" s="102"/>
      <c r="AG348" s="95"/>
      <c r="AH348" s="92"/>
      <c r="AI348" s="90"/>
      <c r="AJ348" s="90"/>
      <c r="AK348" s="92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2"/>
      <c r="AW348" s="92"/>
      <c r="AX348" s="99"/>
      <c r="AY348" s="99"/>
      <c r="AZ348" s="92"/>
      <c r="BA348" s="92"/>
      <c r="BB348" s="92"/>
      <c r="BC348" s="92"/>
      <c r="BD348" s="99"/>
      <c r="BE348" s="99"/>
      <c r="BF348" s="99"/>
      <c r="BG348" s="99"/>
      <c r="BH348" s="92"/>
      <c r="BI348" s="92"/>
      <c r="BJ348" s="99"/>
      <c r="BK348" s="99"/>
      <c r="BL348" s="99"/>
      <c r="BM348" s="99"/>
      <c r="BN348" s="92"/>
      <c r="BO348" s="92"/>
      <c r="BP348" s="99"/>
      <c r="BQ348" s="99"/>
      <c r="BS348" s="99"/>
      <c r="BT348" s="99"/>
      <c r="BU348" s="92"/>
      <c r="BV348" s="92"/>
      <c r="BW348" s="92"/>
      <c r="BX348" s="92"/>
      <c r="BY348" s="92"/>
      <c r="BZ348" s="92"/>
      <c r="CA348" s="92"/>
      <c r="CB348" s="92"/>
      <c r="CC348" s="92"/>
      <c r="CD348" s="92"/>
      <c r="CE348" s="92"/>
      <c r="CF348" s="92"/>
      <c r="CG348" s="92"/>
      <c r="CH348" s="92"/>
      <c r="CI348" s="92"/>
    </row>
    <row r="349" spans="1:87" ht="13.5" x14ac:dyDescent="0.25">
      <c r="A349" s="97"/>
      <c r="B349" s="98"/>
      <c r="C349" s="90"/>
      <c r="D349" s="91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100"/>
      <c r="P349" s="99"/>
      <c r="Q349" s="99"/>
      <c r="R349" s="101"/>
      <c r="S349" s="99"/>
      <c r="T349" s="99"/>
      <c r="U349" s="99"/>
      <c r="V349" s="99"/>
      <c r="W349" s="99"/>
      <c r="X349" s="99"/>
      <c r="Y349" s="99"/>
      <c r="Z349" s="90"/>
      <c r="AA349" s="90"/>
      <c r="AB349" s="90"/>
      <c r="AC349" s="102"/>
      <c r="AD349" s="102"/>
      <c r="AE349" s="102"/>
      <c r="AF349" s="102"/>
      <c r="AG349" s="95"/>
      <c r="AH349" s="92"/>
      <c r="AI349" s="90"/>
      <c r="AJ349" s="90"/>
      <c r="AK349" s="92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2"/>
      <c r="AW349" s="92"/>
      <c r="AX349" s="99"/>
      <c r="AY349" s="99"/>
      <c r="AZ349" s="92"/>
      <c r="BA349" s="92"/>
      <c r="BB349" s="92"/>
      <c r="BC349" s="92"/>
      <c r="BD349" s="99"/>
      <c r="BE349" s="99"/>
      <c r="BF349" s="99"/>
      <c r="BG349" s="99"/>
      <c r="BH349" s="92"/>
      <c r="BI349" s="92"/>
      <c r="BJ349" s="99"/>
      <c r="BK349" s="99"/>
      <c r="BL349" s="99"/>
      <c r="BM349" s="99"/>
      <c r="BN349" s="92"/>
      <c r="BO349" s="92"/>
      <c r="BP349" s="99"/>
      <c r="BQ349" s="99"/>
      <c r="BS349" s="99"/>
      <c r="BT349" s="99"/>
      <c r="BU349" s="92"/>
      <c r="BV349" s="92"/>
      <c r="BW349" s="92"/>
      <c r="BX349" s="92"/>
      <c r="BY349" s="92"/>
      <c r="BZ349" s="92"/>
      <c r="CA349" s="92"/>
      <c r="CB349" s="92"/>
      <c r="CC349" s="92"/>
      <c r="CD349" s="92"/>
      <c r="CE349" s="92"/>
      <c r="CF349" s="92"/>
      <c r="CG349" s="92"/>
      <c r="CH349" s="92"/>
      <c r="CI349" s="92"/>
    </row>
    <row r="350" spans="1:87" ht="13.5" x14ac:dyDescent="0.25">
      <c r="A350" s="97"/>
      <c r="B350" s="98"/>
      <c r="C350" s="90"/>
      <c r="D350" s="91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100"/>
      <c r="P350" s="99"/>
      <c r="Q350" s="99"/>
      <c r="R350" s="101"/>
      <c r="S350" s="99"/>
      <c r="T350" s="99"/>
      <c r="U350" s="99"/>
      <c r="V350" s="99"/>
      <c r="W350" s="99"/>
      <c r="X350" s="99"/>
      <c r="Y350" s="99"/>
      <c r="Z350" s="90"/>
      <c r="AA350" s="90"/>
      <c r="AB350" s="90"/>
      <c r="AC350" s="102"/>
      <c r="AD350" s="102"/>
      <c r="AE350" s="102"/>
      <c r="AF350" s="102"/>
      <c r="AG350" s="95"/>
      <c r="AH350" s="92"/>
      <c r="AI350" s="90"/>
      <c r="AJ350" s="90"/>
      <c r="AK350" s="92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2"/>
      <c r="AW350" s="92"/>
      <c r="AX350" s="99"/>
      <c r="AY350" s="99"/>
      <c r="AZ350" s="92"/>
      <c r="BA350" s="92"/>
      <c r="BB350" s="92"/>
      <c r="BC350" s="92"/>
      <c r="BD350" s="99"/>
      <c r="BE350" s="99"/>
      <c r="BF350" s="99"/>
      <c r="BG350" s="99"/>
      <c r="BH350" s="92"/>
      <c r="BI350" s="92"/>
      <c r="BJ350" s="99"/>
      <c r="BK350" s="99"/>
      <c r="BL350" s="99"/>
      <c r="BM350" s="99"/>
      <c r="BN350" s="92"/>
      <c r="BO350" s="92"/>
      <c r="BP350" s="99"/>
      <c r="BQ350" s="99"/>
      <c r="BS350" s="99"/>
      <c r="BT350" s="99"/>
      <c r="BU350" s="92"/>
      <c r="BV350" s="92"/>
      <c r="BW350" s="92"/>
      <c r="BX350" s="92"/>
      <c r="BY350" s="92"/>
      <c r="BZ350" s="92"/>
      <c r="CA350" s="92"/>
      <c r="CB350" s="92"/>
      <c r="CC350" s="92"/>
      <c r="CD350" s="92"/>
      <c r="CE350" s="92"/>
      <c r="CF350" s="92"/>
      <c r="CG350" s="92"/>
      <c r="CH350" s="92"/>
      <c r="CI350" s="92"/>
    </row>
    <row r="351" spans="1:87" ht="13.5" x14ac:dyDescent="0.25">
      <c r="A351" s="97"/>
      <c r="B351" s="98"/>
      <c r="C351" s="90"/>
      <c r="D351" s="91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100"/>
      <c r="P351" s="99"/>
      <c r="Q351" s="99"/>
      <c r="R351" s="101"/>
      <c r="S351" s="99"/>
      <c r="T351" s="99"/>
      <c r="U351" s="99"/>
      <c r="V351" s="99"/>
      <c r="W351" s="99"/>
      <c r="X351" s="99"/>
      <c r="Y351" s="99"/>
      <c r="Z351" s="90"/>
      <c r="AA351" s="90"/>
      <c r="AB351" s="90"/>
      <c r="AC351" s="102"/>
      <c r="AD351" s="102"/>
      <c r="AE351" s="102"/>
      <c r="AF351" s="102"/>
      <c r="AG351" s="95"/>
      <c r="AH351" s="92"/>
      <c r="AI351" s="90"/>
      <c r="AJ351" s="90"/>
      <c r="AK351" s="92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2"/>
      <c r="AW351" s="92"/>
      <c r="AX351" s="99"/>
      <c r="AY351" s="99"/>
      <c r="AZ351" s="92"/>
      <c r="BA351" s="92"/>
      <c r="BB351" s="92"/>
      <c r="BC351" s="92"/>
      <c r="BD351" s="99"/>
      <c r="BE351" s="99"/>
      <c r="BF351" s="99"/>
      <c r="BG351" s="99"/>
      <c r="BH351" s="92"/>
      <c r="BI351" s="92"/>
      <c r="BJ351" s="99"/>
      <c r="BK351" s="99"/>
      <c r="BL351" s="99"/>
      <c r="BM351" s="99"/>
      <c r="BN351" s="92"/>
      <c r="BO351" s="92"/>
      <c r="BP351" s="99"/>
      <c r="BQ351" s="99"/>
      <c r="BS351" s="99"/>
      <c r="BT351" s="99"/>
      <c r="BU351" s="92"/>
      <c r="BV351" s="92"/>
      <c r="BW351" s="92"/>
      <c r="BX351" s="92"/>
      <c r="BY351" s="92"/>
      <c r="BZ351" s="92"/>
      <c r="CA351" s="92"/>
      <c r="CB351" s="92"/>
      <c r="CC351" s="92"/>
      <c r="CD351" s="92"/>
      <c r="CE351" s="92"/>
      <c r="CF351" s="92"/>
      <c r="CG351" s="92"/>
      <c r="CH351" s="92"/>
      <c r="CI351" s="92"/>
    </row>
    <row r="352" spans="1:87" ht="13.5" x14ac:dyDescent="0.25">
      <c r="A352" s="97"/>
      <c r="B352" s="98"/>
      <c r="C352" s="90"/>
      <c r="D352" s="91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100"/>
      <c r="P352" s="99"/>
      <c r="Q352" s="99"/>
      <c r="R352" s="101"/>
      <c r="S352" s="99"/>
      <c r="T352" s="99"/>
      <c r="U352" s="99"/>
      <c r="V352" s="99"/>
      <c r="W352" s="99"/>
      <c r="X352" s="99"/>
      <c r="Y352" s="99"/>
      <c r="Z352" s="90"/>
      <c r="AA352" s="90"/>
      <c r="AB352" s="90"/>
      <c r="AC352" s="102"/>
      <c r="AD352" s="102"/>
      <c r="AE352" s="102"/>
      <c r="AF352" s="102"/>
      <c r="AG352" s="95"/>
      <c r="AH352" s="92"/>
      <c r="AI352" s="90"/>
      <c r="AJ352" s="90"/>
      <c r="AK352" s="92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2"/>
      <c r="AW352" s="92"/>
      <c r="AX352" s="99"/>
      <c r="AY352" s="99"/>
      <c r="AZ352" s="92"/>
      <c r="BA352" s="92"/>
      <c r="BB352" s="92"/>
      <c r="BC352" s="92"/>
      <c r="BD352" s="99"/>
      <c r="BE352" s="99"/>
      <c r="BF352" s="99"/>
      <c r="BG352" s="99"/>
      <c r="BH352" s="92"/>
      <c r="BI352" s="92"/>
      <c r="BJ352" s="99"/>
      <c r="BK352" s="99"/>
      <c r="BL352" s="99"/>
      <c r="BM352" s="99"/>
      <c r="BN352" s="92"/>
      <c r="BO352" s="92"/>
      <c r="BP352" s="99"/>
      <c r="BQ352" s="99"/>
      <c r="BS352" s="99"/>
      <c r="BT352" s="99"/>
      <c r="BU352" s="92"/>
      <c r="BV352" s="92"/>
      <c r="BW352" s="92"/>
      <c r="BX352" s="92"/>
      <c r="BY352" s="92"/>
      <c r="BZ352" s="92"/>
      <c r="CA352" s="92"/>
      <c r="CB352" s="92"/>
      <c r="CC352" s="92"/>
      <c r="CD352" s="92"/>
      <c r="CE352" s="92"/>
      <c r="CF352" s="92"/>
      <c r="CG352" s="92"/>
      <c r="CH352" s="92"/>
      <c r="CI352" s="92"/>
    </row>
    <row r="353" spans="1:87" ht="13.5" x14ac:dyDescent="0.25">
      <c r="A353" s="97"/>
      <c r="B353" s="98"/>
      <c r="C353" s="90"/>
      <c r="D353" s="91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100"/>
      <c r="P353" s="99"/>
      <c r="Q353" s="99"/>
      <c r="R353" s="101"/>
      <c r="S353" s="99"/>
      <c r="T353" s="99"/>
      <c r="U353" s="99"/>
      <c r="V353" s="99"/>
      <c r="W353" s="99"/>
      <c r="X353" s="99"/>
      <c r="Y353" s="99"/>
      <c r="Z353" s="90"/>
      <c r="AA353" s="90"/>
      <c r="AB353" s="90"/>
      <c r="AC353" s="102"/>
      <c r="AD353" s="102"/>
      <c r="AE353" s="102"/>
      <c r="AF353" s="102"/>
      <c r="AG353" s="95"/>
      <c r="AH353" s="92"/>
      <c r="AI353" s="90"/>
      <c r="AJ353" s="90"/>
      <c r="AK353" s="92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2"/>
      <c r="AW353" s="92"/>
      <c r="AX353" s="99"/>
      <c r="AY353" s="99"/>
      <c r="AZ353" s="92"/>
      <c r="BA353" s="92"/>
      <c r="BB353" s="92"/>
      <c r="BC353" s="92"/>
      <c r="BD353" s="99"/>
      <c r="BE353" s="99"/>
      <c r="BF353" s="99"/>
      <c r="BG353" s="99"/>
      <c r="BH353" s="92"/>
      <c r="BI353" s="92"/>
      <c r="BJ353" s="99"/>
      <c r="BK353" s="99"/>
      <c r="BL353" s="99"/>
      <c r="BM353" s="99"/>
      <c r="BN353" s="92"/>
      <c r="BO353" s="92"/>
      <c r="BP353" s="99"/>
      <c r="BQ353" s="99"/>
      <c r="BS353" s="99"/>
      <c r="BT353" s="99"/>
      <c r="BU353" s="92"/>
      <c r="BV353" s="92"/>
      <c r="BW353" s="92"/>
      <c r="BX353" s="92"/>
      <c r="BY353" s="92"/>
      <c r="BZ353" s="92"/>
      <c r="CA353" s="92"/>
      <c r="CB353" s="92"/>
      <c r="CC353" s="92"/>
      <c r="CD353" s="92"/>
      <c r="CE353" s="92"/>
      <c r="CF353" s="92"/>
      <c r="CG353" s="92"/>
      <c r="CH353" s="92"/>
      <c r="CI353" s="92"/>
    </row>
    <row r="354" spans="1:87" ht="13.5" x14ac:dyDescent="0.25">
      <c r="A354" s="97"/>
      <c r="B354" s="98"/>
      <c r="C354" s="90"/>
      <c r="D354" s="91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100"/>
      <c r="P354" s="99"/>
      <c r="Q354" s="99"/>
      <c r="R354" s="101"/>
      <c r="S354" s="99"/>
      <c r="T354" s="99"/>
      <c r="U354" s="99"/>
      <c r="V354" s="99"/>
      <c r="W354" s="99"/>
      <c r="X354" s="99"/>
      <c r="Y354" s="99"/>
      <c r="Z354" s="90"/>
      <c r="AA354" s="90"/>
      <c r="AB354" s="90"/>
      <c r="AC354" s="102"/>
      <c r="AD354" s="102"/>
      <c r="AE354" s="102"/>
      <c r="AF354" s="102"/>
      <c r="AG354" s="95"/>
      <c r="AH354" s="92"/>
      <c r="AI354" s="90"/>
      <c r="AJ354" s="90"/>
      <c r="AK354" s="92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2"/>
      <c r="AW354" s="92"/>
      <c r="AX354" s="99"/>
      <c r="AY354" s="99"/>
      <c r="AZ354" s="92"/>
      <c r="BA354" s="92"/>
      <c r="BB354" s="92"/>
      <c r="BC354" s="92"/>
      <c r="BD354" s="99"/>
      <c r="BE354" s="99"/>
      <c r="BF354" s="99"/>
      <c r="BG354" s="99"/>
      <c r="BH354" s="92"/>
      <c r="BI354" s="92"/>
      <c r="BJ354" s="99"/>
      <c r="BK354" s="99"/>
      <c r="BL354" s="99"/>
      <c r="BM354" s="99"/>
      <c r="BN354" s="92"/>
      <c r="BO354" s="92"/>
      <c r="BP354" s="99"/>
      <c r="BQ354" s="99"/>
      <c r="BS354" s="99"/>
      <c r="BT354" s="99"/>
      <c r="BU354" s="92"/>
      <c r="BV354" s="92"/>
      <c r="BW354" s="92"/>
      <c r="BX354" s="92"/>
      <c r="BY354" s="92"/>
      <c r="BZ354" s="92"/>
      <c r="CA354" s="92"/>
      <c r="CB354" s="92"/>
      <c r="CC354" s="92"/>
      <c r="CD354" s="92"/>
      <c r="CE354" s="92"/>
      <c r="CF354" s="92"/>
      <c r="CG354" s="92"/>
      <c r="CH354" s="92"/>
      <c r="CI354" s="92"/>
    </row>
    <row r="355" spans="1:87" ht="13.5" x14ac:dyDescent="0.25">
      <c r="A355" s="97"/>
      <c r="B355" s="98"/>
      <c r="C355" s="90"/>
      <c r="D355" s="91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100"/>
      <c r="P355" s="99"/>
      <c r="Q355" s="99"/>
      <c r="R355" s="101"/>
      <c r="S355" s="99"/>
      <c r="T355" s="99"/>
      <c r="U355" s="99"/>
      <c r="V355" s="99"/>
      <c r="W355" s="99"/>
      <c r="X355" s="99"/>
      <c r="Y355" s="99"/>
      <c r="Z355" s="90"/>
      <c r="AA355" s="90"/>
      <c r="AB355" s="90"/>
      <c r="AC355" s="102"/>
      <c r="AD355" s="102"/>
      <c r="AE355" s="102"/>
      <c r="AF355" s="102"/>
      <c r="AG355" s="95"/>
      <c r="AH355" s="92"/>
      <c r="AI355" s="90"/>
      <c r="AJ355" s="90"/>
      <c r="AK355" s="92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2"/>
      <c r="AW355" s="92"/>
      <c r="AX355" s="99"/>
      <c r="AY355" s="99"/>
      <c r="AZ355" s="92"/>
      <c r="BA355" s="92"/>
      <c r="BB355" s="92"/>
      <c r="BC355" s="92"/>
      <c r="BD355" s="99"/>
      <c r="BE355" s="99"/>
      <c r="BF355" s="99"/>
      <c r="BG355" s="99"/>
      <c r="BH355" s="92"/>
      <c r="BI355" s="92"/>
      <c r="BJ355" s="99"/>
      <c r="BK355" s="99"/>
      <c r="BL355" s="99"/>
      <c r="BM355" s="99"/>
      <c r="BN355" s="92"/>
      <c r="BO355" s="92"/>
      <c r="BP355" s="99"/>
      <c r="BQ355" s="99"/>
      <c r="BS355" s="99"/>
      <c r="BT355" s="99"/>
      <c r="BU355" s="92"/>
      <c r="BV355" s="92"/>
      <c r="BW355" s="92"/>
      <c r="BX355" s="92"/>
      <c r="BY355" s="92"/>
      <c r="BZ355" s="92"/>
      <c r="CA355" s="92"/>
      <c r="CB355" s="92"/>
      <c r="CC355" s="92"/>
      <c r="CD355" s="92"/>
      <c r="CE355" s="92"/>
      <c r="CF355" s="92"/>
      <c r="CG355" s="92"/>
      <c r="CH355" s="92"/>
      <c r="CI355" s="92"/>
    </row>
    <row r="356" spans="1:87" ht="13.5" x14ac:dyDescent="0.25">
      <c r="A356" s="97"/>
      <c r="B356" s="98"/>
      <c r="C356" s="90"/>
      <c r="D356" s="91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100"/>
      <c r="P356" s="99"/>
      <c r="Q356" s="99"/>
      <c r="R356" s="101"/>
      <c r="S356" s="99"/>
      <c r="T356" s="99"/>
      <c r="U356" s="99"/>
      <c r="V356" s="99"/>
      <c r="W356" s="99"/>
      <c r="X356" s="99"/>
      <c r="Y356" s="99"/>
      <c r="Z356" s="90"/>
      <c r="AA356" s="90"/>
      <c r="AB356" s="90"/>
      <c r="AC356" s="102"/>
      <c r="AD356" s="102"/>
      <c r="AE356" s="102"/>
      <c r="AF356" s="102"/>
      <c r="AG356" s="95"/>
      <c r="AH356" s="92"/>
      <c r="AI356" s="90"/>
      <c r="AJ356" s="90"/>
      <c r="AK356" s="92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2"/>
      <c r="AW356" s="92"/>
      <c r="AX356" s="99"/>
      <c r="AY356" s="99"/>
      <c r="AZ356" s="92"/>
      <c r="BA356" s="92"/>
      <c r="BB356" s="92"/>
      <c r="BC356" s="92"/>
      <c r="BD356" s="99"/>
      <c r="BE356" s="99"/>
      <c r="BF356" s="99"/>
      <c r="BG356" s="99"/>
      <c r="BH356" s="92"/>
      <c r="BI356" s="92"/>
      <c r="BJ356" s="99"/>
      <c r="BK356" s="99"/>
      <c r="BL356" s="99"/>
      <c r="BM356" s="99"/>
      <c r="BN356" s="92"/>
      <c r="BO356" s="92"/>
      <c r="BP356" s="99"/>
      <c r="BQ356" s="99"/>
      <c r="BS356" s="99"/>
      <c r="BT356" s="99"/>
      <c r="BU356" s="92"/>
      <c r="BV356" s="92"/>
      <c r="BW356" s="92"/>
      <c r="BX356" s="92"/>
      <c r="BY356" s="92"/>
      <c r="BZ356" s="92"/>
      <c r="CA356" s="92"/>
      <c r="CB356" s="92"/>
      <c r="CC356" s="92"/>
      <c r="CD356" s="92"/>
      <c r="CE356" s="92"/>
      <c r="CF356" s="92"/>
      <c r="CG356" s="92"/>
      <c r="CH356" s="92"/>
      <c r="CI356" s="92"/>
    </row>
    <row r="357" spans="1:87" ht="13.5" x14ac:dyDescent="0.25">
      <c r="A357" s="97"/>
      <c r="B357" s="98"/>
      <c r="C357" s="90"/>
      <c r="D357" s="91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100"/>
      <c r="P357" s="99"/>
      <c r="Q357" s="99"/>
      <c r="R357" s="101"/>
      <c r="S357" s="99"/>
      <c r="T357" s="99"/>
      <c r="U357" s="99"/>
      <c r="V357" s="99"/>
      <c r="W357" s="99"/>
      <c r="X357" s="99"/>
      <c r="Y357" s="99"/>
      <c r="Z357" s="90"/>
      <c r="AA357" s="90"/>
      <c r="AB357" s="90"/>
      <c r="AC357" s="102"/>
      <c r="AD357" s="102"/>
      <c r="AE357" s="102"/>
      <c r="AF357" s="102"/>
      <c r="AG357" s="95"/>
      <c r="AH357" s="92"/>
      <c r="AI357" s="90"/>
      <c r="AJ357" s="90"/>
      <c r="AK357" s="92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2"/>
      <c r="AW357" s="92"/>
      <c r="AX357" s="99"/>
      <c r="AY357" s="99"/>
      <c r="AZ357" s="92"/>
      <c r="BA357" s="92"/>
      <c r="BB357" s="92"/>
      <c r="BC357" s="92"/>
      <c r="BD357" s="99"/>
      <c r="BE357" s="99"/>
      <c r="BF357" s="99"/>
      <c r="BG357" s="99"/>
      <c r="BH357" s="92"/>
      <c r="BI357" s="92"/>
      <c r="BJ357" s="99"/>
      <c r="BK357" s="99"/>
      <c r="BL357" s="99"/>
      <c r="BM357" s="99"/>
      <c r="BN357" s="92"/>
      <c r="BO357" s="92"/>
      <c r="BP357" s="99"/>
      <c r="BQ357" s="99"/>
      <c r="BS357" s="99"/>
      <c r="BT357" s="99"/>
      <c r="BU357" s="92"/>
      <c r="BV357" s="92"/>
      <c r="BW357" s="92"/>
      <c r="BX357" s="92"/>
      <c r="BY357" s="92"/>
      <c r="BZ357" s="92"/>
      <c r="CA357" s="92"/>
      <c r="CB357" s="92"/>
      <c r="CC357" s="92"/>
      <c r="CD357" s="92"/>
      <c r="CE357" s="92"/>
      <c r="CF357" s="92"/>
      <c r="CG357" s="92"/>
      <c r="CH357" s="92"/>
      <c r="CI357" s="92"/>
    </row>
    <row r="358" spans="1:87" ht="13.5" x14ac:dyDescent="0.25">
      <c r="A358" s="97"/>
      <c r="B358" s="98"/>
      <c r="C358" s="90"/>
      <c r="D358" s="91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100"/>
      <c r="P358" s="99"/>
      <c r="Q358" s="99"/>
      <c r="R358" s="101"/>
      <c r="S358" s="99"/>
      <c r="T358" s="99"/>
      <c r="U358" s="99"/>
      <c r="V358" s="99"/>
      <c r="W358" s="99"/>
      <c r="X358" s="99"/>
      <c r="Y358" s="99"/>
      <c r="Z358" s="90"/>
      <c r="AA358" s="90"/>
      <c r="AB358" s="90"/>
      <c r="AC358" s="102"/>
      <c r="AD358" s="102"/>
      <c r="AE358" s="102"/>
      <c r="AF358" s="102"/>
      <c r="AG358" s="95"/>
      <c r="AH358" s="92"/>
      <c r="AI358" s="90"/>
      <c r="AJ358" s="90"/>
      <c r="AK358" s="92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2"/>
      <c r="AW358" s="92"/>
      <c r="AX358" s="99"/>
      <c r="AY358" s="99"/>
      <c r="AZ358" s="92"/>
      <c r="BA358" s="92"/>
      <c r="BB358" s="92"/>
      <c r="BC358" s="92"/>
      <c r="BD358" s="99"/>
      <c r="BE358" s="99"/>
      <c r="BF358" s="99"/>
      <c r="BG358" s="99"/>
      <c r="BH358" s="92"/>
      <c r="BI358" s="92"/>
      <c r="BJ358" s="99"/>
      <c r="BK358" s="99"/>
      <c r="BL358" s="99"/>
      <c r="BM358" s="99"/>
      <c r="BN358" s="92"/>
      <c r="BO358" s="92"/>
      <c r="BP358" s="99"/>
      <c r="BQ358" s="99"/>
      <c r="BS358" s="99"/>
      <c r="BT358" s="99"/>
      <c r="BU358" s="92"/>
      <c r="BV358" s="92"/>
      <c r="BW358" s="92"/>
      <c r="BX358" s="92"/>
      <c r="BY358" s="92"/>
      <c r="BZ358" s="92"/>
      <c r="CA358" s="92"/>
      <c r="CB358" s="92"/>
      <c r="CC358" s="92"/>
      <c r="CD358" s="92"/>
      <c r="CE358" s="92"/>
      <c r="CF358" s="92"/>
      <c r="CG358" s="92"/>
      <c r="CH358" s="92"/>
      <c r="CI358" s="92"/>
    </row>
    <row r="359" spans="1:87" ht="13.5" x14ac:dyDescent="0.25">
      <c r="A359" s="97"/>
      <c r="B359" s="98"/>
      <c r="C359" s="90"/>
      <c r="D359" s="91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100"/>
      <c r="P359" s="99"/>
      <c r="Q359" s="99"/>
      <c r="R359" s="101"/>
      <c r="S359" s="99"/>
      <c r="T359" s="99"/>
      <c r="U359" s="99"/>
      <c r="V359" s="99"/>
      <c r="W359" s="99"/>
      <c r="X359" s="99"/>
      <c r="Y359" s="99"/>
      <c r="Z359" s="90"/>
      <c r="AA359" s="90"/>
      <c r="AB359" s="90"/>
      <c r="AC359" s="102"/>
      <c r="AD359" s="102"/>
      <c r="AE359" s="102"/>
      <c r="AF359" s="102"/>
      <c r="AG359" s="95"/>
      <c r="AH359" s="92"/>
      <c r="AI359" s="90"/>
      <c r="AJ359" s="90"/>
      <c r="AK359" s="92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2"/>
      <c r="AW359" s="92"/>
      <c r="AX359" s="99"/>
      <c r="AY359" s="99"/>
      <c r="AZ359" s="92"/>
      <c r="BA359" s="92"/>
      <c r="BB359" s="92"/>
      <c r="BC359" s="92"/>
      <c r="BD359" s="99"/>
      <c r="BE359" s="99"/>
      <c r="BF359" s="99"/>
      <c r="BG359" s="99"/>
      <c r="BH359" s="92"/>
      <c r="BI359" s="92"/>
      <c r="BJ359" s="99"/>
      <c r="BK359" s="99"/>
      <c r="BL359" s="99"/>
      <c r="BM359" s="99"/>
      <c r="BN359" s="92"/>
      <c r="BO359" s="92"/>
      <c r="BP359" s="99"/>
      <c r="BQ359" s="99"/>
      <c r="BS359" s="99"/>
      <c r="BT359" s="99"/>
      <c r="BU359" s="92"/>
      <c r="BV359" s="92"/>
      <c r="BW359" s="92"/>
      <c r="BX359" s="92"/>
      <c r="BY359" s="92"/>
      <c r="BZ359" s="92"/>
      <c r="CA359" s="92"/>
      <c r="CB359" s="92"/>
      <c r="CC359" s="92"/>
      <c r="CD359" s="92"/>
      <c r="CE359" s="92"/>
      <c r="CF359" s="92"/>
      <c r="CG359" s="92"/>
      <c r="CH359" s="92"/>
      <c r="CI359" s="92"/>
    </row>
    <row r="360" spans="1:87" ht="13.5" x14ac:dyDescent="0.25">
      <c r="A360" s="97"/>
      <c r="B360" s="98"/>
      <c r="C360" s="90"/>
      <c r="D360" s="91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100"/>
      <c r="P360" s="99"/>
      <c r="Q360" s="99"/>
      <c r="R360" s="101"/>
      <c r="S360" s="99"/>
      <c r="T360" s="99"/>
      <c r="U360" s="99"/>
      <c r="V360" s="99"/>
      <c r="W360" s="99"/>
      <c r="X360" s="99"/>
      <c r="Y360" s="99"/>
      <c r="Z360" s="90"/>
      <c r="AA360" s="90"/>
      <c r="AB360" s="90"/>
      <c r="AC360" s="102"/>
      <c r="AD360" s="102"/>
      <c r="AE360" s="102"/>
      <c r="AF360" s="102"/>
      <c r="AG360" s="95"/>
      <c r="AH360" s="92"/>
      <c r="AI360" s="90"/>
      <c r="AJ360" s="90"/>
      <c r="AK360" s="92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2"/>
      <c r="AW360" s="92"/>
      <c r="AX360" s="99"/>
      <c r="AY360" s="99"/>
      <c r="AZ360" s="92"/>
      <c r="BA360" s="92"/>
      <c r="BB360" s="92"/>
      <c r="BC360" s="92"/>
      <c r="BD360" s="99"/>
      <c r="BE360" s="99"/>
      <c r="BF360" s="99"/>
      <c r="BG360" s="99"/>
      <c r="BH360" s="92"/>
      <c r="BI360" s="92"/>
      <c r="BJ360" s="99"/>
      <c r="BK360" s="99"/>
      <c r="BL360" s="99"/>
      <c r="BM360" s="99"/>
      <c r="BN360" s="92"/>
      <c r="BO360" s="92"/>
      <c r="BP360" s="99"/>
      <c r="BQ360" s="99"/>
      <c r="BS360" s="99"/>
      <c r="BT360" s="99"/>
      <c r="BU360" s="92"/>
      <c r="BV360" s="92"/>
      <c r="BW360" s="92"/>
      <c r="BX360" s="92"/>
      <c r="BY360" s="92"/>
      <c r="BZ360" s="92"/>
      <c r="CA360" s="92"/>
      <c r="CB360" s="92"/>
      <c r="CC360" s="92"/>
      <c r="CD360" s="92"/>
      <c r="CE360" s="92"/>
      <c r="CF360" s="92"/>
      <c r="CG360" s="92"/>
      <c r="CH360" s="92"/>
      <c r="CI360" s="92"/>
    </row>
    <row r="361" spans="1:87" ht="13.5" x14ac:dyDescent="0.25">
      <c r="A361" s="97"/>
      <c r="B361" s="98"/>
      <c r="C361" s="90"/>
      <c r="D361" s="91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100"/>
      <c r="P361" s="99"/>
      <c r="Q361" s="99"/>
      <c r="R361" s="101"/>
      <c r="S361" s="99"/>
      <c r="T361" s="99"/>
      <c r="U361" s="99"/>
      <c r="V361" s="99"/>
      <c r="W361" s="99"/>
      <c r="X361" s="99"/>
      <c r="Y361" s="99"/>
      <c r="Z361" s="90"/>
      <c r="AA361" s="90"/>
      <c r="AB361" s="90"/>
      <c r="AC361" s="102"/>
      <c r="AD361" s="102"/>
      <c r="AE361" s="102"/>
      <c r="AF361" s="102"/>
      <c r="AG361" s="95"/>
      <c r="AH361" s="92"/>
      <c r="AI361" s="90"/>
      <c r="AJ361" s="90"/>
      <c r="AK361" s="92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2"/>
      <c r="AW361" s="92"/>
      <c r="AX361" s="99"/>
      <c r="AY361" s="99"/>
      <c r="AZ361" s="92"/>
      <c r="BA361" s="92"/>
      <c r="BB361" s="92"/>
      <c r="BC361" s="92"/>
      <c r="BD361" s="99"/>
      <c r="BE361" s="99"/>
      <c r="BF361" s="99"/>
      <c r="BG361" s="99"/>
      <c r="BH361" s="92"/>
      <c r="BI361" s="92"/>
      <c r="BJ361" s="99"/>
      <c r="BK361" s="99"/>
      <c r="BL361" s="99"/>
      <c r="BM361" s="99"/>
      <c r="BN361" s="92"/>
      <c r="BO361" s="92"/>
      <c r="BP361" s="99"/>
      <c r="BQ361" s="99"/>
      <c r="BS361" s="99"/>
      <c r="BT361" s="99"/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2"/>
      <c r="CF361" s="92"/>
      <c r="CG361" s="92"/>
      <c r="CH361" s="92"/>
      <c r="CI361" s="92"/>
    </row>
    <row r="362" spans="1:87" ht="13.5" x14ac:dyDescent="0.25">
      <c r="A362" s="97"/>
      <c r="B362" s="98"/>
      <c r="C362" s="90"/>
      <c r="D362" s="91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100"/>
      <c r="P362" s="99"/>
      <c r="Q362" s="99"/>
      <c r="R362" s="101"/>
      <c r="S362" s="99"/>
      <c r="T362" s="99"/>
      <c r="U362" s="99"/>
      <c r="V362" s="99"/>
      <c r="W362" s="99"/>
      <c r="X362" s="99"/>
      <c r="Y362" s="99"/>
      <c r="Z362" s="90"/>
      <c r="AA362" s="90"/>
      <c r="AB362" s="90"/>
      <c r="AC362" s="102"/>
      <c r="AD362" s="102"/>
      <c r="AE362" s="102"/>
      <c r="AF362" s="102"/>
      <c r="AG362" s="95"/>
      <c r="AH362" s="92"/>
      <c r="AI362" s="90"/>
      <c r="AJ362" s="90"/>
      <c r="AK362" s="92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2"/>
      <c r="AW362" s="92"/>
      <c r="AX362" s="99"/>
      <c r="AY362" s="99"/>
      <c r="AZ362" s="92"/>
      <c r="BA362" s="92"/>
      <c r="BB362" s="92"/>
      <c r="BC362" s="92"/>
      <c r="BD362" s="99"/>
      <c r="BE362" s="99"/>
      <c r="BF362" s="99"/>
      <c r="BG362" s="99"/>
      <c r="BH362" s="92"/>
      <c r="BI362" s="92"/>
      <c r="BJ362" s="99"/>
      <c r="BK362" s="99"/>
      <c r="BL362" s="99"/>
      <c r="BM362" s="99"/>
      <c r="BN362" s="92"/>
      <c r="BO362" s="92"/>
      <c r="BP362" s="99"/>
      <c r="BQ362" s="99"/>
      <c r="BS362" s="99"/>
      <c r="BT362" s="99"/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2"/>
      <c r="CF362" s="92"/>
      <c r="CG362" s="92"/>
      <c r="CH362" s="92"/>
      <c r="CI362" s="92"/>
    </row>
    <row r="363" spans="1:87" ht="13.5" x14ac:dyDescent="0.25">
      <c r="A363" s="97"/>
      <c r="B363" s="98"/>
      <c r="C363" s="90"/>
      <c r="D363" s="91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100"/>
      <c r="P363" s="99"/>
      <c r="Q363" s="99"/>
      <c r="R363" s="101"/>
      <c r="S363" s="99"/>
      <c r="T363" s="99"/>
      <c r="U363" s="99"/>
      <c r="V363" s="99"/>
      <c r="W363" s="99"/>
      <c r="X363" s="99"/>
      <c r="Y363" s="99"/>
      <c r="Z363" s="90"/>
      <c r="AA363" s="90"/>
      <c r="AB363" s="90"/>
      <c r="AC363" s="102"/>
      <c r="AD363" s="102"/>
      <c r="AE363" s="102"/>
      <c r="AF363" s="102"/>
      <c r="AG363" s="95"/>
      <c r="AH363" s="92"/>
      <c r="AI363" s="90"/>
      <c r="AJ363" s="90"/>
      <c r="AK363" s="92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2"/>
      <c r="AW363" s="92"/>
      <c r="AX363" s="99"/>
      <c r="AY363" s="99"/>
      <c r="AZ363" s="92"/>
      <c r="BA363" s="92"/>
      <c r="BB363" s="92"/>
      <c r="BC363" s="92"/>
      <c r="BD363" s="99"/>
      <c r="BE363" s="99"/>
      <c r="BF363" s="99"/>
      <c r="BG363" s="99"/>
      <c r="BH363" s="92"/>
      <c r="BI363" s="92"/>
      <c r="BJ363" s="99"/>
      <c r="BK363" s="99"/>
      <c r="BL363" s="99"/>
      <c r="BM363" s="99"/>
      <c r="BN363" s="92"/>
      <c r="BO363" s="92"/>
      <c r="BP363" s="99"/>
      <c r="BQ363" s="99"/>
      <c r="BS363" s="99"/>
      <c r="BT363" s="99"/>
      <c r="BU363" s="92"/>
      <c r="BV363" s="92"/>
      <c r="BW363" s="92"/>
      <c r="BX363" s="92"/>
      <c r="BY363" s="92"/>
      <c r="BZ363" s="92"/>
      <c r="CA363" s="92"/>
      <c r="CB363" s="92"/>
      <c r="CC363" s="92"/>
      <c r="CD363" s="92"/>
      <c r="CE363" s="92"/>
      <c r="CF363" s="92"/>
      <c r="CG363" s="92"/>
      <c r="CH363" s="92"/>
      <c r="CI363" s="92"/>
    </row>
    <row r="364" spans="1:87" ht="13.5" x14ac:dyDescent="0.25">
      <c r="A364" s="97"/>
      <c r="B364" s="98"/>
      <c r="C364" s="90"/>
      <c r="D364" s="91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100"/>
      <c r="P364" s="99"/>
      <c r="Q364" s="99"/>
      <c r="R364" s="101"/>
      <c r="S364" s="99"/>
      <c r="T364" s="99"/>
      <c r="U364" s="99"/>
      <c r="V364" s="99"/>
      <c r="W364" s="99"/>
      <c r="X364" s="99"/>
      <c r="Y364" s="99"/>
      <c r="Z364" s="90"/>
      <c r="AA364" s="90"/>
      <c r="AB364" s="90"/>
      <c r="AC364" s="102"/>
      <c r="AD364" s="102"/>
      <c r="AE364" s="102"/>
      <c r="AF364" s="102"/>
      <c r="AG364" s="95"/>
      <c r="AH364" s="92"/>
      <c r="AI364" s="90"/>
      <c r="AJ364" s="90"/>
      <c r="AK364" s="92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2"/>
      <c r="AW364" s="92"/>
      <c r="AX364" s="99"/>
      <c r="AY364" s="99"/>
      <c r="AZ364" s="92"/>
      <c r="BA364" s="92"/>
      <c r="BB364" s="92"/>
      <c r="BC364" s="92"/>
      <c r="BD364" s="99"/>
      <c r="BE364" s="99"/>
      <c r="BF364" s="99"/>
      <c r="BG364" s="99"/>
      <c r="BH364" s="92"/>
      <c r="BI364" s="92"/>
      <c r="BJ364" s="99"/>
      <c r="BK364" s="99"/>
      <c r="BL364" s="99"/>
      <c r="BM364" s="99"/>
      <c r="BN364" s="92"/>
      <c r="BO364" s="92"/>
      <c r="BP364" s="99"/>
      <c r="BQ364" s="99"/>
      <c r="BS364" s="99"/>
      <c r="BT364" s="99"/>
      <c r="BU364" s="92"/>
      <c r="BV364" s="92"/>
      <c r="BW364" s="92"/>
      <c r="BX364" s="92"/>
      <c r="BY364" s="92"/>
      <c r="BZ364" s="92"/>
      <c r="CA364" s="92"/>
      <c r="CB364" s="92"/>
      <c r="CC364" s="92"/>
      <c r="CD364" s="92"/>
      <c r="CE364" s="92"/>
      <c r="CF364" s="92"/>
      <c r="CG364" s="92"/>
      <c r="CH364" s="92"/>
      <c r="CI364" s="92"/>
    </row>
    <row r="365" spans="1:87" ht="13.5" x14ac:dyDescent="0.25">
      <c r="A365" s="97"/>
      <c r="B365" s="98"/>
      <c r="C365" s="90"/>
      <c r="D365" s="91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100"/>
      <c r="P365" s="99"/>
      <c r="Q365" s="99"/>
      <c r="R365" s="101"/>
      <c r="S365" s="99"/>
      <c r="T365" s="99"/>
      <c r="U365" s="99"/>
      <c r="V365" s="99"/>
      <c r="W365" s="99"/>
      <c r="X365" s="99"/>
      <c r="Y365" s="99"/>
      <c r="Z365" s="90"/>
      <c r="AA365" s="90"/>
      <c r="AB365" s="90"/>
      <c r="AC365" s="102"/>
      <c r="AD365" s="102"/>
      <c r="AE365" s="102"/>
      <c r="AF365" s="102"/>
      <c r="AG365" s="95"/>
      <c r="AH365" s="92"/>
      <c r="AI365" s="90"/>
      <c r="AJ365" s="90"/>
      <c r="AK365" s="92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2"/>
      <c r="AW365" s="92"/>
      <c r="AX365" s="99"/>
      <c r="AY365" s="99"/>
      <c r="AZ365" s="92"/>
      <c r="BA365" s="92"/>
      <c r="BB365" s="92"/>
      <c r="BC365" s="92"/>
      <c r="BD365" s="99"/>
      <c r="BE365" s="99"/>
      <c r="BF365" s="99"/>
      <c r="BG365" s="99"/>
      <c r="BH365" s="92"/>
      <c r="BI365" s="92"/>
      <c r="BJ365" s="99"/>
      <c r="BK365" s="99"/>
      <c r="BL365" s="99"/>
      <c r="BM365" s="99"/>
      <c r="BN365" s="92"/>
      <c r="BO365" s="92"/>
      <c r="BP365" s="99"/>
      <c r="BQ365" s="99"/>
      <c r="BS365" s="99"/>
      <c r="BT365" s="99"/>
      <c r="BU365" s="92"/>
      <c r="BV365" s="92"/>
      <c r="BW365" s="92"/>
      <c r="BX365" s="92"/>
      <c r="BY365" s="92"/>
      <c r="BZ365" s="92"/>
      <c r="CA365" s="92"/>
      <c r="CB365" s="92"/>
      <c r="CC365" s="92"/>
      <c r="CD365" s="92"/>
      <c r="CE365" s="92"/>
      <c r="CF365" s="92"/>
      <c r="CG365" s="92"/>
      <c r="CH365" s="92"/>
      <c r="CI365" s="92"/>
    </row>
    <row r="366" spans="1:87" ht="13.5" x14ac:dyDescent="0.25">
      <c r="A366" s="97"/>
      <c r="B366" s="98"/>
      <c r="C366" s="90"/>
      <c r="D366" s="91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100"/>
      <c r="P366" s="99"/>
      <c r="Q366" s="99"/>
      <c r="R366" s="101"/>
      <c r="S366" s="99"/>
      <c r="T366" s="99"/>
      <c r="U366" s="99"/>
      <c r="V366" s="99"/>
      <c r="W366" s="99"/>
      <c r="X366" s="99"/>
      <c r="Y366" s="99"/>
      <c r="Z366" s="90"/>
      <c r="AA366" s="90"/>
      <c r="AB366" s="90"/>
      <c r="AC366" s="102"/>
      <c r="AD366" s="102"/>
      <c r="AE366" s="102"/>
      <c r="AF366" s="102"/>
      <c r="AG366" s="95"/>
      <c r="AH366" s="92"/>
      <c r="AI366" s="90"/>
      <c r="AJ366" s="90"/>
      <c r="AK366" s="92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2"/>
      <c r="AW366" s="92"/>
      <c r="AX366" s="99"/>
      <c r="AY366" s="99"/>
      <c r="AZ366" s="92"/>
      <c r="BA366" s="92"/>
      <c r="BB366" s="92"/>
      <c r="BC366" s="92"/>
      <c r="BD366" s="99"/>
      <c r="BE366" s="99"/>
      <c r="BF366" s="99"/>
      <c r="BG366" s="99"/>
      <c r="BH366" s="92"/>
      <c r="BI366" s="92"/>
      <c r="BJ366" s="99"/>
      <c r="BK366" s="99"/>
      <c r="BL366" s="99"/>
      <c r="BM366" s="99"/>
      <c r="BN366" s="92"/>
      <c r="BO366" s="92"/>
      <c r="BP366" s="99"/>
      <c r="BQ366" s="99"/>
      <c r="BS366" s="99"/>
      <c r="BT366" s="99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92"/>
      <c r="CI366" s="92"/>
    </row>
    <row r="367" spans="1:87" ht="13.5" x14ac:dyDescent="0.25">
      <c r="A367" s="97"/>
      <c r="B367" s="98"/>
      <c r="C367" s="90"/>
      <c r="D367" s="91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100"/>
      <c r="P367" s="99"/>
      <c r="Q367" s="99"/>
      <c r="R367" s="101"/>
      <c r="S367" s="99"/>
      <c r="T367" s="99"/>
      <c r="U367" s="99"/>
      <c r="V367" s="99"/>
      <c r="W367" s="99"/>
      <c r="X367" s="99"/>
      <c r="Y367" s="99"/>
      <c r="Z367" s="90"/>
      <c r="AA367" s="90"/>
      <c r="AB367" s="90"/>
      <c r="AC367" s="102"/>
      <c r="AD367" s="102"/>
      <c r="AE367" s="102"/>
      <c r="AF367" s="102"/>
      <c r="AG367" s="95"/>
      <c r="AH367" s="92"/>
      <c r="AI367" s="90"/>
      <c r="AJ367" s="90"/>
      <c r="AK367" s="92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2"/>
      <c r="AW367" s="92"/>
      <c r="AX367" s="99"/>
      <c r="AY367" s="99"/>
      <c r="AZ367" s="92"/>
      <c r="BA367" s="92"/>
      <c r="BB367" s="92"/>
      <c r="BC367" s="92"/>
      <c r="BD367" s="99"/>
      <c r="BE367" s="99"/>
      <c r="BF367" s="99"/>
      <c r="BG367" s="99"/>
      <c r="BH367" s="92"/>
      <c r="BI367" s="92"/>
      <c r="BJ367" s="99"/>
      <c r="BK367" s="99"/>
      <c r="BL367" s="99"/>
      <c r="BM367" s="99"/>
      <c r="BN367" s="92"/>
      <c r="BO367" s="92"/>
      <c r="BP367" s="99"/>
      <c r="BQ367" s="99"/>
      <c r="BS367" s="99"/>
      <c r="BT367" s="99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92"/>
      <c r="CI367" s="92"/>
    </row>
    <row r="368" spans="1:87" ht="13.5" x14ac:dyDescent="0.25">
      <c r="A368" s="97"/>
      <c r="B368" s="98"/>
      <c r="C368" s="90"/>
      <c r="D368" s="91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100"/>
      <c r="P368" s="99"/>
      <c r="Q368" s="99"/>
      <c r="R368" s="101"/>
      <c r="S368" s="99"/>
      <c r="T368" s="99"/>
      <c r="U368" s="99"/>
      <c r="V368" s="99"/>
      <c r="W368" s="99"/>
      <c r="X368" s="99"/>
      <c r="Y368" s="99"/>
      <c r="Z368" s="90"/>
      <c r="AA368" s="90"/>
      <c r="AB368" s="90"/>
      <c r="AC368" s="102"/>
      <c r="AD368" s="102"/>
      <c r="AE368" s="102"/>
      <c r="AF368" s="102"/>
      <c r="AG368" s="95"/>
      <c r="AH368" s="92"/>
      <c r="AI368" s="90"/>
      <c r="AJ368" s="90"/>
      <c r="AK368" s="92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2"/>
      <c r="AW368" s="92"/>
      <c r="AX368" s="99"/>
      <c r="AY368" s="99"/>
      <c r="AZ368" s="92"/>
      <c r="BA368" s="92"/>
      <c r="BB368" s="92"/>
      <c r="BC368" s="92"/>
      <c r="BD368" s="99"/>
      <c r="BE368" s="99"/>
      <c r="BF368" s="99"/>
      <c r="BG368" s="99"/>
      <c r="BH368" s="92"/>
      <c r="BI368" s="92"/>
      <c r="BJ368" s="99"/>
      <c r="BK368" s="99"/>
      <c r="BL368" s="99"/>
      <c r="BM368" s="99"/>
      <c r="BN368" s="92"/>
      <c r="BO368" s="92"/>
      <c r="BP368" s="99"/>
      <c r="BQ368" s="99"/>
      <c r="BS368" s="99"/>
      <c r="BT368" s="99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</row>
    <row r="369" spans="1:87" ht="13.5" x14ac:dyDescent="0.25">
      <c r="A369" s="97"/>
      <c r="B369" s="98"/>
      <c r="C369" s="90"/>
      <c r="D369" s="91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100"/>
      <c r="P369" s="99"/>
      <c r="Q369" s="99"/>
      <c r="R369" s="101"/>
      <c r="S369" s="99"/>
      <c r="T369" s="99"/>
      <c r="U369" s="99"/>
      <c r="V369" s="99"/>
      <c r="W369" s="99"/>
      <c r="X369" s="99"/>
      <c r="Y369" s="99"/>
      <c r="Z369" s="90"/>
      <c r="AA369" s="90"/>
      <c r="AB369" s="90"/>
      <c r="AC369" s="102"/>
      <c r="AD369" s="102"/>
      <c r="AE369" s="102"/>
      <c r="AF369" s="102"/>
      <c r="AG369" s="95"/>
      <c r="AH369" s="92"/>
      <c r="AI369" s="90"/>
      <c r="AJ369" s="90"/>
      <c r="AK369" s="92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2"/>
      <c r="AW369" s="92"/>
      <c r="AX369" s="99"/>
      <c r="AY369" s="99"/>
      <c r="AZ369" s="92"/>
      <c r="BA369" s="92"/>
      <c r="BB369" s="92"/>
      <c r="BC369" s="92"/>
      <c r="BD369" s="99"/>
      <c r="BE369" s="99"/>
      <c r="BF369" s="99"/>
      <c r="BG369" s="99"/>
      <c r="BH369" s="92"/>
      <c r="BI369" s="92"/>
      <c r="BJ369" s="99"/>
      <c r="BK369" s="99"/>
      <c r="BL369" s="99"/>
      <c r="BM369" s="99"/>
      <c r="BN369" s="92"/>
      <c r="BO369" s="92"/>
      <c r="BP369" s="99"/>
      <c r="BQ369" s="99"/>
      <c r="BS369" s="99"/>
      <c r="BT369" s="99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</row>
    <row r="370" spans="1:87" ht="13.5" x14ac:dyDescent="0.25">
      <c r="A370" s="97"/>
      <c r="B370" s="98"/>
      <c r="C370" s="90"/>
      <c r="D370" s="91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100"/>
      <c r="P370" s="99"/>
      <c r="Q370" s="99"/>
      <c r="R370" s="101"/>
      <c r="S370" s="99"/>
      <c r="T370" s="99"/>
      <c r="U370" s="99"/>
      <c r="V370" s="99"/>
      <c r="W370" s="99"/>
      <c r="X370" s="99"/>
      <c r="Y370" s="99"/>
      <c r="Z370" s="90"/>
      <c r="AA370" s="90"/>
      <c r="AB370" s="90"/>
      <c r="AC370" s="102"/>
      <c r="AD370" s="102"/>
      <c r="AE370" s="102"/>
      <c r="AF370" s="102"/>
      <c r="AG370" s="95"/>
      <c r="AH370" s="92"/>
      <c r="AI370" s="90"/>
      <c r="AJ370" s="90"/>
      <c r="AK370" s="92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2"/>
      <c r="AW370" s="92"/>
      <c r="AX370" s="99"/>
      <c r="AY370" s="99"/>
      <c r="AZ370" s="92"/>
      <c r="BA370" s="92"/>
      <c r="BB370" s="92"/>
      <c r="BC370" s="92"/>
      <c r="BD370" s="99"/>
      <c r="BE370" s="99"/>
      <c r="BF370" s="99"/>
      <c r="BG370" s="99"/>
      <c r="BH370" s="92"/>
      <c r="BI370" s="92"/>
      <c r="BJ370" s="99"/>
      <c r="BK370" s="99"/>
      <c r="BL370" s="99"/>
      <c r="BM370" s="99"/>
      <c r="BN370" s="92"/>
      <c r="BO370" s="92"/>
      <c r="BP370" s="99"/>
      <c r="BQ370" s="99"/>
      <c r="BS370" s="99"/>
      <c r="BT370" s="99"/>
      <c r="BU370" s="92"/>
      <c r="BV370" s="92"/>
      <c r="BW370" s="92"/>
      <c r="BX370" s="92"/>
      <c r="BY370" s="92"/>
      <c r="BZ370" s="92"/>
      <c r="CA370" s="92"/>
      <c r="CB370" s="92"/>
      <c r="CC370" s="92"/>
      <c r="CD370" s="92"/>
      <c r="CE370" s="92"/>
      <c r="CF370" s="92"/>
      <c r="CG370" s="92"/>
      <c r="CH370" s="92"/>
      <c r="CI370" s="92"/>
    </row>
    <row r="371" spans="1:87" ht="13.5" x14ac:dyDescent="0.25">
      <c r="A371" s="97"/>
      <c r="B371" s="98"/>
      <c r="C371" s="90"/>
      <c r="D371" s="91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100"/>
      <c r="P371" s="99"/>
      <c r="Q371" s="99"/>
      <c r="R371" s="101"/>
      <c r="S371" s="99"/>
      <c r="T371" s="99"/>
      <c r="U371" s="99"/>
      <c r="V371" s="99"/>
      <c r="W371" s="99"/>
      <c r="X371" s="99"/>
      <c r="Y371" s="99"/>
      <c r="Z371" s="90"/>
      <c r="AA371" s="90"/>
      <c r="AB371" s="90"/>
      <c r="AC371" s="102"/>
      <c r="AD371" s="102"/>
      <c r="AE371" s="102"/>
      <c r="AF371" s="102"/>
      <c r="AG371" s="95"/>
      <c r="AH371" s="92"/>
      <c r="AI371" s="90"/>
      <c r="AJ371" s="90"/>
      <c r="AK371" s="92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2"/>
      <c r="AW371" s="92"/>
      <c r="AX371" s="99"/>
      <c r="AY371" s="99"/>
      <c r="AZ371" s="92"/>
      <c r="BA371" s="92"/>
      <c r="BB371" s="92"/>
      <c r="BC371" s="92"/>
      <c r="BD371" s="99"/>
      <c r="BE371" s="99"/>
      <c r="BF371" s="99"/>
      <c r="BG371" s="99"/>
      <c r="BH371" s="92"/>
      <c r="BI371" s="92"/>
      <c r="BJ371" s="99"/>
      <c r="BK371" s="99"/>
      <c r="BL371" s="99"/>
      <c r="BM371" s="99"/>
      <c r="BN371" s="92"/>
      <c r="BO371" s="92"/>
      <c r="BP371" s="99"/>
      <c r="BQ371" s="99"/>
      <c r="BS371" s="99"/>
      <c r="BT371" s="99"/>
      <c r="BU371" s="92"/>
      <c r="BV371" s="92"/>
      <c r="BW371" s="92"/>
      <c r="BX371" s="92"/>
      <c r="BY371" s="92"/>
      <c r="BZ371" s="92"/>
      <c r="CA371" s="92"/>
      <c r="CB371" s="92"/>
      <c r="CC371" s="92"/>
      <c r="CD371" s="92"/>
      <c r="CE371" s="92"/>
      <c r="CF371" s="92"/>
      <c r="CG371" s="92"/>
      <c r="CH371" s="92"/>
      <c r="CI371" s="92"/>
    </row>
    <row r="372" spans="1:87" ht="13.5" x14ac:dyDescent="0.25">
      <c r="A372" s="97"/>
      <c r="B372" s="98"/>
      <c r="C372" s="90"/>
      <c r="D372" s="91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100"/>
      <c r="P372" s="99"/>
      <c r="Q372" s="99"/>
      <c r="R372" s="101"/>
      <c r="S372" s="99"/>
      <c r="T372" s="99"/>
      <c r="U372" s="99"/>
      <c r="V372" s="99"/>
      <c r="W372" s="99"/>
      <c r="X372" s="99"/>
      <c r="Y372" s="99"/>
      <c r="Z372" s="90"/>
      <c r="AA372" s="90"/>
      <c r="AB372" s="90"/>
      <c r="AC372" s="102"/>
      <c r="AD372" s="102"/>
      <c r="AE372" s="102"/>
      <c r="AF372" s="102"/>
      <c r="AG372" s="95"/>
      <c r="AH372" s="92"/>
      <c r="AI372" s="90"/>
      <c r="AJ372" s="90"/>
      <c r="AK372" s="92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2"/>
      <c r="AW372" s="92"/>
      <c r="AX372" s="99"/>
      <c r="AY372" s="99"/>
      <c r="AZ372" s="92"/>
      <c r="BA372" s="92"/>
      <c r="BB372" s="92"/>
      <c r="BC372" s="92"/>
      <c r="BD372" s="99"/>
      <c r="BE372" s="99"/>
      <c r="BF372" s="99"/>
      <c r="BG372" s="99"/>
      <c r="BH372" s="92"/>
      <c r="BI372" s="92"/>
      <c r="BJ372" s="99"/>
      <c r="BK372" s="99"/>
      <c r="BL372" s="99"/>
      <c r="BM372" s="99"/>
      <c r="BN372" s="92"/>
      <c r="BO372" s="92"/>
      <c r="BP372" s="99"/>
      <c r="BQ372" s="99"/>
      <c r="BS372" s="99"/>
      <c r="BT372" s="99"/>
      <c r="BU372" s="92"/>
      <c r="BV372" s="92"/>
      <c r="BW372" s="92"/>
      <c r="BX372" s="92"/>
      <c r="BY372" s="92"/>
      <c r="BZ372" s="92"/>
      <c r="CA372" s="92"/>
      <c r="CB372" s="92"/>
      <c r="CC372" s="92"/>
      <c r="CD372" s="92"/>
      <c r="CE372" s="92"/>
      <c r="CF372" s="92"/>
      <c r="CG372" s="92"/>
      <c r="CH372" s="92"/>
      <c r="CI372" s="92"/>
    </row>
    <row r="373" spans="1:87" ht="13.5" x14ac:dyDescent="0.25">
      <c r="A373" s="97"/>
      <c r="B373" s="98"/>
      <c r="C373" s="90"/>
      <c r="D373" s="91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100"/>
      <c r="P373" s="99"/>
      <c r="Q373" s="99"/>
      <c r="R373" s="101"/>
      <c r="S373" s="99"/>
      <c r="T373" s="99"/>
      <c r="U373" s="99"/>
      <c r="V373" s="99"/>
      <c r="W373" s="99"/>
      <c r="X373" s="99"/>
      <c r="Y373" s="99"/>
      <c r="Z373" s="90"/>
      <c r="AA373" s="90"/>
      <c r="AB373" s="90"/>
      <c r="AC373" s="102"/>
      <c r="AD373" s="102"/>
      <c r="AE373" s="102"/>
      <c r="AF373" s="102"/>
      <c r="AG373" s="95"/>
      <c r="AH373" s="92"/>
      <c r="AI373" s="90"/>
      <c r="AJ373" s="90"/>
      <c r="AK373" s="92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2"/>
      <c r="AW373" s="92"/>
      <c r="AX373" s="99"/>
      <c r="AY373" s="99"/>
      <c r="AZ373" s="92"/>
      <c r="BA373" s="92"/>
      <c r="BB373" s="92"/>
      <c r="BC373" s="92"/>
      <c r="BD373" s="99"/>
      <c r="BE373" s="99"/>
      <c r="BF373" s="99"/>
      <c r="BG373" s="99"/>
      <c r="BH373" s="92"/>
      <c r="BI373" s="92"/>
      <c r="BJ373" s="99"/>
      <c r="BK373" s="99"/>
      <c r="BL373" s="99"/>
      <c r="BM373" s="99"/>
      <c r="BN373" s="92"/>
      <c r="BO373" s="92"/>
      <c r="BP373" s="99"/>
      <c r="BQ373" s="99"/>
      <c r="BS373" s="99"/>
      <c r="BT373" s="99"/>
      <c r="BU373" s="92"/>
      <c r="BV373" s="92"/>
      <c r="BW373" s="92"/>
      <c r="BX373" s="92"/>
      <c r="BY373" s="92"/>
      <c r="BZ373" s="92"/>
      <c r="CA373" s="92"/>
      <c r="CB373" s="92"/>
      <c r="CC373" s="92"/>
      <c r="CD373" s="92"/>
      <c r="CE373" s="92"/>
      <c r="CF373" s="92"/>
      <c r="CG373" s="92"/>
      <c r="CH373" s="92"/>
      <c r="CI373" s="92"/>
    </row>
    <row r="374" spans="1:87" ht="13.5" x14ac:dyDescent="0.25">
      <c r="A374" s="97"/>
      <c r="B374" s="98"/>
      <c r="C374" s="90"/>
      <c r="D374" s="91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100"/>
      <c r="P374" s="99"/>
      <c r="Q374" s="99"/>
      <c r="R374" s="101"/>
      <c r="S374" s="99"/>
      <c r="T374" s="99"/>
      <c r="U374" s="99"/>
      <c r="V374" s="99"/>
      <c r="W374" s="99"/>
      <c r="X374" s="99"/>
      <c r="Y374" s="99"/>
      <c r="Z374" s="90"/>
      <c r="AA374" s="90"/>
      <c r="AB374" s="90"/>
      <c r="AC374" s="102"/>
      <c r="AD374" s="102"/>
      <c r="AE374" s="102"/>
      <c r="AF374" s="102"/>
      <c r="AG374" s="95"/>
      <c r="AH374" s="92"/>
      <c r="AI374" s="90"/>
      <c r="AJ374" s="90"/>
      <c r="AK374" s="92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2"/>
      <c r="AW374" s="92"/>
      <c r="AX374" s="99"/>
      <c r="AY374" s="99"/>
      <c r="AZ374" s="92"/>
      <c r="BA374" s="92"/>
      <c r="BB374" s="92"/>
      <c r="BC374" s="92"/>
      <c r="BD374" s="99"/>
      <c r="BE374" s="99"/>
      <c r="BF374" s="99"/>
      <c r="BG374" s="99"/>
      <c r="BH374" s="92"/>
      <c r="BI374" s="92"/>
      <c r="BJ374" s="99"/>
      <c r="BK374" s="99"/>
      <c r="BL374" s="99"/>
      <c r="BM374" s="99"/>
      <c r="BN374" s="92"/>
      <c r="BO374" s="92"/>
      <c r="BP374" s="99"/>
      <c r="BQ374" s="99"/>
      <c r="BS374" s="99"/>
      <c r="BT374" s="99"/>
      <c r="BU374" s="92"/>
      <c r="BV374" s="92"/>
      <c r="BW374" s="92"/>
      <c r="BX374" s="92"/>
      <c r="BY374" s="92"/>
      <c r="BZ374" s="92"/>
      <c r="CA374" s="92"/>
      <c r="CB374" s="92"/>
      <c r="CC374" s="92"/>
      <c r="CD374" s="92"/>
      <c r="CE374" s="92"/>
      <c r="CF374" s="92"/>
      <c r="CG374" s="92"/>
      <c r="CH374" s="92"/>
      <c r="CI374" s="92"/>
    </row>
    <row r="375" spans="1:87" ht="13.5" x14ac:dyDescent="0.25">
      <c r="A375" s="97"/>
      <c r="B375" s="98"/>
      <c r="C375" s="90"/>
      <c r="D375" s="91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100"/>
      <c r="P375" s="99"/>
      <c r="Q375" s="99"/>
      <c r="R375" s="101"/>
      <c r="S375" s="99"/>
      <c r="T375" s="99"/>
      <c r="U375" s="99"/>
      <c r="V375" s="99"/>
      <c r="W375" s="99"/>
      <c r="X375" s="99"/>
      <c r="Y375" s="99"/>
      <c r="Z375" s="90"/>
      <c r="AA375" s="90"/>
      <c r="AB375" s="90"/>
      <c r="AC375" s="102"/>
      <c r="AD375" s="102"/>
      <c r="AE375" s="102"/>
      <c r="AF375" s="102"/>
      <c r="AG375" s="95"/>
      <c r="AH375" s="92"/>
      <c r="AI375" s="90"/>
      <c r="AJ375" s="90"/>
      <c r="AK375" s="92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2"/>
      <c r="AW375" s="92"/>
      <c r="AX375" s="99"/>
      <c r="AY375" s="99"/>
      <c r="AZ375" s="92"/>
      <c r="BA375" s="92"/>
      <c r="BB375" s="92"/>
      <c r="BC375" s="92"/>
      <c r="BD375" s="99"/>
      <c r="BE375" s="99"/>
      <c r="BF375" s="99"/>
      <c r="BG375" s="99"/>
      <c r="BH375" s="92"/>
      <c r="BI375" s="92"/>
      <c r="BJ375" s="99"/>
      <c r="BK375" s="99"/>
      <c r="BL375" s="99"/>
      <c r="BM375" s="99"/>
      <c r="BN375" s="92"/>
      <c r="BO375" s="92"/>
      <c r="BP375" s="99"/>
      <c r="BQ375" s="99"/>
      <c r="BS375" s="99"/>
      <c r="BT375" s="99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92"/>
      <c r="CI375" s="92"/>
    </row>
    <row r="376" spans="1:87" ht="13.5" x14ac:dyDescent="0.25">
      <c r="A376" s="97"/>
      <c r="B376" s="98"/>
      <c r="C376" s="90"/>
      <c r="D376" s="91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100"/>
      <c r="P376" s="99"/>
      <c r="Q376" s="99"/>
      <c r="R376" s="101"/>
      <c r="S376" s="99"/>
      <c r="T376" s="99"/>
      <c r="U376" s="99"/>
      <c r="V376" s="99"/>
      <c r="W376" s="99"/>
      <c r="X376" s="99"/>
      <c r="Y376" s="99"/>
      <c r="Z376" s="90"/>
      <c r="AA376" s="90"/>
      <c r="AB376" s="90"/>
      <c r="AC376" s="102"/>
      <c r="AD376" s="102"/>
      <c r="AE376" s="102"/>
      <c r="AF376" s="102"/>
      <c r="AG376" s="95"/>
      <c r="AH376" s="92"/>
      <c r="AI376" s="90"/>
      <c r="AJ376" s="90"/>
      <c r="AK376" s="92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2"/>
      <c r="AW376" s="92"/>
      <c r="AX376" s="99"/>
      <c r="AY376" s="99"/>
      <c r="AZ376" s="92"/>
      <c r="BA376" s="92"/>
      <c r="BB376" s="92"/>
      <c r="BC376" s="92"/>
      <c r="BD376" s="99"/>
      <c r="BE376" s="99"/>
      <c r="BF376" s="99"/>
      <c r="BG376" s="99"/>
      <c r="BH376" s="92"/>
      <c r="BI376" s="92"/>
      <c r="BJ376" s="99"/>
      <c r="BK376" s="99"/>
      <c r="BL376" s="99"/>
      <c r="BM376" s="99"/>
      <c r="BN376" s="92"/>
      <c r="BO376" s="92"/>
      <c r="BP376" s="99"/>
      <c r="BQ376" s="99"/>
      <c r="BS376" s="99"/>
      <c r="BT376" s="99"/>
      <c r="BU376" s="92"/>
      <c r="BV376" s="92"/>
      <c r="BW376" s="92"/>
      <c r="BX376" s="92"/>
      <c r="BY376" s="92"/>
      <c r="BZ376" s="92"/>
      <c r="CA376" s="92"/>
      <c r="CB376" s="92"/>
      <c r="CC376" s="92"/>
      <c r="CD376" s="92"/>
      <c r="CE376" s="92"/>
      <c r="CF376" s="92"/>
      <c r="CG376" s="92"/>
      <c r="CH376" s="92"/>
      <c r="CI376" s="92"/>
    </row>
    <row r="377" spans="1:87" ht="13.5" x14ac:dyDescent="0.25">
      <c r="A377" s="97"/>
      <c r="B377" s="98"/>
      <c r="C377" s="90"/>
      <c r="D377" s="91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100"/>
      <c r="P377" s="99"/>
      <c r="Q377" s="99"/>
      <c r="R377" s="101"/>
      <c r="S377" s="99"/>
      <c r="T377" s="99"/>
      <c r="U377" s="99"/>
      <c r="V377" s="99"/>
      <c r="W377" s="99"/>
      <c r="X377" s="99"/>
      <c r="Y377" s="99"/>
      <c r="Z377" s="90"/>
      <c r="AA377" s="90"/>
      <c r="AB377" s="90"/>
      <c r="AC377" s="102"/>
      <c r="AD377" s="102"/>
      <c r="AE377" s="102"/>
      <c r="AF377" s="102"/>
      <c r="AG377" s="95"/>
      <c r="AH377" s="92"/>
      <c r="AI377" s="90"/>
      <c r="AJ377" s="90"/>
      <c r="AK377" s="92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2"/>
      <c r="AW377" s="92"/>
      <c r="AX377" s="99"/>
      <c r="AY377" s="99"/>
      <c r="AZ377" s="92"/>
      <c r="BA377" s="92"/>
      <c r="BB377" s="92"/>
      <c r="BC377" s="92"/>
      <c r="BD377" s="99"/>
      <c r="BE377" s="99"/>
      <c r="BF377" s="99"/>
      <c r="BG377" s="99"/>
      <c r="BH377" s="92"/>
      <c r="BI377" s="92"/>
      <c r="BJ377" s="99"/>
      <c r="BK377" s="99"/>
      <c r="BL377" s="99"/>
      <c r="BM377" s="99"/>
      <c r="BN377" s="92"/>
      <c r="BO377" s="92"/>
      <c r="BP377" s="99"/>
      <c r="BQ377" s="99"/>
      <c r="BS377" s="99"/>
      <c r="BT377" s="99"/>
      <c r="BU377" s="92"/>
      <c r="BV377" s="92"/>
      <c r="BW377" s="92"/>
      <c r="BX377" s="92"/>
      <c r="BY377" s="92"/>
      <c r="BZ377" s="92"/>
      <c r="CA377" s="92"/>
      <c r="CB377" s="92"/>
      <c r="CC377" s="92"/>
      <c r="CD377" s="92"/>
      <c r="CE377" s="92"/>
      <c r="CF377" s="92"/>
      <c r="CG377" s="92"/>
      <c r="CH377" s="92"/>
      <c r="CI377" s="92"/>
    </row>
    <row r="378" spans="1:87" ht="13.5" x14ac:dyDescent="0.25">
      <c r="A378" s="97"/>
      <c r="B378" s="98"/>
      <c r="C378" s="90"/>
      <c r="D378" s="91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100"/>
      <c r="P378" s="99"/>
      <c r="Q378" s="99"/>
      <c r="R378" s="101"/>
      <c r="S378" s="99"/>
      <c r="T378" s="99"/>
      <c r="U378" s="99"/>
      <c r="V378" s="99"/>
      <c r="W378" s="99"/>
      <c r="X378" s="99"/>
      <c r="Y378" s="99"/>
      <c r="Z378" s="90"/>
      <c r="AA378" s="90"/>
      <c r="AB378" s="90"/>
      <c r="AC378" s="102"/>
      <c r="AD378" s="102"/>
      <c r="AE378" s="102"/>
      <c r="AF378" s="102"/>
      <c r="AG378" s="95"/>
      <c r="AH378" s="92"/>
      <c r="AI378" s="90"/>
      <c r="AJ378" s="90"/>
      <c r="AK378" s="92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2"/>
      <c r="AW378" s="92"/>
      <c r="AX378" s="99"/>
      <c r="AY378" s="99"/>
      <c r="AZ378" s="92"/>
      <c r="BA378" s="92"/>
      <c r="BB378" s="92"/>
      <c r="BC378" s="92"/>
      <c r="BD378" s="99"/>
      <c r="BE378" s="99"/>
      <c r="BF378" s="99"/>
      <c r="BG378" s="99"/>
      <c r="BH378" s="92"/>
      <c r="BI378" s="92"/>
      <c r="BJ378" s="99"/>
      <c r="BK378" s="99"/>
      <c r="BL378" s="99"/>
      <c r="BM378" s="99"/>
      <c r="BN378" s="92"/>
      <c r="BO378" s="92"/>
      <c r="BP378" s="99"/>
      <c r="BQ378" s="99"/>
      <c r="BS378" s="99"/>
      <c r="BT378" s="99"/>
      <c r="BU378" s="92"/>
      <c r="BV378" s="92"/>
      <c r="BW378" s="92"/>
      <c r="BX378" s="92"/>
      <c r="BY378" s="92"/>
      <c r="BZ378" s="92"/>
      <c r="CA378" s="92"/>
      <c r="CB378" s="92"/>
      <c r="CC378" s="92"/>
      <c r="CD378" s="92"/>
      <c r="CE378" s="92"/>
      <c r="CF378" s="92"/>
      <c r="CG378" s="92"/>
      <c r="CH378" s="92"/>
      <c r="CI378" s="92"/>
    </row>
    <row r="379" spans="1:87" ht="13.5" x14ac:dyDescent="0.25">
      <c r="A379" s="97"/>
      <c r="B379" s="98"/>
      <c r="C379" s="90"/>
      <c r="D379" s="91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100"/>
      <c r="P379" s="99"/>
      <c r="Q379" s="99"/>
      <c r="R379" s="101"/>
      <c r="S379" s="99"/>
      <c r="T379" s="99"/>
      <c r="U379" s="99"/>
      <c r="V379" s="99"/>
      <c r="W379" s="99"/>
      <c r="X379" s="99"/>
      <c r="Y379" s="99"/>
      <c r="Z379" s="90"/>
      <c r="AA379" s="90"/>
      <c r="AB379" s="90"/>
      <c r="AC379" s="102"/>
      <c r="AD379" s="102"/>
      <c r="AE379" s="102"/>
      <c r="AF379" s="102"/>
      <c r="AG379" s="95"/>
      <c r="AH379" s="92"/>
      <c r="AI379" s="90"/>
      <c r="AJ379" s="90"/>
      <c r="AK379" s="92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2"/>
      <c r="AW379" s="92"/>
      <c r="AX379" s="99"/>
      <c r="AY379" s="99"/>
      <c r="AZ379" s="92"/>
      <c r="BA379" s="92"/>
      <c r="BB379" s="92"/>
      <c r="BC379" s="92"/>
      <c r="BD379" s="99"/>
      <c r="BE379" s="99"/>
      <c r="BF379" s="99"/>
      <c r="BG379" s="99"/>
      <c r="BH379" s="92"/>
      <c r="BI379" s="92"/>
      <c r="BJ379" s="99"/>
      <c r="BK379" s="99"/>
      <c r="BL379" s="99"/>
      <c r="BM379" s="99"/>
      <c r="BN379" s="92"/>
      <c r="BO379" s="92"/>
      <c r="BP379" s="99"/>
      <c r="BQ379" s="99"/>
      <c r="BS379" s="99"/>
      <c r="BT379" s="99"/>
      <c r="BU379" s="92"/>
      <c r="BV379" s="92"/>
      <c r="BW379" s="92"/>
      <c r="BX379" s="92"/>
      <c r="BY379" s="92"/>
      <c r="BZ379" s="92"/>
      <c r="CA379" s="92"/>
      <c r="CB379" s="92"/>
      <c r="CC379" s="92"/>
      <c r="CD379" s="92"/>
      <c r="CE379" s="92"/>
      <c r="CF379" s="92"/>
      <c r="CG379" s="92"/>
      <c r="CH379" s="92"/>
      <c r="CI379" s="92"/>
    </row>
    <row r="380" spans="1:87" ht="13.5" x14ac:dyDescent="0.25">
      <c r="A380" s="97"/>
      <c r="B380" s="98"/>
      <c r="C380" s="90"/>
      <c r="D380" s="91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100"/>
      <c r="P380" s="99"/>
      <c r="Q380" s="99"/>
      <c r="R380" s="101"/>
      <c r="S380" s="99"/>
      <c r="T380" s="99"/>
      <c r="U380" s="99"/>
      <c r="V380" s="99"/>
      <c r="W380" s="99"/>
      <c r="X380" s="99"/>
      <c r="Y380" s="99"/>
      <c r="Z380" s="90"/>
      <c r="AA380" s="90"/>
      <c r="AB380" s="90"/>
      <c r="AC380" s="102"/>
      <c r="AD380" s="102"/>
      <c r="AE380" s="102"/>
      <c r="AF380" s="102"/>
      <c r="AG380" s="95"/>
      <c r="AH380" s="92"/>
      <c r="AI380" s="90"/>
      <c r="AJ380" s="90"/>
      <c r="AK380" s="92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2"/>
      <c r="AW380" s="92"/>
      <c r="AX380" s="99"/>
      <c r="AY380" s="99"/>
      <c r="AZ380" s="92"/>
      <c r="BA380" s="92"/>
      <c r="BB380" s="92"/>
      <c r="BC380" s="92"/>
      <c r="BD380" s="99"/>
      <c r="BE380" s="99"/>
      <c r="BF380" s="99"/>
      <c r="BG380" s="99"/>
      <c r="BH380" s="92"/>
      <c r="BI380" s="92"/>
      <c r="BJ380" s="99"/>
      <c r="BK380" s="99"/>
      <c r="BL380" s="99"/>
      <c r="BM380" s="99"/>
      <c r="BN380" s="92"/>
      <c r="BO380" s="92"/>
      <c r="BP380" s="99"/>
      <c r="BQ380" s="99"/>
      <c r="BS380" s="99"/>
      <c r="BT380" s="99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92"/>
      <c r="CI380" s="92"/>
    </row>
    <row r="381" spans="1:87" ht="13.5" x14ac:dyDescent="0.25">
      <c r="A381" s="97"/>
      <c r="B381" s="98"/>
      <c r="C381" s="90"/>
      <c r="D381" s="91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100"/>
      <c r="P381" s="99"/>
      <c r="Q381" s="99"/>
      <c r="R381" s="101"/>
      <c r="S381" s="99"/>
      <c r="T381" s="99"/>
      <c r="U381" s="99"/>
      <c r="V381" s="99"/>
      <c r="W381" s="99"/>
      <c r="X381" s="99"/>
      <c r="Y381" s="99"/>
      <c r="Z381" s="90"/>
      <c r="AA381" s="90"/>
      <c r="AB381" s="90"/>
      <c r="AC381" s="102"/>
      <c r="AD381" s="102"/>
      <c r="AE381" s="102"/>
      <c r="AF381" s="102"/>
      <c r="AG381" s="95"/>
      <c r="AH381" s="92"/>
      <c r="AI381" s="90"/>
      <c r="AJ381" s="90"/>
      <c r="AK381" s="92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2"/>
      <c r="AW381" s="92"/>
      <c r="AX381" s="99"/>
      <c r="AY381" s="99"/>
      <c r="AZ381" s="92"/>
      <c r="BA381" s="92"/>
      <c r="BB381" s="92"/>
      <c r="BC381" s="92"/>
      <c r="BD381" s="99"/>
      <c r="BE381" s="99"/>
      <c r="BF381" s="99"/>
      <c r="BG381" s="99"/>
      <c r="BH381" s="92"/>
      <c r="BI381" s="92"/>
      <c r="BJ381" s="99"/>
      <c r="BK381" s="99"/>
      <c r="BL381" s="99"/>
      <c r="BM381" s="99"/>
      <c r="BN381" s="92"/>
      <c r="BO381" s="92"/>
      <c r="BP381" s="99"/>
      <c r="BQ381" s="99"/>
      <c r="BS381" s="99"/>
      <c r="BT381" s="99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</row>
    <row r="382" spans="1:87" ht="13.5" x14ac:dyDescent="0.25">
      <c r="A382" s="97"/>
      <c r="B382" s="98"/>
      <c r="C382" s="90"/>
      <c r="D382" s="91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100"/>
      <c r="P382" s="99"/>
      <c r="Q382" s="99"/>
      <c r="R382" s="101"/>
      <c r="S382" s="99"/>
      <c r="T382" s="99"/>
      <c r="U382" s="99"/>
      <c r="V382" s="99"/>
      <c r="W382" s="99"/>
      <c r="X382" s="99"/>
      <c r="Y382" s="99"/>
      <c r="Z382" s="90"/>
      <c r="AA382" s="90"/>
      <c r="AB382" s="90"/>
      <c r="AC382" s="102"/>
      <c r="AD382" s="102"/>
      <c r="AE382" s="102"/>
      <c r="AF382" s="102"/>
      <c r="AG382" s="95"/>
      <c r="AH382" s="92"/>
      <c r="AI382" s="90"/>
      <c r="AJ382" s="90"/>
      <c r="AK382" s="92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2"/>
      <c r="AW382" s="92"/>
      <c r="AX382" s="99"/>
      <c r="AY382" s="99"/>
      <c r="AZ382" s="92"/>
      <c r="BA382" s="92"/>
      <c r="BB382" s="92"/>
      <c r="BC382" s="92"/>
      <c r="BD382" s="99"/>
      <c r="BE382" s="99"/>
      <c r="BF382" s="99"/>
      <c r="BG382" s="99"/>
      <c r="BH382" s="92"/>
      <c r="BI382" s="92"/>
      <c r="BJ382" s="99"/>
      <c r="BK382" s="99"/>
      <c r="BL382" s="99"/>
      <c r="BM382" s="99"/>
      <c r="BN382" s="92"/>
      <c r="BO382" s="92"/>
      <c r="BP382" s="99"/>
      <c r="BQ382" s="99"/>
      <c r="BS382" s="99"/>
      <c r="BT382" s="99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</row>
    <row r="383" spans="1:87" ht="13.5" x14ac:dyDescent="0.25">
      <c r="A383" s="97"/>
      <c r="B383" s="98"/>
      <c r="C383" s="90"/>
      <c r="D383" s="91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100"/>
      <c r="P383" s="99"/>
      <c r="Q383" s="99"/>
      <c r="R383" s="101"/>
      <c r="S383" s="99"/>
      <c r="T383" s="99"/>
      <c r="U383" s="99"/>
      <c r="V383" s="99"/>
      <c r="W383" s="99"/>
      <c r="X383" s="99"/>
      <c r="Y383" s="99"/>
      <c r="Z383" s="90"/>
      <c r="AA383" s="90"/>
      <c r="AB383" s="90"/>
      <c r="AC383" s="102"/>
      <c r="AD383" s="102"/>
      <c r="AE383" s="102"/>
      <c r="AF383" s="102"/>
      <c r="AG383" s="95"/>
      <c r="AH383" s="92"/>
      <c r="AI383" s="90"/>
      <c r="AJ383" s="90"/>
      <c r="AK383" s="92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2"/>
      <c r="AW383" s="92"/>
      <c r="AX383" s="99"/>
      <c r="AY383" s="99"/>
      <c r="AZ383" s="92"/>
      <c r="BA383" s="92"/>
      <c r="BB383" s="92"/>
      <c r="BC383" s="92"/>
      <c r="BD383" s="99"/>
      <c r="BE383" s="99"/>
      <c r="BF383" s="99"/>
      <c r="BG383" s="99"/>
      <c r="BH383" s="92"/>
      <c r="BI383" s="92"/>
      <c r="BJ383" s="99"/>
      <c r="BK383" s="99"/>
      <c r="BL383" s="99"/>
      <c r="BM383" s="99"/>
      <c r="BN383" s="92"/>
      <c r="BO383" s="92"/>
      <c r="BP383" s="99"/>
      <c r="BQ383" s="99"/>
      <c r="BS383" s="99"/>
      <c r="BT383" s="99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</row>
    <row r="384" spans="1:87" ht="13.5" x14ac:dyDescent="0.25">
      <c r="A384" s="97"/>
      <c r="B384" s="98"/>
      <c r="C384" s="90"/>
      <c r="D384" s="91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100"/>
      <c r="P384" s="99"/>
      <c r="Q384" s="99"/>
      <c r="R384" s="101"/>
      <c r="S384" s="99"/>
      <c r="T384" s="99"/>
      <c r="U384" s="99"/>
      <c r="V384" s="99"/>
      <c r="W384" s="99"/>
      <c r="X384" s="99"/>
      <c r="Y384" s="99"/>
      <c r="Z384" s="90"/>
      <c r="AA384" s="90"/>
      <c r="AB384" s="90"/>
      <c r="AC384" s="102"/>
      <c r="AD384" s="102"/>
      <c r="AE384" s="102"/>
      <c r="AF384" s="102"/>
      <c r="AG384" s="95"/>
      <c r="AH384" s="92"/>
      <c r="AI384" s="90"/>
      <c r="AJ384" s="90"/>
      <c r="AK384" s="92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2"/>
      <c r="AW384" s="92"/>
      <c r="AX384" s="99"/>
      <c r="AY384" s="99"/>
      <c r="AZ384" s="92"/>
      <c r="BA384" s="92"/>
      <c r="BB384" s="92"/>
      <c r="BC384" s="92"/>
      <c r="BD384" s="99"/>
      <c r="BE384" s="99"/>
      <c r="BF384" s="99"/>
      <c r="BG384" s="99"/>
      <c r="BH384" s="92"/>
      <c r="BI384" s="92"/>
      <c r="BJ384" s="99"/>
      <c r="BK384" s="99"/>
      <c r="BL384" s="99"/>
      <c r="BM384" s="99"/>
      <c r="BN384" s="92"/>
      <c r="BO384" s="92"/>
      <c r="BP384" s="99"/>
      <c r="BQ384" s="99"/>
      <c r="BS384" s="99"/>
      <c r="BT384" s="99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</row>
    <row r="385" spans="1:87" ht="13.5" x14ac:dyDescent="0.25">
      <c r="A385" s="97"/>
      <c r="B385" s="98"/>
      <c r="C385" s="90"/>
      <c r="D385" s="91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100"/>
      <c r="P385" s="99"/>
      <c r="Q385" s="99"/>
      <c r="R385" s="101"/>
      <c r="S385" s="99"/>
      <c r="T385" s="99"/>
      <c r="U385" s="99"/>
      <c r="V385" s="99"/>
      <c r="W385" s="99"/>
      <c r="X385" s="99"/>
      <c r="Y385" s="99"/>
      <c r="Z385" s="90"/>
      <c r="AA385" s="90"/>
      <c r="AB385" s="90"/>
      <c r="AC385" s="102"/>
      <c r="AD385" s="102"/>
      <c r="AE385" s="102"/>
      <c r="AF385" s="102"/>
      <c r="AG385" s="95"/>
      <c r="AH385" s="92"/>
      <c r="AI385" s="90"/>
      <c r="AJ385" s="90"/>
      <c r="AK385" s="92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2"/>
      <c r="AW385" s="92"/>
      <c r="AX385" s="99"/>
      <c r="AY385" s="99"/>
      <c r="AZ385" s="92"/>
      <c r="BA385" s="92"/>
      <c r="BB385" s="92"/>
      <c r="BC385" s="92"/>
      <c r="BD385" s="99"/>
      <c r="BE385" s="99"/>
      <c r="BF385" s="99"/>
      <c r="BG385" s="99"/>
      <c r="BH385" s="92"/>
      <c r="BI385" s="92"/>
      <c r="BJ385" s="99"/>
      <c r="BK385" s="99"/>
      <c r="BL385" s="99"/>
      <c r="BM385" s="99"/>
      <c r="BN385" s="92"/>
      <c r="BO385" s="92"/>
      <c r="BP385" s="99"/>
      <c r="BQ385" s="99"/>
      <c r="BS385" s="99"/>
      <c r="BT385" s="99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</row>
    <row r="386" spans="1:87" ht="13.5" x14ac:dyDescent="0.25">
      <c r="A386" s="97"/>
      <c r="B386" s="98"/>
      <c r="C386" s="90"/>
      <c r="D386" s="91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100"/>
      <c r="P386" s="99"/>
      <c r="Q386" s="99"/>
      <c r="R386" s="101"/>
      <c r="S386" s="99"/>
      <c r="T386" s="99"/>
      <c r="U386" s="99"/>
      <c r="V386" s="99"/>
      <c r="W386" s="99"/>
      <c r="X386" s="99"/>
      <c r="Y386" s="99"/>
      <c r="Z386" s="90"/>
      <c r="AA386" s="90"/>
      <c r="AB386" s="90"/>
      <c r="AC386" s="102"/>
      <c r="AD386" s="102"/>
      <c r="AE386" s="102"/>
      <c r="AF386" s="102"/>
      <c r="AG386" s="95"/>
      <c r="AH386" s="92"/>
      <c r="AI386" s="90"/>
      <c r="AJ386" s="90"/>
      <c r="AK386" s="92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2"/>
      <c r="AW386" s="92"/>
      <c r="AX386" s="99"/>
      <c r="AY386" s="99"/>
      <c r="AZ386" s="92"/>
      <c r="BA386" s="92"/>
      <c r="BB386" s="92"/>
      <c r="BC386" s="92"/>
      <c r="BD386" s="99"/>
      <c r="BE386" s="99"/>
      <c r="BF386" s="99"/>
      <c r="BG386" s="99"/>
      <c r="BH386" s="92"/>
      <c r="BI386" s="92"/>
      <c r="BJ386" s="99"/>
      <c r="BK386" s="99"/>
      <c r="BL386" s="99"/>
      <c r="BM386" s="99"/>
      <c r="BN386" s="92"/>
      <c r="BO386" s="92"/>
      <c r="BP386" s="99"/>
      <c r="BQ386" s="99"/>
      <c r="BS386" s="99"/>
      <c r="BT386" s="99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</row>
    <row r="387" spans="1:87" ht="13.5" x14ac:dyDescent="0.25">
      <c r="A387" s="97"/>
      <c r="B387" s="98"/>
      <c r="C387" s="90"/>
      <c r="D387" s="91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100"/>
      <c r="P387" s="99"/>
      <c r="Q387" s="99"/>
      <c r="R387" s="101"/>
      <c r="S387" s="99"/>
      <c r="T387" s="99"/>
      <c r="U387" s="99"/>
      <c r="V387" s="99"/>
      <c r="W387" s="99"/>
      <c r="X387" s="99"/>
      <c r="Y387" s="99"/>
      <c r="Z387" s="90"/>
      <c r="AA387" s="90"/>
      <c r="AB387" s="90"/>
      <c r="AC387" s="102"/>
      <c r="AD387" s="102"/>
      <c r="AE387" s="102"/>
      <c r="AF387" s="102"/>
      <c r="AG387" s="95"/>
      <c r="AH387" s="92"/>
      <c r="AI387" s="90"/>
      <c r="AJ387" s="90"/>
      <c r="AK387" s="92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2"/>
      <c r="AW387" s="92"/>
      <c r="AX387" s="99"/>
      <c r="AY387" s="99"/>
      <c r="AZ387" s="92"/>
      <c r="BA387" s="92"/>
      <c r="BB387" s="92"/>
      <c r="BC387" s="92"/>
      <c r="BD387" s="99"/>
      <c r="BE387" s="99"/>
      <c r="BF387" s="99"/>
      <c r="BG387" s="99"/>
      <c r="BH387" s="92"/>
      <c r="BI387" s="92"/>
      <c r="BJ387" s="99"/>
      <c r="BK387" s="99"/>
      <c r="BL387" s="99"/>
      <c r="BM387" s="99"/>
      <c r="BN387" s="92"/>
      <c r="BO387" s="92"/>
      <c r="BP387" s="99"/>
      <c r="BQ387" s="99"/>
      <c r="BS387" s="99"/>
      <c r="BT387" s="99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</row>
    <row r="388" spans="1:87" ht="13.5" x14ac:dyDescent="0.25">
      <c r="A388" s="97"/>
      <c r="B388" s="98"/>
      <c r="C388" s="90"/>
      <c r="D388" s="91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100"/>
      <c r="P388" s="99"/>
      <c r="Q388" s="99"/>
      <c r="R388" s="101"/>
      <c r="S388" s="99"/>
      <c r="T388" s="99"/>
      <c r="U388" s="99"/>
      <c r="V388" s="99"/>
      <c r="W388" s="99"/>
      <c r="X388" s="99"/>
      <c r="Y388" s="99"/>
      <c r="Z388" s="90"/>
      <c r="AA388" s="90"/>
      <c r="AB388" s="90"/>
      <c r="AC388" s="102"/>
      <c r="AD388" s="102"/>
      <c r="AE388" s="102"/>
      <c r="AF388" s="102"/>
      <c r="AG388" s="95"/>
      <c r="AH388" s="92"/>
      <c r="AI388" s="90"/>
      <c r="AJ388" s="90"/>
      <c r="AK388" s="92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2"/>
      <c r="AW388" s="92"/>
      <c r="AX388" s="99"/>
      <c r="AY388" s="99"/>
      <c r="AZ388" s="92"/>
      <c r="BA388" s="92"/>
      <c r="BB388" s="92"/>
      <c r="BC388" s="92"/>
      <c r="BD388" s="99"/>
      <c r="BE388" s="99"/>
      <c r="BF388" s="99"/>
      <c r="BG388" s="99"/>
      <c r="BH388" s="92"/>
      <c r="BI388" s="92"/>
      <c r="BJ388" s="99"/>
      <c r="BK388" s="99"/>
      <c r="BL388" s="99"/>
      <c r="BM388" s="99"/>
      <c r="BN388" s="92"/>
      <c r="BO388" s="92"/>
      <c r="BP388" s="99"/>
      <c r="BQ388" s="99"/>
      <c r="BS388" s="99"/>
      <c r="BT388" s="99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</row>
    <row r="389" spans="1:87" ht="13.5" x14ac:dyDescent="0.25">
      <c r="A389" s="97"/>
      <c r="B389" s="98"/>
      <c r="C389" s="90"/>
      <c r="D389" s="91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100"/>
      <c r="P389" s="99"/>
      <c r="Q389" s="99"/>
      <c r="R389" s="101"/>
      <c r="S389" s="99"/>
      <c r="T389" s="99"/>
      <c r="U389" s="99"/>
      <c r="V389" s="99"/>
      <c r="W389" s="99"/>
      <c r="X389" s="99"/>
      <c r="Y389" s="99"/>
      <c r="Z389" s="90"/>
      <c r="AA389" s="90"/>
      <c r="AB389" s="90"/>
      <c r="AC389" s="102"/>
      <c r="AD389" s="102"/>
      <c r="AE389" s="102"/>
      <c r="AF389" s="102"/>
      <c r="AG389" s="95"/>
      <c r="AH389" s="92"/>
      <c r="AI389" s="90"/>
      <c r="AJ389" s="90"/>
      <c r="AK389" s="92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2"/>
      <c r="AW389" s="92"/>
      <c r="AX389" s="99"/>
      <c r="AY389" s="99"/>
      <c r="AZ389" s="92"/>
      <c r="BA389" s="92"/>
      <c r="BB389" s="92"/>
      <c r="BC389" s="92"/>
      <c r="BD389" s="99"/>
      <c r="BE389" s="99"/>
      <c r="BF389" s="99"/>
      <c r="BG389" s="99"/>
      <c r="BH389" s="92"/>
      <c r="BI389" s="92"/>
      <c r="BJ389" s="99"/>
      <c r="BK389" s="99"/>
      <c r="BL389" s="99"/>
      <c r="BM389" s="99"/>
      <c r="BN389" s="92"/>
      <c r="BO389" s="92"/>
      <c r="BP389" s="99"/>
      <c r="BQ389" s="99"/>
      <c r="BS389" s="99"/>
      <c r="BT389" s="99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</row>
    <row r="390" spans="1:87" ht="13.5" x14ac:dyDescent="0.25">
      <c r="A390" s="97"/>
      <c r="B390" s="98"/>
      <c r="C390" s="90"/>
      <c r="D390" s="91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100"/>
      <c r="P390" s="99"/>
      <c r="Q390" s="99"/>
      <c r="R390" s="101"/>
      <c r="S390" s="99"/>
      <c r="T390" s="99"/>
      <c r="U390" s="99"/>
      <c r="V390" s="99"/>
      <c r="W390" s="99"/>
      <c r="X390" s="99"/>
      <c r="Y390" s="99"/>
      <c r="Z390" s="90"/>
      <c r="AA390" s="90"/>
      <c r="AB390" s="90"/>
      <c r="AC390" s="102"/>
      <c r="AD390" s="102"/>
      <c r="AE390" s="102"/>
      <c r="AF390" s="102"/>
      <c r="AG390" s="95"/>
      <c r="AH390" s="92"/>
      <c r="AI390" s="90"/>
      <c r="AJ390" s="90"/>
      <c r="AK390" s="92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2"/>
      <c r="AW390" s="92"/>
      <c r="AX390" s="99"/>
      <c r="AY390" s="99"/>
      <c r="AZ390" s="92"/>
      <c r="BA390" s="92"/>
      <c r="BB390" s="92"/>
      <c r="BC390" s="92"/>
      <c r="BD390" s="99"/>
      <c r="BE390" s="99"/>
      <c r="BF390" s="99"/>
      <c r="BG390" s="99"/>
      <c r="BH390" s="92"/>
      <c r="BI390" s="92"/>
      <c r="BJ390" s="99"/>
      <c r="BK390" s="99"/>
      <c r="BL390" s="99"/>
      <c r="BM390" s="99"/>
      <c r="BN390" s="92"/>
      <c r="BO390" s="92"/>
      <c r="BP390" s="99"/>
      <c r="BQ390" s="99"/>
      <c r="BS390" s="99"/>
      <c r="BT390" s="99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</row>
    <row r="391" spans="1:87" ht="13.5" x14ac:dyDescent="0.25">
      <c r="A391" s="97"/>
      <c r="B391" s="98"/>
      <c r="C391" s="90"/>
      <c r="D391" s="91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100"/>
      <c r="P391" s="99"/>
      <c r="Q391" s="99"/>
      <c r="R391" s="101"/>
      <c r="S391" s="99"/>
      <c r="T391" s="99"/>
      <c r="U391" s="99"/>
      <c r="V391" s="99"/>
      <c r="W391" s="99"/>
      <c r="X391" s="99"/>
      <c r="Y391" s="99"/>
      <c r="Z391" s="90"/>
      <c r="AA391" s="90"/>
      <c r="AB391" s="90"/>
      <c r="AC391" s="102"/>
      <c r="AD391" s="102"/>
      <c r="AE391" s="102"/>
      <c r="AF391" s="102"/>
      <c r="AG391" s="95"/>
      <c r="AH391" s="92"/>
      <c r="AI391" s="90"/>
      <c r="AJ391" s="90"/>
      <c r="AK391" s="92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2"/>
      <c r="AW391" s="92"/>
      <c r="AX391" s="99"/>
      <c r="AY391" s="99"/>
      <c r="AZ391" s="92"/>
      <c r="BA391" s="92"/>
      <c r="BB391" s="92"/>
      <c r="BC391" s="92"/>
      <c r="BD391" s="99"/>
      <c r="BE391" s="99"/>
      <c r="BF391" s="99"/>
      <c r="BG391" s="99"/>
      <c r="BH391" s="92"/>
      <c r="BI391" s="92"/>
      <c r="BJ391" s="99"/>
      <c r="BK391" s="99"/>
      <c r="BL391" s="99"/>
      <c r="BM391" s="99"/>
      <c r="BN391" s="92"/>
      <c r="BO391" s="92"/>
      <c r="BP391" s="99"/>
      <c r="BQ391" s="99"/>
      <c r="BS391" s="99"/>
      <c r="BT391" s="99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</row>
    <row r="392" spans="1:87" ht="13.5" x14ac:dyDescent="0.25">
      <c r="A392" s="97"/>
      <c r="B392" s="98"/>
      <c r="C392" s="90"/>
      <c r="D392" s="91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100"/>
      <c r="P392" s="99"/>
      <c r="Q392" s="99"/>
      <c r="R392" s="101"/>
      <c r="S392" s="99"/>
      <c r="T392" s="99"/>
      <c r="U392" s="99"/>
      <c r="V392" s="99"/>
      <c r="W392" s="99"/>
      <c r="X392" s="99"/>
      <c r="Y392" s="99"/>
      <c r="Z392" s="90"/>
      <c r="AA392" s="90"/>
      <c r="AB392" s="90"/>
      <c r="AC392" s="102"/>
      <c r="AD392" s="102"/>
      <c r="AE392" s="102"/>
      <c r="AF392" s="102"/>
      <c r="AG392" s="95"/>
      <c r="AH392" s="92"/>
      <c r="AI392" s="90"/>
      <c r="AJ392" s="90"/>
      <c r="AK392" s="92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2"/>
      <c r="AW392" s="92"/>
      <c r="AX392" s="99"/>
      <c r="AY392" s="99"/>
      <c r="AZ392" s="92"/>
      <c r="BA392" s="92"/>
      <c r="BB392" s="92"/>
      <c r="BC392" s="92"/>
      <c r="BD392" s="99"/>
      <c r="BE392" s="99"/>
      <c r="BF392" s="99"/>
      <c r="BG392" s="99"/>
      <c r="BH392" s="92"/>
      <c r="BI392" s="92"/>
      <c r="BJ392" s="99"/>
      <c r="BK392" s="99"/>
      <c r="BL392" s="99"/>
      <c r="BM392" s="99"/>
      <c r="BN392" s="92"/>
      <c r="BO392" s="92"/>
      <c r="BP392" s="99"/>
      <c r="BQ392" s="99"/>
      <c r="BS392" s="99"/>
      <c r="BT392" s="99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</row>
    <row r="393" spans="1:87" ht="13.5" x14ac:dyDescent="0.25">
      <c r="A393" s="97"/>
      <c r="B393" s="98"/>
      <c r="C393" s="90"/>
      <c r="D393" s="91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100"/>
      <c r="P393" s="99"/>
      <c r="Q393" s="99"/>
      <c r="R393" s="101"/>
      <c r="S393" s="99"/>
      <c r="T393" s="99"/>
      <c r="U393" s="99"/>
      <c r="V393" s="99"/>
      <c r="W393" s="99"/>
      <c r="X393" s="99"/>
      <c r="Y393" s="99"/>
      <c r="Z393" s="90"/>
      <c r="AA393" s="90"/>
      <c r="AB393" s="90"/>
      <c r="AC393" s="102"/>
      <c r="AD393" s="102"/>
      <c r="AE393" s="102"/>
      <c r="AF393" s="102"/>
      <c r="AG393" s="95"/>
      <c r="AH393" s="92"/>
      <c r="AI393" s="90"/>
      <c r="AJ393" s="90"/>
      <c r="AK393" s="92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2"/>
      <c r="AW393" s="92"/>
      <c r="AX393" s="99"/>
      <c r="AY393" s="99"/>
      <c r="AZ393" s="92"/>
      <c r="BA393" s="92"/>
      <c r="BB393" s="92"/>
      <c r="BC393" s="92"/>
      <c r="BD393" s="99"/>
      <c r="BE393" s="99"/>
      <c r="BF393" s="99"/>
      <c r="BG393" s="99"/>
      <c r="BH393" s="92"/>
      <c r="BI393" s="92"/>
      <c r="BJ393" s="99"/>
      <c r="BK393" s="99"/>
      <c r="BL393" s="99"/>
      <c r="BM393" s="99"/>
      <c r="BN393" s="92"/>
      <c r="BO393" s="92"/>
      <c r="BP393" s="99"/>
      <c r="BQ393" s="99"/>
      <c r="BS393" s="99"/>
      <c r="BT393" s="99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</row>
    <row r="394" spans="1:87" ht="13.5" x14ac:dyDescent="0.25">
      <c r="A394" s="97"/>
      <c r="B394" s="98"/>
      <c r="C394" s="90"/>
      <c r="D394" s="91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100"/>
      <c r="P394" s="99"/>
      <c r="Q394" s="99"/>
      <c r="R394" s="101"/>
      <c r="S394" s="99"/>
      <c r="T394" s="99"/>
      <c r="U394" s="99"/>
      <c r="V394" s="99"/>
      <c r="W394" s="99"/>
      <c r="X394" s="99"/>
      <c r="Y394" s="99"/>
      <c r="Z394" s="90"/>
      <c r="AA394" s="90"/>
      <c r="AB394" s="90"/>
      <c r="AC394" s="102"/>
      <c r="AD394" s="102"/>
      <c r="AE394" s="102"/>
      <c r="AF394" s="102"/>
      <c r="AG394" s="95"/>
      <c r="AH394" s="92"/>
      <c r="AI394" s="90"/>
      <c r="AJ394" s="90"/>
      <c r="AK394" s="92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2"/>
      <c r="AW394" s="92"/>
      <c r="AX394" s="99"/>
      <c r="AY394" s="99"/>
      <c r="AZ394" s="92"/>
      <c r="BA394" s="92"/>
      <c r="BB394" s="92"/>
      <c r="BC394" s="92"/>
      <c r="BD394" s="99"/>
      <c r="BE394" s="99"/>
      <c r="BF394" s="99"/>
      <c r="BG394" s="99"/>
      <c r="BH394" s="92"/>
      <c r="BI394" s="92"/>
      <c r="BJ394" s="99"/>
      <c r="BK394" s="99"/>
      <c r="BL394" s="99"/>
      <c r="BM394" s="99"/>
      <c r="BN394" s="92"/>
      <c r="BO394" s="92"/>
      <c r="BP394" s="99"/>
      <c r="BQ394" s="99"/>
      <c r="BS394" s="99"/>
      <c r="BT394" s="99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</row>
    <row r="395" spans="1:87" ht="13.5" x14ac:dyDescent="0.25">
      <c r="A395" s="97"/>
      <c r="B395" s="98"/>
      <c r="C395" s="90"/>
      <c r="D395" s="91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100"/>
      <c r="P395" s="99"/>
      <c r="Q395" s="99"/>
      <c r="R395" s="101"/>
      <c r="S395" s="99"/>
      <c r="T395" s="99"/>
      <c r="U395" s="99"/>
      <c r="V395" s="99"/>
      <c r="W395" s="99"/>
      <c r="X395" s="99"/>
      <c r="Y395" s="99"/>
      <c r="Z395" s="90"/>
      <c r="AA395" s="90"/>
      <c r="AB395" s="90"/>
      <c r="AC395" s="102"/>
      <c r="AD395" s="102"/>
      <c r="AE395" s="102"/>
      <c r="AF395" s="102"/>
      <c r="AG395" s="95"/>
      <c r="AH395" s="92"/>
      <c r="AI395" s="90"/>
      <c r="AJ395" s="90"/>
      <c r="AK395" s="92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2"/>
      <c r="AW395" s="92"/>
      <c r="AX395" s="99"/>
      <c r="AY395" s="99"/>
      <c r="AZ395" s="92"/>
      <c r="BA395" s="92"/>
      <c r="BB395" s="92"/>
      <c r="BC395" s="92"/>
      <c r="BD395" s="99"/>
      <c r="BE395" s="99"/>
      <c r="BF395" s="99"/>
      <c r="BG395" s="99"/>
      <c r="BH395" s="92"/>
      <c r="BI395" s="92"/>
      <c r="BJ395" s="99"/>
      <c r="BK395" s="99"/>
      <c r="BL395" s="99"/>
      <c r="BM395" s="99"/>
      <c r="BN395" s="92"/>
      <c r="BO395" s="92"/>
      <c r="BP395" s="99"/>
      <c r="BQ395" s="99"/>
      <c r="BS395" s="99"/>
      <c r="BT395" s="99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</row>
    <row r="396" spans="1:87" ht="13.5" x14ac:dyDescent="0.25">
      <c r="A396" s="97"/>
      <c r="B396" s="98"/>
      <c r="C396" s="90"/>
      <c r="D396" s="91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100"/>
      <c r="P396" s="99"/>
      <c r="Q396" s="99"/>
      <c r="R396" s="101"/>
      <c r="S396" s="99"/>
      <c r="T396" s="99"/>
      <c r="U396" s="99"/>
      <c r="V396" s="99"/>
      <c r="W396" s="99"/>
      <c r="X396" s="99"/>
      <c r="Y396" s="99"/>
      <c r="Z396" s="90"/>
      <c r="AA396" s="90"/>
      <c r="AB396" s="90"/>
      <c r="AC396" s="102"/>
      <c r="AD396" s="102"/>
      <c r="AE396" s="102"/>
      <c r="AF396" s="102"/>
      <c r="AG396" s="95"/>
      <c r="AH396" s="92"/>
      <c r="AI396" s="90"/>
      <c r="AJ396" s="90"/>
      <c r="AK396" s="92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2"/>
      <c r="AW396" s="92"/>
      <c r="AX396" s="99"/>
      <c r="AY396" s="99"/>
      <c r="AZ396" s="92"/>
      <c r="BA396" s="92"/>
      <c r="BB396" s="92"/>
      <c r="BC396" s="92"/>
      <c r="BD396" s="99"/>
      <c r="BE396" s="99"/>
      <c r="BF396" s="99"/>
      <c r="BG396" s="99"/>
      <c r="BH396" s="92"/>
      <c r="BI396" s="92"/>
      <c r="BJ396" s="99"/>
      <c r="BK396" s="99"/>
      <c r="BL396" s="99"/>
      <c r="BM396" s="99"/>
      <c r="BN396" s="92"/>
      <c r="BO396" s="92"/>
      <c r="BP396" s="99"/>
      <c r="BQ396" s="99"/>
      <c r="BS396" s="99"/>
      <c r="BT396" s="99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</row>
    <row r="397" spans="1:87" ht="13.5" x14ac:dyDescent="0.25">
      <c r="A397" s="97"/>
      <c r="B397" s="98"/>
      <c r="C397" s="90"/>
      <c r="D397" s="91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100"/>
      <c r="P397" s="99"/>
      <c r="Q397" s="99"/>
      <c r="R397" s="101"/>
      <c r="S397" s="99"/>
      <c r="T397" s="99"/>
      <c r="U397" s="99"/>
      <c r="V397" s="99"/>
      <c r="W397" s="99"/>
      <c r="X397" s="99"/>
      <c r="Y397" s="99"/>
      <c r="Z397" s="90"/>
      <c r="AA397" s="90"/>
      <c r="AB397" s="90"/>
      <c r="AC397" s="102"/>
      <c r="AD397" s="102"/>
      <c r="AE397" s="102"/>
      <c r="AF397" s="102"/>
      <c r="AG397" s="95"/>
      <c r="AH397" s="92"/>
      <c r="AI397" s="90"/>
      <c r="AJ397" s="90"/>
      <c r="AK397" s="92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2"/>
      <c r="AW397" s="92"/>
      <c r="AX397" s="99"/>
      <c r="AY397" s="99"/>
      <c r="AZ397" s="92"/>
      <c r="BA397" s="92"/>
      <c r="BB397" s="92"/>
      <c r="BC397" s="92"/>
      <c r="BD397" s="99"/>
      <c r="BE397" s="99"/>
      <c r="BF397" s="99"/>
      <c r="BG397" s="99"/>
      <c r="BH397" s="92"/>
      <c r="BI397" s="92"/>
      <c r="BJ397" s="99"/>
      <c r="BK397" s="99"/>
      <c r="BL397" s="99"/>
      <c r="BM397" s="99"/>
      <c r="BN397" s="92"/>
      <c r="BO397" s="92"/>
      <c r="BP397" s="99"/>
      <c r="BQ397" s="99"/>
      <c r="BS397" s="99"/>
      <c r="BT397" s="99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</row>
    <row r="398" spans="1:87" ht="13.5" x14ac:dyDescent="0.25">
      <c r="A398" s="97"/>
      <c r="B398" s="98"/>
      <c r="C398" s="90"/>
      <c r="D398" s="91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100"/>
      <c r="P398" s="99"/>
      <c r="Q398" s="99"/>
      <c r="R398" s="101"/>
      <c r="S398" s="99"/>
      <c r="T398" s="99"/>
      <c r="U398" s="99"/>
      <c r="V398" s="99"/>
      <c r="W398" s="99"/>
      <c r="X398" s="99"/>
      <c r="Y398" s="99"/>
      <c r="Z398" s="90"/>
      <c r="AA398" s="90"/>
      <c r="AB398" s="90"/>
      <c r="AC398" s="102"/>
      <c r="AD398" s="102"/>
      <c r="AE398" s="102"/>
      <c r="AF398" s="102"/>
      <c r="AG398" s="95"/>
      <c r="AH398" s="92"/>
      <c r="AI398" s="90"/>
      <c r="AJ398" s="90"/>
      <c r="AK398" s="92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2"/>
      <c r="AW398" s="92"/>
      <c r="AX398" s="99"/>
      <c r="AY398" s="99"/>
      <c r="AZ398" s="92"/>
      <c r="BA398" s="92"/>
      <c r="BB398" s="92"/>
      <c r="BC398" s="92"/>
      <c r="BD398" s="99"/>
      <c r="BE398" s="99"/>
      <c r="BF398" s="99"/>
      <c r="BG398" s="99"/>
      <c r="BH398" s="92"/>
      <c r="BI398" s="92"/>
      <c r="BJ398" s="99"/>
      <c r="BK398" s="99"/>
      <c r="BL398" s="99"/>
      <c r="BM398" s="99"/>
      <c r="BN398" s="92"/>
      <c r="BO398" s="92"/>
      <c r="BP398" s="99"/>
      <c r="BQ398" s="99"/>
      <c r="BS398" s="99"/>
      <c r="BT398" s="99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</row>
    <row r="399" spans="1:87" ht="13.5" x14ac:dyDescent="0.25">
      <c r="A399" s="97"/>
      <c r="B399" s="98"/>
      <c r="C399" s="90"/>
      <c r="D399" s="91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100"/>
      <c r="P399" s="99"/>
      <c r="Q399" s="99"/>
      <c r="R399" s="101"/>
      <c r="S399" s="99"/>
      <c r="T399" s="99"/>
      <c r="U399" s="99"/>
      <c r="V399" s="99"/>
      <c r="W399" s="99"/>
      <c r="X399" s="99"/>
      <c r="Y399" s="99"/>
      <c r="Z399" s="90"/>
      <c r="AA399" s="90"/>
      <c r="AB399" s="90"/>
      <c r="AC399" s="102"/>
      <c r="AD399" s="102"/>
      <c r="AE399" s="102"/>
      <c r="AF399" s="102"/>
      <c r="AG399" s="95"/>
      <c r="AH399" s="92"/>
      <c r="AI399" s="90"/>
      <c r="AJ399" s="90"/>
      <c r="AK399" s="92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2"/>
      <c r="AW399" s="92"/>
      <c r="AX399" s="99"/>
      <c r="AY399" s="99"/>
      <c r="AZ399" s="92"/>
      <c r="BA399" s="92"/>
      <c r="BB399" s="92"/>
      <c r="BC399" s="92"/>
      <c r="BD399" s="99"/>
      <c r="BE399" s="99"/>
      <c r="BF399" s="99"/>
      <c r="BG399" s="99"/>
      <c r="BH399" s="92"/>
      <c r="BI399" s="92"/>
      <c r="BJ399" s="99"/>
      <c r="BK399" s="99"/>
      <c r="BL399" s="99"/>
      <c r="BM399" s="99"/>
      <c r="BN399" s="92"/>
      <c r="BO399" s="92"/>
      <c r="BP399" s="99"/>
      <c r="BQ399" s="99"/>
      <c r="BS399" s="99"/>
      <c r="BT399" s="99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</row>
    <row r="400" spans="1:87" ht="13.5" x14ac:dyDescent="0.25">
      <c r="A400" s="97"/>
      <c r="B400" s="98"/>
      <c r="C400" s="90"/>
      <c r="D400" s="91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100"/>
      <c r="P400" s="99"/>
      <c r="Q400" s="99"/>
      <c r="R400" s="101"/>
      <c r="S400" s="99"/>
      <c r="T400" s="99"/>
      <c r="U400" s="99"/>
      <c r="V400" s="99"/>
      <c r="W400" s="99"/>
      <c r="X400" s="99"/>
      <c r="Y400" s="99"/>
      <c r="Z400" s="90"/>
      <c r="AA400" s="90"/>
      <c r="AB400" s="90"/>
      <c r="AC400" s="102"/>
      <c r="AD400" s="102"/>
      <c r="AE400" s="102"/>
      <c r="AF400" s="102"/>
      <c r="AG400" s="95"/>
      <c r="AH400" s="92"/>
      <c r="AI400" s="90"/>
      <c r="AJ400" s="90"/>
      <c r="AK400" s="92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2"/>
      <c r="AW400" s="92"/>
      <c r="AX400" s="99"/>
      <c r="AY400" s="99"/>
      <c r="AZ400" s="92"/>
      <c r="BA400" s="92"/>
      <c r="BB400" s="92"/>
      <c r="BC400" s="92"/>
      <c r="BD400" s="99"/>
      <c r="BE400" s="99"/>
      <c r="BF400" s="99"/>
      <c r="BG400" s="99"/>
      <c r="BH400" s="92"/>
      <c r="BI400" s="92"/>
      <c r="BJ400" s="99"/>
      <c r="BK400" s="99"/>
      <c r="BL400" s="99"/>
      <c r="BM400" s="99"/>
      <c r="BN400" s="92"/>
      <c r="BO400" s="92"/>
      <c r="BP400" s="99"/>
      <c r="BQ400" s="99"/>
      <c r="BS400" s="99"/>
      <c r="BT400" s="99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</row>
    <row r="401" spans="1:87" ht="13.5" x14ac:dyDescent="0.25">
      <c r="A401" s="97"/>
      <c r="B401" s="98"/>
      <c r="C401" s="90"/>
      <c r="D401" s="91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100"/>
      <c r="P401" s="99"/>
      <c r="Q401" s="99"/>
      <c r="R401" s="101"/>
      <c r="S401" s="99"/>
      <c r="T401" s="99"/>
      <c r="U401" s="99"/>
      <c r="V401" s="99"/>
      <c r="W401" s="99"/>
      <c r="X401" s="99"/>
      <c r="Y401" s="99"/>
      <c r="Z401" s="90"/>
      <c r="AA401" s="90"/>
      <c r="AB401" s="90"/>
      <c r="AC401" s="102"/>
      <c r="AD401" s="102"/>
      <c r="AE401" s="102"/>
      <c r="AF401" s="102"/>
      <c r="AG401" s="95"/>
      <c r="AH401" s="92"/>
      <c r="AI401" s="90"/>
      <c r="AJ401" s="90"/>
      <c r="AK401" s="92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2"/>
      <c r="AW401" s="92"/>
      <c r="AX401" s="99"/>
      <c r="AY401" s="99"/>
      <c r="AZ401" s="92"/>
      <c r="BA401" s="92"/>
      <c r="BB401" s="92"/>
      <c r="BC401" s="92"/>
      <c r="BD401" s="99"/>
      <c r="BE401" s="99"/>
      <c r="BF401" s="99"/>
      <c r="BG401" s="99"/>
      <c r="BH401" s="92"/>
      <c r="BI401" s="92"/>
      <c r="BJ401" s="99"/>
      <c r="BK401" s="99"/>
      <c r="BL401" s="99"/>
      <c r="BM401" s="99"/>
      <c r="BN401" s="92"/>
      <c r="BO401" s="92"/>
      <c r="BP401" s="99"/>
      <c r="BQ401" s="99"/>
      <c r="BS401" s="99"/>
      <c r="BT401" s="99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</row>
    <row r="402" spans="1:87" ht="13.5" x14ac:dyDescent="0.25">
      <c r="A402" s="97"/>
      <c r="B402" s="98"/>
      <c r="C402" s="90"/>
      <c r="D402" s="91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100"/>
      <c r="P402" s="99"/>
      <c r="Q402" s="99"/>
      <c r="R402" s="101"/>
      <c r="S402" s="99"/>
      <c r="T402" s="99"/>
      <c r="U402" s="99"/>
      <c r="V402" s="99"/>
      <c r="W402" s="99"/>
      <c r="X402" s="99"/>
      <c r="Y402" s="99"/>
      <c r="Z402" s="90"/>
      <c r="AA402" s="90"/>
      <c r="AB402" s="90"/>
      <c r="AC402" s="102"/>
      <c r="AD402" s="102"/>
      <c r="AE402" s="102"/>
      <c r="AF402" s="102"/>
      <c r="AG402" s="95"/>
      <c r="AH402" s="92"/>
      <c r="AI402" s="90"/>
      <c r="AJ402" s="90"/>
      <c r="AK402" s="92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2"/>
      <c r="AW402" s="92"/>
      <c r="AX402" s="99"/>
      <c r="AY402" s="99"/>
      <c r="AZ402" s="92"/>
      <c r="BA402" s="92"/>
      <c r="BB402" s="92"/>
      <c r="BC402" s="92"/>
      <c r="BD402" s="99"/>
      <c r="BE402" s="99"/>
      <c r="BF402" s="99"/>
      <c r="BG402" s="99"/>
      <c r="BH402" s="92"/>
      <c r="BI402" s="92"/>
      <c r="BJ402" s="99"/>
      <c r="BK402" s="99"/>
      <c r="BL402" s="99"/>
      <c r="BM402" s="99"/>
      <c r="BN402" s="92"/>
      <c r="BO402" s="92"/>
      <c r="BP402" s="99"/>
      <c r="BQ402" s="99"/>
      <c r="BS402" s="99"/>
      <c r="BT402" s="99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</row>
    <row r="403" spans="1:87" ht="13.5" x14ac:dyDescent="0.25">
      <c r="A403" s="97"/>
      <c r="B403" s="98"/>
      <c r="C403" s="90"/>
      <c r="D403" s="91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100"/>
      <c r="P403" s="99"/>
      <c r="Q403" s="99"/>
      <c r="R403" s="101"/>
      <c r="S403" s="99"/>
      <c r="T403" s="99"/>
      <c r="U403" s="99"/>
      <c r="V403" s="99"/>
      <c r="W403" s="99"/>
      <c r="X403" s="99"/>
      <c r="Y403" s="99"/>
      <c r="Z403" s="90"/>
      <c r="AA403" s="90"/>
      <c r="AB403" s="90"/>
      <c r="AC403" s="102"/>
      <c r="AD403" s="102"/>
      <c r="AE403" s="102"/>
      <c r="AF403" s="102"/>
      <c r="AG403" s="95"/>
      <c r="AH403" s="92"/>
      <c r="AI403" s="90"/>
      <c r="AJ403" s="90"/>
      <c r="AK403" s="92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2"/>
      <c r="AW403" s="92"/>
      <c r="AX403" s="99"/>
      <c r="AY403" s="99"/>
      <c r="AZ403" s="92"/>
      <c r="BA403" s="92"/>
      <c r="BB403" s="92"/>
      <c r="BC403" s="92"/>
      <c r="BD403" s="99"/>
      <c r="BE403" s="99"/>
      <c r="BF403" s="99"/>
      <c r="BG403" s="99"/>
      <c r="BH403" s="92"/>
      <c r="BI403" s="92"/>
      <c r="BJ403" s="99"/>
      <c r="BK403" s="99"/>
      <c r="BL403" s="99"/>
      <c r="BM403" s="99"/>
      <c r="BN403" s="92"/>
      <c r="BO403" s="92"/>
      <c r="BP403" s="99"/>
      <c r="BQ403" s="99"/>
      <c r="BS403" s="99"/>
      <c r="BT403" s="99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</row>
    <row r="404" spans="1:87" ht="13.5" x14ac:dyDescent="0.25">
      <c r="A404" s="97"/>
      <c r="B404" s="98"/>
      <c r="C404" s="90"/>
      <c r="D404" s="91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100"/>
      <c r="P404" s="99"/>
      <c r="Q404" s="99"/>
      <c r="R404" s="101"/>
      <c r="S404" s="99"/>
      <c r="T404" s="99"/>
      <c r="U404" s="99"/>
      <c r="V404" s="99"/>
      <c r="W404" s="99"/>
      <c r="X404" s="99"/>
      <c r="Y404" s="99"/>
      <c r="Z404" s="90"/>
      <c r="AA404" s="90"/>
      <c r="AB404" s="90"/>
      <c r="AC404" s="102"/>
      <c r="AD404" s="102"/>
      <c r="AE404" s="102"/>
      <c r="AF404" s="102"/>
      <c r="AG404" s="95"/>
      <c r="AH404" s="92"/>
      <c r="AI404" s="90"/>
      <c r="AJ404" s="90"/>
      <c r="AK404" s="92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2"/>
      <c r="AW404" s="92"/>
      <c r="AX404" s="99"/>
      <c r="AY404" s="99"/>
      <c r="AZ404" s="92"/>
      <c r="BA404" s="92"/>
      <c r="BB404" s="92"/>
      <c r="BC404" s="92"/>
      <c r="BD404" s="99"/>
      <c r="BE404" s="99"/>
      <c r="BF404" s="99"/>
      <c r="BG404" s="99"/>
      <c r="BH404" s="92"/>
      <c r="BI404" s="92"/>
      <c r="BJ404" s="99"/>
      <c r="BK404" s="99"/>
      <c r="BL404" s="99"/>
      <c r="BM404" s="99"/>
      <c r="BN404" s="92"/>
      <c r="BO404" s="92"/>
      <c r="BP404" s="99"/>
      <c r="BQ404" s="99"/>
      <c r="BS404" s="99"/>
      <c r="BT404" s="99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</row>
    <row r="405" spans="1:87" ht="13.5" x14ac:dyDescent="0.25">
      <c r="A405" s="97"/>
      <c r="B405" s="98"/>
      <c r="C405" s="90"/>
      <c r="D405" s="91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100"/>
      <c r="P405" s="99"/>
      <c r="Q405" s="99"/>
      <c r="R405" s="101"/>
      <c r="S405" s="99"/>
      <c r="T405" s="99"/>
      <c r="U405" s="99"/>
      <c r="V405" s="99"/>
      <c r="W405" s="99"/>
      <c r="X405" s="99"/>
      <c r="Y405" s="99"/>
      <c r="Z405" s="90"/>
      <c r="AA405" s="90"/>
      <c r="AB405" s="90"/>
      <c r="AC405" s="102"/>
      <c r="AD405" s="102"/>
      <c r="AE405" s="102"/>
      <c r="AF405" s="102"/>
      <c r="AG405" s="95"/>
      <c r="AH405" s="92"/>
      <c r="AI405" s="90"/>
      <c r="AJ405" s="90"/>
      <c r="AK405" s="92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2"/>
      <c r="AW405" s="92"/>
      <c r="AX405" s="99"/>
      <c r="AY405" s="99"/>
      <c r="AZ405" s="92"/>
      <c r="BA405" s="92"/>
      <c r="BB405" s="92"/>
      <c r="BC405" s="92"/>
      <c r="BD405" s="99"/>
      <c r="BE405" s="99"/>
      <c r="BF405" s="99"/>
      <c r="BG405" s="99"/>
      <c r="BH405" s="92"/>
      <c r="BI405" s="92"/>
      <c r="BJ405" s="99"/>
      <c r="BK405" s="99"/>
      <c r="BL405" s="99"/>
      <c r="BM405" s="99"/>
      <c r="BN405" s="92"/>
      <c r="BO405" s="92"/>
      <c r="BP405" s="99"/>
      <c r="BQ405" s="99"/>
      <c r="BS405" s="99"/>
      <c r="BT405" s="99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</row>
    <row r="406" spans="1:87" ht="13.5" x14ac:dyDescent="0.25">
      <c r="A406" s="97"/>
      <c r="B406" s="98"/>
      <c r="C406" s="90"/>
      <c r="D406" s="91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100"/>
      <c r="P406" s="99"/>
      <c r="Q406" s="99"/>
      <c r="R406" s="101"/>
      <c r="S406" s="99"/>
      <c r="T406" s="99"/>
      <c r="U406" s="99"/>
      <c r="V406" s="99"/>
      <c r="W406" s="99"/>
      <c r="X406" s="99"/>
      <c r="Y406" s="99"/>
      <c r="Z406" s="90"/>
      <c r="AA406" s="90"/>
      <c r="AB406" s="90"/>
      <c r="AC406" s="102"/>
      <c r="AD406" s="102"/>
      <c r="AE406" s="102"/>
      <c r="AF406" s="102"/>
      <c r="AG406" s="95"/>
      <c r="AH406" s="92"/>
      <c r="AI406" s="90"/>
      <c r="AJ406" s="90"/>
      <c r="AK406" s="92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2"/>
      <c r="AW406" s="92"/>
      <c r="AX406" s="99"/>
      <c r="AY406" s="99"/>
      <c r="AZ406" s="92"/>
      <c r="BA406" s="92"/>
      <c r="BB406" s="92"/>
      <c r="BC406" s="92"/>
      <c r="BD406" s="99"/>
      <c r="BE406" s="99"/>
      <c r="BF406" s="99"/>
      <c r="BG406" s="99"/>
      <c r="BH406" s="92"/>
      <c r="BI406" s="92"/>
      <c r="BJ406" s="99"/>
      <c r="BK406" s="99"/>
      <c r="BL406" s="99"/>
      <c r="BM406" s="99"/>
      <c r="BN406" s="92"/>
      <c r="BO406" s="92"/>
      <c r="BP406" s="99"/>
      <c r="BQ406" s="99"/>
      <c r="BS406" s="99"/>
      <c r="BT406" s="99"/>
      <c r="BU406" s="92"/>
      <c r="BV406" s="92"/>
      <c r="BW406" s="92"/>
      <c r="BX406" s="92"/>
      <c r="BY406" s="92"/>
      <c r="BZ406" s="92"/>
      <c r="CA406" s="92"/>
      <c r="CB406" s="92"/>
      <c r="CC406" s="92"/>
      <c r="CD406" s="92"/>
      <c r="CE406" s="92"/>
      <c r="CF406" s="92"/>
      <c r="CG406" s="92"/>
      <c r="CH406" s="92"/>
      <c r="CI406" s="92"/>
    </row>
    <row r="407" spans="1:87" ht="13.5" x14ac:dyDescent="0.25">
      <c r="A407" s="97"/>
      <c r="B407" s="98"/>
      <c r="C407" s="90"/>
      <c r="D407" s="91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100"/>
      <c r="P407" s="99"/>
      <c r="Q407" s="99"/>
      <c r="R407" s="101"/>
      <c r="S407" s="99"/>
      <c r="T407" s="99"/>
      <c r="U407" s="99"/>
      <c r="V407" s="99"/>
      <c r="W407" s="99"/>
      <c r="X407" s="99"/>
      <c r="Y407" s="99"/>
      <c r="Z407" s="90"/>
      <c r="AA407" s="90"/>
      <c r="AB407" s="90"/>
      <c r="AC407" s="102"/>
      <c r="AD407" s="102"/>
      <c r="AE407" s="102"/>
      <c r="AF407" s="102"/>
      <c r="AG407" s="95"/>
      <c r="AH407" s="92"/>
      <c r="AI407" s="90"/>
      <c r="AJ407" s="90"/>
      <c r="AK407" s="92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2"/>
      <c r="AW407" s="92"/>
      <c r="AX407" s="99"/>
      <c r="AY407" s="99"/>
      <c r="AZ407" s="92"/>
      <c r="BA407" s="92"/>
      <c r="BB407" s="92"/>
      <c r="BC407" s="92"/>
      <c r="BD407" s="99"/>
      <c r="BE407" s="99"/>
      <c r="BF407" s="99"/>
      <c r="BG407" s="99"/>
      <c r="BH407" s="92"/>
      <c r="BI407" s="92"/>
      <c r="BJ407" s="99"/>
      <c r="BK407" s="99"/>
      <c r="BL407" s="99"/>
      <c r="BM407" s="99"/>
      <c r="BN407" s="92"/>
      <c r="BO407" s="92"/>
      <c r="BP407" s="99"/>
      <c r="BQ407" s="99"/>
      <c r="BS407" s="99"/>
      <c r="BT407" s="99"/>
      <c r="BU407" s="92"/>
      <c r="BV407" s="92"/>
      <c r="BW407" s="92"/>
      <c r="BX407" s="92"/>
      <c r="BY407" s="92"/>
      <c r="BZ407" s="92"/>
      <c r="CA407" s="92"/>
      <c r="CB407" s="92"/>
      <c r="CC407" s="92"/>
      <c r="CD407" s="92"/>
      <c r="CE407" s="92"/>
      <c r="CF407" s="92"/>
      <c r="CG407" s="92"/>
      <c r="CH407" s="92"/>
      <c r="CI407" s="92"/>
    </row>
    <row r="408" spans="1:87" ht="13.5" x14ac:dyDescent="0.25">
      <c r="A408" s="97"/>
      <c r="B408" s="98"/>
      <c r="C408" s="90"/>
      <c r="D408" s="91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100"/>
      <c r="P408" s="99"/>
      <c r="Q408" s="99"/>
      <c r="R408" s="101"/>
      <c r="S408" s="99"/>
      <c r="T408" s="99"/>
      <c r="U408" s="99"/>
      <c r="V408" s="99"/>
      <c r="W408" s="99"/>
      <c r="X408" s="99"/>
      <c r="Y408" s="99"/>
      <c r="Z408" s="90"/>
      <c r="AA408" s="90"/>
      <c r="AB408" s="90"/>
      <c r="AC408" s="102"/>
      <c r="AD408" s="102"/>
      <c r="AE408" s="102"/>
      <c r="AF408" s="102"/>
      <c r="AG408" s="95"/>
      <c r="AH408" s="92"/>
      <c r="AI408" s="90"/>
      <c r="AJ408" s="90"/>
      <c r="AK408" s="92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2"/>
      <c r="AW408" s="92"/>
      <c r="AX408" s="99"/>
      <c r="AY408" s="99"/>
      <c r="AZ408" s="92"/>
      <c r="BA408" s="92"/>
      <c r="BB408" s="92"/>
      <c r="BC408" s="92"/>
      <c r="BD408" s="99"/>
      <c r="BE408" s="99"/>
      <c r="BF408" s="99"/>
      <c r="BG408" s="99"/>
      <c r="BH408" s="92"/>
      <c r="BI408" s="92"/>
      <c r="BJ408" s="99"/>
      <c r="BK408" s="99"/>
      <c r="BL408" s="99"/>
      <c r="BM408" s="99"/>
      <c r="BN408" s="92"/>
      <c r="BO408" s="92"/>
      <c r="BP408" s="99"/>
      <c r="BQ408" s="99"/>
      <c r="BS408" s="99"/>
      <c r="BT408" s="99"/>
      <c r="BU408" s="92"/>
      <c r="BV408" s="92"/>
      <c r="BW408" s="92"/>
      <c r="BX408" s="92"/>
      <c r="BY408" s="92"/>
      <c r="BZ408" s="92"/>
      <c r="CA408" s="92"/>
      <c r="CB408" s="92"/>
      <c r="CC408" s="92"/>
      <c r="CD408" s="92"/>
      <c r="CE408" s="92"/>
      <c r="CF408" s="92"/>
      <c r="CG408" s="92"/>
      <c r="CH408" s="92"/>
      <c r="CI408" s="92"/>
    </row>
    <row r="409" spans="1:87" ht="13.5" x14ac:dyDescent="0.25">
      <c r="A409" s="97"/>
      <c r="B409" s="98"/>
      <c r="C409" s="90"/>
      <c r="D409" s="91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100"/>
      <c r="P409" s="99"/>
      <c r="Q409" s="99"/>
      <c r="R409" s="101"/>
      <c r="S409" s="99"/>
      <c r="T409" s="99"/>
      <c r="U409" s="99"/>
      <c r="V409" s="99"/>
      <c r="W409" s="99"/>
      <c r="X409" s="99"/>
      <c r="Y409" s="99"/>
      <c r="Z409" s="90"/>
      <c r="AA409" s="90"/>
      <c r="AB409" s="90"/>
      <c r="AC409" s="102"/>
      <c r="AD409" s="102"/>
      <c r="AE409" s="102"/>
      <c r="AF409" s="102"/>
      <c r="AG409" s="95"/>
      <c r="AH409" s="92"/>
      <c r="AI409" s="90"/>
      <c r="AJ409" s="90"/>
      <c r="AK409" s="92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2"/>
      <c r="AW409" s="92"/>
      <c r="AX409" s="99"/>
      <c r="AY409" s="99"/>
      <c r="AZ409" s="92"/>
      <c r="BA409" s="92"/>
      <c r="BB409" s="92"/>
      <c r="BC409" s="92"/>
      <c r="BD409" s="99"/>
      <c r="BE409" s="99"/>
      <c r="BF409" s="99"/>
      <c r="BG409" s="99"/>
      <c r="BH409" s="92"/>
      <c r="BI409" s="92"/>
      <c r="BJ409" s="99"/>
      <c r="BK409" s="99"/>
      <c r="BL409" s="99"/>
      <c r="BM409" s="99"/>
      <c r="BN409" s="92"/>
      <c r="BO409" s="92"/>
      <c r="BP409" s="99"/>
      <c r="BQ409" s="99"/>
      <c r="BS409" s="99"/>
      <c r="BT409" s="99"/>
      <c r="BU409" s="92"/>
      <c r="BV409" s="92"/>
      <c r="BW409" s="92"/>
      <c r="BX409" s="92"/>
      <c r="BY409" s="92"/>
      <c r="BZ409" s="92"/>
      <c r="CA409" s="92"/>
      <c r="CB409" s="92"/>
      <c r="CC409" s="92"/>
      <c r="CD409" s="92"/>
      <c r="CE409" s="92"/>
      <c r="CF409" s="92"/>
      <c r="CG409" s="92"/>
      <c r="CH409" s="92"/>
      <c r="CI409" s="92"/>
    </row>
    <row r="410" spans="1:87" ht="13.5" x14ac:dyDescent="0.25">
      <c r="A410" s="97"/>
      <c r="B410" s="98"/>
      <c r="C410" s="90"/>
      <c r="D410" s="91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100"/>
      <c r="P410" s="99"/>
      <c r="Q410" s="99"/>
      <c r="R410" s="101"/>
      <c r="S410" s="99"/>
      <c r="T410" s="99"/>
      <c r="U410" s="99"/>
      <c r="V410" s="99"/>
      <c r="W410" s="99"/>
      <c r="X410" s="99"/>
      <c r="Y410" s="99"/>
      <c r="Z410" s="90"/>
      <c r="AA410" s="90"/>
      <c r="AB410" s="90"/>
      <c r="AC410" s="102"/>
      <c r="AD410" s="102"/>
      <c r="AE410" s="102"/>
      <c r="AF410" s="102"/>
      <c r="AG410" s="95"/>
      <c r="AH410" s="92"/>
      <c r="AI410" s="90"/>
      <c r="AJ410" s="90"/>
      <c r="AK410" s="92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2"/>
      <c r="AW410" s="92"/>
      <c r="AX410" s="99"/>
      <c r="AY410" s="99"/>
      <c r="AZ410" s="92"/>
      <c r="BA410" s="92"/>
      <c r="BB410" s="92"/>
      <c r="BC410" s="92"/>
      <c r="BD410" s="99"/>
      <c r="BE410" s="99"/>
      <c r="BF410" s="99"/>
      <c r="BG410" s="99"/>
      <c r="BH410" s="92"/>
      <c r="BI410" s="92"/>
      <c r="BJ410" s="99"/>
      <c r="BK410" s="99"/>
      <c r="BL410" s="99"/>
      <c r="BM410" s="99"/>
      <c r="BN410" s="92"/>
      <c r="BO410" s="92"/>
      <c r="BP410" s="99"/>
      <c r="BQ410" s="99"/>
      <c r="BS410" s="99"/>
      <c r="BT410" s="99"/>
      <c r="BU410" s="92"/>
      <c r="BV410" s="92"/>
      <c r="BW410" s="92"/>
      <c r="BX410" s="92"/>
      <c r="BY410" s="92"/>
      <c r="BZ410" s="92"/>
      <c r="CA410" s="92"/>
      <c r="CB410" s="92"/>
      <c r="CC410" s="92"/>
      <c r="CD410" s="92"/>
      <c r="CE410" s="92"/>
      <c r="CF410" s="92"/>
      <c r="CG410" s="92"/>
      <c r="CH410" s="92"/>
      <c r="CI410" s="92"/>
    </row>
    <row r="411" spans="1:87" ht="13.5" x14ac:dyDescent="0.25">
      <c r="A411" s="97"/>
      <c r="B411" s="98"/>
      <c r="C411" s="90"/>
      <c r="D411" s="91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100"/>
      <c r="P411" s="99"/>
      <c r="Q411" s="99"/>
      <c r="R411" s="101"/>
      <c r="S411" s="99"/>
      <c r="T411" s="99"/>
      <c r="U411" s="99"/>
      <c r="V411" s="99"/>
      <c r="W411" s="99"/>
      <c r="X411" s="99"/>
      <c r="Y411" s="99"/>
      <c r="Z411" s="90"/>
      <c r="AA411" s="90"/>
      <c r="AB411" s="90"/>
      <c r="AC411" s="102"/>
      <c r="AD411" s="102"/>
      <c r="AE411" s="102"/>
      <c r="AF411" s="102"/>
      <c r="AG411" s="95"/>
      <c r="AH411" s="92"/>
      <c r="AI411" s="90"/>
      <c r="AJ411" s="90"/>
      <c r="AK411" s="92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2"/>
      <c r="AW411" s="92"/>
      <c r="AX411" s="99"/>
      <c r="AY411" s="99"/>
      <c r="AZ411" s="92"/>
      <c r="BA411" s="92"/>
      <c r="BB411" s="92"/>
      <c r="BC411" s="92"/>
      <c r="BD411" s="99"/>
      <c r="BE411" s="99"/>
      <c r="BF411" s="99"/>
      <c r="BG411" s="99"/>
      <c r="BH411" s="92"/>
      <c r="BI411" s="92"/>
      <c r="BJ411" s="99"/>
      <c r="BK411" s="99"/>
      <c r="BL411" s="99"/>
      <c r="BM411" s="99"/>
      <c r="BN411" s="92"/>
      <c r="BO411" s="92"/>
      <c r="BP411" s="99"/>
      <c r="BQ411" s="99"/>
      <c r="BS411" s="99"/>
      <c r="BT411" s="99"/>
      <c r="BU411" s="92"/>
      <c r="BV411" s="92"/>
      <c r="BW411" s="92"/>
      <c r="BX411" s="92"/>
      <c r="BY411" s="92"/>
      <c r="BZ411" s="92"/>
      <c r="CA411" s="92"/>
      <c r="CB411" s="92"/>
      <c r="CC411" s="92"/>
      <c r="CD411" s="92"/>
      <c r="CE411" s="92"/>
      <c r="CF411" s="92"/>
      <c r="CG411" s="92"/>
      <c r="CH411" s="92"/>
      <c r="CI411" s="92"/>
    </row>
    <row r="412" spans="1:87" ht="13.5" x14ac:dyDescent="0.25">
      <c r="A412" s="97"/>
      <c r="B412" s="98"/>
      <c r="C412" s="90"/>
      <c r="D412" s="91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100"/>
      <c r="P412" s="99"/>
      <c r="Q412" s="99"/>
      <c r="R412" s="101"/>
      <c r="S412" s="99"/>
      <c r="T412" s="99"/>
      <c r="U412" s="99"/>
      <c r="V412" s="99"/>
      <c r="W412" s="99"/>
      <c r="X412" s="99"/>
      <c r="Y412" s="99"/>
      <c r="Z412" s="90"/>
      <c r="AA412" s="90"/>
      <c r="AB412" s="90"/>
      <c r="AC412" s="102"/>
      <c r="AD412" s="102"/>
      <c r="AE412" s="102"/>
      <c r="AF412" s="102"/>
      <c r="AG412" s="95"/>
      <c r="AH412" s="92"/>
      <c r="AI412" s="90"/>
      <c r="AJ412" s="90"/>
      <c r="AK412" s="92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2"/>
      <c r="AW412" s="92"/>
      <c r="AX412" s="99"/>
      <c r="AY412" s="99"/>
      <c r="AZ412" s="92"/>
      <c r="BA412" s="92"/>
      <c r="BB412" s="92"/>
      <c r="BC412" s="92"/>
      <c r="BD412" s="99"/>
      <c r="BE412" s="99"/>
      <c r="BF412" s="99"/>
      <c r="BG412" s="99"/>
      <c r="BH412" s="92"/>
      <c r="BI412" s="92"/>
      <c r="BJ412" s="99"/>
      <c r="BK412" s="99"/>
      <c r="BL412" s="99"/>
      <c r="BM412" s="99"/>
      <c r="BN412" s="92"/>
      <c r="BO412" s="92"/>
      <c r="BP412" s="99"/>
      <c r="BQ412" s="99"/>
      <c r="BS412" s="99"/>
      <c r="BT412" s="99"/>
      <c r="BU412" s="92"/>
      <c r="BV412" s="92"/>
      <c r="BW412" s="92"/>
      <c r="BX412" s="92"/>
      <c r="BY412" s="92"/>
      <c r="BZ412" s="92"/>
      <c r="CA412" s="92"/>
      <c r="CB412" s="92"/>
      <c r="CC412" s="92"/>
      <c r="CD412" s="92"/>
      <c r="CE412" s="92"/>
      <c r="CF412" s="92"/>
      <c r="CG412" s="92"/>
      <c r="CH412" s="92"/>
      <c r="CI412" s="92"/>
    </row>
    <row r="413" spans="1:87" ht="13.5" x14ac:dyDescent="0.25">
      <c r="A413" s="97"/>
      <c r="B413" s="98"/>
      <c r="C413" s="90"/>
      <c r="D413" s="91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100"/>
      <c r="P413" s="99"/>
      <c r="Q413" s="99"/>
      <c r="R413" s="101"/>
      <c r="S413" s="99"/>
      <c r="T413" s="99"/>
      <c r="U413" s="99"/>
      <c r="V413" s="99"/>
      <c r="W413" s="99"/>
      <c r="X413" s="99"/>
      <c r="Y413" s="99"/>
      <c r="Z413" s="90"/>
      <c r="AA413" s="90"/>
      <c r="AB413" s="90"/>
      <c r="AC413" s="102"/>
      <c r="AD413" s="102"/>
      <c r="AE413" s="102"/>
      <c r="AF413" s="102"/>
      <c r="AG413" s="95"/>
      <c r="AH413" s="92"/>
      <c r="AI413" s="90"/>
      <c r="AJ413" s="90"/>
      <c r="AK413" s="92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2"/>
      <c r="AW413" s="92"/>
      <c r="AX413" s="99"/>
      <c r="AY413" s="99"/>
      <c r="AZ413" s="92"/>
      <c r="BA413" s="92"/>
      <c r="BB413" s="92"/>
      <c r="BC413" s="92"/>
      <c r="BD413" s="99"/>
      <c r="BE413" s="99"/>
      <c r="BF413" s="99"/>
      <c r="BG413" s="99"/>
      <c r="BH413" s="92"/>
      <c r="BI413" s="92"/>
      <c r="BJ413" s="99"/>
      <c r="BK413" s="99"/>
      <c r="BL413" s="99"/>
      <c r="BM413" s="99"/>
      <c r="BN413" s="92"/>
      <c r="BO413" s="92"/>
      <c r="BP413" s="99"/>
      <c r="BQ413" s="99"/>
      <c r="BS413" s="99"/>
      <c r="BT413" s="99"/>
      <c r="BU413" s="92"/>
      <c r="BV413" s="92"/>
      <c r="BW413" s="92"/>
      <c r="BX413" s="92"/>
      <c r="BY413" s="92"/>
      <c r="BZ413" s="92"/>
      <c r="CA413" s="92"/>
      <c r="CB413" s="92"/>
      <c r="CC413" s="92"/>
      <c r="CD413" s="92"/>
      <c r="CE413" s="92"/>
      <c r="CF413" s="92"/>
      <c r="CG413" s="92"/>
      <c r="CH413" s="92"/>
      <c r="CI413" s="92"/>
    </row>
    <row r="414" spans="1:87" ht="13.5" x14ac:dyDescent="0.25">
      <c r="A414" s="97"/>
      <c r="B414" s="98"/>
      <c r="C414" s="90"/>
      <c r="D414" s="91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100"/>
      <c r="P414" s="99"/>
      <c r="Q414" s="99"/>
      <c r="R414" s="101"/>
      <c r="S414" s="99"/>
      <c r="T414" s="99"/>
      <c r="U414" s="99"/>
      <c r="V414" s="99"/>
      <c r="W414" s="99"/>
      <c r="X414" s="99"/>
      <c r="Y414" s="99"/>
      <c r="Z414" s="90"/>
      <c r="AA414" s="90"/>
      <c r="AB414" s="90"/>
      <c r="AC414" s="102"/>
      <c r="AD414" s="102"/>
      <c r="AE414" s="102"/>
      <c r="AF414" s="102"/>
      <c r="AG414" s="95"/>
      <c r="AH414" s="92"/>
      <c r="AI414" s="90"/>
      <c r="AJ414" s="90"/>
      <c r="AK414" s="92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2"/>
      <c r="AW414" s="92"/>
      <c r="AX414" s="99"/>
      <c r="AY414" s="99"/>
      <c r="AZ414" s="92"/>
      <c r="BA414" s="92"/>
      <c r="BB414" s="92"/>
      <c r="BC414" s="92"/>
      <c r="BD414" s="99"/>
      <c r="BE414" s="99"/>
      <c r="BF414" s="99"/>
      <c r="BG414" s="99"/>
      <c r="BH414" s="92"/>
      <c r="BI414" s="92"/>
      <c r="BJ414" s="99"/>
      <c r="BK414" s="99"/>
      <c r="BL414" s="99"/>
      <c r="BM414" s="99"/>
      <c r="BN414" s="92"/>
      <c r="BO414" s="92"/>
      <c r="BP414" s="99"/>
      <c r="BQ414" s="99"/>
      <c r="BS414" s="99"/>
      <c r="BT414" s="99"/>
      <c r="BU414" s="92"/>
      <c r="BV414" s="92"/>
      <c r="BW414" s="92"/>
      <c r="BX414" s="92"/>
      <c r="BY414" s="92"/>
      <c r="BZ414" s="92"/>
      <c r="CA414" s="92"/>
      <c r="CB414" s="92"/>
      <c r="CC414" s="92"/>
      <c r="CD414" s="92"/>
      <c r="CE414" s="92"/>
      <c r="CF414" s="92"/>
      <c r="CG414" s="92"/>
      <c r="CH414" s="92"/>
      <c r="CI414" s="92"/>
    </row>
    <row r="415" spans="1:87" ht="13.5" x14ac:dyDescent="0.25">
      <c r="A415" s="97"/>
      <c r="B415" s="98"/>
      <c r="C415" s="90"/>
      <c r="D415" s="91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100"/>
      <c r="P415" s="99"/>
      <c r="Q415" s="99"/>
      <c r="R415" s="101"/>
      <c r="S415" s="99"/>
      <c r="T415" s="99"/>
      <c r="U415" s="99"/>
      <c r="V415" s="99"/>
      <c r="W415" s="99"/>
      <c r="X415" s="99"/>
      <c r="Y415" s="99"/>
      <c r="Z415" s="90"/>
      <c r="AA415" s="90"/>
      <c r="AB415" s="90"/>
      <c r="AC415" s="102"/>
      <c r="AD415" s="102"/>
      <c r="AE415" s="102"/>
      <c r="AF415" s="102"/>
      <c r="AG415" s="95"/>
      <c r="AH415" s="92"/>
      <c r="AI415" s="90"/>
      <c r="AJ415" s="90"/>
      <c r="AK415" s="92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2"/>
      <c r="AW415" s="92"/>
      <c r="AX415" s="99"/>
      <c r="AY415" s="99"/>
      <c r="AZ415" s="92"/>
      <c r="BA415" s="92"/>
      <c r="BB415" s="92"/>
      <c r="BC415" s="92"/>
      <c r="BD415" s="99"/>
      <c r="BE415" s="99"/>
      <c r="BF415" s="99"/>
      <c r="BG415" s="99"/>
      <c r="BH415" s="92"/>
      <c r="BI415" s="92"/>
      <c r="BJ415" s="99"/>
      <c r="BK415" s="99"/>
      <c r="BL415" s="99"/>
      <c r="BM415" s="99"/>
      <c r="BN415" s="92"/>
      <c r="BO415" s="92"/>
      <c r="BP415" s="99"/>
      <c r="BQ415" s="99"/>
      <c r="BS415" s="99"/>
      <c r="BT415" s="99"/>
      <c r="BU415" s="92"/>
      <c r="BV415" s="92"/>
      <c r="BW415" s="92"/>
      <c r="BX415" s="92"/>
      <c r="BY415" s="92"/>
      <c r="BZ415" s="92"/>
      <c r="CA415" s="92"/>
      <c r="CB415" s="92"/>
      <c r="CC415" s="92"/>
      <c r="CD415" s="92"/>
      <c r="CE415" s="92"/>
      <c r="CF415" s="92"/>
      <c r="CG415" s="92"/>
      <c r="CH415" s="92"/>
      <c r="CI415" s="92"/>
    </row>
    <row r="416" spans="1:87" ht="13.5" x14ac:dyDescent="0.25">
      <c r="A416" s="97"/>
      <c r="B416" s="98"/>
      <c r="C416" s="90"/>
      <c r="D416" s="91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100"/>
      <c r="P416" s="99"/>
      <c r="Q416" s="99"/>
      <c r="R416" s="101"/>
      <c r="S416" s="99"/>
      <c r="T416" s="99"/>
      <c r="U416" s="99"/>
      <c r="V416" s="99"/>
      <c r="W416" s="99"/>
      <c r="X416" s="99"/>
      <c r="Y416" s="99"/>
      <c r="Z416" s="90"/>
      <c r="AA416" s="90"/>
      <c r="AB416" s="90"/>
      <c r="AC416" s="102"/>
      <c r="AD416" s="102"/>
      <c r="AE416" s="102"/>
      <c r="AF416" s="102"/>
      <c r="AG416" s="95"/>
      <c r="AH416" s="92"/>
      <c r="AI416" s="90"/>
      <c r="AJ416" s="90"/>
      <c r="AK416" s="92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2"/>
      <c r="AW416" s="92"/>
      <c r="AX416" s="99"/>
      <c r="AY416" s="99"/>
      <c r="AZ416" s="92"/>
      <c r="BA416" s="92"/>
      <c r="BB416" s="92"/>
      <c r="BC416" s="92"/>
      <c r="BD416" s="99"/>
      <c r="BE416" s="99"/>
      <c r="BF416" s="99"/>
      <c r="BG416" s="99"/>
      <c r="BH416" s="92"/>
      <c r="BI416" s="92"/>
      <c r="BJ416" s="99"/>
      <c r="BK416" s="99"/>
      <c r="BL416" s="99"/>
      <c r="BM416" s="99"/>
      <c r="BN416" s="92"/>
      <c r="BO416" s="92"/>
      <c r="BP416" s="99"/>
      <c r="BQ416" s="99"/>
      <c r="BS416" s="99"/>
      <c r="BT416" s="99"/>
      <c r="BU416" s="92"/>
      <c r="BV416" s="92"/>
      <c r="BW416" s="92"/>
      <c r="BX416" s="92"/>
      <c r="BY416" s="92"/>
      <c r="BZ416" s="92"/>
      <c r="CA416" s="92"/>
      <c r="CB416" s="92"/>
      <c r="CC416" s="92"/>
      <c r="CD416" s="92"/>
      <c r="CE416" s="92"/>
      <c r="CF416" s="92"/>
      <c r="CG416" s="92"/>
      <c r="CH416" s="92"/>
      <c r="CI416" s="92"/>
    </row>
    <row r="417" spans="1:87" ht="13.5" x14ac:dyDescent="0.25">
      <c r="A417" s="97"/>
      <c r="B417" s="98"/>
      <c r="C417" s="90"/>
      <c r="D417" s="91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100"/>
      <c r="P417" s="99"/>
      <c r="Q417" s="99"/>
      <c r="R417" s="101"/>
      <c r="S417" s="99"/>
      <c r="T417" s="99"/>
      <c r="U417" s="99"/>
      <c r="V417" s="99"/>
      <c r="W417" s="99"/>
      <c r="X417" s="99"/>
      <c r="Y417" s="99"/>
      <c r="Z417" s="90"/>
      <c r="AA417" s="90"/>
      <c r="AB417" s="90"/>
      <c r="AC417" s="102"/>
      <c r="AD417" s="102"/>
      <c r="AE417" s="102"/>
      <c r="AF417" s="102"/>
      <c r="AG417" s="95"/>
      <c r="AH417" s="92"/>
      <c r="AI417" s="90"/>
      <c r="AJ417" s="90"/>
      <c r="AK417" s="92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2"/>
      <c r="AW417" s="92"/>
      <c r="AX417" s="99"/>
      <c r="AY417" s="99"/>
      <c r="AZ417" s="92"/>
      <c r="BA417" s="92"/>
      <c r="BB417" s="92"/>
      <c r="BC417" s="92"/>
      <c r="BD417" s="99"/>
      <c r="BE417" s="99"/>
      <c r="BF417" s="99"/>
      <c r="BG417" s="99"/>
      <c r="BH417" s="92"/>
      <c r="BI417" s="92"/>
      <c r="BJ417" s="99"/>
      <c r="BK417" s="99"/>
      <c r="BL417" s="99"/>
      <c r="BM417" s="99"/>
      <c r="BN417" s="92"/>
      <c r="BO417" s="92"/>
      <c r="BP417" s="99"/>
      <c r="BQ417" s="99"/>
      <c r="BS417" s="99"/>
      <c r="BT417" s="99"/>
      <c r="BU417" s="92"/>
      <c r="BV417" s="92"/>
      <c r="BW417" s="92"/>
      <c r="BX417" s="92"/>
      <c r="BY417" s="92"/>
      <c r="BZ417" s="92"/>
      <c r="CA417" s="92"/>
      <c r="CB417" s="92"/>
      <c r="CC417" s="92"/>
      <c r="CD417" s="92"/>
      <c r="CE417" s="92"/>
      <c r="CF417" s="92"/>
      <c r="CG417" s="92"/>
      <c r="CH417" s="92"/>
      <c r="CI417" s="92"/>
    </row>
    <row r="418" spans="1:87" ht="13.5" x14ac:dyDescent="0.25">
      <c r="A418" s="97"/>
      <c r="B418" s="98"/>
      <c r="C418" s="90"/>
      <c r="D418" s="91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100"/>
      <c r="P418" s="99"/>
      <c r="Q418" s="99"/>
      <c r="R418" s="101"/>
      <c r="S418" s="99"/>
      <c r="T418" s="99"/>
      <c r="U418" s="99"/>
      <c r="V418" s="99"/>
      <c r="W418" s="99"/>
      <c r="X418" s="99"/>
      <c r="Y418" s="99"/>
      <c r="Z418" s="90"/>
      <c r="AA418" s="90"/>
      <c r="AB418" s="90"/>
      <c r="AC418" s="102"/>
      <c r="AD418" s="102"/>
      <c r="AE418" s="102"/>
      <c r="AF418" s="102"/>
      <c r="AG418" s="95"/>
      <c r="AH418" s="92"/>
      <c r="AI418" s="90"/>
      <c r="AJ418" s="90"/>
      <c r="AK418" s="92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2"/>
      <c r="AW418" s="92"/>
      <c r="AX418" s="99"/>
      <c r="AY418" s="99"/>
      <c r="AZ418" s="92"/>
      <c r="BA418" s="92"/>
      <c r="BB418" s="92"/>
      <c r="BC418" s="92"/>
      <c r="BD418" s="99"/>
      <c r="BE418" s="99"/>
      <c r="BF418" s="99"/>
      <c r="BG418" s="99"/>
      <c r="BH418" s="92"/>
      <c r="BI418" s="92"/>
      <c r="BJ418" s="99"/>
      <c r="BK418" s="99"/>
      <c r="BL418" s="99"/>
      <c r="BM418" s="99"/>
      <c r="BN418" s="92"/>
      <c r="BO418" s="92"/>
      <c r="BP418" s="99"/>
      <c r="BQ418" s="99"/>
      <c r="BS418" s="99"/>
      <c r="BT418" s="99"/>
      <c r="BU418" s="92"/>
      <c r="BV418" s="92"/>
      <c r="BW418" s="92"/>
      <c r="BX418" s="92"/>
      <c r="BY418" s="92"/>
      <c r="BZ418" s="92"/>
      <c r="CA418" s="92"/>
      <c r="CB418" s="92"/>
      <c r="CC418" s="92"/>
      <c r="CD418" s="92"/>
      <c r="CE418" s="92"/>
      <c r="CF418" s="92"/>
      <c r="CG418" s="92"/>
      <c r="CH418" s="92"/>
      <c r="CI418" s="92"/>
    </row>
    <row r="419" spans="1:87" ht="13.5" x14ac:dyDescent="0.25">
      <c r="A419" s="97"/>
      <c r="B419" s="98"/>
      <c r="C419" s="90"/>
      <c r="D419" s="91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100"/>
      <c r="P419" s="99"/>
      <c r="Q419" s="99"/>
      <c r="R419" s="101"/>
      <c r="S419" s="99"/>
      <c r="T419" s="99"/>
      <c r="U419" s="99"/>
      <c r="V419" s="99"/>
      <c r="W419" s="99"/>
      <c r="X419" s="99"/>
      <c r="Y419" s="99"/>
      <c r="Z419" s="90"/>
      <c r="AA419" s="90"/>
      <c r="AB419" s="90"/>
      <c r="AC419" s="102"/>
      <c r="AD419" s="102"/>
      <c r="AE419" s="102"/>
      <c r="AF419" s="102"/>
      <c r="AG419" s="95"/>
      <c r="AH419" s="92"/>
      <c r="AI419" s="90"/>
      <c r="AJ419" s="90"/>
      <c r="AK419" s="92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2"/>
      <c r="AW419" s="92"/>
      <c r="AX419" s="99"/>
      <c r="AY419" s="99"/>
      <c r="AZ419" s="92"/>
      <c r="BA419" s="92"/>
      <c r="BB419" s="92"/>
      <c r="BC419" s="92"/>
      <c r="BD419" s="99"/>
      <c r="BE419" s="99"/>
      <c r="BF419" s="99"/>
      <c r="BG419" s="99"/>
      <c r="BH419" s="92"/>
      <c r="BI419" s="92"/>
      <c r="BJ419" s="99"/>
      <c r="BK419" s="99"/>
      <c r="BL419" s="99"/>
      <c r="BM419" s="99"/>
      <c r="BN419" s="92"/>
      <c r="BO419" s="92"/>
      <c r="BP419" s="99"/>
      <c r="BQ419" s="99"/>
      <c r="BS419" s="99"/>
      <c r="BT419" s="99"/>
      <c r="BU419" s="92"/>
      <c r="BV419" s="92"/>
      <c r="BW419" s="92"/>
      <c r="BX419" s="92"/>
      <c r="BY419" s="92"/>
      <c r="BZ419" s="92"/>
      <c r="CA419" s="92"/>
      <c r="CB419" s="92"/>
      <c r="CC419" s="92"/>
      <c r="CD419" s="92"/>
      <c r="CE419" s="92"/>
      <c r="CF419" s="92"/>
      <c r="CG419" s="92"/>
      <c r="CH419" s="92"/>
      <c r="CI419" s="92"/>
    </row>
    <row r="420" spans="1:87" ht="13.5" x14ac:dyDescent="0.25">
      <c r="A420" s="97"/>
      <c r="B420" s="98"/>
      <c r="C420" s="90"/>
      <c r="D420" s="91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100"/>
      <c r="P420" s="99"/>
      <c r="Q420" s="99"/>
      <c r="R420" s="101"/>
      <c r="S420" s="99"/>
      <c r="T420" s="99"/>
      <c r="U420" s="99"/>
      <c r="V420" s="99"/>
      <c r="W420" s="99"/>
      <c r="X420" s="99"/>
      <c r="Y420" s="99"/>
      <c r="Z420" s="90"/>
      <c r="AA420" s="90"/>
      <c r="AB420" s="90"/>
      <c r="AC420" s="102"/>
      <c r="AD420" s="102"/>
      <c r="AE420" s="102"/>
      <c r="AF420" s="102"/>
      <c r="AG420" s="95"/>
      <c r="AH420" s="92"/>
      <c r="AI420" s="90"/>
      <c r="AJ420" s="90"/>
      <c r="AK420" s="92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2"/>
      <c r="AW420" s="92"/>
      <c r="AX420" s="99"/>
      <c r="AY420" s="99"/>
      <c r="AZ420" s="92"/>
      <c r="BA420" s="92"/>
      <c r="BB420" s="92"/>
      <c r="BC420" s="92"/>
      <c r="BD420" s="99"/>
      <c r="BE420" s="99"/>
      <c r="BF420" s="99"/>
      <c r="BG420" s="99"/>
      <c r="BH420" s="92"/>
      <c r="BI420" s="92"/>
      <c r="BJ420" s="99"/>
      <c r="BK420" s="99"/>
      <c r="BL420" s="99"/>
      <c r="BM420" s="99"/>
      <c r="BN420" s="92"/>
      <c r="BO420" s="92"/>
      <c r="BP420" s="99"/>
      <c r="BQ420" s="99"/>
      <c r="BS420" s="99"/>
      <c r="BT420" s="99"/>
      <c r="BU420" s="92"/>
      <c r="BV420" s="92"/>
      <c r="BW420" s="92"/>
      <c r="BX420" s="92"/>
      <c r="BY420" s="92"/>
      <c r="BZ420" s="92"/>
      <c r="CA420" s="92"/>
      <c r="CB420" s="92"/>
      <c r="CC420" s="92"/>
      <c r="CD420" s="92"/>
      <c r="CE420" s="92"/>
      <c r="CF420" s="92"/>
      <c r="CG420" s="92"/>
      <c r="CH420" s="92"/>
      <c r="CI420" s="92"/>
    </row>
    <row r="421" spans="1:87" ht="13.5" x14ac:dyDescent="0.25">
      <c r="A421" s="97"/>
      <c r="B421" s="98"/>
      <c r="C421" s="90"/>
      <c r="D421" s="91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100"/>
      <c r="P421" s="99"/>
      <c r="Q421" s="99"/>
      <c r="R421" s="101"/>
      <c r="S421" s="99"/>
      <c r="T421" s="99"/>
      <c r="U421" s="99"/>
      <c r="V421" s="99"/>
      <c r="W421" s="99"/>
      <c r="X421" s="99"/>
      <c r="Y421" s="99"/>
      <c r="Z421" s="90"/>
      <c r="AA421" s="90"/>
      <c r="AB421" s="90"/>
      <c r="AC421" s="102"/>
      <c r="AD421" s="102"/>
      <c r="AE421" s="102"/>
      <c r="AF421" s="102"/>
      <c r="AG421" s="95"/>
      <c r="AH421" s="92"/>
      <c r="AI421" s="90"/>
      <c r="AJ421" s="90"/>
      <c r="AK421" s="92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2"/>
      <c r="AW421" s="92"/>
      <c r="AX421" s="99"/>
      <c r="AY421" s="99"/>
      <c r="AZ421" s="92"/>
      <c r="BA421" s="92"/>
      <c r="BB421" s="92"/>
      <c r="BC421" s="92"/>
      <c r="BD421" s="99"/>
      <c r="BE421" s="99"/>
      <c r="BF421" s="99"/>
      <c r="BG421" s="99"/>
      <c r="BH421" s="92"/>
      <c r="BI421" s="92"/>
      <c r="BJ421" s="99"/>
      <c r="BK421" s="99"/>
      <c r="BL421" s="99"/>
      <c r="BM421" s="99"/>
      <c r="BN421" s="92"/>
      <c r="BO421" s="92"/>
      <c r="BP421" s="99"/>
      <c r="BQ421" s="99"/>
      <c r="BS421" s="99"/>
      <c r="BT421" s="99"/>
      <c r="BU421" s="92"/>
      <c r="BV421" s="92"/>
      <c r="BW421" s="92"/>
      <c r="BX421" s="92"/>
      <c r="BY421" s="92"/>
      <c r="BZ421" s="92"/>
      <c r="CA421" s="92"/>
      <c r="CB421" s="92"/>
      <c r="CC421" s="92"/>
      <c r="CD421" s="92"/>
      <c r="CE421" s="92"/>
      <c r="CF421" s="92"/>
      <c r="CG421" s="92"/>
      <c r="CH421" s="92"/>
      <c r="CI421" s="92"/>
    </row>
    <row r="422" spans="1:87" ht="13.5" x14ac:dyDescent="0.25">
      <c r="A422" s="97"/>
      <c r="B422" s="98"/>
      <c r="C422" s="90"/>
      <c r="D422" s="91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100"/>
      <c r="P422" s="99"/>
      <c r="Q422" s="99"/>
      <c r="R422" s="101"/>
      <c r="S422" s="99"/>
      <c r="T422" s="99"/>
      <c r="U422" s="99"/>
      <c r="V422" s="99"/>
      <c r="W422" s="99"/>
      <c r="X422" s="99"/>
      <c r="Y422" s="99"/>
      <c r="Z422" s="90"/>
      <c r="AA422" s="90"/>
      <c r="AB422" s="90"/>
      <c r="AC422" s="102"/>
      <c r="AD422" s="102"/>
      <c r="AE422" s="102"/>
      <c r="AF422" s="102"/>
      <c r="AG422" s="95"/>
      <c r="AH422" s="92"/>
      <c r="AI422" s="90"/>
      <c r="AJ422" s="90"/>
      <c r="AK422" s="92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2"/>
      <c r="AW422" s="92"/>
      <c r="AX422" s="99"/>
      <c r="AY422" s="99"/>
      <c r="AZ422" s="92"/>
      <c r="BA422" s="92"/>
      <c r="BB422" s="92"/>
      <c r="BC422" s="92"/>
      <c r="BD422" s="99"/>
      <c r="BE422" s="99"/>
      <c r="BF422" s="99"/>
      <c r="BG422" s="99"/>
      <c r="BH422" s="92"/>
      <c r="BI422" s="92"/>
      <c r="BJ422" s="99"/>
      <c r="BK422" s="99"/>
      <c r="BL422" s="99"/>
      <c r="BM422" s="99"/>
      <c r="BN422" s="92"/>
      <c r="BO422" s="92"/>
      <c r="BP422" s="99"/>
      <c r="BQ422" s="99"/>
      <c r="BS422" s="99"/>
      <c r="BT422" s="99"/>
      <c r="BU422" s="92"/>
      <c r="BV422" s="92"/>
      <c r="BW422" s="92"/>
      <c r="BX422" s="92"/>
      <c r="BY422" s="92"/>
      <c r="BZ422" s="92"/>
      <c r="CA422" s="92"/>
      <c r="CB422" s="92"/>
      <c r="CC422" s="92"/>
      <c r="CD422" s="92"/>
      <c r="CE422" s="92"/>
      <c r="CF422" s="92"/>
      <c r="CG422" s="92"/>
      <c r="CH422" s="92"/>
      <c r="CI422" s="92"/>
    </row>
    <row r="423" spans="1:87" ht="13.5" x14ac:dyDescent="0.25">
      <c r="A423" s="97"/>
      <c r="B423" s="98"/>
      <c r="C423" s="90"/>
      <c r="D423" s="91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100"/>
      <c r="P423" s="99"/>
      <c r="Q423" s="99"/>
      <c r="R423" s="101"/>
      <c r="S423" s="99"/>
      <c r="T423" s="99"/>
      <c r="U423" s="99"/>
      <c r="V423" s="99"/>
      <c r="W423" s="99"/>
      <c r="X423" s="99"/>
      <c r="Y423" s="99"/>
      <c r="Z423" s="90"/>
      <c r="AA423" s="90"/>
      <c r="AB423" s="90"/>
      <c r="AC423" s="102"/>
      <c r="AD423" s="102"/>
      <c r="AE423" s="102"/>
      <c r="AF423" s="102"/>
      <c r="AG423" s="95"/>
      <c r="AH423" s="92"/>
      <c r="AI423" s="90"/>
      <c r="AJ423" s="90"/>
      <c r="AK423" s="92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2"/>
      <c r="AW423" s="92"/>
      <c r="AX423" s="99"/>
      <c r="AY423" s="99"/>
      <c r="AZ423" s="92"/>
      <c r="BA423" s="92"/>
      <c r="BB423" s="92"/>
      <c r="BC423" s="92"/>
      <c r="BD423" s="99"/>
      <c r="BE423" s="99"/>
      <c r="BF423" s="99"/>
      <c r="BG423" s="99"/>
      <c r="BH423" s="92"/>
      <c r="BI423" s="92"/>
      <c r="BJ423" s="99"/>
      <c r="BK423" s="99"/>
      <c r="BL423" s="99"/>
      <c r="BM423" s="99"/>
      <c r="BN423" s="92"/>
      <c r="BO423" s="92"/>
      <c r="BP423" s="99"/>
      <c r="BQ423" s="99"/>
      <c r="BS423" s="99"/>
      <c r="BT423" s="99"/>
      <c r="BU423" s="92"/>
      <c r="BV423" s="92"/>
      <c r="BW423" s="92"/>
      <c r="BX423" s="92"/>
      <c r="BY423" s="92"/>
      <c r="BZ423" s="92"/>
      <c r="CA423" s="92"/>
      <c r="CB423" s="92"/>
      <c r="CC423" s="92"/>
      <c r="CD423" s="92"/>
      <c r="CE423" s="92"/>
      <c r="CF423" s="92"/>
      <c r="CG423" s="92"/>
      <c r="CH423" s="92"/>
      <c r="CI423" s="92"/>
    </row>
    <row r="424" spans="1:87" ht="13.5" x14ac:dyDescent="0.25">
      <c r="A424" s="97"/>
      <c r="B424" s="98"/>
      <c r="C424" s="90"/>
      <c r="D424" s="91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100"/>
      <c r="P424" s="99"/>
      <c r="Q424" s="99"/>
      <c r="R424" s="101"/>
      <c r="S424" s="99"/>
      <c r="T424" s="99"/>
      <c r="U424" s="99"/>
      <c r="V424" s="99"/>
      <c r="W424" s="99"/>
      <c r="X424" s="99"/>
      <c r="Y424" s="99"/>
      <c r="Z424" s="90"/>
      <c r="AA424" s="90"/>
      <c r="AB424" s="90"/>
      <c r="AC424" s="102"/>
      <c r="AD424" s="102"/>
      <c r="AE424" s="102"/>
      <c r="AF424" s="102"/>
      <c r="AG424" s="95"/>
      <c r="AH424" s="92"/>
      <c r="AI424" s="90"/>
      <c r="AJ424" s="90"/>
      <c r="AK424" s="92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2"/>
      <c r="AW424" s="92"/>
      <c r="AX424" s="99"/>
      <c r="AY424" s="99"/>
      <c r="AZ424" s="92"/>
      <c r="BA424" s="92"/>
      <c r="BB424" s="92"/>
      <c r="BC424" s="92"/>
      <c r="BD424" s="99"/>
      <c r="BE424" s="99"/>
      <c r="BF424" s="99"/>
      <c r="BG424" s="99"/>
      <c r="BH424" s="92"/>
      <c r="BI424" s="92"/>
      <c r="BJ424" s="99"/>
      <c r="BK424" s="99"/>
      <c r="BL424" s="99"/>
      <c r="BM424" s="99"/>
      <c r="BN424" s="92"/>
      <c r="BO424" s="92"/>
      <c r="BP424" s="99"/>
      <c r="BQ424" s="99"/>
      <c r="BS424" s="99"/>
      <c r="BT424" s="99"/>
      <c r="BU424" s="92"/>
      <c r="BV424" s="92"/>
      <c r="BW424" s="92"/>
      <c r="BX424" s="92"/>
      <c r="BY424" s="92"/>
      <c r="BZ424" s="92"/>
      <c r="CA424" s="92"/>
      <c r="CB424" s="92"/>
      <c r="CC424" s="92"/>
      <c r="CD424" s="92"/>
      <c r="CE424" s="92"/>
      <c r="CF424" s="92"/>
      <c r="CG424" s="92"/>
      <c r="CH424" s="92"/>
      <c r="CI424" s="92"/>
    </row>
    <row r="425" spans="1:87" ht="13.5" x14ac:dyDescent="0.25">
      <c r="A425" s="97"/>
      <c r="B425" s="98"/>
      <c r="C425" s="90"/>
      <c r="D425" s="91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100"/>
      <c r="P425" s="99"/>
      <c r="Q425" s="99"/>
      <c r="R425" s="101"/>
      <c r="S425" s="99"/>
      <c r="T425" s="99"/>
      <c r="U425" s="99"/>
      <c r="V425" s="99"/>
      <c r="W425" s="99"/>
      <c r="X425" s="99"/>
      <c r="Y425" s="99"/>
      <c r="Z425" s="90"/>
      <c r="AA425" s="90"/>
      <c r="AB425" s="90"/>
      <c r="AC425" s="102"/>
      <c r="AD425" s="102"/>
      <c r="AE425" s="102"/>
      <c r="AF425" s="102"/>
      <c r="AG425" s="95"/>
      <c r="AH425" s="92"/>
      <c r="AI425" s="90"/>
      <c r="AJ425" s="90"/>
      <c r="AK425" s="92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2"/>
      <c r="AW425" s="92"/>
      <c r="AX425" s="99"/>
      <c r="AY425" s="99"/>
      <c r="AZ425" s="92"/>
      <c r="BA425" s="92"/>
      <c r="BB425" s="92"/>
      <c r="BC425" s="92"/>
      <c r="BD425" s="99"/>
      <c r="BE425" s="99"/>
      <c r="BF425" s="99"/>
      <c r="BG425" s="99"/>
      <c r="BH425" s="92"/>
      <c r="BI425" s="92"/>
      <c r="BJ425" s="99"/>
      <c r="BK425" s="99"/>
      <c r="BL425" s="99"/>
      <c r="BM425" s="99"/>
      <c r="BN425" s="92"/>
      <c r="BO425" s="92"/>
      <c r="BP425" s="99"/>
      <c r="BQ425" s="99"/>
      <c r="BS425" s="99"/>
      <c r="BT425" s="99"/>
      <c r="BU425" s="92"/>
      <c r="BV425" s="92"/>
      <c r="BW425" s="92"/>
      <c r="BX425" s="92"/>
      <c r="BY425" s="92"/>
      <c r="BZ425" s="92"/>
      <c r="CA425" s="92"/>
      <c r="CB425" s="92"/>
      <c r="CC425" s="92"/>
      <c r="CD425" s="92"/>
      <c r="CE425" s="92"/>
      <c r="CF425" s="92"/>
      <c r="CG425" s="92"/>
      <c r="CH425" s="92"/>
      <c r="CI425" s="92"/>
    </row>
    <row r="426" spans="1:87" ht="13.5" x14ac:dyDescent="0.25">
      <c r="A426" s="97"/>
      <c r="B426" s="98"/>
      <c r="C426" s="90"/>
      <c r="D426" s="91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100"/>
      <c r="P426" s="99"/>
      <c r="Q426" s="99"/>
      <c r="R426" s="101"/>
      <c r="S426" s="99"/>
      <c r="T426" s="99"/>
      <c r="U426" s="99"/>
      <c r="V426" s="99"/>
      <c r="W426" s="99"/>
      <c r="X426" s="99"/>
      <c r="Y426" s="99"/>
      <c r="Z426" s="90"/>
      <c r="AA426" s="90"/>
      <c r="AB426" s="90"/>
      <c r="AC426" s="102"/>
      <c r="AD426" s="102"/>
      <c r="AE426" s="102"/>
      <c r="AF426" s="102"/>
      <c r="AG426" s="95"/>
      <c r="AH426" s="92"/>
      <c r="AI426" s="90"/>
      <c r="AJ426" s="90"/>
      <c r="AK426" s="92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2"/>
      <c r="AW426" s="92"/>
      <c r="AX426" s="99"/>
      <c r="AY426" s="99"/>
      <c r="AZ426" s="92"/>
      <c r="BA426" s="92"/>
      <c r="BB426" s="92"/>
      <c r="BC426" s="92"/>
      <c r="BD426" s="99"/>
      <c r="BE426" s="99"/>
      <c r="BF426" s="99"/>
      <c r="BG426" s="99"/>
      <c r="BH426" s="92"/>
      <c r="BI426" s="92"/>
      <c r="BJ426" s="99"/>
      <c r="BK426" s="99"/>
      <c r="BL426" s="99"/>
      <c r="BM426" s="99"/>
      <c r="BN426" s="92"/>
      <c r="BO426" s="92"/>
      <c r="BP426" s="99"/>
      <c r="BQ426" s="99"/>
      <c r="BS426" s="99"/>
      <c r="BT426" s="99"/>
      <c r="BU426" s="92"/>
      <c r="BV426" s="92"/>
      <c r="BW426" s="92"/>
      <c r="BX426" s="92"/>
      <c r="BY426" s="92"/>
      <c r="BZ426" s="92"/>
      <c r="CA426" s="92"/>
      <c r="CB426" s="92"/>
      <c r="CC426" s="92"/>
      <c r="CD426" s="92"/>
      <c r="CE426" s="92"/>
      <c r="CF426" s="92"/>
      <c r="CG426" s="92"/>
      <c r="CH426" s="92"/>
      <c r="CI426" s="92"/>
    </row>
    <row r="427" spans="1:87" ht="13.5" x14ac:dyDescent="0.25">
      <c r="A427" s="97"/>
      <c r="B427" s="98"/>
      <c r="C427" s="90"/>
      <c r="D427" s="91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100"/>
      <c r="P427" s="99"/>
      <c r="Q427" s="99"/>
      <c r="R427" s="101"/>
      <c r="S427" s="99"/>
      <c r="T427" s="99"/>
      <c r="U427" s="99"/>
      <c r="V427" s="99"/>
      <c r="W427" s="99"/>
      <c r="X427" s="99"/>
      <c r="Y427" s="99"/>
      <c r="Z427" s="90"/>
      <c r="AA427" s="90"/>
      <c r="AB427" s="90"/>
      <c r="AC427" s="102"/>
      <c r="AD427" s="102"/>
      <c r="AE427" s="102"/>
      <c r="AF427" s="102"/>
      <c r="AG427" s="95"/>
      <c r="AH427" s="92"/>
      <c r="AI427" s="90"/>
      <c r="AJ427" s="90"/>
      <c r="AK427" s="92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2"/>
      <c r="AW427" s="92"/>
      <c r="AX427" s="99"/>
      <c r="AY427" s="99"/>
      <c r="AZ427" s="92"/>
      <c r="BA427" s="92"/>
      <c r="BB427" s="92"/>
      <c r="BC427" s="92"/>
      <c r="BD427" s="99"/>
      <c r="BE427" s="99"/>
      <c r="BF427" s="99"/>
      <c r="BG427" s="99"/>
      <c r="BH427" s="92"/>
      <c r="BI427" s="92"/>
      <c r="BJ427" s="99"/>
      <c r="BK427" s="99"/>
      <c r="BL427" s="99"/>
      <c r="BM427" s="99"/>
      <c r="BN427" s="92"/>
      <c r="BO427" s="92"/>
      <c r="BP427" s="99"/>
      <c r="BQ427" s="99"/>
      <c r="BS427" s="99"/>
      <c r="BT427" s="99"/>
      <c r="BU427" s="92"/>
      <c r="BV427" s="92"/>
      <c r="BW427" s="92"/>
      <c r="BX427" s="92"/>
      <c r="BY427" s="92"/>
      <c r="BZ427" s="92"/>
      <c r="CA427" s="92"/>
      <c r="CB427" s="92"/>
      <c r="CC427" s="92"/>
      <c r="CD427" s="92"/>
      <c r="CE427" s="92"/>
      <c r="CF427" s="92"/>
      <c r="CG427" s="92"/>
      <c r="CH427" s="92"/>
      <c r="CI427" s="92"/>
    </row>
    <row r="428" spans="1:87" ht="13.5" x14ac:dyDescent="0.25">
      <c r="A428" s="97"/>
      <c r="B428" s="98"/>
      <c r="C428" s="90"/>
      <c r="D428" s="91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100"/>
      <c r="P428" s="99"/>
      <c r="Q428" s="99"/>
      <c r="R428" s="101"/>
      <c r="S428" s="99"/>
      <c r="T428" s="99"/>
      <c r="U428" s="99"/>
      <c r="V428" s="99"/>
      <c r="W428" s="99"/>
      <c r="X428" s="99"/>
      <c r="Y428" s="99"/>
      <c r="Z428" s="90"/>
      <c r="AA428" s="90"/>
      <c r="AB428" s="90"/>
      <c r="AC428" s="102"/>
      <c r="AD428" s="102"/>
      <c r="AE428" s="102"/>
      <c r="AF428" s="102"/>
      <c r="AG428" s="95"/>
      <c r="AH428" s="92"/>
      <c r="AI428" s="90"/>
      <c r="AJ428" s="90"/>
      <c r="AK428" s="92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2"/>
      <c r="AW428" s="92"/>
      <c r="AX428" s="99"/>
      <c r="AY428" s="99"/>
      <c r="AZ428" s="92"/>
      <c r="BA428" s="92"/>
      <c r="BB428" s="92"/>
      <c r="BC428" s="92"/>
      <c r="BD428" s="99"/>
      <c r="BE428" s="99"/>
      <c r="BF428" s="99"/>
      <c r="BG428" s="99"/>
      <c r="BH428" s="92"/>
      <c r="BI428" s="92"/>
      <c r="BJ428" s="99"/>
      <c r="BK428" s="99"/>
      <c r="BL428" s="99"/>
      <c r="BM428" s="99"/>
      <c r="BN428" s="92"/>
      <c r="BO428" s="92"/>
      <c r="BP428" s="99"/>
      <c r="BQ428" s="99"/>
      <c r="BS428" s="99"/>
      <c r="BT428" s="99"/>
      <c r="BU428" s="92"/>
      <c r="BV428" s="92"/>
      <c r="BW428" s="92"/>
      <c r="BX428" s="92"/>
      <c r="BY428" s="92"/>
      <c r="BZ428" s="92"/>
      <c r="CA428" s="92"/>
      <c r="CB428" s="92"/>
      <c r="CC428" s="92"/>
      <c r="CD428" s="92"/>
      <c r="CE428" s="92"/>
      <c r="CF428" s="92"/>
      <c r="CG428" s="92"/>
      <c r="CH428" s="92"/>
      <c r="CI428" s="92"/>
    </row>
    <row r="429" spans="1:87" ht="13.5" x14ac:dyDescent="0.25">
      <c r="A429" s="97"/>
      <c r="B429" s="98"/>
      <c r="C429" s="90"/>
      <c r="D429" s="91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100"/>
      <c r="P429" s="99"/>
      <c r="Q429" s="99"/>
      <c r="R429" s="101"/>
      <c r="S429" s="99"/>
      <c r="T429" s="99"/>
      <c r="U429" s="99"/>
      <c r="V429" s="99"/>
      <c r="W429" s="99"/>
      <c r="X429" s="99"/>
      <c r="Y429" s="99"/>
      <c r="Z429" s="90"/>
      <c r="AA429" s="90"/>
      <c r="AB429" s="90"/>
      <c r="AC429" s="102"/>
      <c r="AD429" s="102"/>
      <c r="AE429" s="102"/>
      <c r="AF429" s="102"/>
      <c r="AG429" s="95"/>
      <c r="AH429" s="92"/>
      <c r="AI429" s="90"/>
      <c r="AJ429" s="90"/>
      <c r="AK429" s="92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2"/>
      <c r="AW429" s="92"/>
      <c r="AX429" s="99"/>
      <c r="AY429" s="99"/>
      <c r="AZ429" s="92"/>
      <c r="BA429" s="92"/>
      <c r="BB429" s="92"/>
      <c r="BC429" s="92"/>
      <c r="BD429" s="99"/>
      <c r="BE429" s="99"/>
      <c r="BF429" s="99"/>
      <c r="BG429" s="99"/>
      <c r="BH429" s="92"/>
      <c r="BI429" s="92"/>
      <c r="BJ429" s="99"/>
      <c r="BK429" s="99"/>
      <c r="BL429" s="99"/>
      <c r="BM429" s="99"/>
      <c r="BN429" s="92"/>
      <c r="BO429" s="92"/>
      <c r="BP429" s="99"/>
      <c r="BQ429" s="99"/>
      <c r="BS429" s="99"/>
      <c r="BT429" s="99"/>
      <c r="BU429" s="92"/>
      <c r="BV429" s="92"/>
      <c r="BW429" s="92"/>
      <c r="BX429" s="92"/>
      <c r="BY429" s="92"/>
      <c r="BZ429" s="92"/>
      <c r="CA429" s="92"/>
      <c r="CB429" s="92"/>
      <c r="CC429" s="92"/>
      <c r="CD429" s="92"/>
      <c r="CE429" s="92"/>
      <c r="CF429" s="92"/>
      <c r="CG429" s="92"/>
      <c r="CH429" s="92"/>
      <c r="CI429" s="92"/>
    </row>
    <row r="430" spans="1:87" ht="13.5" x14ac:dyDescent="0.25">
      <c r="A430" s="97"/>
      <c r="B430" s="98"/>
      <c r="C430" s="90"/>
      <c r="D430" s="91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100"/>
      <c r="P430" s="99"/>
      <c r="Q430" s="99"/>
      <c r="R430" s="101"/>
      <c r="S430" s="99"/>
      <c r="T430" s="99"/>
      <c r="U430" s="99"/>
      <c r="V430" s="99"/>
      <c r="W430" s="99"/>
      <c r="X430" s="99"/>
      <c r="Y430" s="99"/>
      <c r="Z430" s="90"/>
      <c r="AA430" s="90"/>
      <c r="AB430" s="90"/>
      <c r="AC430" s="102"/>
      <c r="AD430" s="102"/>
      <c r="AE430" s="102"/>
      <c r="AF430" s="102"/>
      <c r="AG430" s="95"/>
      <c r="AH430" s="92"/>
      <c r="AI430" s="90"/>
      <c r="AJ430" s="90"/>
      <c r="AK430" s="92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2"/>
      <c r="AW430" s="92"/>
      <c r="AX430" s="99"/>
      <c r="AY430" s="99"/>
      <c r="AZ430" s="92"/>
      <c r="BA430" s="92"/>
      <c r="BB430" s="92"/>
      <c r="BC430" s="92"/>
      <c r="BD430" s="99"/>
      <c r="BE430" s="99"/>
      <c r="BF430" s="99"/>
      <c r="BG430" s="99"/>
      <c r="BH430" s="92"/>
      <c r="BI430" s="92"/>
      <c r="BJ430" s="99"/>
      <c r="BK430" s="99"/>
      <c r="BL430" s="99"/>
      <c r="BM430" s="99"/>
      <c r="BN430" s="92"/>
      <c r="BO430" s="92"/>
      <c r="BP430" s="99"/>
      <c r="BQ430" s="99"/>
      <c r="BS430" s="99"/>
      <c r="BT430" s="99"/>
      <c r="BU430" s="92"/>
      <c r="BV430" s="92"/>
      <c r="BW430" s="92"/>
      <c r="BX430" s="92"/>
      <c r="BY430" s="92"/>
      <c r="BZ430" s="92"/>
      <c r="CA430" s="92"/>
      <c r="CB430" s="92"/>
      <c r="CC430" s="92"/>
      <c r="CD430" s="92"/>
      <c r="CE430" s="92"/>
      <c r="CF430" s="92"/>
      <c r="CG430" s="92"/>
      <c r="CH430" s="92"/>
      <c r="CI430" s="92"/>
    </row>
    <row r="431" spans="1:87" ht="13.5" x14ac:dyDescent="0.25">
      <c r="A431" s="97"/>
      <c r="B431" s="98"/>
      <c r="C431" s="90"/>
      <c r="D431" s="91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100"/>
      <c r="P431" s="99"/>
      <c r="Q431" s="99"/>
      <c r="R431" s="101"/>
      <c r="S431" s="99"/>
      <c r="T431" s="99"/>
      <c r="U431" s="99"/>
      <c r="V431" s="99"/>
      <c r="W431" s="99"/>
      <c r="X431" s="99"/>
      <c r="Y431" s="99"/>
      <c r="Z431" s="90"/>
      <c r="AA431" s="90"/>
      <c r="AB431" s="90"/>
      <c r="AC431" s="102"/>
      <c r="AD431" s="102"/>
      <c r="AE431" s="102"/>
      <c r="AF431" s="102"/>
      <c r="AG431" s="95"/>
      <c r="AH431" s="92"/>
      <c r="AI431" s="90"/>
      <c r="AJ431" s="90"/>
      <c r="AK431" s="92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2"/>
      <c r="AW431" s="92"/>
      <c r="AX431" s="99"/>
      <c r="AY431" s="99"/>
      <c r="AZ431" s="92"/>
      <c r="BA431" s="92"/>
      <c r="BB431" s="92"/>
      <c r="BC431" s="92"/>
      <c r="BD431" s="99"/>
      <c r="BE431" s="99"/>
      <c r="BF431" s="99"/>
      <c r="BG431" s="99"/>
      <c r="BH431" s="92"/>
      <c r="BI431" s="92"/>
      <c r="BJ431" s="99"/>
      <c r="BK431" s="99"/>
      <c r="BL431" s="99"/>
      <c r="BM431" s="99"/>
      <c r="BN431" s="92"/>
      <c r="BO431" s="92"/>
      <c r="BP431" s="99"/>
      <c r="BQ431" s="99"/>
      <c r="BS431" s="99"/>
      <c r="BT431" s="99"/>
      <c r="BU431" s="92"/>
      <c r="BV431" s="92"/>
      <c r="BW431" s="92"/>
      <c r="BX431" s="92"/>
      <c r="BY431" s="92"/>
      <c r="BZ431" s="92"/>
      <c r="CA431" s="92"/>
      <c r="CB431" s="92"/>
      <c r="CC431" s="92"/>
      <c r="CD431" s="92"/>
      <c r="CE431" s="92"/>
      <c r="CF431" s="92"/>
      <c r="CG431" s="92"/>
      <c r="CH431" s="92"/>
      <c r="CI431" s="92"/>
    </row>
    <row r="432" spans="1:87" ht="13.5" x14ac:dyDescent="0.25">
      <c r="A432" s="97"/>
      <c r="B432" s="98"/>
      <c r="C432" s="90"/>
      <c r="D432" s="91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100"/>
      <c r="P432" s="99"/>
      <c r="Q432" s="99"/>
      <c r="R432" s="101"/>
      <c r="S432" s="99"/>
      <c r="T432" s="99"/>
      <c r="U432" s="99"/>
      <c r="V432" s="99"/>
      <c r="W432" s="99"/>
      <c r="X432" s="99"/>
      <c r="Y432" s="99"/>
      <c r="Z432" s="90"/>
      <c r="AA432" s="90"/>
      <c r="AB432" s="90"/>
      <c r="AC432" s="102"/>
      <c r="AD432" s="102"/>
      <c r="AE432" s="102"/>
      <c r="AF432" s="102"/>
      <c r="AG432" s="95"/>
      <c r="AH432" s="92"/>
      <c r="AI432" s="90"/>
      <c r="AJ432" s="90"/>
      <c r="AK432" s="92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2"/>
      <c r="AW432" s="92"/>
      <c r="AX432" s="99"/>
      <c r="AY432" s="99"/>
      <c r="AZ432" s="92"/>
      <c r="BA432" s="92"/>
      <c r="BB432" s="92"/>
      <c r="BC432" s="92"/>
      <c r="BD432" s="99"/>
      <c r="BE432" s="99"/>
      <c r="BF432" s="99"/>
      <c r="BG432" s="99"/>
      <c r="BH432" s="92"/>
      <c r="BI432" s="92"/>
      <c r="BJ432" s="99"/>
      <c r="BK432" s="99"/>
      <c r="BL432" s="99"/>
      <c r="BM432" s="99"/>
      <c r="BN432" s="92"/>
      <c r="BO432" s="92"/>
      <c r="BP432" s="99"/>
      <c r="BQ432" s="99"/>
      <c r="BS432" s="99"/>
      <c r="BT432" s="99"/>
      <c r="BU432" s="92"/>
      <c r="BV432" s="92"/>
      <c r="BW432" s="92"/>
      <c r="BX432" s="92"/>
      <c r="BY432" s="92"/>
      <c r="BZ432" s="92"/>
      <c r="CA432" s="92"/>
      <c r="CB432" s="92"/>
      <c r="CC432" s="92"/>
      <c r="CD432" s="92"/>
      <c r="CE432" s="92"/>
      <c r="CF432" s="92"/>
      <c r="CG432" s="92"/>
      <c r="CH432" s="92"/>
      <c r="CI432" s="92"/>
    </row>
    <row r="433" spans="1:87" ht="13.5" x14ac:dyDescent="0.25">
      <c r="A433" s="97"/>
      <c r="B433" s="98"/>
      <c r="C433" s="90"/>
      <c r="D433" s="91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100"/>
      <c r="P433" s="99"/>
      <c r="Q433" s="99"/>
      <c r="R433" s="101"/>
      <c r="S433" s="99"/>
      <c r="T433" s="99"/>
      <c r="U433" s="99"/>
      <c r="V433" s="99"/>
      <c r="W433" s="99"/>
      <c r="X433" s="99"/>
      <c r="Y433" s="99"/>
      <c r="Z433" s="90"/>
      <c r="AA433" s="90"/>
      <c r="AB433" s="90"/>
      <c r="AC433" s="102"/>
      <c r="AD433" s="102"/>
      <c r="AE433" s="102"/>
      <c r="AF433" s="102"/>
      <c r="AG433" s="95"/>
      <c r="AH433" s="92"/>
      <c r="AI433" s="90"/>
      <c r="AJ433" s="90"/>
      <c r="AK433" s="92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2"/>
      <c r="AW433" s="92"/>
      <c r="AX433" s="99"/>
      <c r="AY433" s="99"/>
      <c r="AZ433" s="92"/>
      <c r="BA433" s="92"/>
      <c r="BB433" s="92"/>
      <c r="BC433" s="92"/>
      <c r="BD433" s="99"/>
      <c r="BE433" s="99"/>
      <c r="BF433" s="99"/>
      <c r="BG433" s="99"/>
      <c r="BH433" s="92"/>
      <c r="BI433" s="92"/>
      <c r="BJ433" s="99"/>
      <c r="BK433" s="99"/>
      <c r="BL433" s="99"/>
      <c r="BM433" s="99"/>
      <c r="BN433" s="92"/>
      <c r="BO433" s="92"/>
      <c r="BP433" s="99"/>
      <c r="BQ433" s="99"/>
      <c r="BS433" s="99"/>
      <c r="BT433" s="99"/>
      <c r="BU433" s="92"/>
      <c r="BV433" s="92"/>
      <c r="BW433" s="92"/>
      <c r="BX433" s="92"/>
      <c r="BY433" s="92"/>
      <c r="BZ433" s="92"/>
      <c r="CA433" s="92"/>
      <c r="CB433" s="92"/>
      <c r="CC433" s="92"/>
      <c r="CD433" s="92"/>
      <c r="CE433" s="92"/>
      <c r="CF433" s="92"/>
      <c r="CG433" s="92"/>
      <c r="CH433" s="92"/>
      <c r="CI433" s="92"/>
    </row>
    <row r="434" spans="1:87" ht="13.5" x14ac:dyDescent="0.25">
      <c r="A434" s="97"/>
      <c r="B434" s="98"/>
      <c r="C434" s="90"/>
      <c r="D434" s="91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100"/>
      <c r="P434" s="99"/>
      <c r="Q434" s="99"/>
      <c r="R434" s="101"/>
      <c r="S434" s="99"/>
      <c r="T434" s="99"/>
      <c r="U434" s="99"/>
      <c r="V434" s="99"/>
      <c r="W434" s="99"/>
      <c r="X434" s="99"/>
      <c r="Y434" s="99"/>
      <c r="Z434" s="90"/>
      <c r="AA434" s="90"/>
      <c r="AB434" s="90"/>
      <c r="AC434" s="102"/>
      <c r="AD434" s="102"/>
      <c r="AE434" s="102"/>
      <c r="AF434" s="102"/>
      <c r="AG434" s="95"/>
      <c r="AH434" s="92"/>
      <c r="AI434" s="90"/>
      <c r="AJ434" s="90"/>
      <c r="AK434" s="92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2"/>
      <c r="AW434" s="92"/>
      <c r="AX434" s="99"/>
      <c r="AY434" s="99"/>
      <c r="AZ434" s="92"/>
      <c r="BA434" s="92"/>
      <c r="BB434" s="92"/>
      <c r="BC434" s="92"/>
      <c r="BD434" s="99"/>
      <c r="BE434" s="99"/>
      <c r="BF434" s="99"/>
      <c r="BG434" s="99"/>
      <c r="BH434" s="92"/>
      <c r="BI434" s="92"/>
      <c r="BJ434" s="99"/>
      <c r="BK434" s="99"/>
      <c r="BL434" s="99"/>
      <c r="BM434" s="99"/>
      <c r="BN434" s="92"/>
      <c r="BO434" s="92"/>
      <c r="BP434" s="99"/>
      <c r="BQ434" s="99"/>
      <c r="BS434" s="99"/>
      <c r="BT434" s="99"/>
      <c r="BU434" s="92"/>
      <c r="BV434" s="92"/>
      <c r="BW434" s="92"/>
      <c r="BX434" s="92"/>
      <c r="BY434" s="92"/>
      <c r="BZ434" s="92"/>
      <c r="CA434" s="92"/>
      <c r="CB434" s="92"/>
      <c r="CC434" s="92"/>
      <c r="CD434" s="92"/>
      <c r="CE434" s="92"/>
      <c r="CF434" s="92"/>
      <c r="CG434" s="92"/>
      <c r="CH434" s="92"/>
      <c r="CI434" s="92"/>
    </row>
    <row r="435" spans="1:87" ht="13.5" x14ac:dyDescent="0.25">
      <c r="A435" s="97"/>
      <c r="B435" s="98"/>
      <c r="C435" s="90"/>
      <c r="D435" s="91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100"/>
      <c r="P435" s="99"/>
      <c r="Q435" s="99"/>
      <c r="R435" s="101"/>
      <c r="S435" s="99"/>
      <c r="T435" s="99"/>
      <c r="U435" s="99"/>
      <c r="V435" s="99"/>
      <c r="W435" s="99"/>
      <c r="X435" s="99"/>
      <c r="Y435" s="99"/>
      <c r="Z435" s="90"/>
      <c r="AA435" s="90"/>
      <c r="AB435" s="90"/>
      <c r="AC435" s="102"/>
      <c r="AD435" s="102"/>
      <c r="AE435" s="102"/>
      <c r="AF435" s="102"/>
      <c r="AG435" s="95"/>
      <c r="AH435" s="92"/>
      <c r="AI435" s="90"/>
      <c r="AJ435" s="90"/>
      <c r="AK435" s="92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2"/>
      <c r="AW435" s="92"/>
      <c r="AX435" s="99"/>
      <c r="AY435" s="99"/>
      <c r="AZ435" s="92"/>
      <c r="BA435" s="92"/>
      <c r="BB435" s="92"/>
      <c r="BC435" s="92"/>
      <c r="BD435" s="99"/>
      <c r="BE435" s="99"/>
      <c r="BF435" s="99"/>
      <c r="BG435" s="99"/>
      <c r="BH435" s="92"/>
      <c r="BI435" s="92"/>
      <c r="BJ435" s="99"/>
      <c r="BK435" s="99"/>
      <c r="BL435" s="99"/>
      <c r="BM435" s="99"/>
      <c r="BN435" s="92"/>
      <c r="BO435" s="92"/>
      <c r="BP435" s="99"/>
      <c r="BQ435" s="99"/>
      <c r="BS435" s="99"/>
      <c r="BT435" s="99"/>
      <c r="BU435" s="92"/>
      <c r="BV435" s="92"/>
      <c r="BW435" s="92"/>
      <c r="BX435" s="92"/>
      <c r="BY435" s="92"/>
      <c r="BZ435" s="92"/>
      <c r="CA435" s="92"/>
      <c r="CB435" s="92"/>
      <c r="CC435" s="92"/>
      <c r="CD435" s="92"/>
      <c r="CE435" s="92"/>
      <c r="CF435" s="92"/>
      <c r="CG435" s="92"/>
      <c r="CH435" s="92"/>
      <c r="CI435" s="92"/>
    </row>
    <row r="436" spans="1:87" ht="13.5" x14ac:dyDescent="0.25">
      <c r="A436" s="97"/>
      <c r="B436" s="98"/>
      <c r="C436" s="90"/>
      <c r="D436" s="91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100"/>
      <c r="P436" s="99"/>
      <c r="Q436" s="99"/>
      <c r="R436" s="101"/>
      <c r="S436" s="99"/>
      <c r="T436" s="99"/>
      <c r="U436" s="99"/>
      <c r="V436" s="99"/>
      <c r="W436" s="99"/>
      <c r="X436" s="99"/>
      <c r="Y436" s="99"/>
      <c r="Z436" s="90"/>
      <c r="AA436" s="90"/>
      <c r="AB436" s="90"/>
      <c r="AC436" s="102"/>
      <c r="AD436" s="102"/>
      <c r="AE436" s="102"/>
      <c r="AF436" s="102"/>
      <c r="AG436" s="95"/>
      <c r="AH436" s="92"/>
      <c r="AI436" s="90"/>
      <c r="AJ436" s="90"/>
      <c r="AK436" s="92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2"/>
      <c r="AW436" s="92"/>
      <c r="AX436" s="99"/>
      <c r="AY436" s="99"/>
      <c r="AZ436" s="92"/>
      <c r="BA436" s="92"/>
      <c r="BB436" s="92"/>
      <c r="BC436" s="92"/>
      <c r="BD436" s="99"/>
      <c r="BE436" s="99"/>
      <c r="BF436" s="99"/>
      <c r="BG436" s="99"/>
      <c r="BH436" s="92"/>
      <c r="BI436" s="92"/>
      <c r="BJ436" s="99"/>
      <c r="BK436" s="99"/>
      <c r="BL436" s="99"/>
      <c r="BM436" s="99"/>
      <c r="BN436" s="92"/>
      <c r="BO436" s="92"/>
      <c r="BP436" s="99"/>
      <c r="BQ436" s="99"/>
      <c r="BS436" s="99"/>
      <c r="BT436" s="99"/>
      <c r="BU436" s="92"/>
      <c r="BV436" s="92"/>
      <c r="BW436" s="92"/>
      <c r="BX436" s="92"/>
      <c r="BY436" s="92"/>
      <c r="BZ436" s="92"/>
      <c r="CA436" s="92"/>
      <c r="CB436" s="92"/>
      <c r="CC436" s="92"/>
      <c r="CD436" s="92"/>
      <c r="CE436" s="92"/>
      <c r="CF436" s="92"/>
      <c r="CG436" s="92"/>
      <c r="CH436" s="92"/>
      <c r="CI436" s="92"/>
    </row>
    <row r="437" spans="1:87" ht="13.5" x14ac:dyDescent="0.25">
      <c r="A437" s="97"/>
      <c r="B437" s="98"/>
      <c r="C437" s="90"/>
      <c r="D437" s="91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100"/>
      <c r="P437" s="99"/>
      <c r="Q437" s="99"/>
      <c r="R437" s="101"/>
      <c r="S437" s="99"/>
      <c r="T437" s="99"/>
      <c r="U437" s="99"/>
      <c r="V437" s="99"/>
      <c r="W437" s="99"/>
      <c r="X437" s="99"/>
      <c r="Y437" s="99"/>
      <c r="Z437" s="90"/>
      <c r="AA437" s="90"/>
      <c r="AB437" s="90"/>
      <c r="AC437" s="102"/>
      <c r="AD437" s="102"/>
      <c r="AE437" s="102"/>
      <c r="AF437" s="102"/>
      <c r="AG437" s="95"/>
      <c r="AH437" s="92"/>
      <c r="AI437" s="90"/>
      <c r="AJ437" s="90"/>
      <c r="AK437" s="92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2"/>
      <c r="AW437" s="92"/>
      <c r="AX437" s="99"/>
      <c r="AY437" s="99"/>
      <c r="AZ437" s="92"/>
      <c r="BA437" s="92"/>
      <c r="BB437" s="92"/>
      <c r="BC437" s="92"/>
      <c r="BD437" s="99"/>
      <c r="BE437" s="99"/>
      <c r="BF437" s="99"/>
      <c r="BG437" s="99"/>
      <c r="BH437" s="92"/>
      <c r="BI437" s="92"/>
      <c r="BJ437" s="99"/>
      <c r="BK437" s="99"/>
      <c r="BL437" s="99"/>
      <c r="BM437" s="99"/>
      <c r="BN437" s="92"/>
      <c r="BO437" s="92"/>
      <c r="BP437" s="99"/>
      <c r="BQ437" s="99"/>
      <c r="BS437" s="99"/>
      <c r="BT437" s="99"/>
      <c r="BU437" s="92"/>
      <c r="BV437" s="92"/>
      <c r="BW437" s="92"/>
      <c r="BX437" s="92"/>
      <c r="BY437" s="92"/>
      <c r="BZ437" s="92"/>
      <c r="CA437" s="92"/>
      <c r="CB437" s="92"/>
      <c r="CC437" s="92"/>
      <c r="CD437" s="92"/>
      <c r="CE437" s="92"/>
      <c r="CF437" s="92"/>
      <c r="CG437" s="92"/>
      <c r="CH437" s="92"/>
      <c r="CI437" s="92"/>
    </row>
    <row r="438" spans="1:87" ht="13.5" x14ac:dyDescent="0.25">
      <c r="A438" s="97"/>
      <c r="B438" s="98"/>
      <c r="C438" s="90"/>
      <c r="D438" s="91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100"/>
      <c r="P438" s="99"/>
      <c r="Q438" s="99"/>
      <c r="R438" s="101"/>
      <c r="S438" s="99"/>
      <c r="T438" s="99"/>
      <c r="U438" s="99"/>
      <c r="V438" s="99"/>
      <c r="W438" s="99"/>
      <c r="X438" s="99"/>
      <c r="Y438" s="99"/>
      <c r="Z438" s="90"/>
      <c r="AA438" s="90"/>
      <c r="AB438" s="90"/>
      <c r="AC438" s="102"/>
      <c r="AD438" s="102"/>
      <c r="AE438" s="102"/>
      <c r="AF438" s="102"/>
      <c r="AG438" s="95"/>
      <c r="AH438" s="92"/>
      <c r="AI438" s="90"/>
      <c r="AJ438" s="90"/>
      <c r="AK438" s="92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2"/>
      <c r="AW438" s="92"/>
      <c r="AX438" s="99"/>
      <c r="AY438" s="99"/>
      <c r="AZ438" s="92"/>
      <c r="BA438" s="92"/>
      <c r="BB438" s="92"/>
      <c r="BC438" s="92"/>
      <c r="BD438" s="99"/>
      <c r="BE438" s="99"/>
      <c r="BF438" s="99"/>
      <c r="BG438" s="99"/>
      <c r="BH438" s="92"/>
      <c r="BI438" s="92"/>
      <c r="BJ438" s="99"/>
      <c r="BK438" s="99"/>
      <c r="BL438" s="99"/>
      <c r="BM438" s="99"/>
      <c r="BN438" s="92"/>
      <c r="BO438" s="92"/>
      <c r="BP438" s="99"/>
      <c r="BQ438" s="99"/>
      <c r="BS438" s="99"/>
      <c r="BT438" s="99"/>
      <c r="BU438" s="92"/>
      <c r="BV438" s="92"/>
      <c r="BW438" s="92"/>
      <c r="BX438" s="92"/>
      <c r="BY438" s="92"/>
      <c r="BZ438" s="92"/>
      <c r="CA438" s="92"/>
      <c r="CB438" s="92"/>
      <c r="CC438" s="92"/>
      <c r="CD438" s="92"/>
      <c r="CE438" s="92"/>
      <c r="CF438" s="92"/>
      <c r="CG438" s="92"/>
      <c r="CH438" s="92"/>
      <c r="CI438" s="92"/>
    </row>
    <row r="439" spans="1:87" ht="13.5" x14ac:dyDescent="0.25">
      <c r="A439" s="97"/>
      <c r="B439" s="98"/>
      <c r="C439" s="90"/>
      <c r="D439" s="91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100"/>
      <c r="P439" s="99"/>
      <c r="Q439" s="99"/>
      <c r="R439" s="101"/>
      <c r="S439" s="99"/>
      <c r="T439" s="99"/>
      <c r="U439" s="99"/>
      <c r="V439" s="99"/>
      <c r="W439" s="99"/>
      <c r="X439" s="99"/>
      <c r="Y439" s="99"/>
      <c r="Z439" s="90"/>
      <c r="AA439" s="90"/>
      <c r="AB439" s="90"/>
      <c r="AC439" s="102"/>
      <c r="AD439" s="102"/>
      <c r="AE439" s="102"/>
      <c r="AF439" s="102"/>
      <c r="AG439" s="95"/>
      <c r="AH439" s="92"/>
      <c r="AI439" s="90"/>
      <c r="AJ439" s="90"/>
      <c r="AK439" s="92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2"/>
      <c r="AW439" s="92"/>
      <c r="AX439" s="99"/>
      <c r="AY439" s="99"/>
      <c r="AZ439" s="92"/>
      <c r="BA439" s="92"/>
      <c r="BB439" s="92"/>
      <c r="BC439" s="92"/>
      <c r="BD439" s="99"/>
      <c r="BE439" s="99"/>
      <c r="BF439" s="99"/>
      <c r="BG439" s="99"/>
      <c r="BH439" s="92"/>
      <c r="BI439" s="92"/>
      <c r="BJ439" s="99"/>
      <c r="BK439" s="99"/>
      <c r="BL439" s="99"/>
      <c r="BM439" s="99"/>
      <c r="BN439" s="92"/>
      <c r="BO439" s="92"/>
      <c r="BP439" s="99"/>
      <c r="BQ439" s="99"/>
      <c r="BS439" s="99"/>
      <c r="BT439" s="99"/>
      <c r="BU439" s="92"/>
      <c r="BV439" s="92"/>
      <c r="BW439" s="92"/>
      <c r="BX439" s="92"/>
      <c r="BY439" s="92"/>
      <c r="BZ439" s="92"/>
      <c r="CA439" s="92"/>
      <c r="CB439" s="92"/>
      <c r="CC439" s="92"/>
      <c r="CD439" s="92"/>
      <c r="CE439" s="92"/>
      <c r="CF439" s="92"/>
      <c r="CG439" s="92"/>
      <c r="CH439" s="92"/>
      <c r="CI439" s="92"/>
    </row>
    <row r="440" spans="1:87" ht="13.5" x14ac:dyDescent="0.25">
      <c r="A440" s="97"/>
      <c r="B440" s="98"/>
      <c r="C440" s="90"/>
      <c r="D440" s="91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100"/>
      <c r="P440" s="99"/>
      <c r="Q440" s="99"/>
      <c r="R440" s="101"/>
      <c r="S440" s="99"/>
      <c r="T440" s="99"/>
      <c r="U440" s="99"/>
      <c r="V440" s="99"/>
      <c r="W440" s="99"/>
      <c r="X440" s="99"/>
      <c r="Y440" s="99"/>
      <c r="Z440" s="90"/>
      <c r="AA440" s="90"/>
      <c r="AB440" s="90"/>
      <c r="AC440" s="102"/>
      <c r="AD440" s="102"/>
      <c r="AE440" s="102"/>
      <c r="AF440" s="102"/>
      <c r="AG440" s="95"/>
      <c r="AH440" s="92"/>
      <c r="AI440" s="90"/>
      <c r="AJ440" s="90"/>
      <c r="AK440" s="92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2"/>
      <c r="AW440" s="92"/>
      <c r="AX440" s="99"/>
      <c r="AY440" s="99"/>
      <c r="AZ440" s="92"/>
      <c r="BA440" s="92"/>
      <c r="BB440" s="92"/>
      <c r="BC440" s="92"/>
      <c r="BD440" s="99"/>
      <c r="BE440" s="99"/>
      <c r="BF440" s="99"/>
      <c r="BG440" s="99"/>
      <c r="BH440" s="92"/>
      <c r="BI440" s="92"/>
      <c r="BJ440" s="99"/>
      <c r="BK440" s="99"/>
      <c r="BL440" s="99"/>
      <c r="BM440" s="99"/>
      <c r="BN440" s="92"/>
      <c r="BO440" s="92"/>
      <c r="BP440" s="99"/>
      <c r="BQ440" s="99"/>
      <c r="BS440" s="99"/>
      <c r="BT440" s="99"/>
      <c r="BU440" s="92"/>
      <c r="BV440" s="92"/>
      <c r="BW440" s="92"/>
      <c r="BX440" s="92"/>
      <c r="BY440" s="92"/>
      <c r="BZ440" s="92"/>
      <c r="CA440" s="92"/>
      <c r="CB440" s="92"/>
      <c r="CC440" s="92"/>
      <c r="CD440" s="92"/>
      <c r="CE440" s="92"/>
      <c r="CF440" s="92"/>
      <c r="CG440" s="92"/>
      <c r="CH440" s="92"/>
      <c r="CI440" s="92"/>
    </row>
    <row r="441" spans="1:87" ht="13.5" x14ac:dyDescent="0.25">
      <c r="A441" s="97"/>
      <c r="B441" s="98"/>
      <c r="C441" s="90"/>
      <c r="D441" s="91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100"/>
      <c r="P441" s="99"/>
      <c r="Q441" s="99"/>
      <c r="R441" s="101"/>
      <c r="S441" s="99"/>
      <c r="T441" s="99"/>
      <c r="U441" s="99"/>
      <c r="V441" s="99"/>
      <c r="W441" s="99"/>
      <c r="X441" s="99"/>
      <c r="Y441" s="99"/>
      <c r="Z441" s="90"/>
      <c r="AA441" s="90"/>
      <c r="AB441" s="90"/>
      <c r="AC441" s="102"/>
      <c r="AD441" s="102"/>
      <c r="AE441" s="102"/>
      <c r="AF441" s="102"/>
      <c r="AG441" s="95"/>
      <c r="AH441" s="92"/>
      <c r="AI441" s="90"/>
      <c r="AJ441" s="90"/>
      <c r="AK441" s="92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2"/>
      <c r="AW441" s="92"/>
      <c r="AX441" s="99"/>
      <c r="AY441" s="99"/>
      <c r="AZ441" s="92"/>
      <c r="BA441" s="92"/>
      <c r="BB441" s="92"/>
      <c r="BC441" s="92"/>
      <c r="BD441" s="99"/>
      <c r="BE441" s="99"/>
      <c r="BF441" s="99"/>
      <c r="BG441" s="99"/>
      <c r="BH441" s="92"/>
      <c r="BI441" s="92"/>
      <c r="BJ441" s="99"/>
      <c r="BK441" s="99"/>
      <c r="BL441" s="99"/>
      <c r="BM441" s="99"/>
      <c r="BN441" s="92"/>
      <c r="BO441" s="92"/>
      <c r="BP441" s="99"/>
      <c r="BQ441" s="99"/>
      <c r="BS441" s="99"/>
      <c r="BT441" s="99"/>
      <c r="BU441" s="92"/>
      <c r="BV441" s="92"/>
      <c r="BW441" s="92"/>
      <c r="BX441" s="92"/>
      <c r="BY441" s="92"/>
      <c r="BZ441" s="92"/>
      <c r="CA441" s="92"/>
      <c r="CB441" s="92"/>
      <c r="CC441" s="92"/>
      <c r="CD441" s="92"/>
      <c r="CE441" s="92"/>
      <c r="CF441" s="92"/>
      <c r="CG441" s="92"/>
      <c r="CH441" s="92"/>
      <c r="CI441" s="92"/>
    </row>
    <row r="442" spans="1:87" ht="13.5" x14ac:dyDescent="0.25">
      <c r="A442" s="97"/>
      <c r="B442" s="98"/>
      <c r="C442" s="90"/>
      <c r="D442" s="91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100"/>
      <c r="P442" s="99"/>
      <c r="Q442" s="99"/>
      <c r="R442" s="101"/>
      <c r="S442" s="99"/>
      <c r="T442" s="99"/>
      <c r="U442" s="99"/>
      <c r="V442" s="99"/>
      <c r="W442" s="99"/>
      <c r="X442" s="99"/>
      <c r="Y442" s="99"/>
      <c r="Z442" s="90"/>
      <c r="AA442" s="90"/>
      <c r="AB442" s="90"/>
      <c r="AC442" s="102"/>
      <c r="AD442" s="102"/>
      <c r="AE442" s="102"/>
      <c r="AF442" s="102"/>
      <c r="AG442" s="95"/>
      <c r="AH442" s="92"/>
      <c r="AI442" s="90"/>
      <c r="AJ442" s="90"/>
      <c r="AK442" s="92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2"/>
      <c r="AW442" s="92"/>
      <c r="AX442" s="99"/>
      <c r="AY442" s="99"/>
      <c r="AZ442" s="92"/>
      <c r="BA442" s="92"/>
      <c r="BB442" s="92"/>
      <c r="BC442" s="92"/>
      <c r="BD442" s="99"/>
      <c r="BE442" s="99"/>
      <c r="BF442" s="99"/>
      <c r="BG442" s="99"/>
      <c r="BH442" s="92"/>
      <c r="BI442" s="92"/>
      <c r="BJ442" s="99"/>
      <c r="BK442" s="99"/>
      <c r="BL442" s="99"/>
      <c r="BM442" s="99"/>
      <c r="BN442" s="92"/>
      <c r="BO442" s="92"/>
      <c r="BP442" s="99"/>
      <c r="BQ442" s="99"/>
      <c r="BS442" s="99"/>
      <c r="BT442" s="99"/>
      <c r="BU442" s="92"/>
      <c r="BV442" s="92"/>
      <c r="BW442" s="92"/>
      <c r="BX442" s="92"/>
      <c r="BY442" s="92"/>
      <c r="BZ442" s="92"/>
      <c r="CA442" s="92"/>
      <c r="CB442" s="92"/>
      <c r="CC442" s="92"/>
      <c r="CD442" s="92"/>
      <c r="CE442" s="92"/>
      <c r="CF442" s="92"/>
      <c r="CG442" s="92"/>
      <c r="CH442" s="92"/>
      <c r="CI442" s="92"/>
    </row>
    <row r="443" spans="1:87" ht="13.5" x14ac:dyDescent="0.25">
      <c r="A443" s="97"/>
      <c r="B443" s="98"/>
      <c r="C443" s="90"/>
      <c r="D443" s="91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100"/>
      <c r="P443" s="99"/>
      <c r="Q443" s="99"/>
      <c r="R443" s="101"/>
      <c r="S443" s="99"/>
      <c r="T443" s="99"/>
      <c r="U443" s="99"/>
      <c r="V443" s="99"/>
      <c r="W443" s="99"/>
      <c r="X443" s="99"/>
      <c r="Y443" s="99"/>
      <c r="Z443" s="90"/>
      <c r="AA443" s="90"/>
      <c r="AB443" s="90"/>
      <c r="AC443" s="102"/>
      <c r="AD443" s="102"/>
      <c r="AE443" s="102"/>
      <c r="AF443" s="102"/>
      <c r="AG443" s="95"/>
      <c r="AH443" s="92"/>
      <c r="AI443" s="90"/>
      <c r="AJ443" s="90"/>
      <c r="AK443" s="92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2"/>
      <c r="AW443" s="92"/>
      <c r="AX443" s="99"/>
      <c r="AY443" s="99"/>
      <c r="AZ443" s="92"/>
      <c r="BA443" s="92"/>
      <c r="BB443" s="92"/>
      <c r="BC443" s="92"/>
      <c r="BD443" s="99"/>
      <c r="BE443" s="99"/>
      <c r="BF443" s="99"/>
      <c r="BG443" s="99"/>
      <c r="BH443" s="92"/>
      <c r="BI443" s="92"/>
      <c r="BJ443" s="99"/>
      <c r="BK443" s="99"/>
      <c r="BL443" s="99"/>
      <c r="BM443" s="99"/>
      <c r="BN443" s="92"/>
      <c r="BO443" s="92"/>
      <c r="BP443" s="99"/>
      <c r="BQ443" s="99"/>
      <c r="BS443" s="99"/>
      <c r="BT443" s="99"/>
      <c r="BU443" s="92"/>
      <c r="BV443" s="92"/>
      <c r="BW443" s="92"/>
      <c r="BX443" s="92"/>
      <c r="BY443" s="92"/>
      <c r="BZ443" s="92"/>
      <c r="CA443" s="92"/>
      <c r="CB443" s="92"/>
      <c r="CC443" s="92"/>
      <c r="CD443" s="92"/>
      <c r="CE443" s="92"/>
      <c r="CF443" s="92"/>
      <c r="CG443" s="92"/>
      <c r="CH443" s="92"/>
      <c r="CI443" s="92"/>
    </row>
    <row r="444" spans="1:87" ht="13.5" x14ac:dyDescent="0.25">
      <c r="A444" s="97"/>
      <c r="B444" s="98"/>
      <c r="C444" s="90"/>
      <c r="D444" s="91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100"/>
      <c r="P444" s="99"/>
      <c r="Q444" s="99"/>
      <c r="R444" s="101"/>
      <c r="S444" s="99"/>
      <c r="T444" s="99"/>
      <c r="U444" s="99"/>
      <c r="V444" s="99"/>
      <c r="W444" s="99"/>
      <c r="X444" s="99"/>
      <c r="Y444" s="99"/>
      <c r="Z444" s="90"/>
      <c r="AA444" s="90"/>
      <c r="AB444" s="90"/>
      <c r="AC444" s="102"/>
      <c r="AD444" s="102"/>
      <c r="AE444" s="102"/>
      <c r="AF444" s="102"/>
      <c r="AG444" s="95"/>
      <c r="AH444" s="92"/>
      <c r="AI444" s="90"/>
      <c r="AJ444" s="90"/>
      <c r="AK444" s="92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2"/>
      <c r="AW444" s="92"/>
      <c r="AX444" s="99"/>
      <c r="AY444" s="99"/>
      <c r="AZ444" s="92"/>
      <c r="BA444" s="92"/>
      <c r="BB444" s="92"/>
      <c r="BC444" s="92"/>
      <c r="BD444" s="99"/>
      <c r="BE444" s="99"/>
      <c r="BF444" s="99"/>
      <c r="BG444" s="99"/>
      <c r="BH444" s="92"/>
      <c r="BI444" s="92"/>
      <c r="BJ444" s="99"/>
      <c r="BK444" s="99"/>
      <c r="BL444" s="99"/>
      <c r="BM444" s="99"/>
      <c r="BN444" s="92"/>
      <c r="BO444" s="92"/>
      <c r="BP444" s="99"/>
      <c r="BQ444" s="99"/>
      <c r="BS444" s="99"/>
      <c r="BT444" s="99"/>
      <c r="BU444" s="92"/>
      <c r="BV444" s="92"/>
      <c r="BW444" s="92"/>
      <c r="BX444" s="92"/>
      <c r="BY444" s="92"/>
      <c r="BZ444" s="92"/>
      <c r="CA444" s="92"/>
      <c r="CB444" s="92"/>
      <c r="CC444" s="92"/>
      <c r="CD444" s="92"/>
      <c r="CE444" s="92"/>
      <c r="CF444" s="92"/>
      <c r="CG444" s="92"/>
      <c r="CH444" s="92"/>
      <c r="CI444" s="92"/>
    </row>
    <row r="445" spans="1:87" ht="13.5" x14ac:dyDescent="0.25">
      <c r="A445" s="97"/>
      <c r="B445" s="98"/>
      <c r="C445" s="90"/>
      <c r="D445" s="91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100"/>
      <c r="P445" s="99"/>
      <c r="Q445" s="99"/>
      <c r="R445" s="101"/>
      <c r="S445" s="99"/>
      <c r="T445" s="99"/>
      <c r="U445" s="99"/>
      <c r="V445" s="99"/>
      <c r="W445" s="99"/>
      <c r="X445" s="99"/>
      <c r="Y445" s="99"/>
      <c r="Z445" s="90"/>
      <c r="AA445" s="90"/>
      <c r="AB445" s="90"/>
      <c r="AC445" s="102"/>
      <c r="AD445" s="102"/>
      <c r="AE445" s="102"/>
      <c r="AF445" s="102"/>
      <c r="AG445" s="95"/>
      <c r="AH445" s="92"/>
      <c r="AI445" s="90"/>
      <c r="AJ445" s="90"/>
      <c r="AK445" s="92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2"/>
      <c r="AW445" s="92"/>
      <c r="AX445" s="99"/>
      <c r="AY445" s="99"/>
      <c r="AZ445" s="92"/>
      <c r="BA445" s="92"/>
      <c r="BB445" s="92"/>
      <c r="BC445" s="92"/>
      <c r="BD445" s="99"/>
      <c r="BE445" s="99"/>
      <c r="BF445" s="99"/>
      <c r="BG445" s="99"/>
      <c r="BH445" s="92"/>
      <c r="BI445" s="92"/>
      <c r="BJ445" s="99"/>
      <c r="BK445" s="99"/>
      <c r="BL445" s="99"/>
      <c r="BM445" s="99"/>
      <c r="BN445" s="92"/>
      <c r="BO445" s="92"/>
      <c r="BP445" s="99"/>
      <c r="BQ445" s="99"/>
      <c r="BS445" s="99"/>
      <c r="BT445" s="99"/>
      <c r="BU445" s="92"/>
      <c r="BV445" s="92"/>
      <c r="BW445" s="92"/>
      <c r="BX445" s="92"/>
      <c r="BY445" s="92"/>
      <c r="BZ445" s="92"/>
      <c r="CA445" s="92"/>
      <c r="CB445" s="92"/>
      <c r="CC445" s="92"/>
      <c r="CD445" s="92"/>
      <c r="CE445" s="92"/>
      <c r="CF445" s="92"/>
      <c r="CG445" s="92"/>
      <c r="CH445" s="92"/>
      <c r="CI445" s="92"/>
    </row>
    <row r="446" spans="1:87" ht="13.5" x14ac:dyDescent="0.25">
      <c r="A446" s="97"/>
      <c r="B446" s="98"/>
      <c r="C446" s="90"/>
      <c r="D446" s="91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100"/>
      <c r="P446" s="99"/>
      <c r="Q446" s="99"/>
      <c r="R446" s="101"/>
      <c r="S446" s="99"/>
      <c r="T446" s="99"/>
      <c r="U446" s="99"/>
      <c r="V446" s="99"/>
      <c r="W446" s="99"/>
      <c r="X446" s="99"/>
      <c r="Y446" s="99"/>
      <c r="Z446" s="90"/>
      <c r="AA446" s="90"/>
      <c r="AB446" s="90"/>
      <c r="AC446" s="102"/>
      <c r="AD446" s="102"/>
      <c r="AE446" s="102"/>
      <c r="AF446" s="102"/>
      <c r="AG446" s="95"/>
      <c r="AH446" s="92"/>
      <c r="AI446" s="90"/>
      <c r="AJ446" s="90"/>
      <c r="AK446" s="92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2"/>
      <c r="AW446" s="92"/>
      <c r="AX446" s="99"/>
      <c r="AY446" s="99"/>
      <c r="AZ446" s="92"/>
      <c r="BA446" s="92"/>
      <c r="BB446" s="92"/>
      <c r="BC446" s="92"/>
      <c r="BD446" s="99"/>
      <c r="BE446" s="99"/>
      <c r="BF446" s="99"/>
      <c r="BG446" s="99"/>
      <c r="BH446" s="92"/>
      <c r="BI446" s="92"/>
      <c r="BJ446" s="99"/>
      <c r="BK446" s="99"/>
      <c r="BL446" s="99"/>
      <c r="BM446" s="99"/>
      <c r="BN446" s="92"/>
      <c r="BO446" s="92"/>
      <c r="BP446" s="99"/>
      <c r="BQ446" s="99"/>
      <c r="BS446" s="99"/>
      <c r="BT446" s="99"/>
      <c r="BU446" s="92"/>
      <c r="BV446" s="92"/>
      <c r="BW446" s="92"/>
      <c r="BX446" s="92"/>
      <c r="BY446" s="92"/>
      <c r="BZ446" s="92"/>
      <c r="CA446" s="92"/>
      <c r="CB446" s="92"/>
      <c r="CC446" s="92"/>
      <c r="CD446" s="92"/>
      <c r="CE446" s="92"/>
      <c r="CF446" s="92"/>
      <c r="CG446" s="92"/>
      <c r="CH446" s="92"/>
      <c r="CI446" s="92"/>
    </row>
    <row r="447" spans="1:87" ht="13.5" x14ac:dyDescent="0.25">
      <c r="A447" s="97"/>
      <c r="B447" s="98"/>
      <c r="C447" s="90"/>
      <c r="D447" s="91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100"/>
      <c r="P447" s="99"/>
      <c r="Q447" s="99"/>
      <c r="R447" s="101"/>
      <c r="S447" s="99"/>
      <c r="T447" s="99"/>
      <c r="U447" s="99"/>
      <c r="V447" s="99"/>
      <c r="W447" s="99"/>
      <c r="X447" s="99"/>
      <c r="Y447" s="99"/>
      <c r="Z447" s="90"/>
      <c r="AA447" s="90"/>
      <c r="AB447" s="90"/>
      <c r="AC447" s="102"/>
      <c r="AD447" s="102"/>
      <c r="AE447" s="102"/>
      <c r="AF447" s="102"/>
      <c r="AG447" s="95"/>
      <c r="AH447" s="92"/>
      <c r="AI447" s="90"/>
      <c r="AJ447" s="90"/>
      <c r="AK447" s="92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2"/>
      <c r="AW447" s="92"/>
      <c r="AX447" s="99"/>
      <c r="AY447" s="99"/>
      <c r="AZ447" s="92"/>
      <c r="BA447" s="92"/>
      <c r="BB447" s="92"/>
      <c r="BC447" s="92"/>
      <c r="BD447" s="99"/>
      <c r="BE447" s="99"/>
      <c r="BF447" s="99"/>
      <c r="BG447" s="99"/>
      <c r="BH447" s="92"/>
      <c r="BI447" s="92"/>
      <c r="BJ447" s="99"/>
      <c r="BK447" s="99"/>
      <c r="BL447" s="99"/>
      <c r="BM447" s="99"/>
      <c r="BN447" s="92"/>
      <c r="BO447" s="92"/>
      <c r="BP447" s="99"/>
      <c r="BQ447" s="99"/>
      <c r="BS447" s="99"/>
      <c r="BT447" s="99"/>
      <c r="BU447" s="92"/>
      <c r="BV447" s="92"/>
      <c r="BW447" s="92"/>
      <c r="BX447" s="92"/>
      <c r="BY447" s="92"/>
      <c r="BZ447" s="92"/>
      <c r="CA447" s="92"/>
      <c r="CB447" s="92"/>
      <c r="CC447" s="92"/>
      <c r="CD447" s="92"/>
      <c r="CE447" s="92"/>
      <c r="CF447" s="92"/>
      <c r="CG447" s="92"/>
      <c r="CH447" s="92"/>
      <c r="CI447" s="92"/>
    </row>
    <row r="448" spans="1:87" ht="13.5" x14ac:dyDescent="0.25">
      <c r="A448" s="97"/>
      <c r="B448" s="98"/>
      <c r="C448" s="90"/>
      <c r="D448" s="91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100"/>
      <c r="P448" s="99"/>
      <c r="Q448" s="99"/>
      <c r="R448" s="101"/>
      <c r="S448" s="99"/>
      <c r="T448" s="99"/>
      <c r="U448" s="99"/>
      <c r="V448" s="99"/>
      <c r="W448" s="99"/>
      <c r="X448" s="99"/>
      <c r="Y448" s="99"/>
      <c r="Z448" s="90"/>
      <c r="AA448" s="90"/>
      <c r="AB448" s="90"/>
      <c r="AC448" s="102"/>
      <c r="AD448" s="102"/>
      <c r="AE448" s="102"/>
      <c r="AF448" s="102"/>
      <c r="AG448" s="95"/>
      <c r="AH448" s="92"/>
      <c r="AI448" s="90"/>
      <c r="AJ448" s="90"/>
      <c r="AK448" s="92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2"/>
      <c r="AW448" s="92"/>
      <c r="AX448" s="99"/>
      <c r="AY448" s="99"/>
      <c r="AZ448" s="92"/>
      <c r="BA448" s="92"/>
      <c r="BB448" s="92"/>
      <c r="BC448" s="92"/>
      <c r="BD448" s="99"/>
      <c r="BE448" s="99"/>
      <c r="BF448" s="99"/>
      <c r="BG448" s="99"/>
      <c r="BH448" s="92"/>
      <c r="BI448" s="92"/>
      <c r="BJ448" s="99"/>
      <c r="BK448" s="99"/>
      <c r="BL448" s="99"/>
      <c r="BM448" s="99"/>
      <c r="BN448" s="92"/>
      <c r="BO448" s="92"/>
      <c r="BP448" s="99"/>
      <c r="BQ448" s="99"/>
      <c r="BS448" s="99"/>
      <c r="BT448" s="99"/>
      <c r="BU448" s="92"/>
      <c r="BV448" s="92"/>
      <c r="BW448" s="92"/>
      <c r="BX448" s="92"/>
      <c r="BY448" s="92"/>
      <c r="BZ448" s="92"/>
      <c r="CA448" s="92"/>
      <c r="CB448" s="92"/>
      <c r="CC448" s="92"/>
      <c r="CD448" s="92"/>
      <c r="CE448" s="92"/>
      <c r="CF448" s="92"/>
      <c r="CG448" s="92"/>
      <c r="CH448" s="92"/>
      <c r="CI448" s="92"/>
    </row>
    <row r="449" spans="1:87" ht="13.5" x14ac:dyDescent="0.25">
      <c r="A449" s="97"/>
      <c r="B449" s="98"/>
      <c r="C449" s="90"/>
      <c r="D449" s="91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100"/>
      <c r="P449" s="99"/>
      <c r="Q449" s="99"/>
      <c r="R449" s="101"/>
      <c r="S449" s="99"/>
      <c r="T449" s="99"/>
      <c r="U449" s="99"/>
      <c r="V449" s="99"/>
      <c r="W449" s="99"/>
      <c r="X449" s="99"/>
      <c r="Y449" s="99"/>
      <c r="Z449" s="90"/>
      <c r="AA449" s="90"/>
      <c r="AB449" s="90"/>
      <c r="AC449" s="102"/>
      <c r="AD449" s="102"/>
      <c r="AE449" s="102"/>
      <c r="AF449" s="102"/>
      <c r="AG449" s="95"/>
      <c r="AH449" s="92"/>
      <c r="AI449" s="90"/>
      <c r="AJ449" s="90"/>
      <c r="AK449" s="92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2"/>
      <c r="AW449" s="92"/>
      <c r="AX449" s="99"/>
      <c r="AY449" s="99"/>
      <c r="AZ449" s="92"/>
      <c r="BA449" s="92"/>
      <c r="BB449" s="92"/>
      <c r="BC449" s="92"/>
      <c r="BD449" s="99"/>
      <c r="BE449" s="99"/>
      <c r="BF449" s="99"/>
      <c r="BG449" s="99"/>
      <c r="BH449" s="92"/>
      <c r="BI449" s="92"/>
      <c r="BJ449" s="99"/>
      <c r="BK449" s="99"/>
      <c r="BL449" s="99"/>
      <c r="BM449" s="99"/>
      <c r="BN449" s="92"/>
      <c r="BO449" s="92"/>
      <c r="BP449" s="99"/>
      <c r="BQ449" s="99"/>
      <c r="BS449" s="99"/>
      <c r="BT449" s="99"/>
      <c r="BU449" s="92"/>
      <c r="BV449" s="92"/>
      <c r="BW449" s="92"/>
      <c r="BX449" s="92"/>
      <c r="BY449" s="92"/>
      <c r="BZ449" s="92"/>
      <c r="CA449" s="92"/>
      <c r="CB449" s="92"/>
      <c r="CC449" s="92"/>
      <c r="CD449" s="92"/>
      <c r="CE449" s="92"/>
      <c r="CF449" s="92"/>
      <c r="CG449" s="92"/>
      <c r="CH449" s="92"/>
      <c r="CI449" s="92"/>
    </row>
    <row r="450" spans="1:87" ht="13.5" x14ac:dyDescent="0.25">
      <c r="A450" s="97"/>
      <c r="B450" s="98"/>
      <c r="C450" s="90"/>
      <c r="D450" s="91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100"/>
      <c r="P450" s="99"/>
      <c r="Q450" s="99"/>
      <c r="R450" s="101"/>
      <c r="S450" s="99"/>
      <c r="T450" s="99"/>
      <c r="U450" s="99"/>
      <c r="V450" s="99"/>
      <c r="W450" s="99"/>
      <c r="X450" s="99"/>
      <c r="Y450" s="99"/>
      <c r="Z450" s="90"/>
      <c r="AA450" s="90"/>
      <c r="AB450" s="90"/>
      <c r="AC450" s="102"/>
      <c r="AD450" s="102"/>
      <c r="AE450" s="102"/>
      <c r="AF450" s="102"/>
      <c r="AG450" s="95"/>
      <c r="AH450" s="92"/>
      <c r="AI450" s="90"/>
      <c r="AJ450" s="90"/>
      <c r="AK450" s="92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2"/>
      <c r="AW450" s="92"/>
      <c r="AX450" s="99"/>
      <c r="AY450" s="99"/>
      <c r="AZ450" s="92"/>
      <c r="BA450" s="92"/>
      <c r="BB450" s="92"/>
      <c r="BC450" s="92"/>
      <c r="BD450" s="99"/>
      <c r="BE450" s="99"/>
      <c r="BF450" s="99"/>
      <c r="BG450" s="99"/>
      <c r="BH450" s="92"/>
      <c r="BI450" s="92"/>
      <c r="BJ450" s="99"/>
      <c r="BK450" s="99"/>
      <c r="BL450" s="99"/>
      <c r="BM450" s="99"/>
      <c r="BN450" s="92"/>
      <c r="BO450" s="92"/>
      <c r="BP450" s="99"/>
      <c r="BQ450" s="99"/>
      <c r="BS450" s="99"/>
      <c r="BT450" s="99"/>
      <c r="BU450" s="92"/>
      <c r="BV450" s="92"/>
      <c r="BW450" s="92"/>
      <c r="BX450" s="92"/>
      <c r="BY450" s="92"/>
      <c r="BZ450" s="92"/>
      <c r="CA450" s="92"/>
      <c r="CB450" s="92"/>
      <c r="CC450" s="92"/>
      <c r="CD450" s="92"/>
      <c r="CE450" s="92"/>
      <c r="CF450" s="92"/>
      <c r="CG450" s="92"/>
      <c r="CH450" s="92"/>
      <c r="CI450" s="92"/>
    </row>
    <row r="451" spans="1:87" ht="13.5" x14ac:dyDescent="0.25">
      <c r="A451" s="97"/>
      <c r="B451" s="98"/>
      <c r="C451" s="90"/>
      <c r="D451" s="91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100"/>
      <c r="P451" s="99"/>
      <c r="Q451" s="99"/>
      <c r="R451" s="101"/>
      <c r="S451" s="99"/>
      <c r="T451" s="99"/>
      <c r="U451" s="99"/>
      <c r="V451" s="99"/>
      <c r="W451" s="99"/>
      <c r="X451" s="99"/>
      <c r="Y451" s="99"/>
      <c r="Z451" s="90"/>
      <c r="AA451" s="90"/>
      <c r="AB451" s="90"/>
      <c r="AC451" s="102"/>
      <c r="AD451" s="102"/>
      <c r="AE451" s="102"/>
      <c r="AF451" s="102"/>
      <c r="AG451" s="95"/>
      <c r="AH451" s="92"/>
      <c r="AI451" s="90"/>
      <c r="AJ451" s="90"/>
      <c r="AK451" s="92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2"/>
      <c r="AW451" s="92"/>
      <c r="AX451" s="99"/>
      <c r="AY451" s="99"/>
      <c r="AZ451" s="92"/>
      <c r="BA451" s="92"/>
      <c r="BB451" s="92"/>
      <c r="BC451" s="92"/>
      <c r="BD451" s="99"/>
      <c r="BE451" s="99"/>
      <c r="BF451" s="99"/>
      <c r="BG451" s="99"/>
      <c r="BH451" s="92"/>
      <c r="BI451" s="92"/>
      <c r="BJ451" s="99"/>
      <c r="BK451" s="99"/>
      <c r="BL451" s="99"/>
      <c r="BM451" s="99"/>
      <c r="BN451" s="92"/>
      <c r="BO451" s="92"/>
      <c r="BP451" s="99"/>
      <c r="BQ451" s="99"/>
      <c r="BS451" s="99"/>
      <c r="BT451" s="99"/>
      <c r="BU451" s="92"/>
      <c r="BV451" s="92"/>
      <c r="BW451" s="92"/>
      <c r="BX451" s="92"/>
      <c r="BY451" s="92"/>
      <c r="BZ451" s="92"/>
      <c r="CA451" s="92"/>
      <c r="CB451" s="92"/>
      <c r="CC451" s="92"/>
      <c r="CD451" s="92"/>
      <c r="CE451" s="92"/>
      <c r="CF451" s="92"/>
      <c r="CG451" s="92"/>
      <c r="CH451" s="92"/>
      <c r="CI451" s="92"/>
    </row>
    <row r="452" spans="1:87" ht="13.5" x14ac:dyDescent="0.25">
      <c r="A452" s="97"/>
      <c r="B452" s="98"/>
      <c r="C452" s="90"/>
      <c r="D452" s="91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100"/>
      <c r="P452" s="99"/>
      <c r="Q452" s="99"/>
      <c r="R452" s="101"/>
      <c r="S452" s="99"/>
      <c r="T452" s="99"/>
      <c r="U452" s="99"/>
      <c r="V452" s="99"/>
      <c r="W452" s="99"/>
      <c r="X452" s="99"/>
      <c r="Y452" s="99"/>
      <c r="Z452" s="90"/>
      <c r="AA452" s="90"/>
      <c r="AB452" s="90"/>
      <c r="AC452" s="102"/>
      <c r="AD452" s="102"/>
      <c r="AE452" s="102"/>
      <c r="AF452" s="102"/>
      <c r="AG452" s="95"/>
      <c r="AH452" s="92"/>
      <c r="AI452" s="90"/>
      <c r="AJ452" s="90"/>
      <c r="AK452" s="92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2"/>
      <c r="AW452" s="92"/>
      <c r="AX452" s="99"/>
      <c r="AY452" s="99"/>
      <c r="AZ452" s="92"/>
      <c r="BA452" s="92"/>
      <c r="BB452" s="92"/>
      <c r="BC452" s="92"/>
      <c r="BD452" s="99"/>
      <c r="BE452" s="99"/>
      <c r="BF452" s="99"/>
      <c r="BG452" s="99"/>
      <c r="BH452" s="92"/>
      <c r="BI452" s="92"/>
      <c r="BJ452" s="99"/>
      <c r="BK452" s="99"/>
      <c r="BL452" s="99"/>
      <c r="BM452" s="99"/>
      <c r="BN452" s="92"/>
      <c r="BO452" s="92"/>
      <c r="BP452" s="99"/>
      <c r="BQ452" s="99"/>
      <c r="BS452" s="99"/>
      <c r="BT452" s="99"/>
      <c r="BU452" s="92"/>
      <c r="BV452" s="92"/>
      <c r="BW452" s="92"/>
      <c r="BX452" s="92"/>
      <c r="BY452" s="92"/>
      <c r="BZ452" s="92"/>
      <c r="CA452" s="92"/>
      <c r="CB452" s="92"/>
      <c r="CC452" s="92"/>
      <c r="CD452" s="92"/>
      <c r="CE452" s="92"/>
      <c r="CF452" s="92"/>
      <c r="CG452" s="92"/>
      <c r="CH452" s="92"/>
      <c r="CI452" s="92"/>
    </row>
    <row r="453" spans="1:87" ht="13.5" x14ac:dyDescent="0.25">
      <c r="A453" s="97"/>
      <c r="B453" s="98"/>
      <c r="C453" s="90"/>
      <c r="D453" s="91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100"/>
      <c r="P453" s="99"/>
      <c r="Q453" s="99"/>
      <c r="R453" s="101"/>
      <c r="S453" s="99"/>
      <c r="T453" s="99"/>
      <c r="U453" s="99"/>
      <c r="V453" s="99"/>
      <c r="W453" s="99"/>
      <c r="X453" s="99"/>
      <c r="Y453" s="99"/>
      <c r="Z453" s="90"/>
      <c r="AA453" s="90"/>
      <c r="AB453" s="90"/>
      <c r="AC453" s="102"/>
      <c r="AD453" s="102"/>
      <c r="AE453" s="102"/>
      <c r="AF453" s="102"/>
      <c r="AG453" s="95"/>
      <c r="AH453" s="92"/>
      <c r="AI453" s="90"/>
      <c r="AJ453" s="90"/>
      <c r="AK453" s="92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2"/>
      <c r="AW453" s="92"/>
      <c r="AX453" s="99"/>
      <c r="AY453" s="99"/>
      <c r="AZ453" s="92"/>
      <c r="BA453" s="92"/>
      <c r="BB453" s="92"/>
      <c r="BC453" s="92"/>
      <c r="BD453" s="99"/>
      <c r="BE453" s="99"/>
      <c r="BF453" s="99"/>
      <c r="BG453" s="99"/>
      <c r="BH453" s="92"/>
      <c r="BI453" s="92"/>
      <c r="BJ453" s="99"/>
      <c r="BK453" s="99"/>
      <c r="BL453" s="99"/>
      <c r="BM453" s="99"/>
      <c r="BN453" s="92"/>
      <c r="BO453" s="92"/>
      <c r="BP453" s="99"/>
      <c r="BQ453" s="99"/>
      <c r="BS453" s="99"/>
      <c r="BT453" s="99"/>
      <c r="BU453" s="92"/>
      <c r="BV453" s="92"/>
      <c r="BW453" s="92"/>
      <c r="BX453" s="92"/>
      <c r="BY453" s="92"/>
      <c r="BZ453" s="92"/>
      <c r="CA453" s="92"/>
      <c r="CB453" s="92"/>
      <c r="CC453" s="92"/>
      <c r="CD453" s="92"/>
      <c r="CE453" s="92"/>
      <c r="CF453" s="92"/>
      <c r="CG453" s="92"/>
      <c r="CH453" s="92"/>
      <c r="CI453" s="92"/>
    </row>
    <row r="454" spans="1:87" ht="13.5" x14ac:dyDescent="0.25">
      <c r="A454" s="97"/>
      <c r="B454" s="98"/>
      <c r="C454" s="90"/>
      <c r="D454" s="91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100"/>
      <c r="P454" s="99"/>
      <c r="Q454" s="99"/>
      <c r="R454" s="101"/>
      <c r="S454" s="99"/>
      <c r="T454" s="99"/>
      <c r="U454" s="99"/>
      <c r="V454" s="99"/>
      <c r="W454" s="99"/>
      <c r="X454" s="99"/>
      <c r="Y454" s="99"/>
      <c r="Z454" s="90"/>
      <c r="AA454" s="90"/>
      <c r="AB454" s="90"/>
      <c r="AC454" s="102"/>
      <c r="AD454" s="102"/>
      <c r="AE454" s="102"/>
      <c r="AF454" s="102"/>
      <c r="AG454" s="95"/>
      <c r="AH454" s="92"/>
      <c r="AI454" s="90"/>
      <c r="AJ454" s="90"/>
      <c r="AK454" s="92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2"/>
      <c r="AW454" s="92"/>
      <c r="AX454" s="99"/>
      <c r="AY454" s="99"/>
      <c r="AZ454" s="92"/>
      <c r="BA454" s="92"/>
      <c r="BB454" s="92"/>
      <c r="BC454" s="92"/>
      <c r="BD454" s="99"/>
      <c r="BE454" s="99"/>
      <c r="BF454" s="99"/>
      <c r="BG454" s="99"/>
      <c r="BH454" s="92"/>
      <c r="BI454" s="92"/>
      <c r="BJ454" s="99"/>
      <c r="BK454" s="99"/>
      <c r="BL454" s="99"/>
      <c r="BM454" s="99"/>
      <c r="BN454" s="92"/>
      <c r="BO454" s="92"/>
      <c r="BP454" s="99"/>
      <c r="BQ454" s="99"/>
      <c r="BS454" s="99"/>
      <c r="BT454" s="99"/>
      <c r="BU454" s="92"/>
      <c r="BV454" s="92"/>
      <c r="BW454" s="92"/>
      <c r="BX454" s="92"/>
      <c r="BY454" s="92"/>
      <c r="BZ454" s="92"/>
      <c r="CA454" s="92"/>
      <c r="CB454" s="92"/>
      <c r="CC454" s="92"/>
      <c r="CD454" s="92"/>
      <c r="CE454" s="92"/>
      <c r="CF454" s="92"/>
      <c r="CG454" s="92"/>
      <c r="CH454" s="92"/>
      <c r="CI454" s="92"/>
    </row>
    <row r="455" spans="1:87" ht="13.5" x14ac:dyDescent="0.25">
      <c r="A455" s="97"/>
      <c r="B455" s="98"/>
      <c r="C455" s="90"/>
      <c r="D455" s="91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100"/>
      <c r="P455" s="99"/>
      <c r="Q455" s="99"/>
      <c r="R455" s="101"/>
      <c r="S455" s="99"/>
      <c r="T455" s="99"/>
      <c r="U455" s="99"/>
      <c r="V455" s="99"/>
      <c r="W455" s="99"/>
      <c r="X455" s="99"/>
      <c r="Y455" s="99"/>
      <c r="Z455" s="90"/>
      <c r="AA455" s="90"/>
      <c r="AB455" s="90"/>
      <c r="AC455" s="102"/>
      <c r="AD455" s="102"/>
      <c r="AE455" s="102"/>
      <c r="AF455" s="102"/>
      <c r="AG455" s="95"/>
      <c r="AH455" s="92"/>
      <c r="AI455" s="90"/>
      <c r="AJ455" s="90"/>
      <c r="AK455" s="92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2"/>
      <c r="AW455" s="92"/>
      <c r="AX455" s="99"/>
      <c r="AY455" s="99"/>
      <c r="AZ455" s="92"/>
      <c r="BA455" s="92"/>
      <c r="BB455" s="92"/>
      <c r="BC455" s="92"/>
      <c r="BD455" s="99"/>
      <c r="BE455" s="99"/>
      <c r="BF455" s="99"/>
      <c r="BG455" s="99"/>
      <c r="BH455" s="92"/>
      <c r="BI455" s="92"/>
      <c r="BJ455" s="99"/>
      <c r="BK455" s="99"/>
      <c r="BL455" s="99"/>
      <c r="BM455" s="99"/>
      <c r="BN455" s="92"/>
      <c r="BO455" s="92"/>
      <c r="BP455" s="99"/>
      <c r="BQ455" s="99"/>
      <c r="BS455" s="99"/>
      <c r="BT455" s="99"/>
      <c r="BU455" s="92"/>
      <c r="BV455" s="92"/>
      <c r="BW455" s="92"/>
      <c r="BX455" s="92"/>
      <c r="BY455" s="92"/>
      <c r="BZ455" s="92"/>
      <c r="CA455" s="92"/>
      <c r="CB455" s="92"/>
      <c r="CC455" s="92"/>
      <c r="CD455" s="92"/>
      <c r="CE455" s="92"/>
      <c r="CF455" s="92"/>
      <c r="CG455" s="92"/>
      <c r="CH455" s="92"/>
      <c r="CI455" s="92"/>
    </row>
    <row r="456" spans="1:87" ht="13.5" x14ac:dyDescent="0.25">
      <c r="A456" s="97"/>
      <c r="B456" s="98"/>
      <c r="C456" s="90"/>
      <c r="D456" s="91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100"/>
      <c r="P456" s="99"/>
      <c r="Q456" s="99"/>
      <c r="R456" s="101"/>
      <c r="S456" s="99"/>
      <c r="T456" s="99"/>
      <c r="U456" s="99"/>
      <c r="V456" s="99"/>
      <c r="W456" s="99"/>
      <c r="X456" s="99"/>
      <c r="Y456" s="99"/>
      <c r="Z456" s="90"/>
      <c r="AA456" s="90"/>
      <c r="AB456" s="90"/>
      <c r="AC456" s="102"/>
      <c r="AD456" s="102"/>
      <c r="AE456" s="102"/>
      <c r="AF456" s="102"/>
      <c r="AG456" s="95"/>
      <c r="AH456" s="92"/>
      <c r="AI456" s="90"/>
      <c r="AJ456" s="90"/>
      <c r="AK456" s="92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2"/>
      <c r="AW456" s="92"/>
      <c r="AX456" s="99"/>
      <c r="AY456" s="99"/>
      <c r="AZ456" s="92"/>
      <c r="BA456" s="92"/>
      <c r="BB456" s="92"/>
      <c r="BC456" s="92"/>
      <c r="BD456" s="99"/>
      <c r="BE456" s="99"/>
      <c r="BF456" s="99"/>
      <c r="BG456" s="99"/>
      <c r="BH456" s="92"/>
      <c r="BI456" s="92"/>
      <c r="BJ456" s="99"/>
      <c r="BK456" s="99"/>
      <c r="BL456" s="99"/>
      <c r="BM456" s="99"/>
      <c r="BN456" s="92"/>
      <c r="BO456" s="92"/>
      <c r="BP456" s="99"/>
      <c r="BQ456" s="99"/>
      <c r="BS456" s="99"/>
      <c r="BT456" s="99"/>
      <c r="BU456" s="92"/>
      <c r="BV456" s="92"/>
      <c r="BW456" s="92"/>
      <c r="BX456" s="92"/>
      <c r="BY456" s="92"/>
      <c r="BZ456" s="92"/>
      <c r="CA456" s="92"/>
      <c r="CB456" s="92"/>
      <c r="CC456" s="92"/>
      <c r="CD456" s="92"/>
      <c r="CE456" s="92"/>
      <c r="CF456" s="92"/>
      <c r="CG456" s="92"/>
      <c r="CH456" s="92"/>
      <c r="CI456" s="92"/>
    </row>
    <row r="457" spans="1:87" ht="13.5" x14ac:dyDescent="0.25">
      <c r="A457" s="97"/>
      <c r="B457" s="98"/>
      <c r="C457" s="90"/>
      <c r="D457" s="91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100"/>
      <c r="P457" s="99"/>
      <c r="Q457" s="99"/>
      <c r="R457" s="101"/>
      <c r="S457" s="99"/>
      <c r="T457" s="99"/>
      <c r="U457" s="99"/>
      <c r="V457" s="99"/>
      <c r="W457" s="99"/>
      <c r="X457" s="99"/>
      <c r="Y457" s="99"/>
      <c r="Z457" s="90"/>
      <c r="AA457" s="90"/>
      <c r="AB457" s="90"/>
      <c r="AC457" s="102"/>
      <c r="AD457" s="102"/>
      <c r="AE457" s="102"/>
      <c r="AF457" s="102"/>
      <c r="AG457" s="95"/>
      <c r="AH457" s="92"/>
      <c r="AI457" s="90"/>
      <c r="AJ457" s="90"/>
      <c r="AK457" s="92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2"/>
      <c r="AW457" s="92"/>
      <c r="AX457" s="99"/>
      <c r="AY457" s="99"/>
      <c r="AZ457" s="92"/>
      <c r="BA457" s="92"/>
      <c r="BB457" s="92"/>
      <c r="BC457" s="92"/>
      <c r="BD457" s="99"/>
      <c r="BE457" s="99"/>
      <c r="BF457" s="99"/>
      <c r="BG457" s="99"/>
      <c r="BH457" s="92"/>
      <c r="BI457" s="92"/>
      <c r="BJ457" s="99"/>
      <c r="BK457" s="99"/>
      <c r="BL457" s="99"/>
      <c r="BM457" s="99"/>
      <c r="BN457" s="92"/>
      <c r="BO457" s="92"/>
      <c r="BP457" s="99"/>
      <c r="BQ457" s="99"/>
      <c r="BS457" s="99"/>
      <c r="BT457" s="99"/>
      <c r="BU457" s="92"/>
      <c r="BV457" s="92"/>
      <c r="BW457" s="92"/>
      <c r="BX457" s="92"/>
      <c r="BY457" s="92"/>
      <c r="BZ457" s="92"/>
      <c r="CA457" s="92"/>
      <c r="CB457" s="92"/>
      <c r="CC457" s="92"/>
      <c r="CD457" s="92"/>
      <c r="CE457" s="92"/>
      <c r="CF457" s="92"/>
      <c r="CG457" s="92"/>
      <c r="CH457" s="92"/>
      <c r="CI457" s="92"/>
    </row>
    <row r="458" spans="1:87" ht="13.5" x14ac:dyDescent="0.25">
      <c r="A458" s="97"/>
      <c r="B458" s="98"/>
      <c r="C458" s="90"/>
      <c r="D458" s="91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100"/>
      <c r="P458" s="99"/>
      <c r="Q458" s="99"/>
      <c r="R458" s="101"/>
      <c r="S458" s="99"/>
      <c r="T458" s="99"/>
      <c r="U458" s="99"/>
      <c r="V458" s="99"/>
      <c r="W458" s="99"/>
      <c r="X458" s="99"/>
      <c r="Y458" s="99"/>
      <c r="Z458" s="90"/>
      <c r="AA458" s="90"/>
      <c r="AB458" s="90"/>
      <c r="AC458" s="102"/>
      <c r="AD458" s="102"/>
      <c r="AE458" s="102"/>
      <c r="AF458" s="102"/>
      <c r="AG458" s="95"/>
      <c r="AH458" s="92"/>
      <c r="AI458" s="90"/>
      <c r="AJ458" s="90"/>
      <c r="AK458" s="92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2"/>
      <c r="AW458" s="92"/>
      <c r="AX458" s="99"/>
      <c r="AY458" s="99"/>
      <c r="AZ458" s="92"/>
      <c r="BA458" s="92"/>
      <c r="BB458" s="92"/>
      <c r="BC458" s="92"/>
      <c r="BD458" s="99"/>
      <c r="BE458" s="99"/>
      <c r="BF458" s="99"/>
      <c r="BG458" s="99"/>
      <c r="BH458" s="92"/>
      <c r="BI458" s="92"/>
      <c r="BJ458" s="99"/>
      <c r="BK458" s="99"/>
      <c r="BL458" s="99"/>
      <c r="BM458" s="99"/>
      <c r="BN458" s="92"/>
      <c r="BO458" s="92"/>
      <c r="BP458" s="99"/>
      <c r="BQ458" s="99"/>
      <c r="BS458" s="99"/>
      <c r="BT458" s="99"/>
      <c r="BU458" s="92"/>
      <c r="BV458" s="92"/>
      <c r="BW458" s="92"/>
      <c r="BX458" s="92"/>
      <c r="BY458" s="92"/>
      <c r="BZ458" s="92"/>
      <c r="CA458" s="92"/>
      <c r="CB458" s="92"/>
      <c r="CC458" s="92"/>
      <c r="CD458" s="92"/>
      <c r="CE458" s="92"/>
      <c r="CF458" s="92"/>
      <c r="CG458" s="92"/>
      <c r="CH458" s="92"/>
      <c r="CI458" s="92"/>
    </row>
    <row r="459" spans="1:87" ht="13.5" x14ac:dyDescent="0.25">
      <c r="A459" s="97"/>
      <c r="B459" s="98"/>
      <c r="C459" s="90"/>
      <c r="D459" s="91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100"/>
      <c r="P459" s="99"/>
      <c r="Q459" s="99"/>
      <c r="R459" s="101"/>
      <c r="S459" s="99"/>
      <c r="T459" s="99"/>
      <c r="U459" s="99"/>
      <c r="V459" s="99"/>
      <c r="W459" s="99"/>
      <c r="X459" s="99"/>
      <c r="Y459" s="99"/>
      <c r="Z459" s="90"/>
      <c r="AA459" s="90"/>
      <c r="AB459" s="90"/>
      <c r="AC459" s="102"/>
      <c r="AD459" s="102"/>
      <c r="AE459" s="102"/>
      <c r="AF459" s="102"/>
      <c r="AG459" s="95"/>
      <c r="AH459" s="92"/>
      <c r="AI459" s="90"/>
      <c r="AJ459" s="90"/>
      <c r="AK459" s="92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2"/>
      <c r="AW459" s="92"/>
      <c r="AX459" s="99"/>
      <c r="AY459" s="99"/>
      <c r="AZ459" s="92"/>
      <c r="BA459" s="92"/>
      <c r="BB459" s="92"/>
      <c r="BC459" s="92"/>
      <c r="BD459" s="99"/>
      <c r="BE459" s="99"/>
      <c r="BF459" s="99"/>
      <c r="BG459" s="99"/>
      <c r="BH459" s="92"/>
      <c r="BI459" s="92"/>
      <c r="BJ459" s="99"/>
      <c r="BK459" s="99"/>
      <c r="BL459" s="99"/>
      <c r="BM459" s="99"/>
      <c r="BN459" s="92"/>
      <c r="BO459" s="92"/>
      <c r="BP459" s="99"/>
      <c r="BQ459" s="99"/>
      <c r="BS459" s="99"/>
      <c r="BT459" s="99"/>
      <c r="BU459" s="92"/>
      <c r="BV459" s="92"/>
      <c r="BW459" s="92"/>
      <c r="BX459" s="92"/>
      <c r="BY459" s="92"/>
      <c r="BZ459" s="92"/>
      <c r="CA459" s="92"/>
      <c r="CB459" s="92"/>
      <c r="CC459" s="92"/>
      <c r="CD459" s="92"/>
      <c r="CE459" s="92"/>
      <c r="CF459" s="92"/>
      <c r="CG459" s="92"/>
      <c r="CH459" s="92"/>
      <c r="CI459" s="92"/>
    </row>
    <row r="460" spans="1:87" ht="13.5" x14ac:dyDescent="0.25">
      <c r="A460" s="97"/>
      <c r="B460" s="98"/>
      <c r="C460" s="90"/>
      <c r="D460" s="91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100"/>
      <c r="P460" s="99"/>
      <c r="Q460" s="99"/>
      <c r="R460" s="101"/>
      <c r="S460" s="99"/>
      <c r="T460" s="99"/>
      <c r="U460" s="99"/>
      <c r="V460" s="99"/>
      <c r="W460" s="99"/>
      <c r="X460" s="99"/>
      <c r="Y460" s="99"/>
      <c r="Z460" s="90"/>
      <c r="AA460" s="90"/>
      <c r="AB460" s="90"/>
      <c r="AC460" s="102"/>
      <c r="AD460" s="102"/>
      <c r="AE460" s="102"/>
      <c r="AF460" s="102"/>
      <c r="AG460" s="95"/>
      <c r="AH460" s="92"/>
      <c r="AI460" s="90"/>
      <c r="AJ460" s="90"/>
      <c r="AK460" s="92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2"/>
      <c r="AW460" s="92"/>
      <c r="AX460" s="99"/>
      <c r="AY460" s="99"/>
      <c r="AZ460" s="92"/>
      <c r="BA460" s="92"/>
      <c r="BB460" s="92"/>
      <c r="BC460" s="92"/>
      <c r="BD460" s="99"/>
      <c r="BE460" s="99"/>
      <c r="BF460" s="99"/>
      <c r="BG460" s="99"/>
      <c r="BH460" s="92"/>
      <c r="BI460" s="92"/>
      <c r="BJ460" s="99"/>
      <c r="BK460" s="99"/>
      <c r="BL460" s="99"/>
      <c r="BM460" s="99"/>
      <c r="BN460" s="92"/>
      <c r="BO460" s="92"/>
      <c r="BP460" s="99"/>
      <c r="BQ460" s="99"/>
      <c r="BS460" s="99"/>
      <c r="BT460" s="99"/>
      <c r="BU460" s="92"/>
      <c r="BV460" s="92"/>
      <c r="BW460" s="92"/>
      <c r="BX460" s="92"/>
      <c r="BY460" s="92"/>
      <c r="BZ460" s="92"/>
      <c r="CA460" s="92"/>
      <c r="CB460" s="92"/>
      <c r="CC460" s="92"/>
      <c r="CD460" s="92"/>
      <c r="CE460" s="92"/>
      <c r="CF460" s="92"/>
      <c r="CG460" s="92"/>
      <c r="CH460" s="92"/>
      <c r="CI460" s="92"/>
    </row>
    <row r="461" spans="1:87" ht="13.5" x14ac:dyDescent="0.25">
      <c r="A461" s="97"/>
      <c r="B461" s="98"/>
      <c r="C461" s="90"/>
      <c r="D461" s="91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100"/>
      <c r="P461" s="99"/>
      <c r="Q461" s="99"/>
      <c r="R461" s="101"/>
      <c r="S461" s="99"/>
      <c r="T461" s="99"/>
      <c r="U461" s="99"/>
      <c r="V461" s="99"/>
      <c r="W461" s="99"/>
      <c r="X461" s="99"/>
      <c r="Y461" s="99"/>
      <c r="Z461" s="90"/>
      <c r="AA461" s="90"/>
      <c r="AB461" s="90"/>
      <c r="AC461" s="102"/>
      <c r="AD461" s="102"/>
      <c r="AE461" s="102"/>
      <c r="AF461" s="102"/>
      <c r="AG461" s="95"/>
      <c r="AH461" s="92"/>
      <c r="AI461" s="90"/>
      <c r="AJ461" s="90"/>
      <c r="AK461" s="92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2"/>
      <c r="AW461" s="92"/>
      <c r="AX461" s="99"/>
      <c r="AY461" s="99"/>
      <c r="AZ461" s="92"/>
      <c r="BA461" s="92"/>
      <c r="BB461" s="92"/>
      <c r="BC461" s="92"/>
      <c r="BD461" s="99"/>
      <c r="BE461" s="99"/>
      <c r="BF461" s="99"/>
      <c r="BG461" s="99"/>
      <c r="BH461" s="92"/>
      <c r="BI461" s="92"/>
      <c r="BJ461" s="99"/>
      <c r="BK461" s="99"/>
      <c r="BL461" s="99"/>
      <c r="BM461" s="99"/>
      <c r="BN461" s="92"/>
      <c r="BO461" s="92"/>
      <c r="BP461" s="99"/>
      <c r="BQ461" s="99"/>
      <c r="BS461" s="99"/>
      <c r="BT461" s="99"/>
      <c r="BU461" s="92"/>
      <c r="BV461" s="92"/>
      <c r="BW461" s="92"/>
      <c r="BX461" s="92"/>
      <c r="BY461" s="92"/>
      <c r="BZ461" s="92"/>
      <c r="CA461" s="92"/>
      <c r="CB461" s="92"/>
      <c r="CC461" s="92"/>
      <c r="CD461" s="92"/>
      <c r="CE461" s="92"/>
      <c r="CF461" s="92"/>
      <c r="CG461" s="92"/>
      <c r="CH461" s="92"/>
      <c r="CI461" s="92"/>
    </row>
    <row r="462" spans="1:87" ht="13.5" x14ac:dyDescent="0.25">
      <c r="A462" s="97"/>
      <c r="B462" s="98"/>
      <c r="C462" s="90"/>
      <c r="D462" s="91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100"/>
      <c r="P462" s="99"/>
      <c r="Q462" s="99"/>
      <c r="R462" s="101"/>
      <c r="S462" s="99"/>
      <c r="T462" s="99"/>
      <c r="U462" s="99"/>
      <c r="V462" s="99"/>
      <c r="W462" s="99"/>
      <c r="X462" s="99"/>
      <c r="Y462" s="99"/>
      <c r="Z462" s="90"/>
      <c r="AA462" s="90"/>
      <c r="AB462" s="90"/>
      <c r="AC462" s="102"/>
      <c r="AD462" s="102"/>
      <c r="AE462" s="102"/>
      <c r="AF462" s="102"/>
      <c r="AG462" s="95"/>
      <c r="AH462" s="92"/>
      <c r="AI462" s="90"/>
      <c r="AJ462" s="90"/>
      <c r="AK462" s="92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2"/>
      <c r="AW462" s="92"/>
      <c r="AX462" s="99"/>
      <c r="AY462" s="99"/>
      <c r="AZ462" s="92"/>
      <c r="BA462" s="92"/>
      <c r="BB462" s="92"/>
      <c r="BC462" s="92"/>
      <c r="BD462" s="99"/>
      <c r="BE462" s="99"/>
      <c r="BF462" s="99"/>
      <c r="BG462" s="99"/>
      <c r="BH462" s="92"/>
      <c r="BI462" s="92"/>
      <c r="BJ462" s="99"/>
      <c r="BK462" s="99"/>
      <c r="BL462" s="99"/>
      <c r="BM462" s="99"/>
      <c r="BN462" s="92"/>
      <c r="BO462" s="92"/>
      <c r="BP462" s="99"/>
      <c r="BQ462" s="99"/>
      <c r="BS462" s="99"/>
      <c r="BT462" s="99"/>
      <c r="BU462" s="92"/>
      <c r="BV462" s="92"/>
      <c r="BW462" s="92"/>
      <c r="BX462" s="92"/>
      <c r="BY462" s="92"/>
      <c r="BZ462" s="92"/>
      <c r="CA462" s="92"/>
      <c r="CB462" s="92"/>
      <c r="CC462" s="92"/>
      <c r="CD462" s="92"/>
      <c r="CE462" s="92"/>
      <c r="CF462" s="92"/>
      <c r="CG462" s="92"/>
      <c r="CH462" s="92"/>
      <c r="CI462" s="92"/>
    </row>
    <row r="463" spans="1:87" ht="13.5" x14ac:dyDescent="0.25">
      <c r="A463" s="97"/>
      <c r="B463" s="98"/>
      <c r="C463" s="90"/>
      <c r="D463" s="91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100"/>
      <c r="P463" s="99"/>
      <c r="Q463" s="99"/>
      <c r="R463" s="101"/>
      <c r="S463" s="99"/>
      <c r="T463" s="99"/>
      <c r="U463" s="99"/>
      <c r="V463" s="99"/>
      <c r="W463" s="99"/>
      <c r="X463" s="99"/>
      <c r="Y463" s="99"/>
      <c r="Z463" s="90"/>
      <c r="AA463" s="90"/>
      <c r="AB463" s="90"/>
      <c r="AC463" s="102"/>
      <c r="AD463" s="102"/>
      <c r="AE463" s="102"/>
      <c r="AF463" s="102"/>
      <c r="AG463" s="95"/>
      <c r="AH463" s="92"/>
      <c r="AI463" s="90"/>
      <c r="AJ463" s="90"/>
      <c r="AK463" s="92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2"/>
      <c r="AW463" s="92"/>
      <c r="AX463" s="99"/>
      <c r="AY463" s="99"/>
      <c r="AZ463" s="92"/>
      <c r="BA463" s="92"/>
      <c r="BB463" s="92"/>
      <c r="BC463" s="92"/>
      <c r="BD463" s="99"/>
      <c r="BE463" s="99"/>
      <c r="BF463" s="99"/>
      <c r="BG463" s="99"/>
      <c r="BH463" s="92"/>
      <c r="BI463" s="92"/>
      <c r="BJ463" s="99"/>
      <c r="BK463" s="99"/>
      <c r="BL463" s="99"/>
      <c r="BM463" s="99"/>
      <c r="BN463" s="92"/>
      <c r="BO463" s="92"/>
      <c r="BP463" s="99"/>
      <c r="BQ463" s="99"/>
      <c r="BS463" s="99"/>
      <c r="BT463" s="99"/>
      <c r="BU463" s="92"/>
      <c r="BV463" s="92"/>
      <c r="BW463" s="92"/>
      <c r="BX463" s="92"/>
      <c r="BY463" s="92"/>
      <c r="BZ463" s="92"/>
      <c r="CA463" s="92"/>
      <c r="CB463" s="92"/>
      <c r="CC463" s="92"/>
      <c r="CD463" s="92"/>
      <c r="CE463" s="92"/>
      <c r="CF463" s="92"/>
      <c r="CG463" s="92"/>
      <c r="CH463" s="92"/>
      <c r="CI463" s="92"/>
    </row>
    <row r="464" spans="1:87" ht="13.5" x14ac:dyDescent="0.25">
      <c r="A464" s="97"/>
      <c r="B464" s="98"/>
      <c r="C464" s="90"/>
      <c r="D464" s="91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100"/>
      <c r="P464" s="99"/>
      <c r="Q464" s="99"/>
      <c r="R464" s="101"/>
      <c r="S464" s="99"/>
      <c r="T464" s="99"/>
      <c r="U464" s="99"/>
      <c r="V464" s="99"/>
      <c r="W464" s="99"/>
      <c r="X464" s="99"/>
      <c r="Y464" s="99"/>
      <c r="Z464" s="90"/>
      <c r="AA464" s="90"/>
      <c r="AB464" s="90"/>
      <c r="AC464" s="102"/>
      <c r="AD464" s="102"/>
      <c r="AE464" s="102"/>
      <c r="AF464" s="102"/>
      <c r="AG464" s="95"/>
      <c r="AH464" s="92"/>
      <c r="AI464" s="90"/>
      <c r="AJ464" s="90"/>
      <c r="AK464" s="92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2"/>
      <c r="AW464" s="92"/>
      <c r="AX464" s="99"/>
      <c r="AY464" s="99"/>
      <c r="AZ464" s="92"/>
      <c r="BA464" s="92"/>
      <c r="BB464" s="92"/>
      <c r="BC464" s="92"/>
      <c r="BD464" s="99"/>
      <c r="BE464" s="99"/>
      <c r="BF464" s="99"/>
      <c r="BG464" s="99"/>
      <c r="BH464" s="92"/>
      <c r="BI464" s="92"/>
      <c r="BJ464" s="99"/>
      <c r="BK464" s="99"/>
      <c r="BL464" s="99"/>
      <c r="BM464" s="99"/>
      <c r="BN464" s="92"/>
      <c r="BO464" s="92"/>
      <c r="BP464" s="99"/>
      <c r="BQ464" s="99"/>
      <c r="BS464" s="99"/>
      <c r="BT464" s="99"/>
      <c r="BU464" s="92"/>
      <c r="BV464" s="92"/>
      <c r="BW464" s="92"/>
      <c r="BX464" s="92"/>
      <c r="BY464" s="92"/>
      <c r="BZ464" s="92"/>
      <c r="CA464" s="92"/>
      <c r="CB464" s="92"/>
      <c r="CC464" s="92"/>
      <c r="CD464" s="92"/>
      <c r="CE464" s="92"/>
      <c r="CF464" s="92"/>
      <c r="CG464" s="92"/>
      <c r="CH464" s="92"/>
      <c r="CI464" s="92"/>
    </row>
    <row r="465" spans="1:87" ht="13.5" x14ac:dyDescent="0.25">
      <c r="A465" s="97"/>
      <c r="B465" s="98"/>
      <c r="C465" s="90"/>
      <c r="D465" s="91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100"/>
      <c r="P465" s="99"/>
      <c r="Q465" s="99"/>
      <c r="R465" s="101"/>
      <c r="S465" s="99"/>
      <c r="T465" s="99"/>
      <c r="U465" s="99"/>
      <c r="V465" s="99"/>
      <c r="W465" s="99"/>
      <c r="X465" s="99"/>
      <c r="Y465" s="99"/>
      <c r="Z465" s="90"/>
      <c r="AA465" s="90"/>
      <c r="AB465" s="90"/>
      <c r="AC465" s="102"/>
      <c r="AD465" s="102"/>
      <c r="AE465" s="102"/>
      <c r="AF465" s="102"/>
      <c r="AG465" s="95"/>
      <c r="AH465" s="92"/>
      <c r="AI465" s="90"/>
      <c r="AJ465" s="90"/>
      <c r="AK465" s="92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2"/>
      <c r="AW465" s="92"/>
      <c r="AX465" s="99"/>
      <c r="AY465" s="99"/>
      <c r="AZ465" s="92"/>
      <c r="BA465" s="92"/>
      <c r="BB465" s="92"/>
      <c r="BC465" s="92"/>
      <c r="BD465" s="99"/>
      <c r="BE465" s="99"/>
      <c r="BF465" s="99"/>
      <c r="BG465" s="99"/>
      <c r="BH465" s="92"/>
      <c r="BI465" s="92"/>
      <c r="BJ465" s="99"/>
      <c r="BK465" s="99"/>
      <c r="BL465" s="99"/>
      <c r="BM465" s="99"/>
      <c r="BN465" s="92"/>
      <c r="BO465" s="92"/>
      <c r="BP465" s="99"/>
      <c r="BQ465" s="99"/>
      <c r="BS465" s="99"/>
      <c r="BT465" s="99"/>
      <c r="BU465" s="92"/>
      <c r="BV465" s="92"/>
      <c r="BW465" s="92"/>
      <c r="BX465" s="92"/>
      <c r="BY465" s="92"/>
      <c r="BZ465" s="92"/>
      <c r="CA465" s="92"/>
      <c r="CB465" s="92"/>
      <c r="CC465" s="92"/>
      <c r="CD465" s="92"/>
      <c r="CE465" s="92"/>
      <c r="CF465" s="92"/>
      <c r="CG465" s="92"/>
      <c r="CH465" s="92"/>
      <c r="CI465" s="92"/>
    </row>
    <row r="466" spans="1:87" ht="13.5" x14ac:dyDescent="0.25">
      <c r="A466" s="97"/>
      <c r="B466" s="98"/>
      <c r="C466" s="90"/>
      <c r="D466" s="91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100"/>
      <c r="P466" s="99"/>
      <c r="Q466" s="99"/>
      <c r="R466" s="101"/>
      <c r="S466" s="99"/>
      <c r="T466" s="99"/>
      <c r="U466" s="99"/>
      <c r="V466" s="99"/>
      <c r="W466" s="99"/>
      <c r="X466" s="99"/>
      <c r="Y466" s="99"/>
      <c r="Z466" s="90"/>
      <c r="AA466" s="90"/>
      <c r="AB466" s="90"/>
      <c r="AC466" s="102"/>
      <c r="AD466" s="102"/>
      <c r="AE466" s="102"/>
      <c r="AF466" s="102"/>
      <c r="AG466" s="95"/>
      <c r="AH466" s="92"/>
      <c r="AI466" s="90"/>
      <c r="AJ466" s="90"/>
      <c r="AK466" s="92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2"/>
      <c r="AW466" s="92"/>
      <c r="AX466" s="99"/>
      <c r="AY466" s="99"/>
      <c r="AZ466" s="92"/>
      <c r="BA466" s="92"/>
      <c r="BB466" s="92"/>
      <c r="BC466" s="92"/>
      <c r="BD466" s="99"/>
      <c r="BE466" s="99"/>
      <c r="BF466" s="99"/>
      <c r="BG466" s="99"/>
      <c r="BH466" s="92"/>
      <c r="BI466" s="92"/>
      <c r="BJ466" s="99"/>
      <c r="BK466" s="99"/>
      <c r="BL466" s="99"/>
      <c r="BM466" s="99"/>
      <c r="BN466" s="92"/>
      <c r="BO466" s="92"/>
      <c r="BP466" s="99"/>
      <c r="BQ466" s="99"/>
      <c r="BS466" s="99"/>
      <c r="BT466" s="99"/>
      <c r="BU466" s="92"/>
      <c r="BV466" s="92"/>
      <c r="BW466" s="92"/>
      <c r="BX466" s="92"/>
      <c r="BY466" s="92"/>
      <c r="BZ466" s="92"/>
      <c r="CA466" s="92"/>
      <c r="CB466" s="92"/>
      <c r="CC466" s="92"/>
      <c r="CD466" s="92"/>
      <c r="CE466" s="92"/>
      <c r="CF466" s="92"/>
      <c r="CG466" s="92"/>
      <c r="CH466" s="92"/>
      <c r="CI466" s="92"/>
    </row>
    <row r="467" spans="1:87" ht="13.5" x14ac:dyDescent="0.25">
      <c r="A467" s="97"/>
      <c r="B467" s="98"/>
      <c r="C467" s="90"/>
      <c r="D467" s="91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100"/>
      <c r="P467" s="99"/>
      <c r="Q467" s="99"/>
      <c r="R467" s="101"/>
      <c r="S467" s="99"/>
      <c r="T467" s="99"/>
      <c r="U467" s="99"/>
      <c r="V467" s="99"/>
      <c r="W467" s="99"/>
      <c r="X467" s="99"/>
      <c r="Y467" s="99"/>
      <c r="Z467" s="90"/>
      <c r="AA467" s="90"/>
      <c r="AB467" s="90"/>
      <c r="AC467" s="102"/>
      <c r="AD467" s="102"/>
      <c r="AE467" s="102"/>
      <c r="AF467" s="102"/>
      <c r="AG467" s="95"/>
      <c r="AH467" s="92"/>
      <c r="AI467" s="90"/>
      <c r="AJ467" s="90"/>
      <c r="AK467" s="92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2"/>
      <c r="AW467" s="92"/>
      <c r="AX467" s="99"/>
      <c r="AY467" s="99"/>
      <c r="AZ467" s="92"/>
      <c r="BA467" s="92"/>
      <c r="BB467" s="92"/>
      <c r="BC467" s="92"/>
      <c r="BD467" s="99"/>
      <c r="BE467" s="99"/>
      <c r="BF467" s="99"/>
      <c r="BG467" s="99"/>
      <c r="BH467" s="92"/>
      <c r="BI467" s="92"/>
      <c r="BJ467" s="99"/>
      <c r="BK467" s="99"/>
      <c r="BL467" s="99"/>
      <c r="BM467" s="99"/>
      <c r="BN467" s="92"/>
      <c r="BO467" s="92"/>
      <c r="BP467" s="99"/>
      <c r="BQ467" s="99"/>
      <c r="BS467" s="99"/>
      <c r="BT467" s="99"/>
      <c r="BU467" s="92"/>
      <c r="BV467" s="92"/>
      <c r="BW467" s="92"/>
      <c r="BX467" s="92"/>
      <c r="BY467" s="92"/>
      <c r="BZ467" s="92"/>
      <c r="CA467" s="92"/>
      <c r="CB467" s="92"/>
      <c r="CC467" s="92"/>
      <c r="CD467" s="92"/>
      <c r="CE467" s="92"/>
      <c r="CF467" s="92"/>
      <c r="CG467" s="92"/>
      <c r="CH467" s="92"/>
      <c r="CI467" s="92"/>
    </row>
    <row r="468" spans="1:87" ht="13.5" x14ac:dyDescent="0.25">
      <c r="A468" s="97"/>
      <c r="B468" s="98"/>
      <c r="C468" s="90"/>
      <c r="D468" s="91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100"/>
      <c r="P468" s="99"/>
      <c r="Q468" s="99"/>
      <c r="R468" s="101"/>
      <c r="S468" s="99"/>
      <c r="T468" s="99"/>
      <c r="U468" s="99"/>
      <c r="V468" s="99"/>
      <c r="W468" s="99"/>
      <c r="X468" s="99"/>
      <c r="Y468" s="99"/>
      <c r="Z468" s="90"/>
      <c r="AA468" s="90"/>
      <c r="AB468" s="90"/>
      <c r="AC468" s="102"/>
      <c r="AD468" s="102"/>
      <c r="AE468" s="102"/>
      <c r="AF468" s="102"/>
      <c r="AG468" s="95"/>
      <c r="AH468" s="92"/>
      <c r="AI468" s="90"/>
      <c r="AJ468" s="90"/>
      <c r="AK468" s="92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2"/>
      <c r="AW468" s="92"/>
      <c r="AX468" s="99"/>
      <c r="AY468" s="99"/>
      <c r="AZ468" s="92"/>
      <c r="BA468" s="92"/>
      <c r="BB468" s="92"/>
      <c r="BC468" s="92"/>
      <c r="BD468" s="99"/>
      <c r="BE468" s="99"/>
      <c r="BF468" s="99"/>
      <c r="BG468" s="99"/>
      <c r="BH468" s="92"/>
      <c r="BI468" s="92"/>
      <c r="BJ468" s="99"/>
      <c r="BK468" s="99"/>
      <c r="BL468" s="99"/>
      <c r="BM468" s="99"/>
      <c r="BN468" s="92"/>
      <c r="BO468" s="92"/>
      <c r="BP468" s="99"/>
      <c r="BQ468" s="99"/>
      <c r="BS468" s="99"/>
      <c r="BT468" s="99"/>
      <c r="BU468" s="92"/>
      <c r="BV468" s="92"/>
      <c r="BW468" s="92"/>
      <c r="BX468" s="92"/>
      <c r="BY468" s="92"/>
      <c r="BZ468" s="92"/>
      <c r="CA468" s="92"/>
      <c r="CB468" s="92"/>
      <c r="CC468" s="92"/>
      <c r="CD468" s="92"/>
      <c r="CE468" s="92"/>
      <c r="CF468" s="92"/>
      <c r="CG468" s="92"/>
      <c r="CH468" s="92"/>
      <c r="CI468" s="92"/>
    </row>
    <row r="469" spans="1:87" ht="13.5" x14ac:dyDescent="0.25">
      <c r="A469" s="97"/>
      <c r="B469" s="98"/>
      <c r="C469" s="90"/>
      <c r="D469" s="91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100"/>
      <c r="P469" s="99"/>
      <c r="Q469" s="99"/>
      <c r="R469" s="101"/>
      <c r="S469" s="99"/>
      <c r="T469" s="99"/>
      <c r="U469" s="99"/>
      <c r="V469" s="99"/>
      <c r="W469" s="99"/>
      <c r="X469" s="99"/>
      <c r="Y469" s="99"/>
      <c r="Z469" s="90"/>
      <c r="AA469" s="90"/>
      <c r="AB469" s="90"/>
      <c r="AC469" s="102"/>
      <c r="AD469" s="102"/>
      <c r="AE469" s="102"/>
      <c r="AF469" s="102"/>
      <c r="AG469" s="95"/>
      <c r="AH469" s="92"/>
      <c r="AI469" s="90"/>
      <c r="AJ469" s="90"/>
      <c r="AK469" s="92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2"/>
      <c r="AW469" s="92"/>
      <c r="AX469" s="99"/>
      <c r="AY469" s="99"/>
      <c r="AZ469" s="92"/>
      <c r="BA469" s="92"/>
      <c r="BB469" s="92"/>
      <c r="BC469" s="92"/>
      <c r="BD469" s="99"/>
      <c r="BE469" s="99"/>
      <c r="BF469" s="99"/>
      <c r="BG469" s="99"/>
      <c r="BH469" s="92"/>
      <c r="BI469" s="92"/>
      <c r="BJ469" s="99"/>
      <c r="BK469" s="99"/>
      <c r="BL469" s="99"/>
      <c r="BM469" s="99"/>
      <c r="BN469" s="92"/>
      <c r="BO469" s="92"/>
      <c r="BP469" s="99"/>
      <c r="BQ469" s="99"/>
      <c r="BS469" s="99"/>
      <c r="BT469" s="99"/>
      <c r="BU469" s="92"/>
      <c r="BV469" s="92"/>
      <c r="BW469" s="92"/>
      <c r="BX469" s="92"/>
      <c r="BY469" s="92"/>
      <c r="BZ469" s="92"/>
      <c r="CA469" s="92"/>
      <c r="CB469" s="92"/>
      <c r="CC469" s="92"/>
      <c r="CD469" s="92"/>
      <c r="CE469" s="92"/>
      <c r="CF469" s="92"/>
      <c r="CG469" s="92"/>
      <c r="CH469" s="92"/>
      <c r="CI469" s="92"/>
    </row>
    <row r="470" spans="1:87" ht="13.5" x14ac:dyDescent="0.25">
      <c r="A470" s="97"/>
      <c r="B470" s="98"/>
      <c r="C470" s="90"/>
      <c r="D470" s="91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100"/>
      <c r="P470" s="99"/>
      <c r="Q470" s="99"/>
      <c r="R470" s="101"/>
      <c r="S470" s="99"/>
      <c r="T470" s="99"/>
      <c r="U470" s="99"/>
      <c r="V470" s="99"/>
      <c r="W470" s="99"/>
      <c r="X470" s="99"/>
      <c r="Y470" s="99"/>
      <c r="Z470" s="90"/>
      <c r="AA470" s="90"/>
      <c r="AB470" s="90"/>
      <c r="AC470" s="102"/>
      <c r="AD470" s="102"/>
      <c r="AE470" s="102"/>
      <c r="AF470" s="102"/>
      <c r="AG470" s="95"/>
      <c r="AH470" s="92"/>
      <c r="AI470" s="90"/>
      <c r="AJ470" s="90"/>
      <c r="AK470" s="92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2"/>
      <c r="AW470" s="92"/>
      <c r="AX470" s="99"/>
      <c r="AY470" s="99"/>
      <c r="AZ470" s="92"/>
      <c r="BA470" s="92"/>
      <c r="BB470" s="92"/>
      <c r="BC470" s="92"/>
      <c r="BD470" s="99"/>
      <c r="BE470" s="99"/>
      <c r="BF470" s="99"/>
      <c r="BG470" s="99"/>
      <c r="BH470" s="92"/>
      <c r="BI470" s="92"/>
      <c r="BJ470" s="99"/>
      <c r="BK470" s="99"/>
      <c r="BL470" s="99"/>
      <c r="BM470" s="99"/>
      <c r="BN470" s="92"/>
      <c r="BO470" s="92"/>
      <c r="BP470" s="99"/>
      <c r="BQ470" s="99"/>
      <c r="BS470" s="99"/>
      <c r="BT470" s="99"/>
      <c r="BU470" s="92"/>
      <c r="BV470" s="92"/>
      <c r="BW470" s="92"/>
      <c r="BX470" s="92"/>
      <c r="BY470" s="92"/>
      <c r="BZ470" s="92"/>
      <c r="CA470" s="92"/>
      <c r="CB470" s="92"/>
      <c r="CC470" s="92"/>
      <c r="CD470" s="92"/>
      <c r="CE470" s="92"/>
      <c r="CF470" s="92"/>
      <c r="CG470" s="92"/>
      <c r="CH470" s="92"/>
      <c r="CI470" s="92"/>
    </row>
    <row r="471" spans="1:87" ht="13.5" x14ac:dyDescent="0.25">
      <c r="A471" s="97"/>
      <c r="B471" s="98"/>
      <c r="C471" s="90"/>
      <c r="D471" s="91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100"/>
      <c r="P471" s="99"/>
      <c r="Q471" s="99"/>
      <c r="R471" s="101"/>
      <c r="S471" s="99"/>
      <c r="T471" s="99"/>
      <c r="U471" s="99"/>
      <c r="V471" s="99"/>
      <c r="W471" s="99"/>
      <c r="X471" s="99"/>
      <c r="Y471" s="99"/>
      <c r="Z471" s="90"/>
      <c r="AA471" s="90"/>
      <c r="AB471" s="90"/>
      <c r="AC471" s="102"/>
      <c r="AD471" s="102"/>
      <c r="AE471" s="102"/>
      <c r="AF471" s="102"/>
      <c r="AG471" s="95"/>
      <c r="AH471" s="92"/>
      <c r="AI471" s="90"/>
      <c r="AJ471" s="90"/>
      <c r="AK471" s="92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2"/>
      <c r="AW471" s="92"/>
      <c r="AX471" s="99"/>
      <c r="AY471" s="99"/>
      <c r="AZ471" s="92"/>
      <c r="BA471" s="92"/>
      <c r="BB471" s="92"/>
      <c r="BC471" s="92"/>
      <c r="BD471" s="99"/>
      <c r="BE471" s="99"/>
      <c r="BF471" s="99"/>
      <c r="BG471" s="99"/>
      <c r="BH471" s="92"/>
      <c r="BI471" s="92"/>
      <c r="BJ471" s="99"/>
      <c r="BK471" s="99"/>
      <c r="BL471" s="99"/>
      <c r="BM471" s="99"/>
      <c r="BN471" s="92"/>
      <c r="BO471" s="92"/>
      <c r="BP471" s="99"/>
      <c r="BQ471" s="99"/>
      <c r="BS471" s="99"/>
      <c r="BT471" s="99"/>
      <c r="BU471" s="92"/>
      <c r="BV471" s="92"/>
      <c r="BW471" s="92"/>
      <c r="BX471" s="92"/>
      <c r="BY471" s="92"/>
      <c r="BZ471" s="92"/>
      <c r="CA471" s="92"/>
      <c r="CB471" s="92"/>
      <c r="CC471" s="92"/>
      <c r="CD471" s="92"/>
      <c r="CE471" s="92"/>
      <c r="CF471" s="92"/>
      <c r="CG471" s="92"/>
      <c r="CH471" s="92"/>
      <c r="CI471" s="92"/>
    </row>
    <row r="472" spans="1:87" ht="13.5" x14ac:dyDescent="0.25">
      <c r="A472" s="97"/>
      <c r="B472" s="98"/>
      <c r="C472" s="90"/>
      <c r="D472" s="91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100"/>
      <c r="P472" s="99"/>
      <c r="Q472" s="99"/>
      <c r="R472" s="101"/>
      <c r="S472" s="99"/>
      <c r="T472" s="99"/>
      <c r="U472" s="99"/>
      <c r="V472" s="99"/>
      <c r="W472" s="99"/>
      <c r="X472" s="99"/>
      <c r="Y472" s="99"/>
      <c r="Z472" s="90"/>
      <c r="AA472" s="90"/>
      <c r="AB472" s="90"/>
      <c r="AC472" s="102"/>
      <c r="AD472" s="102"/>
      <c r="AE472" s="102"/>
      <c r="AF472" s="102"/>
      <c r="AG472" s="95"/>
      <c r="AH472" s="92"/>
      <c r="AI472" s="90"/>
      <c r="AJ472" s="90"/>
      <c r="AK472" s="92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2"/>
      <c r="AW472" s="92"/>
      <c r="AX472" s="99"/>
      <c r="AY472" s="99"/>
      <c r="AZ472" s="92"/>
      <c r="BA472" s="92"/>
      <c r="BB472" s="92"/>
      <c r="BC472" s="92"/>
      <c r="BD472" s="99"/>
      <c r="BE472" s="99"/>
      <c r="BF472" s="99"/>
      <c r="BG472" s="99"/>
      <c r="BH472" s="92"/>
      <c r="BI472" s="92"/>
      <c r="BJ472" s="99"/>
      <c r="BK472" s="99"/>
      <c r="BL472" s="99"/>
      <c r="BM472" s="99"/>
      <c r="BN472" s="92"/>
      <c r="BO472" s="92"/>
      <c r="BP472" s="99"/>
      <c r="BQ472" s="99"/>
      <c r="BS472" s="99"/>
      <c r="BT472" s="99"/>
      <c r="BU472" s="92"/>
      <c r="BV472" s="92"/>
      <c r="BW472" s="92"/>
      <c r="BX472" s="92"/>
      <c r="BY472" s="92"/>
      <c r="BZ472" s="92"/>
      <c r="CA472" s="92"/>
      <c r="CB472" s="92"/>
      <c r="CC472" s="92"/>
      <c r="CD472" s="92"/>
      <c r="CE472" s="92"/>
      <c r="CF472" s="92"/>
      <c r="CG472" s="92"/>
      <c r="CH472" s="92"/>
      <c r="CI472" s="92"/>
    </row>
    <row r="473" spans="1:87" ht="13.5" x14ac:dyDescent="0.25">
      <c r="A473" s="97"/>
      <c r="B473" s="98"/>
      <c r="C473" s="90"/>
      <c r="D473" s="91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100"/>
      <c r="P473" s="99"/>
      <c r="Q473" s="99"/>
      <c r="R473" s="101"/>
      <c r="S473" s="99"/>
      <c r="T473" s="99"/>
      <c r="U473" s="99"/>
      <c r="V473" s="99"/>
      <c r="W473" s="99"/>
      <c r="X473" s="99"/>
      <c r="Y473" s="99"/>
      <c r="Z473" s="90"/>
      <c r="AA473" s="90"/>
      <c r="AB473" s="90"/>
      <c r="AC473" s="102"/>
      <c r="AD473" s="102"/>
      <c r="AE473" s="102"/>
      <c r="AF473" s="102"/>
      <c r="AG473" s="95"/>
      <c r="AH473" s="92"/>
      <c r="AI473" s="90"/>
      <c r="AJ473" s="90"/>
      <c r="AK473" s="92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2"/>
      <c r="AW473" s="92"/>
      <c r="AX473" s="99"/>
      <c r="AY473" s="99"/>
      <c r="AZ473" s="92"/>
      <c r="BA473" s="92"/>
      <c r="BB473" s="92"/>
      <c r="BC473" s="92"/>
      <c r="BD473" s="99"/>
      <c r="BE473" s="99"/>
      <c r="BF473" s="99"/>
      <c r="BG473" s="99"/>
      <c r="BH473" s="92"/>
      <c r="BI473" s="92"/>
      <c r="BJ473" s="99"/>
      <c r="BK473" s="99"/>
      <c r="BL473" s="99"/>
      <c r="BM473" s="99"/>
      <c r="BN473" s="92"/>
      <c r="BO473" s="92"/>
      <c r="BP473" s="99"/>
      <c r="BQ473" s="99"/>
      <c r="BS473" s="99"/>
      <c r="BT473" s="99"/>
      <c r="BU473" s="92"/>
      <c r="BV473" s="92"/>
      <c r="BW473" s="92"/>
      <c r="BX473" s="92"/>
      <c r="BY473" s="92"/>
      <c r="BZ473" s="92"/>
      <c r="CA473" s="92"/>
      <c r="CB473" s="92"/>
      <c r="CC473" s="92"/>
      <c r="CD473" s="92"/>
      <c r="CE473" s="92"/>
      <c r="CF473" s="92"/>
      <c r="CG473" s="92"/>
      <c r="CH473" s="92"/>
      <c r="CI473" s="92"/>
    </row>
    <row r="474" spans="1:87" ht="13.5" x14ac:dyDescent="0.25">
      <c r="A474" s="97"/>
      <c r="B474" s="98"/>
      <c r="C474" s="90"/>
      <c r="D474" s="91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100"/>
      <c r="P474" s="99"/>
      <c r="Q474" s="99"/>
      <c r="R474" s="101"/>
      <c r="S474" s="99"/>
      <c r="T474" s="99"/>
      <c r="U474" s="99"/>
      <c r="V474" s="99"/>
      <c r="W474" s="99"/>
      <c r="X474" s="99"/>
      <c r="Y474" s="99"/>
      <c r="Z474" s="90"/>
      <c r="AA474" s="90"/>
      <c r="AB474" s="90"/>
      <c r="AC474" s="102"/>
      <c r="AD474" s="102"/>
      <c r="AE474" s="102"/>
      <c r="AF474" s="102"/>
      <c r="AG474" s="95"/>
      <c r="AH474" s="92"/>
      <c r="AI474" s="90"/>
      <c r="AJ474" s="90"/>
      <c r="AK474" s="92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2"/>
      <c r="AW474" s="92"/>
      <c r="AX474" s="99"/>
      <c r="AY474" s="99"/>
      <c r="AZ474" s="92"/>
      <c r="BA474" s="92"/>
      <c r="BB474" s="92"/>
      <c r="BC474" s="92"/>
      <c r="BD474" s="99"/>
      <c r="BE474" s="99"/>
      <c r="BF474" s="99"/>
      <c r="BG474" s="99"/>
      <c r="BH474" s="92"/>
      <c r="BI474" s="92"/>
      <c r="BJ474" s="99"/>
      <c r="BK474" s="99"/>
      <c r="BL474" s="99"/>
      <c r="BM474" s="99"/>
      <c r="BN474" s="92"/>
      <c r="BO474" s="92"/>
      <c r="BP474" s="99"/>
      <c r="BQ474" s="99"/>
      <c r="BS474" s="99"/>
      <c r="BT474" s="99"/>
      <c r="BU474" s="92"/>
      <c r="BV474" s="92"/>
      <c r="BW474" s="92"/>
      <c r="BX474" s="92"/>
      <c r="BY474" s="92"/>
      <c r="BZ474" s="92"/>
      <c r="CA474" s="92"/>
      <c r="CB474" s="92"/>
      <c r="CC474" s="92"/>
      <c r="CD474" s="92"/>
      <c r="CE474" s="92"/>
      <c r="CF474" s="92"/>
      <c r="CG474" s="92"/>
      <c r="CH474" s="92"/>
      <c r="CI474" s="92"/>
    </row>
    <row r="475" spans="1:87" ht="13.5" x14ac:dyDescent="0.25">
      <c r="A475" s="97"/>
      <c r="B475" s="98"/>
      <c r="C475" s="90"/>
      <c r="D475" s="91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100"/>
      <c r="P475" s="99"/>
      <c r="Q475" s="99"/>
      <c r="R475" s="101"/>
      <c r="S475" s="99"/>
      <c r="T475" s="99"/>
      <c r="U475" s="99"/>
      <c r="V475" s="99"/>
      <c r="W475" s="99"/>
      <c r="X475" s="99"/>
      <c r="Y475" s="99"/>
      <c r="Z475" s="90"/>
      <c r="AA475" s="90"/>
      <c r="AB475" s="90"/>
      <c r="AC475" s="102"/>
      <c r="AD475" s="102"/>
      <c r="AE475" s="102"/>
      <c r="AF475" s="102"/>
      <c r="AG475" s="95"/>
      <c r="AH475" s="92"/>
      <c r="AI475" s="90"/>
      <c r="AJ475" s="90"/>
      <c r="AK475" s="92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2"/>
      <c r="AW475" s="92"/>
      <c r="AX475" s="99"/>
      <c r="AY475" s="99"/>
      <c r="AZ475" s="92"/>
      <c r="BA475" s="92"/>
      <c r="BB475" s="92"/>
      <c r="BC475" s="92"/>
      <c r="BD475" s="99"/>
      <c r="BE475" s="99"/>
      <c r="BF475" s="99"/>
      <c r="BG475" s="99"/>
      <c r="BH475" s="92"/>
      <c r="BI475" s="92"/>
      <c r="BJ475" s="99"/>
      <c r="BK475" s="99"/>
      <c r="BL475" s="99"/>
      <c r="BM475" s="99"/>
      <c r="BN475" s="92"/>
      <c r="BO475" s="92"/>
      <c r="BP475" s="99"/>
      <c r="BQ475" s="99"/>
      <c r="BS475" s="99"/>
      <c r="BT475" s="99"/>
      <c r="BU475" s="92"/>
      <c r="BV475" s="92"/>
      <c r="BW475" s="92"/>
      <c r="BX475" s="92"/>
      <c r="BY475" s="92"/>
      <c r="BZ475" s="92"/>
      <c r="CA475" s="92"/>
      <c r="CB475" s="92"/>
      <c r="CC475" s="92"/>
      <c r="CD475" s="92"/>
      <c r="CE475" s="92"/>
      <c r="CF475" s="92"/>
      <c r="CG475" s="92"/>
      <c r="CH475" s="92"/>
      <c r="CI475" s="92"/>
    </row>
    <row r="476" spans="1:87" ht="13.5" x14ac:dyDescent="0.25">
      <c r="A476" s="97"/>
      <c r="B476" s="98"/>
      <c r="C476" s="90"/>
      <c r="D476" s="91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100"/>
      <c r="P476" s="99"/>
      <c r="Q476" s="99"/>
      <c r="R476" s="101"/>
      <c r="S476" s="99"/>
      <c r="T476" s="99"/>
      <c r="U476" s="99"/>
      <c r="V476" s="99"/>
      <c r="W476" s="99"/>
      <c r="X476" s="99"/>
      <c r="Y476" s="99"/>
      <c r="Z476" s="90"/>
      <c r="AA476" s="90"/>
      <c r="AB476" s="90"/>
      <c r="AC476" s="102"/>
      <c r="AD476" s="102"/>
      <c r="AE476" s="102"/>
      <c r="AF476" s="102"/>
      <c r="AG476" s="95"/>
      <c r="AH476" s="92"/>
      <c r="AI476" s="90"/>
      <c r="AJ476" s="90"/>
      <c r="AK476" s="92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2"/>
      <c r="AW476" s="92"/>
      <c r="AX476" s="99"/>
      <c r="AY476" s="99"/>
      <c r="AZ476" s="92"/>
      <c r="BA476" s="92"/>
      <c r="BB476" s="92"/>
      <c r="BC476" s="92"/>
      <c r="BD476" s="99"/>
      <c r="BE476" s="99"/>
      <c r="BF476" s="99"/>
      <c r="BG476" s="99"/>
      <c r="BH476" s="92"/>
      <c r="BI476" s="92"/>
      <c r="BJ476" s="99"/>
      <c r="BK476" s="99"/>
      <c r="BL476" s="99"/>
      <c r="BM476" s="99"/>
      <c r="BN476" s="92"/>
      <c r="BO476" s="92"/>
      <c r="BP476" s="99"/>
      <c r="BQ476" s="99"/>
      <c r="BS476" s="99"/>
      <c r="BT476" s="99"/>
      <c r="BU476" s="92"/>
      <c r="BV476" s="92"/>
      <c r="BW476" s="92"/>
      <c r="BX476" s="92"/>
      <c r="BY476" s="92"/>
      <c r="BZ476" s="92"/>
      <c r="CA476" s="92"/>
      <c r="CB476" s="92"/>
      <c r="CC476" s="92"/>
      <c r="CD476" s="92"/>
      <c r="CE476" s="92"/>
      <c r="CF476" s="92"/>
      <c r="CG476" s="92"/>
      <c r="CH476" s="92"/>
      <c r="CI476" s="92"/>
    </row>
    <row r="477" spans="1:87" ht="13.5" x14ac:dyDescent="0.25">
      <c r="A477" s="97"/>
      <c r="B477" s="98"/>
      <c r="C477" s="90"/>
      <c r="D477" s="91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100"/>
      <c r="P477" s="99"/>
      <c r="Q477" s="99"/>
      <c r="R477" s="101"/>
      <c r="S477" s="99"/>
      <c r="T477" s="99"/>
      <c r="U477" s="99"/>
      <c r="V477" s="99"/>
      <c r="W477" s="99"/>
      <c r="X477" s="99"/>
      <c r="Y477" s="99"/>
      <c r="Z477" s="90"/>
      <c r="AA477" s="90"/>
      <c r="AB477" s="90"/>
      <c r="AC477" s="102"/>
      <c r="AD477" s="102"/>
      <c r="AE477" s="102"/>
      <c r="AF477" s="102"/>
      <c r="AG477" s="95"/>
      <c r="AH477" s="92"/>
      <c r="AI477" s="90"/>
      <c r="AJ477" s="90"/>
      <c r="AK477" s="92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2"/>
      <c r="AW477" s="92"/>
      <c r="AX477" s="99"/>
      <c r="AY477" s="99"/>
      <c r="AZ477" s="92"/>
      <c r="BA477" s="92"/>
      <c r="BB477" s="92"/>
      <c r="BC477" s="92"/>
      <c r="BD477" s="99"/>
      <c r="BE477" s="99"/>
      <c r="BF477" s="99"/>
      <c r="BG477" s="99"/>
      <c r="BH477" s="92"/>
      <c r="BI477" s="92"/>
      <c r="BJ477" s="99"/>
      <c r="BK477" s="99"/>
      <c r="BL477" s="99"/>
      <c r="BM477" s="99"/>
      <c r="BN477" s="92"/>
      <c r="BO477" s="92"/>
      <c r="BP477" s="99"/>
      <c r="BQ477" s="99"/>
      <c r="BS477" s="99"/>
      <c r="BT477" s="99"/>
      <c r="BU477" s="92"/>
      <c r="BV477" s="92"/>
      <c r="BW477" s="92"/>
      <c r="BX477" s="92"/>
      <c r="BY477" s="92"/>
      <c r="BZ477" s="92"/>
      <c r="CA477" s="92"/>
      <c r="CB477" s="92"/>
      <c r="CC477" s="92"/>
      <c r="CD477" s="92"/>
      <c r="CE477" s="92"/>
      <c r="CF477" s="92"/>
      <c r="CG477" s="92"/>
      <c r="CH477" s="92"/>
      <c r="CI477" s="92"/>
    </row>
    <row r="478" spans="1:87" ht="13.5" x14ac:dyDescent="0.25">
      <c r="A478" s="97"/>
      <c r="B478" s="98"/>
      <c r="C478" s="90"/>
      <c r="D478" s="91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100"/>
      <c r="P478" s="99"/>
      <c r="Q478" s="99"/>
      <c r="R478" s="101"/>
      <c r="S478" s="99"/>
      <c r="T478" s="99"/>
      <c r="U478" s="99"/>
      <c r="V478" s="99"/>
      <c r="W478" s="99"/>
      <c r="X478" s="99"/>
      <c r="Y478" s="99"/>
      <c r="Z478" s="90"/>
      <c r="AA478" s="90"/>
      <c r="AB478" s="90"/>
      <c r="AC478" s="102"/>
      <c r="AD478" s="102"/>
      <c r="AE478" s="102"/>
      <c r="AF478" s="102"/>
      <c r="AG478" s="95"/>
      <c r="AH478" s="92"/>
      <c r="AI478" s="90"/>
      <c r="AJ478" s="90"/>
      <c r="AK478" s="92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2"/>
      <c r="AW478" s="92"/>
      <c r="AX478" s="99"/>
      <c r="AY478" s="99"/>
      <c r="AZ478" s="92"/>
      <c r="BA478" s="92"/>
      <c r="BB478" s="92"/>
      <c r="BC478" s="92"/>
      <c r="BD478" s="99"/>
      <c r="BE478" s="99"/>
      <c r="BF478" s="99"/>
      <c r="BG478" s="99"/>
      <c r="BH478" s="92"/>
      <c r="BI478" s="92"/>
      <c r="BJ478" s="99"/>
      <c r="BK478" s="99"/>
      <c r="BL478" s="99"/>
      <c r="BM478" s="99"/>
      <c r="BN478" s="92"/>
      <c r="BO478" s="92"/>
      <c r="BP478" s="99"/>
      <c r="BQ478" s="99"/>
      <c r="BS478" s="99"/>
      <c r="BT478" s="99"/>
      <c r="BU478" s="92"/>
      <c r="BV478" s="92"/>
      <c r="BW478" s="92"/>
      <c r="BX478" s="92"/>
      <c r="BY478" s="92"/>
      <c r="BZ478" s="92"/>
      <c r="CA478" s="92"/>
      <c r="CB478" s="92"/>
      <c r="CC478" s="92"/>
      <c r="CD478" s="92"/>
      <c r="CE478" s="92"/>
      <c r="CF478" s="92"/>
      <c r="CG478" s="92"/>
      <c r="CH478" s="92"/>
      <c r="CI478" s="92"/>
    </row>
    <row r="479" spans="1:87" ht="13.5" x14ac:dyDescent="0.25">
      <c r="A479" s="97"/>
      <c r="B479" s="98"/>
      <c r="C479" s="90"/>
      <c r="D479" s="91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100"/>
      <c r="P479" s="99"/>
      <c r="Q479" s="99"/>
      <c r="R479" s="101"/>
      <c r="S479" s="99"/>
      <c r="T479" s="99"/>
      <c r="U479" s="99"/>
      <c r="V479" s="99"/>
      <c r="W479" s="99"/>
      <c r="X479" s="99"/>
      <c r="Y479" s="99"/>
      <c r="Z479" s="90"/>
      <c r="AA479" s="90"/>
      <c r="AB479" s="90"/>
      <c r="AC479" s="102"/>
      <c r="AD479" s="102"/>
      <c r="AE479" s="102"/>
      <c r="AF479" s="102"/>
      <c r="AG479" s="95"/>
      <c r="AH479" s="92"/>
      <c r="AI479" s="90"/>
      <c r="AJ479" s="90"/>
      <c r="AK479" s="92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2"/>
      <c r="AW479" s="92"/>
      <c r="AX479" s="99"/>
      <c r="AY479" s="99"/>
      <c r="AZ479" s="92"/>
      <c r="BA479" s="92"/>
      <c r="BB479" s="92"/>
      <c r="BC479" s="92"/>
      <c r="BD479" s="99"/>
      <c r="BE479" s="99"/>
      <c r="BF479" s="99"/>
      <c r="BG479" s="99"/>
      <c r="BH479" s="92"/>
      <c r="BI479" s="92"/>
      <c r="BJ479" s="99"/>
      <c r="BK479" s="99"/>
      <c r="BL479" s="99"/>
      <c r="BM479" s="99"/>
      <c r="BN479" s="92"/>
      <c r="BO479" s="92"/>
      <c r="BP479" s="99"/>
      <c r="BQ479" s="99"/>
      <c r="BS479" s="99"/>
      <c r="BT479" s="99"/>
      <c r="BU479" s="92"/>
      <c r="BV479" s="92"/>
      <c r="BW479" s="92"/>
      <c r="BX479" s="92"/>
      <c r="BY479" s="92"/>
      <c r="BZ479" s="92"/>
      <c r="CA479" s="92"/>
      <c r="CB479" s="92"/>
      <c r="CC479" s="92"/>
      <c r="CD479" s="92"/>
      <c r="CE479" s="92"/>
      <c r="CF479" s="92"/>
      <c r="CG479" s="92"/>
      <c r="CH479" s="92"/>
      <c r="CI479" s="92"/>
    </row>
    <row r="480" spans="1:87" ht="13.5" x14ac:dyDescent="0.25">
      <c r="A480" s="97"/>
      <c r="B480" s="98"/>
      <c r="C480" s="90"/>
      <c r="D480" s="91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100"/>
      <c r="P480" s="99"/>
      <c r="Q480" s="99"/>
      <c r="R480" s="101"/>
      <c r="S480" s="99"/>
      <c r="T480" s="99"/>
      <c r="U480" s="99"/>
      <c r="V480" s="99"/>
      <c r="W480" s="99"/>
      <c r="X480" s="99"/>
      <c r="Y480" s="99"/>
      <c r="Z480" s="90"/>
      <c r="AA480" s="90"/>
      <c r="AB480" s="90"/>
      <c r="AC480" s="102"/>
      <c r="AD480" s="102"/>
      <c r="AE480" s="102"/>
      <c r="AF480" s="102"/>
      <c r="AG480" s="95"/>
      <c r="AH480" s="92"/>
      <c r="AI480" s="90"/>
      <c r="AJ480" s="90"/>
      <c r="AK480" s="92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2"/>
      <c r="AW480" s="92"/>
      <c r="AX480" s="99"/>
      <c r="AY480" s="99"/>
      <c r="AZ480" s="92"/>
      <c r="BA480" s="92"/>
      <c r="BB480" s="92"/>
      <c r="BC480" s="92"/>
      <c r="BD480" s="99"/>
      <c r="BE480" s="99"/>
      <c r="BF480" s="99"/>
      <c r="BG480" s="99"/>
      <c r="BH480" s="92"/>
      <c r="BI480" s="92"/>
      <c r="BJ480" s="99"/>
      <c r="BK480" s="99"/>
      <c r="BL480" s="99"/>
      <c r="BM480" s="99"/>
      <c r="BN480" s="92"/>
      <c r="BO480" s="92"/>
      <c r="BP480" s="99"/>
      <c r="BQ480" s="99"/>
      <c r="BS480" s="99"/>
      <c r="BT480" s="99"/>
      <c r="BU480" s="92"/>
      <c r="BV480" s="92"/>
      <c r="BW480" s="92"/>
      <c r="BX480" s="92"/>
      <c r="BY480" s="92"/>
      <c r="BZ480" s="92"/>
      <c r="CA480" s="92"/>
      <c r="CB480" s="92"/>
      <c r="CC480" s="92"/>
      <c r="CD480" s="92"/>
      <c r="CE480" s="92"/>
      <c r="CF480" s="92"/>
      <c r="CG480" s="92"/>
      <c r="CH480" s="92"/>
      <c r="CI480" s="92"/>
    </row>
    <row r="481" spans="1:87" ht="13.5" x14ac:dyDescent="0.25">
      <c r="A481" s="97"/>
      <c r="B481" s="98"/>
      <c r="C481" s="90"/>
      <c r="D481" s="91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100"/>
      <c r="P481" s="99"/>
      <c r="Q481" s="99"/>
      <c r="R481" s="101"/>
      <c r="S481" s="99"/>
      <c r="T481" s="99"/>
      <c r="U481" s="99"/>
      <c r="V481" s="99"/>
      <c r="W481" s="99"/>
      <c r="X481" s="99"/>
      <c r="Y481" s="99"/>
      <c r="Z481" s="90"/>
      <c r="AA481" s="90"/>
      <c r="AB481" s="90"/>
      <c r="AC481" s="102"/>
      <c r="AD481" s="102"/>
      <c r="AE481" s="102"/>
      <c r="AF481" s="102"/>
      <c r="AG481" s="95"/>
      <c r="AH481" s="92"/>
      <c r="AI481" s="90"/>
      <c r="AJ481" s="90"/>
      <c r="AK481" s="92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2"/>
      <c r="AW481" s="92"/>
      <c r="AX481" s="99"/>
      <c r="AY481" s="99"/>
      <c r="AZ481" s="92"/>
      <c r="BA481" s="92"/>
      <c r="BB481" s="92"/>
      <c r="BC481" s="92"/>
      <c r="BD481" s="99"/>
      <c r="BE481" s="99"/>
      <c r="BF481" s="99"/>
      <c r="BG481" s="99"/>
      <c r="BH481" s="92"/>
      <c r="BI481" s="92"/>
      <c r="BJ481" s="99"/>
      <c r="BK481" s="99"/>
      <c r="BL481" s="99"/>
      <c r="BM481" s="99"/>
      <c r="BN481" s="92"/>
      <c r="BO481" s="92"/>
      <c r="BP481" s="99"/>
      <c r="BQ481" s="99"/>
      <c r="BS481" s="99"/>
      <c r="BT481" s="99"/>
      <c r="BU481" s="92"/>
      <c r="BV481" s="92"/>
      <c r="BW481" s="92"/>
      <c r="BX481" s="92"/>
      <c r="BY481" s="92"/>
      <c r="BZ481" s="92"/>
      <c r="CA481" s="92"/>
      <c r="CB481" s="92"/>
      <c r="CC481" s="92"/>
      <c r="CD481" s="92"/>
      <c r="CE481" s="92"/>
      <c r="CF481" s="92"/>
      <c r="CG481" s="92"/>
      <c r="CH481" s="92"/>
      <c r="CI481" s="92"/>
    </row>
    <row r="482" spans="1:87" ht="13.5" x14ac:dyDescent="0.25">
      <c r="A482" s="97"/>
      <c r="B482" s="98"/>
      <c r="C482" s="90"/>
      <c r="D482" s="91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100"/>
      <c r="P482" s="99"/>
      <c r="Q482" s="99"/>
      <c r="R482" s="101"/>
      <c r="S482" s="99"/>
      <c r="T482" s="99"/>
      <c r="U482" s="99"/>
      <c r="V482" s="99"/>
      <c r="W482" s="99"/>
      <c r="X482" s="99"/>
      <c r="Y482" s="99"/>
      <c r="Z482" s="90"/>
      <c r="AA482" s="90"/>
      <c r="AB482" s="90"/>
      <c r="AC482" s="102"/>
      <c r="AD482" s="102"/>
      <c r="AE482" s="102"/>
      <c r="AF482" s="102"/>
      <c r="AG482" s="95"/>
      <c r="AH482" s="92"/>
      <c r="AI482" s="90"/>
      <c r="AJ482" s="90"/>
      <c r="AK482" s="92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2"/>
      <c r="AW482" s="92"/>
      <c r="AX482" s="99"/>
      <c r="AY482" s="99"/>
      <c r="AZ482" s="92"/>
      <c r="BA482" s="92"/>
      <c r="BB482" s="92"/>
      <c r="BC482" s="92"/>
      <c r="BD482" s="99"/>
      <c r="BE482" s="99"/>
      <c r="BF482" s="99"/>
      <c r="BG482" s="99"/>
      <c r="BH482" s="92"/>
      <c r="BI482" s="92"/>
      <c r="BJ482" s="99"/>
      <c r="BK482" s="99"/>
      <c r="BL482" s="99"/>
      <c r="BM482" s="99"/>
      <c r="BN482" s="92"/>
      <c r="BO482" s="92"/>
      <c r="BP482" s="99"/>
      <c r="BQ482" s="99"/>
      <c r="BS482" s="99"/>
      <c r="BT482" s="99"/>
      <c r="BU482" s="92"/>
      <c r="BV482" s="92"/>
      <c r="BW482" s="92"/>
      <c r="BX482" s="92"/>
      <c r="BY482" s="92"/>
      <c r="BZ482" s="92"/>
      <c r="CA482" s="92"/>
      <c r="CB482" s="92"/>
      <c r="CC482" s="92"/>
      <c r="CD482" s="92"/>
      <c r="CE482" s="92"/>
      <c r="CF482" s="92"/>
      <c r="CG482" s="92"/>
      <c r="CH482" s="92"/>
      <c r="CI482" s="92"/>
    </row>
    <row r="483" spans="1:87" ht="13.5" x14ac:dyDescent="0.25">
      <c r="A483" s="97"/>
      <c r="B483" s="98"/>
      <c r="C483" s="90"/>
      <c r="D483" s="91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100"/>
      <c r="P483" s="99"/>
      <c r="Q483" s="99"/>
      <c r="R483" s="101"/>
      <c r="S483" s="99"/>
      <c r="T483" s="99"/>
      <c r="U483" s="99"/>
      <c r="V483" s="99"/>
      <c r="W483" s="99"/>
      <c r="X483" s="99"/>
      <c r="Y483" s="99"/>
      <c r="Z483" s="90"/>
      <c r="AA483" s="90"/>
      <c r="AB483" s="90"/>
      <c r="AC483" s="102"/>
      <c r="AD483" s="102"/>
      <c r="AE483" s="102"/>
      <c r="AF483" s="102"/>
      <c r="AG483" s="95"/>
      <c r="AH483" s="92"/>
      <c r="AI483" s="90"/>
      <c r="AJ483" s="90"/>
      <c r="AK483" s="92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2"/>
      <c r="AW483" s="92"/>
      <c r="AX483" s="99"/>
      <c r="AY483" s="99"/>
      <c r="AZ483" s="92"/>
      <c r="BA483" s="92"/>
      <c r="BB483" s="92"/>
      <c r="BC483" s="92"/>
      <c r="BD483" s="99"/>
      <c r="BE483" s="99"/>
      <c r="BF483" s="99"/>
      <c r="BG483" s="99"/>
      <c r="BH483" s="92"/>
      <c r="BI483" s="92"/>
      <c r="BJ483" s="99"/>
      <c r="BK483" s="99"/>
      <c r="BL483" s="99"/>
      <c r="BM483" s="99"/>
      <c r="BN483" s="92"/>
      <c r="BO483" s="92"/>
      <c r="BP483" s="99"/>
      <c r="BQ483" s="99"/>
      <c r="BS483" s="99"/>
      <c r="BT483" s="99"/>
      <c r="BU483" s="92"/>
      <c r="BV483" s="92"/>
      <c r="BW483" s="92"/>
      <c r="BX483" s="92"/>
      <c r="BY483" s="92"/>
      <c r="BZ483" s="92"/>
      <c r="CA483" s="92"/>
      <c r="CB483" s="92"/>
      <c r="CC483" s="92"/>
      <c r="CD483" s="92"/>
      <c r="CE483" s="92"/>
      <c r="CF483" s="92"/>
      <c r="CG483" s="92"/>
      <c r="CH483" s="92"/>
      <c r="CI483" s="92"/>
    </row>
    <row r="484" spans="1:87" ht="13.5" x14ac:dyDescent="0.25">
      <c r="A484" s="97"/>
      <c r="B484" s="98"/>
      <c r="C484" s="90"/>
      <c r="D484" s="91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100"/>
      <c r="P484" s="99"/>
      <c r="Q484" s="99"/>
      <c r="R484" s="101"/>
      <c r="S484" s="99"/>
      <c r="T484" s="99"/>
      <c r="U484" s="99"/>
      <c r="V484" s="99"/>
      <c r="W484" s="99"/>
      <c r="X484" s="99"/>
      <c r="Y484" s="99"/>
      <c r="Z484" s="90"/>
      <c r="AA484" s="90"/>
      <c r="AB484" s="90"/>
      <c r="AC484" s="102"/>
      <c r="AD484" s="102"/>
      <c r="AE484" s="102"/>
      <c r="AF484" s="102"/>
      <c r="AG484" s="95"/>
      <c r="AH484" s="92"/>
      <c r="AI484" s="90"/>
      <c r="AJ484" s="90"/>
      <c r="AK484" s="92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2"/>
      <c r="AW484" s="92"/>
      <c r="AX484" s="99"/>
      <c r="AY484" s="99"/>
      <c r="AZ484" s="92"/>
      <c r="BA484" s="92"/>
      <c r="BB484" s="92"/>
      <c r="BC484" s="92"/>
      <c r="BD484" s="99"/>
      <c r="BE484" s="99"/>
      <c r="BF484" s="99"/>
      <c r="BG484" s="99"/>
      <c r="BH484" s="92"/>
      <c r="BI484" s="92"/>
      <c r="BJ484" s="99"/>
      <c r="BK484" s="99"/>
      <c r="BL484" s="99"/>
      <c r="BM484" s="99"/>
      <c r="BN484" s="92"/>
      <c r="BO484" s="92"/>
      <c r="BP484" s="99"/>
      <c r="BQ484" s="99"/>
      <c r="BS484" s="99"/>
      <c r="BT484" s="99"/>
      <c r="BU484" s="92"/>
      <c r="BV484" s="92"/>
      <c r="BW484" s="92"/>
      <c r="BX484" s="92"/>
      <c r="BY484" s="92"/>
      <c r="BZ484" s="92"/>
      <c r="CA484" s="92"/>
      <c r="CB484" s="92"/>
      <c r="CC484" s="92"/>
      <c r="CD484" s="92"/>
      <c r="CE484" s="92"/>
      <c r="CF484" s="92"/>
      <c r="CG484" s="92"/>
      <c r="CH484" s="92"/>
      <c r="CI484" s="92"/>
    </row>
    <row r="485" spans="1:87" ht="13.5" x14ac:dyDescent="0.25">
      <c r="A485" s="97"/>
      <c r="B485" s="98"/>
      <c r="C485" s="90"/>
      <c r="D485" s="91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100"/>
      <c r="P485" s="99"/>
      <c r="Q485" s="99"/>
      <c r="R485" s="101"/>
      <c r="S485" s="99"/>
      <c r="T485" s="99"/>
      <c r="U485" s="99"/>
      <c r="V485" s="99"/>
      <c r="W485" s="99"/>
      <c r="X485" s="99"/>
      <c r="Y485" s="99"/>
      <c r="Z485" s="90"/>
      <c r="AA485" s="90"/>
      <c r="AB485" s="90"/>
      <c r="AC485" s="102"/>
      <c r="AD485" s="102"/>
      <c r="AE485" s="102"/>
      <c r="AF485" s="102"/>
      <c r="AG485" s="95"/>
      <c r="AH485" s="92"/>
      <c r="AI485" s="90"/>
      <c r="AJ485" s="90"/>
      <c r="AK485" s="92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2"/>
      <c r="AW485" s="92"/>
      <c r="AX485" s="99"/>
      <c r="AY485" s="99"/>
      <c r="AZ485" s="92"/>
      <c r="BA485" s="92"/>
      <c r="BB485" s="92"/>
      <c r="BC485" s="92"/>
      <c r="BD485" s="99"/>
      <c r="BE485" s="99"/>
      <c r="BF485" s="99"/>
      <c r="BG485" s="99"/>
      <c r="BH485" s="92"/>
      <c r="BI485" s="92"/>
      <c r="BJ485" s="99"/>
      <c r="BK485" s="99"/>
      <c r="BL485" s="99"/>
      <c r="BM485" s="99"/>
      <c r="BN485" s="92"/>
      <c r="BO485" s="92"/>
      <c r="BP485" s="99"/>
      <c r="BQ485" s="99"/>
      <c r="BS485" s="99"/>
      <c r="BT485" s="99"/>
      <c r="BU485" s="92"/>
      <c r="BV485" s="92"/>
      <c r="BW485" s="92"/>
      <c r="BX485" s="92"/>
      <c r="BY485" s="92"/>
      <c r="BZ485" s="92"/>
      <c r="CA485" s="92"/>
      <c r="CB485" s="92"/>
      <c r="CC485" s="92"/>
      <c r="CD485" s="92"/>
      <c r="CE485" s="92"/>
      <c r="CF485" s="92"/>
      <c r="CG485" s="92"/>
      <c r="CH485" s="92"/>
      <c r="CI485" s="92"/>
    </row>
    <row r="486" spans="1:87" ht="13.5" x14ac:dyDescent="0.25">
      <c r="A486" s="97"/>
      <c r="B486" s="98"/>
      <c r="C486" s="90"/>
      <c r="D486" s="91"/>
      <c r="E486" s="99"/>
      <c r="F486" s="99"/>
      <c r="G486" s="99"/>
      <c r="H486" s="99"/>
      <c r="I486" s="99"/>
      <c r="J486" s="99"/>
      <c r="K486" s="99"/>
      <c r="L486" s="99"/>
      <c r="M486" s="99"/>
      <c r="O486" s="100"/>
      <c r="P486" s="99"/>
      <c r="R486" s="101"/>
      <c r="S486" s="99"/>
      <c r="U486" s="99"/>
      <c r="V486" s="99"/>
      <c r="X486" s="99"/>
      <c r="Y486" s="99"/>
      <c r="AA486" s="90"/>
      <c r="AB486" s="90"/>
      <c r="AC486" s="102"/>
      <c r="AD486" s="102"/>
      <c r="AE486" s="102"/>
      <c r="AF486" s="102"/>
      <c r="AH486" s="92"/>
      <c r="AJ486" s="90"/>
      <c r="AK486" s="92"/>
      <c r="AL486" s="99"/>
      <c r="AM486" s="99"/>
      <c r="AN486" s="99"/>
      <c r="AO486" s="99"/>
      <c r="AP486" s="99"/>
      <c r="AQ486" s="99"/>
      <c r="AS486" s="99"/>
      <c r="AT486" s="99"/>
      <c r="AU486" s="99"/>
      <c r="AW486" s="92"/>
      <c r="AY486" s="99"/>
      <c r="AZ486" s="92"/>
      <c r="BA486" s="92"/>
      <c r="BC486" s="92"/>
      <c r="BD486" s="99"/>
      <c r="BE486" s="99"/>
      <c r="BG486" s="99"/>
      <c r="BH486" s="92"/>
      <c r="BI486" s="92"/>
      <c r="BK486" s="99"/>
      <c r="BM486" s="99"/>
      <c r="BN486" s="92"/>
      <c r="BO486" s="92"/>
      <c r="BQ486" s="99"/>
      <c r="BS486" s="99"/>
      <c r="BT486" s="99"/>
      <c r="BU486" s="92"/>
      <c r="BV486" s="92"/>
      <c r="BW486" s="92"/>
      <c r="BX486" s="92"/>
      <c r="BY486" s="92"/>
      <c r="BZ486" s="92"/>
      <c r="CA486" s="92"/>
      <c r="CB486" s="92"/>
      <c r="CC486" s="92"/>
      <c r="CD486" s="92"/>
      <c r="CF486" s="92"/>
      <c r="CG486" s="92"/>
      <c r="CH486" s="92"/>
      <c r="CI486" s="92"/>
    </row>
    <row r="487" spans="1:87" ht="13.5" x14ac:dyDescent="0.25">
      <c r="A487" s="97"/>
      <c r="B487" s="98"/>
      <c r="C487" s="90"/>
      <c r="D487" s="91"/>
      <c r="E487" s="99"/>
      <c r="F487" s="99"/>
      <c r="G487" s="99"/>
      <c r="H487" s="99"/>
      <c r="I487" s="99"/>
      <c r="J487" s="99"/>
      <c r="K487" s="99"/>
      <c r="L487" s="99"/>
      <c r="M487" s="99"/>
      <c r="O487" s="100"/>
      <c r="P487" s="99"/>
      <c r="R487" s="101"/>
      <c r="S487" s="99"/>
      <c r="U487" s="99"/>
      <c r="V487" s="99"/>
      <c r="X487" s="99"/>
      <c r="Y487" s="99"/>
      <c r="AA487" s="90"/>
      <c r="AB487" s="90"/>
      <c r="AC487" s="102"/>
      <c r="AD487" s="102"/>
      <c r="AE487" s="102"/>
      <c r="AF487" s="102"/>
      <c r="AH487" s="92"/>
      <c r="AJ487" s="90"/>
      <c r="AK487" s="92"/>
      <c r="AL487" s="99"/>
      <c r="AM487" s="99"/>
      <c r="AN487" s="99"/>
      <c r="AO487" s="99"/>
      <c r="AP487" s="99"/>
      <c r="AQ487" s="99"/>
      <c r="AS487" s="99"/>
      <c r="AT487" s="99"/>
      <c r="AU487" s="99"/>
      <c r="AW487" s="92"/>
      <c r="AY487" s="99"/>
      <c r="AZ487" s="92"/>
      <c r="BA487" s="92"/>
      <c r="BC487" s="92"/>
      <c r="BD487" s="99"/>
      <c r="BE487" s="99"/>
      <c r="BG487" s="99"/>
      <c r="BH487" s="92"/>
      <c r="BI487" s="92"/>
      <c r="BK487" s="99"/>
      <c r="BM487" s="99"/>
      <c r="BN487" s="92"/>
      <c r="BO487" s="92"/>
      <c r="BQ487" s="99"/>
      <c r="BS487" s="99"/>
      <c r="BT487" s="99"/>
      <c r="BU487" s="92"/>
      <c r="BV487" s="92"/>
      <c r="BW487" s="92"/>
      <c r="BX487" s="92"/>
      <c r="BY487" s="92"/>
      <c r="BZ487" s="92"/>
      <c r="CA487" s="92"/>
      <c r="CB487" s="92"/>
      <c r="CC487" s="92"/>
      <c r="CD487" s="92"/>
      <c r="CF487" s="92"/>
      <c r="CG487" s="92"/>
      <c r="CH487" s="92"/>
      <c r="CI487" s="92"/>
    </row>
    <row r="488" spans="1:87" ht="13.5" x14ac:dyDescent="0.25">
      <c r="A488" s="97"/>
      <c r="B488" s="98"/>
      <c r="C488" s="90"/>
      <c r="D488" s="91"/>
      <c r="E488" s="99"/>
      <c r="F488" s="99"/>
      <c r="G488" s="99"/>
      <c r="H488" s="99"/>
      <c r="I488" s="99"/>
      <c r="J488" s="99"/>
      <c r="K488" s="99"/>
      <c r="L488" s="99"/>
      <c r="M488" s="99"/>
      <c r="O488" s="100"/>
      <c r="P488" s="99"/>
      <c r="R488" s="101"/>
      <c r="S488" s="99"/>
      <c r="U488" s="99"/>
      <c r="V488" s="99"/>
      <c r="X488" s="99"/>
      <c r="Y488" s="99"/>
      <c r="AA488" s="90"/>
      <c r="AB488" s="90"/>
      <c r="AC488" s="102"/>
      <c r="AD488" s="102"/>
      <c r="AE488" s="102"/>
      <c r="AF488" s="102"/>
      <c r="AH488" s="92"/>
      <c r="AJ488" s="90"/>
      <c r="AK488" s="92"/>
      <c r="AL488" s="99"/>
      <c r="AM488" s="99"/>
      <c r="AN488" s="99"/>
      <c r="AO488" s="99"/>
      <c r="AP488" s="99"/>
      <c r="AQ488" s="99"/>
      <c r="AS488" s="99"/>
      <c r="AT488" s="99"/>
      <c r="AU488" s="99"/>
      <c r="AW488" s="92"/>
      <c r="AY488" s="99"/>
      <c r="AZ488" s="92"/>
      <c r="BA488" s="92"/>
      <c r="BC488" s="92"/>
      <c r="BD488" s="99"/>
      <c r="BE488" s="99"/>
      <c r="BG488" s="99"/>
      <c r="BH488" s="92"/>
      <c r="BI488" s="92"/>
      <c r="BK488" s="99"/>
      <c r="BM488" s="99"/>
      <c r="BN488" s="92"/>
      <c r="BO488" s="92"/>
      <c r="BQ488" s="99"/>
      <c r="BS488" s="99"/>
      <c r="BT488" s="99"/>
      <c r="BU488" s="92"/>
      <c r="BV488" s="92"/>
      <c r="BW488" s="92"/>
      <c r="BX488" s="92"/>
      <c r="BY488" s="92"/>
      <c r="BZ488" s="92"/>
      <c r="CA488" s="92"/>
      <c r="CB488" s="92"/>
      <c r="CC488" s="92"/>
      <c r="CD488" s="92"/>
      <c r="CF488" s="92"/>
      <c r="CG488" s="92"/>
      <c r="CH488" s="92"/>
      <c r="CI488" s="92"/>
    </row>
    <row r="489" spans="1:87" ht="13.5" x14ac:dyDescent="0.25">
      <c r="A489" s="97"/>
      <c r="B489" s="98"/>
      <c r="C489" s="90"/>
      <c r="D489" s="91"/>
      <c r="E489" s="99"/>
      <c r="F489" s="99"/>
      <c r="G489" s="99"/>
      <c r="H489" s="99"/>
      <c r="I489" s="99"/>
      <c r="J489" s="99"/>
      <c r="K489" s="99"/>
      <c r="L489" s="99"/>
      <c r="M489" s="99"/>
      <c r="O489" s="100"/>
      <c r="P489" s="99"/>
      <c r="R489" s="101"/>
      <c r="S489" s="99"/>
      <c r="U489" s="99"/>
      <c r="V489" s="99"/>
      <c r="X489" s="99"/>
      <c r="Y489" s="99"/>
      <c r="AA489" s="90"/>
      <c r="AB489" s="90"/>
      <c r="AC489" s="102"/>
      <c r="AD489" s="102"/>
      <c r="AE489" s="102"/>
      <c r="AF489" s="102"/>
      <c r="AH489" s="92"/>
      <c r="AJ489" s="90"/>
      <c r="AK489" s="92"/>
      <c r="AL489" s="99"/>
      <c r="AM489" s="99"/>
      <c r="AN489" s="99"/>
      <c r="AO489" s="99"/>
      <c r="AP489" s="99"/>
      <c r="AQ489" s="99"/>
      <c r="AS489" s="99"/>
      <c r="AT489" s="99"/>
      <c r="AU489" s="99"/>
      <c r="AW489" s="92"/>
      <c r="AY489" s="99"/>
      <c r="AZ489" s="92"/>
      <c r="BA489" s="92"/>
      <c r="BC489" s="92"/>
      <c r="BD489" s="99"/>
      <c r="BE489" s="99"/>
      <c r="BG489" s="99"/>
      <c r="BH489" s="92"/>
      <c r="BI489" s="92"/>
      <c r="BK489" s="99"/>
      <c r="BM489" s="99"/>
      <c r="BN489" s="92"/>
      <c r="BO489" s="92"/>
      <c r="BQ489" s="99"/>
      <c r="BS489" s="99"/>
      <c r="BT489" s="99"/>
      <c r="BU489" s="92"/>
      <c r="BV489" s="92"/>
      <c r="BW489" s="92"/>
      <c r="BX489" s="92"/>
      <c r="BY489" s="92"/>
      <c r="BZ489" s="92"/>
      <c r="CA489" s="92"/>
      <c r="CB489" s="92"/>
      <c r="CC489" s="92"/>
      <c r="CD489" s="92"/>
      <c r="CF489" s="92"/>
      <c r="CG489" s="92"/>
      <c r="CH489" s="92"/>
      <c r="CI489" s="92"/>
    </row>
    <row r="490" spans="1:87" ht="13.5" x14ac:dyDescent="0.25">
      <c r="A490" s="97"/>
      <c r="B490" s="98"/>
      <c r="C490" s="90"/>
      <c r="D490" s="91"/>
      <c r="E490" s="99"/>
      <c r="F490" s="99"/>
      <c r="G490" s="99"/>
      <c r="H490" s="99"/>
      <c r="I490" s="99"/>
      <c r="J490" s="99"/>
      <c r="K490" s="99"/>
      <c r="L490" s="99"/>
      <c r="M490" s="99"/>
      <c r="O490" s="100"/>
      <c r="P490" s="99"/>
      <c r="R490" s="101"/>
      <c r="S490" s="99"/>
      <c r="U490" s="99"/>
      <c r="V490" s="99"/>
      <c r="X490" s="99"/>
      <c r="Y490" s="99"/>
      <c r="AA490" s="90"/>
      <c r="AB490" s="90"/>
      <c r="AC490" s="102"/>
      <c r="AD490" s="102"/>
      <c r="AE490" s="102"/>
      <c r="AF490" s="102"/>
      <c r="AH490" s="92"/>
      <c r="AJ490" s="90"/>
      <c r="AK490" s="92"/>
      <c r="AL490" s="99"/>
      <c r="AM490" s="99"/>
      <c r="AN490" s="99"/>
      <c r="AO490" s="99"/>
      <c r="AP490" s="99"/>
      <c r="AQ490" s="99"/>
      <c r="AS490" s="99"/>
      <c r="AT490" s="99"/>
      <c r="AU490" s="99"/>
      <c r="AW490" s="92"/>
      <c r="AY490" s="99"/>
      <c r="AZ490" s="92"/>
      <c r="BA490" s="92"/>
      <c r="BC490" s="92"/>
      <c r="BD490" s="99"/>
      <c r="BE490" s="99"/>
      <c r="BG490" s="99"/>
      <c r="BH490" s="92"/>
      <c r="BI490" s="92"/>
      <c r="BK490" s="99"/>
      <c r="BM490" s="99"/>
      <c r="BN490" s="92"/>
      <c r="BO490" s="92"/>
      <c r="BQ490" s="99"/>
      <c r="BS490" s="99"/>
      <c r="BT490" s="99"/>
      <c r="BU490" s="92"/>
      <c r="BV490" s="92"/>
      <c r="BW490" s="92"/>
      <c r="BX490" s="92"/>
      <c r="BY490" s="92"/>
      <c r="BZ490" s="92"/>
      <c r="CA490" s="92"/>
      <c r="CB490" s="92"/>
      <c r="CC490" s="92"/>
      <c r="CD490" s="92"/>
      <c r="CF490" s="92"/>
      <c r="CG490" s="92"/>
      <c r="CH490" s="92"/>
      <c r="CI490" s="92"/>
    </row>
    <row r="491" spans="1:87" ht="13.5" x14ac:dyDescent="0.25">
      <c r="A491" s="97"/>
      <c r="B491" s="98"/>
      <c r="C491" s="90"/>
      <c r="D491" s="91"/>
      <c r="E491" s="99"/>
      <c r="F491" s="99"/>
      <c r="G491" s="99"/>
      <c r="H491" s="99"/>
      <c r="I491" s="99"/>
      <c r="J491" s="99"/>
      <c r="K491" s="99"/>
      <c r="L491" s="99"/>
      <c r="M491" s="99"/>
      <c r="O491" s="100"/>
      <c r="P491" s="99"/>
      <c r="R491" s="101"/>
      <c r="S491" s="99"/>
      <c r="U491" s="99"/>
      <c r="V491" s="99"/>
      <c r="X491" s="99"/>
      <c r="Y491" s="99"/>
      <c r="AA491" s="90"/>
      <c r="AB491" s="90"/>
      <c r="AC491" s="102"/>
      <c r="AD491" s="102"/>
      <c r="AE491" s="102"/>
      <c r="AF491" s="102"/>
      <c r="AH491" s="92"/>
      <c r="AJ491" s="90"/>
      <c r="AK491" s="92"/>
      <c r="AL491" s="99"/>
      <c r="AM491" s="99"/>
      <c r="AN491" s="99"/>
      <c r="AO491" s="99"/>
      <c r="AP491" s="99"/>
      <c r="AQ491" s="99"/>
      <c r="AS491" s="99"/>
      <c r="AT491" s="99"/>
      <c r="AU491" s="99"/>
      <c r="AW491" s="92"/>
      <c r="AY491" s="99"/>
      <c r="AZ491" s="92"/>
      <c r="BA491" s="92"/>
      <c r="BC491" s="92"/>
      <c r="BD491" s="99"/>
      <c r="BE491" s="99"/>
      <c r="BG491" s="99"/>
      <c r="BH491" s="92"/>
      <c r="BI491" s="92"/>
      <c r="BK491" s="99"/>
      <c r="BM491" s="99"/>
      <c r="BN491" s="92"/>
      <c r="BO491" s="92"/>
      <c r="BQ491" s="99"/>
      <c r="BS491" s="99"/>
      <c r="BT491" s="99"/>
      <c r="BU491" s="92"/>
      <c r="BV491" s="92"/>
      <c r="BW491" s="92"/>
      <c r="BX491" s="92"/>
      <c r="BY491" s="92"/>
      <c r="BZ491" s="92"/>
      <c r="CA491" s="92"/>
      <c r="CB491" s="92"/>
      <c r="CC491" s="92"/>
      <c r="CD491" s="92"/>
      <c r="CF491" s="92"/>
      <c r="CG491" s="92"/>
      <c r="CH491" s="92"/>
      <c r="CI491" s="92"/>
    </row>
    <row r="492" spans="1:87" ht="13.5" x14ac:dyDescent="0.25">
      <c r="A492" s="97"/>
      <c r="B492" s="98"/>
      <c r="C492" s="90"/>
      <c r="D492" s="91"/>
      <c r="E492" s="99"/>
      <c r="F492" s="99"/>
      <c r="G492" s="99"/>
      <c r="H492" s="99"/>
      <c r="I492" s="99"/>
      <c r="J492" s="99"/>
      <c r="K492" s="99"/>
      <c r="L492" s="99"/>
      <c r="M492" s="99"/>
      <c r="O492" s="100"/>
      <c r="P492" s="99"/>
      <c r="R492" s="101"/>
      <c r="S492" s="99"/>
      <c r="U492" s="99"/>
      <c r="V492" s="99"/>
      <c r="X492" s="99"/>
      <c r="Y492" s="99"/>
      <c r="AA492" s="90"/>
      <c r="AB492" s="90"/>
      <c r="AC492" s="102"/>
      <c r="AD492" s="102"/>
      <c r="AE492" s="102"/>
      <c r="AF492" s="102"/>
      <c r="AH492" s="92"/>
      <c r="AJ492" s="90"/>
      <c r="AK492" s="92"/>
      <c r="AL492" s="99"/>
      <c r="AM492" s="99"/>
      <c r="AN492" s="99"/>
      <c r="AO492" s="99"/>
      <c r="AP492" s="99"/>
      <c r="AQ492" s="99"/>
      <c r="AS492" s="99"/>
      <c r="AT492" s="99"/>
      <c r="AU492" s="99"/>
      <c r="AW492" s="92"/>
      <c r="AY492" s="99"/>
      <c r="AZ492" s="92"/>
      <c r="BA492" s="92"/>
      <c r="BC492" s="92"/>
      <c r="BD492" s="99"/>
      <c r="BE492" s="99"/>
      <c r="BG492" s="99"/>
      <c r="BH492" s="92"/>
      <c r="BI492" s="92"/>
      <c r="BK492" s="99"/>
      <c r="BM492" s="99"/>
      <c r="BN492" s="92"/>
      <c r="BO492" s="92"/>
      <c r="BQ492" s="99"/>
      <c r="BS492" s="99"/>
      <c r="BT492" s="99"/>
      <c r="BU492" s="92"/>
      <c r="BV492" s="92"/>
      <c r="BW492" s="92"/>
      <c r="BX492" s="92"/>
      <c r="BY492" s="92"/>
      <c r="BZ492" s="92"/>
      <c r="CA492" s="92"/>
      <c r="CB492" s="92"/>
      <c r="CC492" s="92"/>
      <c r="CD492" s="92"/>
      <c r="CF492" s="92"/>
      <c r="CG492" s="92"/>
      <c r="CH492" s="92"/>
      <c r="CI492" s="92"/>
    </row>
    <row r="493" spans="1:87" ht="13.5" x14ac:dyDescent="0.25">
      <c r="A493" s="97"/>
      <c r="B493" s="98"/>
      <c r="C493" s="90"/>
      <c r="D493" s="91"/>
      <c r="E493" s="99"/>
      <c r="F493" s="99"/>
      <c r="G493" s="99"/>
      <c r="H493" s="99"/>
      <c r="I493" s="99"/>
      <c r="J493" s="99"/>
      <c r="K493" s="99"/>
      <c r="L493" s="99"/>
      <c r="M493" s="99"/>
      <c r="O493" s="100"/>
      <c r="P493" s="99"/>
      <c r="R493" s="101"/>
      <c r="S493" s="99"/>
      <c r="U493" s="99"/>
      <c r="V493" s="99"/>
      <c r="X493" s="99"/>
      <c r="Y493" s="99"/>
      <c r="AA493" s="90"/>
      <c r="AB493" s="90"/>
      <c r="AC493" s="102"/>
      <c r="AD493" s="102"/>
      <c r="AE493" s="102"/>
      <c r="AF493" s="102"/>
      <c r="AH493" s="92"/>
      <c r="AJ493" s="90"/>
      <c r="AK493" s="92"/>
      <c r="AL493" s="99"/>
      <c r="AM493" s="99"/>
      <c r="AN493" s="99"/>
      <c r="AO493" s="99"/>
      <c r="AP493" s="99"/>
      <c r="AQ493" s="99"/>
      <c r="AS493" s="99"/>
      <c r="AT493" s="99"/>
      <c r="AU493" s="99"/>
      <c r="AW493" s="92"/>
      <c r="AY493" s="99"/>
      <c r="AZ493" s="92"/>
      <c r="BA493" s="92"/>
      <c r="BC493" s="92"/>
      <c r="BD493" s="99"/>
      <c r="BE493" s="99"/>
      <c r="BG493" s="99"/>
      <c r="BH493" s="92"/>
      <c r="BI493" s="92"/>
      <c r="BK493" s="99"/>
      <c r="BM493" s="99"/>
      <c r="BN493" s="92"/>
      <c r="BO493" s="92"/>
      <c r="BQ493" s="99"/>
      <c r="BS493" s="99"/>
      <c r="BT493" s="99"/>
      <c r="BU493" s="92"/>
      <c r="BV493" s="92"/>
      <c r="BW493" s="92"/>
      <c r="BX493" s="92"/>
      <c r="BY493" s="92"/>
      <c r="BZ493" s="92"/>
      <c r="CA493" s="92"/>
      <c r="CB493" s="92"/>
      <c r="CC493" s="92"/>
      <c r="CD493" s="92"/>
      <c r="CF493" s="92"/>
      <c r="CG493" s="92"/>
      <c r="CH493" s="92"/>
      <c r="CI493" s="92"/>
    </row>
    <row r="494" spans="1:87" ht="13.5" x14ac:dyDescent="0.25">
      <c r="A494" s="97"/>
      <c r="B494" s="98"/>
      <c r="C494" s="90"/>
      <c r="D494" s="91"/>
      <c r="E494" s="99"/>
      <c r="F494" s="99"/>
      <c r="G494" s="99"/>
      <c r="H494" s="99"/>
      <c r="I494" s="99"/>
      <c r="J494" s="99"/>
      <c r="K494" s="99"/>
      <c r="L494" s="99"/>
      <c r="M494" s="99"/>
      <c r="O494" s="100"/>
      <c r="P494" s="99"/>
      <c r="R494" s="101"/>
      <c r="S494" s="99"/>
      <c r="U494" s="99"/>
      <c r="V494" s="99"/>
      <c r="X494" s="99"/>
      <c r="Y494" s="99"/>
      <c r="AA494" s="90"/>
      <c r="AB494" s="90"/>
      <c r="AC494" s="102"/>
      <c r="AD494" s="102"/>
      <c r="AE494" s="102"/>
      <c r="AF494" s="102"/>
      <c r="AH494" s="92"/>
      <c r="AJ494" s="90"/>
      <c r="AK494" s="92"/>
      <c r="AL494" s="99"/>
      <c r="AM494" s="99"/>
      <c r="AN494" s="99"/>
      <c r="AO494" s="99"/>
      <c r="AP494" s="99"/>
      <c r="AQ494" s="99"/>
      <c r="AS494" s="99"/>
      <c r="AT494" s="99"/>
      <c r="AU494" s="99"/>
      <c r="AW494" s="92"/>
      <c r="AY494" s="99"/>
      <c r="AZ494" s="92"/>
      <c r="BA494" s="92"/>
      <c r="BC494" s="92"/>
      <c r="BD494" s="99"/>
      <c r="BE494" s="99"/>
      <c r="BG494" s="99"/>
      <c r="BH494" s="92"/>
      <c r="BI494" s="92"/>
      <c r="BK494" s="99"/>
      <c r="BM494" s="99"/>
      <c r="BN494" s="92"/>
      <c r="BO494" s="92"/>
      <c r="BQ494" s="99"/>
      <c r="BS494" s="99"/>
      <c r="BT494" s="99"/>
      <c r="BU494" s="92"/>
      <c r="BV494" s="92"/>
      <c r="BW494" s="92"/>
      <c r="BX494" s="92"/>
      <c r="BY494" s="92"/>
      <c r="BZ494" s="92"/>
      <c r="CA494" s="92"/>
      <c r="CB494" s="92"/>
      <c r="CC494" s="92"/>
      <c r="CD494" s="92"/>
      <c r="CF494" s="92"/>
      <c r="CG494" s="92"/>
      <c r="CH494" s="92"/>
      <c r="CI494" s="92"/>
    </row>
    <row r="495" spans="1:87" ht="13.5" x14ac:dyDescent="0.25">
      <c r="A495" s="97"/>
      <c r="B495" s="98"/>
      <c r="C495" s="90"/>
      <c r="D495" s="91"/>
      <c r="E495" s="99"/>
      <c r="F495" s="99"/>
      <c r="G495" s="99"/>
      <c r="H495" s="99"/>
      <c r="I495" s="99"/>
      <c r="J495" s="99"/>
      <c r="K495" s="99"/>
      <c r="L495" s="99"/>
      <c r="M495" s="99"/>
      <c r="O495" s="100"/>
      <c r="P495" s="99"/>
      <c r="R495" s="101"/>
      <c r="S495" s="99"/>
      <c r="U495" s="99"/>
      <c r="V495" s="99"/>
      <c r="X495" s="99"/>
      <c r="Y495" s="99"/>
      <c r="AA495" s="90"/>
      <c r="AB495" s="90"/>
      <c r="AC495" s="102"/>
      <c r="AD495" s="102"/>
      <c r="AE495" s="102"/>
      <c r="AF495" s="102"/>
      <c r="AH495" s="92"/>
      <c r="AJ495" s="90"/>
      <c r="AK495" s="92"/>
      <c r="AL495" s="99"/>
      <c r="AM495" s="99"/>
      <c r="AN495" s="99"/>
      <c r="AO495" s="99"/>
      <c r="AP495" s="99"/>
      <c r="AQ495" s="99"/>
      <c r="AS495" s="99"/>
      <c r="AT495" s="99"/>
      <c r="AU495" s="99"/>
      <c r="AW495" s="92"/>
      <c r="AY495" s="99"/>
      <c r="AZ495" s="92"/>
      <c r="BA495" s="92"/>
      <c r="BC495" s="92"/>
      <c r="BD495" s="99"/>
      <c r="BE495" s="99"/>
      <c r="BG495" s="99"/>
      <c r="BH495" s="92"/>
      <c r="BI495" s="92"/>
      <c r="BK495" s="99"/>
      <c r="BM495" s="99"/>
      <c r="BN495" s="92"/>
      <c r="BO495" s="92"/>
      <c r="BQ495" s="99"/>
      <c r="BS495" s="99"/>
      <c r="BT495" s="99"/>
      <c r="BU495" s="92"/>
      <c r="BV495" s="92"/>
      <c r="BW495" s="92"/>
      <c r="BX495" s="92"/>
      <c r="BY495" s="92"/>
      <c r="BZ495" s="92"/>
      <c r="CA495" s="92"/>
      <c r="CB495" s="92"/>
      <c r="CC495" s="92"/>
      <c r="CD495" s="92"/>
      <c r="CF495" s="92"/>
      <c r="CG495" s="92"/>
      <c r="CH495" s="92"/>
      <c r="CI495" s="92"/>
    </row>
    <row r="496" spans="1:87" ht="13.5" x14ac:dyDescent="0.25">
      <c r="A496" s="97"/>
      <c r="B496" s="98"/>
      <c r="C496" s="90"/>
      <c r="D496" s="91"/>
      <c r="E496" s="99"/>
      <c r="F496" s="99"/>
      <c r="G496" s="99"/>
      <c r="H496" s="99"/>
      <c r="I496" s="99"/>
      <c r="J496" s="99"/>
      <c r="K496" s="99"/>
      <c r="L496" s="99"/>
      <c r="M496" s="99"/>
      <c r="O496" s="100"/>
      <c r="P496" s="99"/>
      <c r="R496" s="101"/>
      <c r="S496" s="99"/>
      <c r="U496" s="99"/>
      <c r="V496" s="99"/>
      <c r="X496" s="99"/>
      <c r="Y496" s="99"/>
      <c r="AA496" s="90"/>
      <c r="AB496" s="90"/>
      <c r="AC496" s="102"/>
      <c r="AD496" s="102"/>
      <c r="AE496" s="102"/>
      <c r="AF496" s="102"/>
      <c r="AH496" s="92"/>
      <c r="AJ496" s="90"/>
      <c r="AK496" s="92"/>
      <c r="AL496" s="99"/>
      <c r="AM496" s="99"/>
      <c r="AN496" s="99"/>
      <c r="AO496" s="99"/>
      <c r="AP496" s="99"/>
      <c r="AQ496" s="99"/>
      <c r="AS496" s="99"/>
      <c r="AT496" s="99"/>
      <c r="AU496" s="99"/>
      <c r="AW496" s="92"/>
      <c r="AY496" s="99"/>
      <c r="AZ496" s="92"/>
      <c r="BA496" s="92"/>
      <c r="BC496" s="92"/>
      <c r="BD496" s="99"/>
      <c r="BE496" s="99"/>
      <c r="BG496" s="99"/>
      <c r="BH496" s="92"/>
      <c r="BI496" s="92"/>
      <c r="BK496" s="99"/>
      <c r="BM496" s="99"/>
      <c r="BN496" s="92"/>
      <c r="BO496" s="92"/>
      <c r="BQ496" s="99"/>
      <c r="BS496" s="99"/>
      <c r="BT496" s="99"/>
      <c r="BU496" s="92"/>
      <c r="BV496" s="92"/>
      <c r="BW496" s="92"/>
      <c r="BX496" s="92"/>
      <c r="BY496" s="92"/>
      <c r="BZ496" s="92"/>
      <c r="CA496" s="92"/>
      <c r="CB496" s="92"/>
      <c r="CC496" s="92"/>
      <c r="CD496" s="92"/>
      <c r="CF496" s="92"/>
      <c r="CG496" s="92"/>
      <c r="CH496" s="92"/>
      <c r="CI496" s="92"/>
    </row>
    <row r="497" spans="1:87" ht="13.5" x14ac:dyDescent="0.25">
      <c r="A497" s="97"/>
      <c r="B497" s="98"/>
      <c r="C497" s="90"/>
      <c r="D497" s="91"/>
      <c r="E497" s="99"/>
      <c r="F497" s="99"/>
      <c r="G497" s="99"/>
      <c r="H497" s="99"/>
      <c r="I497" s="99"/>
      <c r="J497" s="99"/>
      <c r="K497" s="99"/>
      <c r="L497" s="99"/>
      <c r="M497" s="99"/>
      <c r="O497" s="100"/>
      <c r="P497" s="99"/>
      <c r="R497" s="101"/>
      <c r="S497" s="99"/>
      <c r="U497" s="99"/>
      <c r="V497" s="99"/>
      <c r="X497" s="99"/>
      <c r="Y497" s="99"/>
      <c r="AA497" s="90"/>
      <c r="AB497" s="90"/>
      <c r="AC497" s="102"/>
      <c r="AD497" s="102"/>
      <c r="AE497" s="102"/>
      <c r="AF497" s="102"/>
      <c r="AH497" s="92"/>
      <c r="AJ497" s="90"/>
      <c r="AK497" s="92"/>
      <c r="AL497" s="99"/>
      <c r="AM497" s="99"/>
      <c r="AN497" s="99"/>
      <c r="AO497" s="99"/>
      <c r="AP497" s="99"/>
      <c r="AQ497" s="99"/>
      <c r="AS497" s="99"/>
      <c r="AT497" s="99"/>
      <c r="AU497" s="99"/>
      <c r="AW497" s="92"/>
      <c r="AY497" s="99"/>
      <c r="AZ497" s="92"/>
      <c r="BA497" s="92"/>
      <c r="BC497" s="92"/>
      <c r="BD497" s="99"/>
      <c r="BE497" s="99"/>
      <c r="BG497" s="99"/>
      <c r="BH497" s="92"/>
      <c r="BI497" s="92"/>
      <c r="BK497" s="99"/>
      <c r="BM497" s="99"/>
      <c r="BN497" s="92"/>
      <c r="BO497" s="92"/>
      <c r="BQ497" s="99"/>
      <c r="BS497" s="99"/>
      <c r="BT497" s="99"/>
      <c r="BU497" s="92"/>
      <c r="BV497" s="92"/>
      <c r="BW497" s="92"/>
      <c r="BX497" s="92"/>
      <c r="BY497" s="92"/>
      <c r="BZ497" s="92"/>
      <c r="CA497" s="92"/>
      <c r="CB497" s="92"/>
      <c r="CC497" s="92"/>
      <c r="CD497" s="92"/>
      <c r="CF497" s="92"/>
      <c r="CG497" s="92"/>
      <c r="CH497" s="92"/>
      <c r="CI497" s="92"/>
    </row>
    <row r="498" spans="1:87" ht="13.5" x14ac:dyDescent="0.25">
      <c r="A498" s="97"/>
      <c r="B498" s="98"/>
      <c r="C498" s="90"/>
      <c r="D498" s="91"/>
      <c r="E498" s="99"/>
      <c r="F498" s="99"/>
      <c r="G498" s="99"/>
      <c r="H498" s="99"/>
      <c r="I498" s="99"/>
      <c r="J498" s="99"/>
      <c r="K498" s="99"/>
      <c r="L498" s="99"/>
      <c r="M498" s="99"/>
      <c r="O498" s="100"/>
      <c r="P498" s="99"/>
      <c r="R498" s="101"/>
      <c r="S498" s="99"/>
      <c r="U498" s="99"/>
      <c r="V498" s="99"/>
      <c r="X498" s="99"/>
      <c r="Y498" s="99"/>
      <c r="AA498" s="90"/>
      <c r="AB498" s="90"/>
      <c r="AC498" s="102"/>
      <c r="AD498" s="102"/>
      <c r="AE498" s="102"/>
      <c r="AF498" s="102"/>
      <c r="AH498" s="92"/>
      <c r="AJ498" s="90"/>
      <c r="AK498" s="92"/>
      <c r="AL498" s="99"/>
      <c r="AM498" s="99"/>
      <c r="AN498" s="99"/>
      <c r="AO498" s="99"/>
      <c r="AP498" s="99"/>
      <c r="AQ498" s="99"/>
      <c r="AS498" s="99"/>
      <c r="AT498" s="99"/>
      <c r="AU498" s="99"/>
      <c r="AW498" s="92"/>
      <c r="AY498" s="99"/>
      <c r="AZ498" s="92"/>
      <c r="BA498" s="92"/>
      <c r="BC498" s="92"/>
      <c r="BD498" s="99"/>
      <c r="BE498" s="99"/>
      <c r="BG498" s="99"/>
      <c r="BH498" s="92"/>
      <c r="BI498" s="92"/>
      <c r="BK498" s="99"/>
      <c r="BM498" s="99"/>
      <c r="BN498" s="92"/>
      <c r="BO498" s="92"/>
      <c r="BQ498" s="99"/>
      <c r="BS498" s="99"/>
      <c r="BT498" s="99"/>
      <c r="BU498" s="92"/>
      <c r="BV498" s="92"/>
      <c r="BW498" s="92"/>
      <c r="BX498" s="92"/>
      <c r="BY498" s="92"/>
      <c r="BZ498" s="92"/>
      <c r="CA498" s="92"/>
      <c r="CB498" s="92"/>
      <c r="CC498" s="92"/>
      <c r="CD498" s="92"/>
      <c r="CF498" s="92"/>
      <c r="CG498" s="92"/>
      <c r="CH498" s="92"/>
      <c r="CI498" s="92"/>
    </row>
    <row r="499" spans="1:87" ht="13.5" x14ac:dyDescent="0.25">
      <c r="A499" s="97"/>
      <c r="B499" s="98"/>
      <c r="C499" s="90"/>
      <c r="D499" s="91"/>
      <c r="E499" s="99"/>
      <c r="F499" s="99"/>
      <c r="G499" s="99"/>
      <c r="H499" s="99"/>
      <c r="I499" s="99"/>
      <c r="J499" s="99"/>
      <c r="K499" s="99"/>
      <c r="L499" s="99"/>
      <c r="M499" s="99"/>
      <c r="O499" s="100"/>
      <c r="P499" s="99"/>
      <c r="R499" s="101"/>
      <c r="S499" s="99"/>
      <c r="U499" s="99"/>
      <c r="V499" s="99"/>
      <c r="X499" s="99"/>
      <c r="Y499" s="99"/>
      <c r="AA499" s="90"/>
      <c r="AB499" s="90"/>
      <c r="AC499" s="102"/>
      <c r="AD499" s="102"/>
      <c r="AE499" s="102"/>
      <c r="AF499" s="102"/>
      <c r="AH499" s="92"/>
      <c r="AJ499" s="90"/>
      <c r="AK499" s="92"/>
      <c r="AL499" s="99"/>
      <c r="AM499" s="99"/>
      <c r="AN499" s="99"/>
      <c r="AO499" s="99"/>
      <c r="AP499" s="99"/>
      <c r="AQ499" s="99"/>
      <c r="AS499" s="99"/>
      <c r="AT499" s="99"/>
      <c r="AU499" s="99"/>
      <c r="AW499" s="92"/>
      <c r="AY499" s="99"/>
      <c r="AZ499" s="92"/>
      <c r="BA499" s="92"/>
      <c r="BC499" s="92"/>
      <c r="BD499" s="99"/>
      <c r="BE499" s="99"/>
      <c r="BG499" s="99"/>
      <c r="BH499" s="92"/>
      <c r="BI499" s="92"/>
      <c r="BK499" s="99"/>
      <c r="BM499" s="99"/>
      <c r="BN499" s="92"/>
      <c r="BO499" s="92"/>
      <c r="BQ499" s="99"/>
      <c r="BS499" s="99"/>
      <c r="BT499" s="99"/>
      <c r="BU499" s="92"/>
      <c r="BV499" s="92"/>
      <c r="BW499" s="92"/>
      <c r="BX499" s="92"/>
      <c r="BY499" s="92"/>
      <c r="BZ499" s="92"/>
      <c r="CA499" s="92"/>
      <c r="CB499" s="92"/>
      <c r="CC499" s="92"/>
      <c r="CD499" s="92"/>
      <c r="CF499" s="92"/>
      <c r="CG499" s="92"/>
      <c r="CH499" s="92"/>
      <c r="CI499" s="92"/>
    </row>
    <row r="500" spans="1:87" ht="13.5" x14ac:dyDescent="0.25">
      <c r="A500" s="97"/>
      <c r="B500" s="98"/>
      <c r="C500" s="90"/>
      <c r="D500" s="91"/>
      <c r="E500" s="99"/>
      <c r="F500" s="99"/>
      <c r="G500" s="99"/>
      <c r="H500" s="99"/>
      <c r="I500" s="99"/>
      <c r="J500" s="99"/>
      <c r="K500" s="99"/>
      <c r="L500" s="99"/>
      <c r="M500" s="99"/>
      <c r="O500" s="100"/>
      <c r="P500" s="99"/>
      <c r="R500" s="101"/>
      <c r="S500" s="99"/>
      <c r="U500" s="99"/>
      <c r="V500" s="99"/>
      <c r="X500" s="99"/>
      <c r="Y500" s="99"/>
      <c r="AA500" s="90"/>
      <c r="AB500" s="90"/>
      <c r="AC500" s="102"/>
      <c r="AD500" s="102"/>
      <c r="AE500" s="102"/>
      <c r="AF500" s="102"/>
      <c r="AH500" s="92"/>
      <c r="AJ500" s="90"/>
      <c r="AK500" s="92"/>
      <c r="AL500" s="99"/>
      <c r="AM500" s="99"/>
      <c r="AN500" s="99"/>
      <c r="AO500" s="99"/>
      <c r="AP500" s="99"/>
      <c r="AQ500" s="99"/>
      <c r="AS500" s="99"/>
      <c r="AT500" s="99"/>
      <c r="AU500" s="99"/>
      <c r="AW500" s="92"/>
      <c r="AY500" s="99"/>
      <c r="AZ500" s="92"/>
      <c r="BA500" s="92"/>
      <c r="BC500" s="92"/>
      <c r="BD500" s="99"/>
      <c r="BE500" s="99"/>
      <c r="BG500" s="99"/>
      <c r="BH500" s="92"/>
      <c r="BI500" s="92"/>
      <c r="BK500" s="99"/>
      <c r="BM500" s="99"/>
      <c r="BN500" s="92"/>
      <c r="BO500" s="92"/>
      <c r="BQ500" s="99"/>
      <c r="BS500" s="99"/>
      <c r="BT500" s="99"/>
      <c r="BU500" s="92"/>
      <c r="BV500" s="92"/>
      <c r="BW500" s="92"/>
      <c r="BX500" s="92"/>
      <c r="BY500" s="92"/>
      <c r="BZ500" s="92"/>
      <c r="CA500" s="92"/>
      <c r="CB500" s="92"/>
      <c r="CC500" s="92"/>
      <c r="CD500" s="92"/>
      <c r="CF500" s="92"/>
      <c r="CG500" s="92"/>
      <c r="CH500" s="92"/>
      <c r="CI500" s="92"/>
    </row>
    <row r="501" spans="1:87" ht="13.5" x14ac:dyDescent="0.25">
      <c r="A501" s="97"/>
      <c r="B501" s="98"/>
      <c r="C501" s="90"/>
      <c r="D501" s="91"/>
      <c r="E501" s="99"/>
      <c r="F501" s="99"/>
      <c r="G501" s="99"/>
      <c r="H501" s="99"/>
      <c r="I501" s="99"/>
      <c r="J501" s="99"/>
      <c r="K501" s="99"/>
      <c r="L501" s="99"/>
      <c r="M501" s="99"/>
      <c r="O501" s="100"/>
      <c r="P501" s="99"/>
      <c r="R501" s="101"/>
      <c r="S501" s="99"/>
      <c r="U501" s="99"/>
      <c r="V501" s="99"/>
      <c r="X501" s="99"/>
      <c r="Y501" s="99"/>
      <c r="AA501" s="90"/>
      <c r="AB501" s="90"/>
      <c r="AC501" s="102"/>
      <c r="AD501" s="102"/>
      <c r="AE501" s="102"/>
      <c r="AF501" s="102"/>
      <c r="AH501" s="92"/>
      <c r="AJ501" s="90"/>
      <c r="AK501" s="92"/>
      <c r="AL501" s="99"/>
      <c r="AM501" s="99"/>
      <c r="AN501" s="99"/>
      <c r="AO501" s="99"/>
      <c r="AP501" s="99"/>
      <c r="AQ501" s="99"/>
      <c r="AS501" s="99"/>
      <c r="AT501" s="99"/>
      <c r="AU501" s="99"/>
      <c r="AW501" s="92"/>
      <c r="AY501" s="99"/>
      <c r="AZ501" s="92"/>
      <c r="BA501" s="92"/>
      <c r="BC501" s="92"/>
      <c r="BD501" s="99"/>
      <c r="BE501" s="99"/>
      <c r="BG501" s="99"/>
      <c r="BH501" s="92"/>
      <c r="BI501" s="92"/>
      <c r="BK501" s="99"/>
      <c r="BM501" s="99"/>
      <c r="BN501" s="92"/>
      <c r="BO501" s="92"/>
      <c r="BQ501" s="99"/>
      <c r="BS501" s="99"/>
      <c r="BT501" s="99"/>
      <c r="BU501" s="92"/>
      <c r="BV501" s="92"/>
      <c r="BW501" s="92"/>
      <c r="BX501" s="92"/>
      <c r="BY501" s="92"/>
      <c r="BZ501" s="92"/>
      <c r="CA501" s="92"/>
      <c r="CB501" s="92"/>
      <c r="CC501" s="92"/>
      <c r="CD501" s="92"/>
      <c r="CF501" s="92"/>
      <c r="CG501" s="92"/>
      <c r="CH501" s="92"/>
      <c r="CI501" s="92"/>
    </row>
    <row r="502" spans="1:87" ht="13.5" x14ac:dyDescent="0.25">
      <c r="A502" s="97"/>
      <c r="B502" s="98"/>
      <c r="C502" s="90"/>
      <c r="D502" s="91"/>
      <c r="E502" s="99"/>
      <c r="F502" s="99"/>
      <c r="G502" s="99"/>
      <c r="H502" s="99"/>
      <c r="I502" s="99"/>
      <c r="J502" s="99"/>
      <c r="K502" s="99"/>
      <c r="L502" s="99"/>
      <c r="M502" s="99"/>
      <c r="O502" s="100"/>
      <c r="P502" s="99"/>
      <c r="R502" s="101"/>
      <c r="S502" s="99"/>
      <c r="U502" s="99"/>
      <c r="V502" s="99"/>
      <c r="X502" s="99"/>
      <c r="Y502" s="99"/>
      <c r="AA502" s="90"/>
      <c r="AB502" s="90"/>
      <c r="AC502" s="102"/>
      <c r="AD502" s="102"/>
      <c r="AE502" s="102"/>
      <c r="AF502" s="102"/>
      <c r="AH502" s="92"/>
      <c r="AJ502" s="90"/>
      <c r="AK502" s="92"/>
      <c r="AL502" s="99"/>
      <c r="AM502" s="99"/>
      <c r="AN502" s="99"/>
      <c r="AO502" s="99"/>
      <c r="AP502" s="99"/>
      <c r="AQ502" s="99"/>
      <c r="AS502" s="99"/>
      <c r="AT502" s="99"/>
      <c r="AU502" s="99"/>
      <c r="AW502" s="92"/>
      <c r="AY502" s="99"/>
      <c r="AZ502" s="92"/>
      <c r="BA502" s="92"/>
      <c r="BC502" s="92"/>
      <c r="BD502" s="99"/>
      <c r="BE502" s="99"/>
      <c r="BG502" s="99"/>
      <c r="BH502" s="92"/>
      <c r="BI502" s="92"/>
      <c r="BK502" s="99"/>
      <c r="BM502" s="99"/>
      <c r="BN502" s="92"/>
      <c r="BO502" s="92"/>
      <c r="BQ502" s="99"/>
      <c r="BS502" s="99"/>
      <c r="BT502" s="99"/>
      <c r="BU502" s="92"/>
      <c r="BV502" s="92"/>
      <c r="BW502" s="92"/>
      <c r="BX502" s="92"/>
      <c r="BY502" s="92"/>
      <c r="BZ502" s="92"/>
      <c r="CA502" s="92"/>
      <c r="CB502" s="92"/>
      <c r="CC502" s="92"/>
      <c r="CD502" s="92"/>
      <c r="CF502" s="92"/>
      <c r="CG502" s="92"/>
      <c r="CH502" s="92"/>
      <c r="CI502" s="92"/>
    </row>
    <row r="503" spans="1:87" ht="13.5" x14ac:dyDescent="0.25">
      <c r="A503" s="97"/>
      <c r="B503" s="98"/>
      <c r="C503" s="90"/>
      <c r="D503" s="91"/>
      <c r="E503" s="99"/>
      <c r="F503" s="99"/>
      <c r="G503" s="99"/>
      <c r="H503" s="99"/>
      <c r="I503" s="99"/>
      <c r="J503" s="99"/>
      <c r="K503" s="99"/>
      <c r="L503" s="99"/>
      <c r="M503" s="99"/>
      <c r="O503" s="100"/>
      <c r="P503" s="99"/>
      <c r="R503" s="101"/>
      <c r="S503" s="99"/>
      <c r="U503" s="99"/>
      <c r="V503" s="99"/>
      <c r="X503" s="99"/>
      <c r="Y503" s="99"/>
      <c r="AA503" s="90"/>
      <c r="AB503" s="90"/>
      <c r="AC503" s="102"/>
      <c r="AD503" s="102"/>
      <c r="AE503" s="102"/>
      <c r="AF503" s="102"/>
      <c r="AH503" s="92"/>
      <c r="AJ503" s="90"/>
      <c r="AK503" s="92"/>
      <c r="AL503" s="99"/>
      <c r="AM503" s="99"/>
      <c r="AN503" s="99"/>
      <c r="AO503" s="99"/>
      <c r="AP503" s="99"/>
      <c r="AQ503" s="99"/>
      <c r="AS503" s="99"/>
      <c r="AT503" s="99"/>
      <c r="AU503" s="99"/>
      <c r="AW503" s="92"/>
      <c r="AY503" s="99"/>
      <c r="AZ503" s="92"/>
      <c r="BA503" s="92"/>
      <c r="BC503" s="92"/>
      <c r="BD503" s="99"/>
      <c r="BE503" s="99"/>
      <c r="BG503" s="99"/>
      <c r="BH503" s="92"/>
      <c r="BI503" s="92"/>
      <c r="BK503" s="99"/>
      <c r="BM503" s="99"/>
      <c r="BN503" s="92"/>
      <c r="BO503" s="92"/>
      <c r="BQ503" s="99"/>
      <c r="BS503" s="99"/>
      <c r="BT503" s="99"/>
      <c r="BU503" s="92"/>
      <c r="BV503" s="92"/>
      <c r="BW503" s="92"/>
      <c r="BX503" s="92"/>
      <c r="BY503" s="92"/>
      <c r="BZ503" s="92"/>
      <c r="CA503" s="92"/>
      <c r="CB503" s="92"/>
      <c r="CC503" s="92"/>
      <c r="CD503" s="92"/>
      <c r="CF503" s="92"/>
      <c r="CG503" s="92"/>
      <c r="CH503" s="92"/>
      <c r="CI503" s="92"/>
    </row>
    <row r="504" spans="1:87" ht="13.5" x14ac:dyDescent="0.25">
      <c r="A504" s="97"/>
      <c r="B504" s="98"/>
      <c r="C504" s="90"/>
      <c r="D504" s="91"/>
      <c r="E504" s="99"/>
      <c r="F504" s="99"/>
      <c r="G504" s="99"/>
      <c r="H504" s="99"/>
      <c r="I504" s="99"/>
      <c r="J504" s="99"/>
      <c r="K504" s="99"/>
      <c r="L504" s="99"/>
      <c r="M504" s="99"/>
      <c r="O504" s="100"/>
      <c r="P504" s="99"/>
      <c r="R504" s="101"/>
      <c r="S504" s="99"/>
      <c r="U504" s="99"/>
      <c r="V504" s="99"/>
      <c r="X504" s="99"/>
      <c r="Y504" s="99"/>
      <c r="AA504" s="90"/>
      <c r="AB504" s="90"/>
      <c r="AC504" s="102"/>
      <c r="AD504" s="102"/>
      <c r="AE504" s="102"/>
      <c r="AF504" s="102"/>
      <c r="AH504" s="92"/>
      <c r="AJ504" s="90"/>
      <c r="AK504" s="92"/>
      <c r="AL504" s="99"/>
      <c r="AM504" s="99"/>
      <c r="AN504" s="99"/>
      <c r="AO504" s="99"/>
      <c r="AP504" s="99"/>
      <c r="AQ504" s="99"/>
      <c r="AS504" s="99"/>
      <c r="AT504" s="99"/>
      <c r="AU504" s="99"/>
      <c r="AW504" s="92"/>
      <c r="AY504" s="99"/>
      <c r="AZ504" s="92"/>
      <c r="BA504" s="92"/>
      <c r="BC504" s="92"/>
      <c r="BD504" s="99"/>
      <c r="BE504" s="99"/>
      <c r="BG504" s="99"/>
      <c r="BH504" s="92"/>
      <c r="BI504" s="92"/>
      <c r="BK504" s="99"/>
      <c r="BM504" s="99"/>
      <c r="BN504" s="92"/>
      <c r="BO504" s="92"/>
      <c r="BQ504" s="99"/>
      <c r="BS504" s="99"/>
      <c r="BT504" s="99"/>
      <c r="BU504" s="92"/>
      <c r="BV504" s="92"/>
      <c r="BW504" s="92"/>
      <c r="BX504" s="92"/>
      <c r="BY504" s="92"/>
      <c r="BZ504" s="92"/>
      <c r="CA504" s="92"/>
      <c r="CB504" s="92"/>
      <c r="CC504" s="92"/>
      <c r="CD504" s="92"/>
      <c r="CF504" s="92"/>
      <c r="CG504" s="92"/>
      <c r="CH504" s="92"/>
      <c r="CI504" s="92"/>
    </row>
    <row r="505" spans="1:87" ht="13.5" x14ac:dyDescent="0.25">
      <c r="A505" s="97"/>
      <c r="B505" s="98"/>
      <c r="C505" s="90"/>
      <c r="D505" s="91"/>
      <c r="E505" s="99"/>
      <c r="F505" s="99"/>
      <c r="G505" s="99"/>
      <c r="H505" s="99"/>
      <c r="I505" s="99"/>
      <c r="J505" s="99"/>
      <c r="K505" s="99"/>
      <c r="L505" s="99"/>
      <c r="M505" s="99"/>
      <c r="O505" s="100"/>
      <c r="P505" s="99"/>
      <c r="R505" s="101"/>
      <c r="S505" s="99"/>
      <c r="U505" s="99"/>
      <c r="V505" s="99"/>
      <c r="X505" s="99"/>
      <c r="Y505" s="99"/>
      <c r="AA505" s="90"/>
      <c r="AB505" s="90"/>
      <c r="AC505" s="102"/>
      <c r="AD505" s="102"/>
      <c r="AE505" s="102"/>
      <c r="AF505" s="102"/>
      <c r="AH505" s="92"/>
      <c r="AJ505" s="90"/>
      <c r="AK505" s="92"/>
      <c r="AL505" s="99"/>
      <c r="AM505" s="99"/>
      <c r="AN505" s="99"/>
      <c r="AO505" s="99"/>
      <c r="AP505" s="99"/>
      <c r="AQ505" s="99"/>
      <c r="AS505" s="99"/>
      <c r="AT505" s="99"/>
      <c r="AU505" s="99"/>
      <c r="AW505" s="92"/>
      <c r="AY505" s="99"/>
      <c r="AZ505" s="92"/>
      <c r="BA505" s="92"/>
      <c r="BC505" s="92"/>
      <c r="BD505" s="99"/>
      <c r="BE505" s="99"/>
      <c r="BG505" s="99"/>
      <c r="BH505" s="92"/>
      <c r="BI505" s="92"/>
      <c r="BK505" s="99"/>
      <c r="BM505" s="99"/>
      <c r="BN505" s="92"/>
      <c r="BO505" s="92"/>
      <c r="BQ505" s="99"/>
      <c r="BS505" s="99"/>
      <c r="BT505" s="99"/>
      <c r="BU505" s="92"/>
      <c r="BV505" s="92"/>
      <c r="BW505" s="92"/>
      <c r="BX505" s="92"/>
      <c r="BY505" s="92"/>
      <c r="BZ505" s="92"/>
      <c r="CA505" s="92"/>
      <c r="CB505" s="92"/>
      <c r="CC505" s="92"/>
      <c r="CD505" s="92"/>
      <c r="CF505" s="92"/>
      <c r="CG505" s="92"/>
      <c r="CH505" s="92"/>
      <c r="CI505" s="92"/>
    </row>
    <row r="506" spans="1:87" ht="13.5" x14ac:dyDescent="0.25">
      <c r="A506" s="97"/>
      <c r="B506" s="98"/>
      <c r="C506" s="90"/>
      <c r="D506" s="91"/>
      <c r="E506" s="99"/>
      <c r="F506" s="99"/>
      <c r="G506" s="99"/>
      <c r="H506" s="99"/>
      <c r="I506" s="99"/>
      <c r="J506" s="99"/>
      <c r="K506" s="99"/>
      <c r="L506" s="99"/>
      <c r="M506" s="99"/>
      <c r="O506" s="100"/>
      <c r="P506" s="99"/>
      <c r="R506" s="101"/>
      <c r="S506" s="99"/>
      <c r="U506" s="99"/>
      <c r="V506" s="99"/>
      <c r="X506" s="99"/>
      <c r="Y506" s="99"/>
      <c r="AA506" s="90"/>
      <c r="AB506" s="90"/>
      <c r="AC506" s="102"/>
      <c r="AD506" s="102"/>
      <c r="AE506" s="102"/>
      <c r="AF506" s="102"/>
      <c r="AH506" s="92"/>
      <c r="AJ506" s="90"/>
      <c r="AK506" s="92"/>
      <c r="AL506" s="99"/>
      <c r="AM506" s="99"/>
      <c r="AN506" s="99"/>
      <c r="AO506" s="99"/>
      <c r="AP506" s="99"/>
      <c r="AQ506" s="99"/>
      <c r="AS506" s="99"/>
      <c r="AT506" s="99"/>
      <c r="AU506" s="99"/>
      <c r="AW506" s="92"/>
      <c r="AY506" s="99"/>
      <c r="AZ506" s="92"/>
      <c r="BA506" s="92"/>
      <c r="BC506" s="92"/>
      <c r="BD506" s="99"/>
      <c r="BE506" s="99"/>
      <c r="BG506" s="99"/>
      <c r="BH506" s="92"/>
      <c r="BI506" s="92"/>
      <c r="BK506" s="99"/>
      <c r="BM506" s="99"/>
      <c r="BN506" s="92"/>
      <c r="BO506" s="92"/>
      <c r="BQ506" s="99"/>
      <c r="BS506" s="99"/>
      <c r="BT506" s="99"/>
      <c r="BU506" s="92"/>
      <c r="BV506" s="92"/>
      <c r="BW506" s="92"/>
      <c r="BX506" s="92"/>
      <c r="BY506" s="92"/>
      <c r="BZ506" s="92"/>
      <c r="CA506" s="92"/>
      <c r="CB506" s="92"/>
      <c r="CC506" s="92"/>
      <c r="CD506" s="92"/>
      <c r="CF506" s="92"/>
      <c r="CG506" s="92"/>
      <c r="CH506" s="92"/>
      <c r="CI506" s="92"/>
    </row>
    <row r="507" spans="1:87" ht="13.5" x14ac:dyDescent="0.25">
      <c r="A507" s="97"/>
      <c r="B507" s="98"/>
      <c r="C507" s="90"/>
      <c r="D507" s="91"/>
      <c r="E507" s="99"/>
      <c r="F507" s="99"/>
      <c r="G507" s="99"/>
      <c r="H507" s="99"/>
      <c r="I507" s="99"/>
      <c r="J507" s="99"/>
      <c r="K507" s="99"/>
      <c r="L507" s="99"/>
      <c r="M507" s="99"/>
      <c r="O507" s="100"/>
      <c r="P507" s="99"/>
      <c r="R507" s="101"/>
      <c r="S507" s="99"/>
      <c r="U507" s="99"/>
      <c r="V507" s="99"/>
      <c r="X507" s="99"/>
      <c r="Y507" s="99"/>
      <c r="AA507" s="90"/>
      <c r="AB507" s="90"/>
      <c r="AC507" s="102"/>
      <c r="AD507" s="102"/>
      <c r="AE507" s="102"/>
      <c r="AF507" s="102"/>
      <c r="AH507" s="92"/>
      <c r="AJ507" s="90"/>
      <c r="AK507" s="92"/>
      <c r="AL507" s="99"/>
      <c r="AM507" s="99"/>
      <c r="AN507" s="99"/>
      <c r="AO507" s="99"/>
      <c r="AP507" s="99"/>
      <c r="AQ507" s="99"/>
      <c r="AS507" s="99"/>
      <c r="AT507" s="99"/>
      <c r="AU507" s="99"/>
      <c r="AW507" s="92"/>
      <c r="AY507" s="99"/>
      <c r="AZ507" s="92"/>
      <c r="BA507" s="92"/>
      <c r="BC507" s="92"/>
      <c r="BD507" s="99"/>
      <c r="BE507" s="99"/>
      <c r="BG507" s="99"/>
      <c r="BH507" s="92"/>
      <c r="BI507" s="92"/>
      <c r="BK507" s="99"/>
      <c r="BM507" s="99"/>
      <c r="BN507" s="92"/>
      <c r="BO507" s="92"/>
      <c r="BQ507" s="99"/>
      <c r="BS507" s="99"/>
      <c r="BT507" s="99"/>
      <c r="BU507" s="92"/>
      <c r="BV507" s="92"/>
      <c r="BW507" s="92"/>
      <c r="BX507" s="92"/>
      <c r="BY507" s="92"/>
      <c r="BZ507" s="92"/>
      <c r="CA507" s="92"/>
      <c r="CB507" s="92"/>
      <c r="CC507" s="92"/>
      <c r="CD507" s="92"/>
      <c r="CF507" s="92"/>
      <c r="CG507" s="92"/>
      <c r="CH507" s="92"/>
      <c r="CI507" s="92"/>
    </row>
    <row r="508" spans="1:87" ht="13.5" x14ac:dyDescent="0.25">
      <c r="A508" s="97"/>
      <c r="B508" s="98"/>
      <c r="C508" s="90"/>
      <c r="D508" s="91"/>
      <c r="E508" s="99"/>
      <c r="F508" s="99"/>
      <c r="G508" s="99"/>
      <c r="H508" s="99"/>
      <c r="I508" s="99"/>
      <c r="J508" s="99"/>
      <c r="K508" s="99"/>
      <c r="L508" s="99"/>
      <c r="M508" s="99"/>
      <c r="O508" s="100"/>
      <c r="P508" s="99"/>
      <c r="R508" s="101"/>
      <c r="S508" s="99"/>
      <c r="U508" s="99"/>
      <c r="V508" s="99"/>
      <c r="X508" s="99"/>
      <c r="Y508" s="99"/>
      <c r="AA508" s="90"/>
      <c r="AB508" s="90"/>
      <c r="AC508" s="102"/>
      <c r="AD508" s="102"/>
      <c r="AE508" s="102"/>
      <c r="AF508" s="102"/>
      <c r="AH508" s="92"/>
      <c r="AJ508" s="90"/>
      <c r="AK508" s="92"/>
      <c r="AL508" s="99"/>
      <c r="AM508" s="99"/>
      <c r="AN508" s="99"/>
      <c r="AO508" s="99"/>
      <c r="AP508" s="99"/>
      <c r="AQ508" s="99"/>
      <c r="AS508" s="99"/>
      <c r="AT508" s="99"/>
      <c r="AU508" s="99"/>
      <c r="AW508" s="92"/>
      <c r="AY508" s="99"/>
      <c r="AZ508" s="92"/>
      <c r="BA508" s="92"/>
      <c r="BC508" s="92"/>
      <c r="BD508" s="99"/>
      <c r="BE508" s="99"/>
      <c r="BG508" s="99"/>
      <c r="BH508" s="92"/>
      <c r="BI508" s="92"/>
      <c r="BK508" s="99"/>
      <c r="BM508" s="99"/>
      <c r="BN508" s="92"/>
      <c r="BO508" s="92"/>
      <c r="BQ508" s="99"/>
      <c r="BS508" s="99"/>
      <c r="BT508" s="99"/>
      <c r="BU508" s="92"/>
      <c r="BV508" s="92"/>
      <c r="BW508" s="92"/>
      <c r="BX508" s="92"/>
      <c r="BY508" s="92"/>
      <c r="BZ508" s="92"/>
      <c r="CA508" s="92"/>
      <c r="CB508" s="92"/>
      <c r="CC508" s="92"/>
      <c r="CD508" s="92"/>
      <c r="CF508" s="92"/>
      <c r="CG508" s="92"/>
      <c r="CH508" s="92"/>
      <c r="CI508" s="92"/>
    </row>
    <row r="509" spans="1:87" ht="13.5" x14ac:dyDescent="0.25">
      <c r="A509" s="97"/>
      <c r="B509" s="98"/>
      <c r="C509" s="90"/>
      <c r="D509" s="91"/>
      <c r="E509" s="99"/>
      <c r="F509" s="99"/>
      <c r="G509" s="99"/>
      <c r="H509" s="99"/>
      <c r="I509" s="99"/>
      <c r="J509" s="99"/>
      <c r="K509" s="99"/>
      <c r="L509" s="99"/>
      <c r="M509" s="99"/>
      <c r="O509" s="100"/>
      <c r="P509" s="99"/>
      <c r="R509" s="101"/>
      <c r="S509" s="99"/>
      <c r="U509" s="99"/>
      <c r="V509" s="99"/>
      <c r="X509" s="99"/>
      <c r="Y509" s="99"/>
      <c r="AA509" s="90"/>
      <c r="AB509" s="90"/>
      <c r="AC509" s="102"/>
      <c r="AD509" s="102"/>
      <c r="AE509" s="102"/>
      <c r="AF509" s="102"/>
      <c r="AH509" s="92"/>
      <c r="AJ509" s="90"/>
      <c r="AK509" s="92"/>
      <c r="AL509" s="99"/>
      <c r="AM509" s="99"/>
      <c r="AN509" s="99"/>
      <c r="AO509" s="99"/>
      <c r="AP509" s="99"/>
      <c r="AQ509" s="99"/>
      <c r="AS509" s="99"/>
      <c r="AT509" s="99"/>
      <c r="AU509" s="99"/>
      <c r="AW509" s="92"/>
      <c r="AY509" s="99"/>
      <c r="AZ509" s="92"/>
      <c r="BA509" s="92"/>
      <c r="BC509" s="92"/>
      <c r="BD509" s="99"/>
      <c r="BE509" s="99"/>
      <c r="BG509" s="99"/>
      <c r="BH509" s="92"/>
      <c r="BI509" s="92"/>
      <c r="BK509" s="99"/>
      <c r="BM509" s="99"/>
      <c r="BN509" s="92"/>
      <c r="BO509" s="92"/>
      <c r="BQ509" s="99"/>
      <c r="BS509" s="99"/>
      <c r="BT509" s="99"/>
      <c r="BU509" s="92"/>
      <c r="BV509" s="92"/>
      <c r="BW509" s="92"/>
      <c r="BX509" s="92"/>
      <c r="BY509" s="92"/>
      <c r="BZ509" s="92"/>
      <c r="CA509" s="92"/>
      <c r="CB509" s="92"/>
      <c r="CC509" s="92"/>
      <c r="CD509" s="92"/>
      <c r="CF509" s="92"/>
      <c r="CG509" s="92"/>
      <c r="CH509" s="92"/>
      <c r="CI509" s="92"/>
    </row>
    <row r="510" spans="1:87" ht="13.5" x14ac:dyDescent="0.25">
      <c r="A510" s="97"/>
      <c r="B510" s="98"/>
      <c r="C510" s="90"/>
      <c r="D510" s="91"/>
      <c r="E510" s="99"/>
      <c r="F510" s="99"/>
      <c r="G510" s="99"/>
      <c r="H510" s="99"/>
      <c r="I510" s="99"/>
      <c r="J510" s="99"/>
      <c r="K510" s="99"/>
      <c r="L510" s="99"/>
      <c r="M510" s="99"/>
      <c r="O510" s="100"/>
      <c r="P510" s="99"/>
      <c r="R510" s="101"/>
      <c r="S510" s="99"/>
      <c r="U510" s="99"/>
      <c r="V510" s="99"/>
      <c r="X510" s="99"/>
      <c r="Y510" s="99"/>
      <c r="AA510" s="90"/>
      <c r="AB510" s="90"/>
      <c r="AC510" s="102"/>
      <c r="AD510" s="102"/>
      <c r="AE510" s="102"/>
      <c r="AF510" s="102"/>
      <c r="AH510" s="92"/>
      <c r="AJ510" s="90"/>
      <c r="AK510" s="92"/>
      <c r="AL510" s="99"/>
      <c r="AM510" s="99"/>
      <c r="AN510" s="99"/>
      <c r="AO510" s="99"/>
      <c r="AP510" s="99"/>
      <c r="AQ510" s="99"/>
      <c r="AS510" s="99"/>
      <c r="AT510" s="99"/>
      <c r="AU510" s="99"/>
      <c r="AW510" s="92"/>
      <c r="AY510" s="99"/>
      <c r="AZ510" s="92"/>
      <c r="BA510" s="92"/>
      <c r="BC510" s="92"/>
      <c r="BD510" s="99"/>
      <c r="BE510" s="99"/>
      <c r="BG510" s="99"/>
      <c r="BH510" s="92"/>
      <c r="BI510" s="92"/>
      <c r="BK510" s="99"/>
      <c r="BM510" s="99"/>
      <c r="BN510" s="92"/>
      <c r="BO510" s="92"/>
      <c r="BQ510" s="99"/>
      <c r="BS510" s="99"/>
      <c r="BT510" s="99"/>
      <c r="BU510" s="92"/>
      <c r="BV510" s="92"/>
      <c r="BW510" s="92"/>
      <c r="BX510" s="92"/>
      <c r="BY510" s="92"/>
      <c r="BZ510" s="92"/>
      <c r="CA510" s="92"/>
      <c r="CB510" s="92"/>
      <c r="CC510" s="92"/>
      <c r="CD510" s="92"/>
      <c r="CF510" s="92"/>
      <c r="CG510" s="92"/>
      <c r="CH510" s="92"/>
      <c r="CI510" s="92"/>
    </row>
    <row r="511" spans="1:87" ht="13.5" x14ac:dyDescent="0.25">
      <c r="A511" s="97"/>
      <c r="B511" s="98"/>
      <c r="C511" s="90"/>
      <c r="D511" s="91"/>
      <c r="E511" s="99"/>
      <c r="F511" s="99"/>
      <c r="G511" s="99"/>
      <c r="H511" s="99"/>
      <c r="I511" s="99"/>
      <c r="J511" s="99"/>
      <c r="K511" s="99"/>
      <c r="L511" s="99"/>
      <c r="M511" s="99"/>
      <c r="O511" s="100"/>
      <c r="P511" s="99"/>
      <c r="R511" s="101"/>
      <c r="S511" s="99"/>
      <c r="U511" s="99"/>
      <c r="V511" s="99"/>
      <c r="X511" s="99"/>
      <c r="Y511" s="99"/>
      <c r="AA511" s="90"/>
      <c r="AB511" s="90"/>
      <c r="AC511" s="102"/>
      <c r="AD511" s="102"/>
      <c r="AE511" s="102"/>
      <c r="AF511" s="102"/>
      <c r="AH511" s="92"/>
      <c r="AJ511" s="90"/>
      <c r="AK511" s="92"/>
      <c r="AL511" s="99"/>
      <c r="AM511" s="99"/>
      <c r="AN511" s="99"/>
      <c r="AO511" s="99"/>
      <c r="AP511" s="99"/>
      <c r="AQ511" s="99"/>
      <c r="AS511" s="99"/>
      <c r="AT511" s="99"/>
      <c r="AU511" s="99"/>
      <c r="AW511" s="92"/>
      <c r="AY511" s="99"/>
      <c r="AZ511" s="92"/>
      <c r="BA511" s="92"/>
      <c r="BC511" s="92"/>
      <c r="BD511" s="99"/>
      <c r="BE511" s="99"/>
      <c r="BG511" s="99"/>
      <c r="BH511" s="92"/>
      <c r="BI511" s="92"/>
      <c r="BK511" s="99"/>
      <c r="BM511" s="99"/>
      <c r="BN511" s="92"/>
      <c r="BO511" s="92"/>
      <c r="BQ511" s="99"/>
      <c r="BS511" s="99"/>
      <c r="BT511" s="99"/>
      <c r="BU511" s="92"/>
      <c r="BV511" s="92"/>
      <c r="BW511" s="92"/>
      <c r="BX511" s="92"/>
      <c r="BY511" s="92"/>
      <c r="BZ511" s="92"/>
      <c r="CA511" s="92"/>
      <c r="CB511" s="92"/>
      <c r="CC511" s="92"/>
      <c r="CD511" s="92"/>
      <c r="CF511" s="92"/>
      <c r="CG511" s="92"/>
      <c r="CH511" s="92"/>
      <c r="CI511" s="92"/>
    </row>
    <row r="512" spans="1:87" ht="13.5" x14ac:dyDescent="0.25">
      <c r="A512" s="97"/>
      <c r="B512" s="98"/>
      <c r="C512" s="90"/>
      <c r="D512" s="91"/>
      <c r="E512" s="99"/>
      <c r="F512" s="99"/>
      <c r="G512" s="99"/>
      <c r="H512" s="99"/>
      <c r="I512" s="99"/>
      <c r="J512" s="99"/>
      <c r="K512" s="99"/>
      <c r="L512" s="99"/>
      <c r="M512" s="99"/>
      <c r="O512" s="100"/>
      <c r="P512" s="99"/>
      <c r="R512" s="101"/>
      <c r="S512" s="99"/>
      <c r="U512" s="99"/>
      <c r="V512" s="99"/>
      <c r="X512" s="99"/>
      <c r="Y512" s="99"/>
      <c r="AA512" s="90"/>
      <c r="AB512" s="90"/>
      <c r="AC512" s="102"/>
      <c r="AD512" s="102"/>
      <c r="AE512" s="102"/>
      <c r="AF512" s="102"/>
      <c r="AH512" s="92"/>
      <c r="AJ512" s="90"/>
      <c r="AK512" s="92"/>
      <c r="AL512" s="99"/>
      <c r="AM512" s="99"/>
      <c r="AN512" s="99"/>
      <c r="AO512" s="99"/>
      <c r="AP512" s="99"/>
      <c r="AQ512" s="99"/>
      <c r="AS512" s="99"/>
      <c r="AT512" s="99"/>
      <c r="AU512" s="99"/>
      <c r="AW512" s="92"/>
      <c r="AY512" s="99"/>
      <c r="AZ512" s="92"/>
      <c r="BA512" s="92"/>
      <c r="BC512" s="92"/>
      <c r="BD512" s="99"/>
      <c r="BE512" s="99"/>
      <c r="BG512" s="99"/>
      <c r="BH512" s="92"/>
      <c r="BI512" s="92"/>
      <c r="BK512" s="99"/>
      <c r="BM512" s="99"/>
      <c r="BN512" s="92"/>
      <c r="BO512" s="92"/>
      <c r="BQ512" s="99"/>
      <c r="BS512" s="99"/>
      <c r="BT512" s="99"/>
      <c r="BU512" s="92"/>
      <c r="BV512" s="92"/>
      <c r="BW512" s="92"/>
      <c r="BX512" s="92"/>
      <c r="BY512" s="92"/>
      <c r="BZ512" s="92"/>
      <c r="CA512" s="92"/>
      <c r="CB512" s="92"/>
      <c r="CC512" s="92"/>
      <c r="CD512" s="92"/>
      <c r="CF512" s="92"/>
      <c r="CG512" s="92"/>
      <c r="CH512" s="92"/>
      <c r="CI512" s="92"/>
    </row>
    <row r="513" spans="1:87" ht="13.5" x14ac:dyDescent="0.25">
      <c r="A513" s="97"/>
      <c r="B513" s="98"/>
      <c r="C513" s="90"/>
      <c r="D513" s="91"/>
      <c r="E513" s="99"/>
      <c r="F513" s="99"/>
      <c r="G513" s="99"/>
      <c r="H513" s="99"/>
      <c r="I513" s="99"/>
      <c r="J513" s="99"/>
      <c r="K513" s="99"/>
      <c r="L513" s="99"/>
      <c r="M513" s="99"/>
      <c r="O513" s="100"/>
      <c r="P513" s="99"/>
      <c r="R513" s="101"/>
      <c r="S513" s="99"/>
      <c r="U513" s="99"/>
      <c r="V513" s="99"/>
      <c r="X513" s="99"/>
      <c r="Y513" s="99"/>
      <c r="AA513" s="90"/>
      <c r="AB513" s="90"/>
      <c r="AC513" s="102"/>
      <c r="AD513" s="102"/>
      <c r="AE513" s="102"/>
      <c r="AF513" s="102"/>
      <c r="AH513" s="92"/>
      <c r="AJ513" s="90"/>
      <c r="AK513" s="92"/>
      <c r="AL513" s="99"/>
      <c r="AM513" s="99"/>
      <c r="AN513" s="99"/>
      <c r="AO513" s="99"/>
      <c r="AP513" s="99"/>
      <c r="AQ513" s="99"/>
      <c r="AS513" s="99"/>
      <c r="AT513" s="99"/>
      <c r="AU513" s="99"/>
      <c r="AW513" s="92"/>
      <c r="AY513" s="99"/>
      <c r="AZ513" s="92"/>
      <c r="BA513" s="92"/>
      <c r="BC513" s="92"/>
      <c r="BD513" s="99"/>
      <c r="BE513" s="99"/>
      <c r="BG513" s="99"/>
      <c r="BH513" s="92"/>
      <c r="BI513" s="92"/>
      <c r="BK513" s="99"/>
      <c r="BM513" s="99"/>
      <c r="BN513" s="92"/>
      <c r="BO513" s="92"/>
      <c r="BQ513" s="99"/>
      <c r="BS513" s="99"/>
      <c r="BT513" s="99"/>
      <c r="BU513" s="92"/>
      <c r="BV513" s="92"/>
      <c r="BW513" s="92"/>
      <c r="BX513" s="92"/>
      <c r="BY513" s="92"/>
      <c r="BZ513" s="92"/>
      <c r="CA513" s="92"/>
      <c r="CB513" s="92"/>
      <c r="CC513" s="92"/>
      <c r="CD513" s="92"/>
      <c r="CF513" s="92"/>
      <c r="CG513" s="92"/>
      <c r="CH513" s="92"/>
      <c r="CI513" s="92"/>
    </row>
    <row r="514" spans="1:87" ht="13.5" x14ac:dyDescent="0.25">
      <c r="A514" s="97"/>
      <c r="B514" s="98"/>
      <c r="C514" s="90"/>
      <c r="D514" s="91"/>
      <c r="E514" s="99"/>
      <c r="F514" s="99"/>
      <c r="G514" s="99"/>
      <c r="H514" s="99"/>
      <c r="I514" s="99"/>
      <c r="J514" s="99"/>
      <c r="K514" s="99"/>
      <c r="L514" s="99"/>
      <c r="M514" s="99"/>
      <c r="O514" s="100"/>
      <c r="P514" s="99"/>
      <c r="R514" s="101"/>
      <c r="S514" s="99"/>
      <c r="U514" s="99"/>
      <c r="V514" s="99"/>
      <c r="X514" s="99"/>
      <c r="Y514" s="99"/>
      <c r="AA514" s="90"/>
      <c r="AB514" s="90"/>
      <c r="AC514" s="102"/>
      <c r="AD514" s="102"/>
      <c r="AE514" s="102"/>
      <c r="AF514" s="102"/>
      <c r="AH514" s="92"/>
      <c r="AJ514" s="90"/>
      <c r="AK514" s="92"/>
      <c r="AL514" s="99"/>
      <c r="AM514" s="99"/>
      <c r="AN514" s="99"/>
      <c r="AO514" s="99"/>
      <c r="AP514" s="99"/>
      <c r="AQ514" s="99"/>
      <c r="AS514" s="99"/>
      <c r="AT514" s="99"/>
      <c r="AU514" s="99"/>
      <c r="AW514" s="92"/>
      <c r="AY514" s="99"/>
      <c r="AZ514" s="92"/>
      <c r="BA514" s="92"/>
      <c r="BC514" s="92"/>
      <c r="BD514" s="99"/>
      <c r="BE514" s="99"/>
      <c r="BG514" s="99"/>
      <c r="BH514" s="92"/>
      <c r="BI514" s="92"/>
      <c r="BK514" s="99"/>
      <c r="BM514" s="99"/>
      <c r="BN514" s="92"/>
      <c r="BO514" s="92"/>
      <c r="BQ514" s="99"/>
      <c r="BS514" s="99"/>
      <c r="BT514" s="99"/>
      <c r="BU514" s="92"/>
      <c r="BV514" s="92"/>
      <c r="BW514" s="92"/>
      <c r="BX514" s="92"/>
      <c r="BY514" s="92"/>
      <c r="BZ514" s="92"/>
      <c r="CA514" s="92"/>
      <c r="CB514" s="92"/>
      <c r="CC514" s="92"/>
      <c r="CD514" s="92"/>
      <c r="CF514" s="92"/>
      <c r="CG514" s="92"/>
      <c r="CH514" s="92"/>
      <c r="CI514" s="92"/>
    </row>
    <row r="515" spans="1:87" ht="13.5" x14ac:dyDescent="0.25">
      <c r="A515" s="97"/>
      <c r="B515" s="98"/>
      <c r="C515" s="90"/>
      <c r="D515" s="91"/>
      <c r="E515" s="99"/>
      <c r="F515" s="99"/>
      <c r="G515" s="99"/>
      <c r="H515" s="99"/>
      <c r="I515" s="99"/>
      <c r="J515" s="99"/>
      <c r="K515" s="99"/>
      <c r="L515" s="99"/>
      <c r="M515" s="99"/>
      <c r="O515" s="100"/>
      <c r="P515" s="99"/>
      <c r="R515" s="101"/>
      <c r="S515" s="99"/>
      <c r="U515" s="99"/>
      <c r="V515" s="99"/>
      <c r="X515" s="99"/>
      <c r="Y515" s="99"/>
      <c r="AA515" s="90"/>
      <c r="AB515" s="90"/>
      <c r="AC515" s="102"/>
      <c r="AD515" s="102"/>
      <c r="AE515" s="102"/>
      <c r="AF515" s="102"/>
      <c r="AH515" s="92"/>
      <c r="AJ515" s="90"/>
      <c r="AK515" s="92"/>
      <c r="AL515" s="99"/>
      <c r="AM515" s="99"/>
      <c r="AN515" s="99"/>
      <c r="AO515" s="99"/>
      <c r="AP515" s="99"/>
      <c r="AQ515" s="99"/>
      <c r="AS515" s="99"/>
      <c r="AT515" s="99"/>
      <c r="AU515" s="99"/>
      <c r="AW515" s="92"/>
      <c r="AY515" s="99"/>
      <c r="AZ515" s="92"/>
      <c r="BA515" s="92"/>
      <c r="BC515" s="92"/>
      <c r="BD515" s="99"/>
      <c r="BE515" s="99"/>
      <c r="BG515" s="99"/>
      <c r="BH515" s="92"/>
      <c r="BI515" s="92"/>
      <c r="BK515" s="99"/>
      <c r="BM515" s="99"/>
      <c r="BN515" s="92"/>
      <c r="BO515" s="92"/>
      <c r="BQ515" s="99"/>
      <c r="BS515" s="99"/>
      <c r="BT515" s="99"/>
      <c r="BU515" s="92"/>
      <c r="BV515" s="92"/>
      <c r="BW515" s="92"/>
      <c r="BX515" s="92"/>
      <c r="BY515" s="92"/>
      <c r="BZ515" s="92"/>
      <c r="CA515" s="92"/>
      <c r="CB515" s="92"/>
      <c r="CC515" s="92"/>
      <c r="CD515" s="92"/>
      <c r="CF515" s="92"/>
      <c r="CG515" s="92"/>
      <c r="CH515" s="92"/>
      <c r="CI515" s="92"/>
    </row>
    <row r="516" spans="1:87" ht="13.5" x14ac:dyDescent="0.25">
      <c r="A516" s="97"/>
      <c r="B516" s="98"/>
      <c r="C516" s="90"/>
      <c r="D516" s="91"/>
      <c r="E516" s="99"/>
      <c r="F516" s="99"/>
      <c r="G516" s="99"/>
      <c r="H516" s="99"/>
      <c r="I516" s="99"/>
      <c r="J516" s="99"/>
      <c r="K516" s="99"/>
      <c r="L516" s="99"/>
      <c r="M516" s="99"/>
      <c r="O516" s="100"/>
      <c r="P516" s="99"/>
      <c r="R516" s="101"/>
      <c r="S516" s="99"/>
      <c r="U516" s="99"/>
      <c r="V516" s="99"/>
      <c r="X516" s="99"/>
      <c r="Y516" s="99"/>
      <c r="AA516" s="90"/>
      <c r="AB516" s="90"/>
      <c r="AC516" s="102"/>
      <c r="AD516" s="102"/>
      <c r="AE516" s="102"/>
      <c r="AF516" s="102"/>
      <c r="AH516" s="92"/>
      <c r="AJ516" s="90"/>
      <c r="AK516" s="92"/>
      <c r="AL516" s="99"/>
      <c r="AM516" s="99"/>
      <c r="AN516" s="99"/>
      <c r="AO516" s="99"/>
      <c r="AP516" s="99"/>
      <c r="AQ516" s="99"/>
      <c r="AS516" s="99"/>
      <c r="AT516" s="99"/>
      <c r="AU516" s="99"/>
      <c r="AW516" s="92"/>
      <c r="AY516" s="99"/>
      <c r="AZ516" s="92"/>
      <c r="BA516" s="92"/>
      <c r="BC516" s="92"/>
      <c r="BD516" s="99"/>
      <c r="BE516" s="99"/>
      <c r="BG516" s="99"/>
      <c r="BH516" s="92"/>
      <c r="BI516" s="92"/>
      <c r="BK516" s="99"/>
      <c r="BM516" s="99"/>
      <c r="BN516" s="92"/>
      <c r="BO516" s="92"/>
      <c r="BQ516" s="99"/>
      <c r="BS516" s="99"/>
      <c r="BT516" s="99"/>
      <c r="BU516" s="92"/>
      <c r="BV516" s="92"/>
      <c r="BW516" s="92"/>
      <c r="BX516" s="92"/>
      <c r="BY516" s="92"/>
      <c r="BZ516" s="92"/>
      <c r="CA516" s="92"/>
      <c r="CB516" s="92"/>
      <c r="CC516" s="92"/>
      <c r="CD516" s="92"/>
      <c r="CF516" s="92"/>
      <c r="CG516" s="92"/>
      <c r="CH516" s="92"/>
      <c r="CI516" s="92"/>
    </row>
    <row r="517" spans="1:87" ht="13.5" x14ac:dyDescent="0.25">
      <c r="A517" s="97"/>
      <c r="B517" s="98"/>
      <c r="C517" s="90"/>
      <c r="D517" s="91"/>
      <c r="E517" s="99"/>
      <c r="F517" s="99"/>
      <c r="G517" s="99"/>
      <c r="H517" s="99"/>
      <c r="I517" s="99"/>
      <c r="J517" s="99"/>
      <c r="K517" s="99"/>
      <c r="L517" s="99"/>
      <c r="M517" s="99"/>
      <c r="O517" s="100"/>
      <c r="P517" s="99"/>
      <c r="R517" s="101"/>
      <c r="S517" s="99"/>
      <c r="U517" s="99"/>
      <c r="V517" s="99"/>
      <c r="X517" s="99"/>
      <c r="Y517" s="99"/>
      <c r="AA517" s="90"/>
      <c r="AB517" s="90"/>
      <c r="AC517" s="102"/>
      <c r="AD517" s="102"/>
      <c r="AE517" s="102"/>
      <c r="AF517" s="102"/>
      <c r="AH517" s="92"/>
      <c r="AJ517" s="90"/>
      <c r="AK517" s="92"/>
      <c r="AL517" s="99"/>
      <c r="AM517" s="99"/>
      <c r="AN517" s="99"/>
      <c r="AO517" s="99"/>
      <c r="AP517" s="99"/>
      <c r="AQ517" s="99"/>
      <c r="AS517" s="99"/>
      <c r="AT517" s="99"/>
      <c r="AU517" s="99"/>
      <c r="AW517" s="92"/>
      <c r="AY517" s="99"/>
      <c r="AZ517" s="92"/>
      <c r="BA517" s="92"/>
      <c r="BC517" s="92"/>
      <c r="BD517" s="99"/>
      <c r="BE517" s="99"/>
      <c r="BG517" s="99"/>
      <c r="BH517" s="92"/>
      <c r="BI517" s="92"/>
      <c r="BK517" s="99"/>
      <c r="BM517" s="99"/>
      <c r="BN517" s="92"/>
      <c r="BO517" s="92"/>
      <c r="BQ517" s="99"/>
      <c r="BS517" s="99"/>
      <c r="BT517" s="99"/>
      <c r="BU517" s="92"/>
      <c r="BV517" s="92"/>
      <c r="BW517" s="92"/>
      <c r="BX517" s="92"/>
      <c r="BY517" s="92"/>
      <c r="BZ517" s="92"/>
      <c r="CA517" s="92"/>
      <c r="CB517" s="92"/>
      <c r="CC517" s="92"/>
      <c r="CD517" s="92"/>
      <c r="CF517" s="92"/>
      <c r="CG517" s="92"/>
      <c r="CH517" s="92"/>
      <c r="CI517" s="92"/>
    </row>
    <row r="518" spans="1:87" ht="13.5" x14ac:dyDescent="0.25">
      <c r="A518" s="97"/>
      <c r="B518" s="98"/>
      <c r="C518" s="90"/>
      <c r="D518" s="91"/>
      <c r="E518" s="99"/>
      <c r="F518" s="99"/>
      <c r="G518" s="99"/>
      <c r="H518" s="99"/>
      <c r="I518" s="99"/>
      <c r="J518" s="99"/>
      <c r="K518" s="99"/>
      <c r="L518" s="99"/>
      <c r="M518" s="99"/>
      <c r="O518" s="100"/>
      <c r="P518" s="99"/>
      <c r="R518" s="101"/>
      <c r="S518" s="99"/>
      <c r="U518" s="99"/>
      <c r="V518" s="99"/>
      <c r="X518" s="99"/>
      <c r="Y518" s="99"/>
      <c r="AA518" s="90"/>
      <c r="AB518" s="90"/>
      <c r="AC518" s="102"/>
      <c r="AD518" s="102"/>
      <c r="AE518" s="102"/>
      <c r="AF518" s="102"/>
      <c r="AH518" s="92"/>
      <c r="AJ518" s="90"/>
      <c r="AK518" s="92"/>
      <c r="AL518" s="99"/>
      <c r="AM518" s="99"/>
      <c r="AN518" s="99"/>
      <c r="AO518" s="99"/>
      <c r="AP518" s="99"/>
      <c r="AQ518" s="99"/>
      <c r="AS518" s="99"/>
      <c r="AT518" s="99"/>
      <c r="AU518" s="99"/>
      <c r="AW518" s="92"/>
      <c r="AY518" s="99"/>
      <c r="AZ518" s="92"/>
      <c r="BA518" s="92"/>
      <c r="BC518" s="92"/>
      <c r="BD518" s="99"/>
      <c r="BE518" s="99"/>
      <c r="BG518" s="99"/>
      <c r="BH518" s="92"/>
      <c r="BI518" s="92"/>
      <c r="BK518" s="99"/>
      <c r="BM518" s="99"/>
      <c r="BN518" s="92"/>
      <c r="BO518" s="92"/>
      <c r="BQ518" s="99"/>
      <c r="BS518" s="99"/>
      <c r="BT518" s="99"/>
      <c r="BU518" s="92"/>
      <c r="BV518" s="92"/>
      <c r="BW518" s="92"/>
      <c r="BX518" s="92"/>
      <c r="BY518" s="92"/>
      <c r="BZ518" s="92"/>
      <c r="CA518" s="92"/>
      <c r="CB518" s="92"/>
      <c r="CC518" s="92"/>
      <c r="CD518" s="92"/>
      <c r="CF518" s="92"/>
      <c r="CG518" s="92"/>
      <c r="CH518" s="92"/>
      <c r="CI518" s="92"/>
    </row>
    <row r="519" spans="1:87" ht="13.5" x14ac:dyDescent="0.25">
      <c r="A519" s="97"/>
      <c r="B519" s="98"/>
      <c r="C519" s="90"/>
      <c r="D519" s="91"/>
      <c r="E519" s="99"/>
      <c r="F519" s="99"/>
      <c r="G519" s="99"/>
      <c r="H519" s="99"/>
      <c r="I519" s="99"/>
      <c r="J519" s="99"/>
      <c r="K519" s="99"/>
      <c r="L519" s="99"/>
      <c r="M519" s="99"/>
      <c r="O519" s="100"/>
      <c r="P519" s="99"/>
      <c r="R519" s="101"/>
      <c r="S519" s="99"/>
      <c r="U519" s="99"/>
      <c r="V519" s="99"/>
      <c r="X519" s="99"/>
      <c r="Y519" s="99"/>
      <c r="AA519" s="90"/>
      <c r="AB519" s="90"/>
      <c r="AC519" s="102"/>
      <c r="AD519" s="102"/>
      <c r="AE519" s="102"/>
      <c r="AF519" s="102"/>
      <c r="AH519" s="92"/>
      <c r="AJ519" s="90"/>
      <c r="AK519" s="92"/>
      <c r="AL519" s="99"/>
      <c r="AM519" s="99"/>
      <c r="AN519" s="99"/>
      <c r="AO519" s="99"/>
      <c r="AP519" s="99"/>
      <c r="AQ519" s="99"/>
      <c r="AS519" s="99"/>
      <c r="AT519" s="99"/>
      <c r="AU519" s="99"/>
      <c r="AW519" s="92"/>
      <c r="AY519" s="99"/>
      <c r="AZ519" s="92"/>
      <c r="BA519" s="92"/>
      <c r="BC519" s="92"/>
      <c r="BD519" s="99"/>
      <c r="BE519" s="99"/>
      <c r="BG519" s="99"/>
      <c r="BH519" s="92"/>
      <c r="BI519" s="92"/>
      <c r="BK519" s="99"/>
      <c r="BM519" s="99"/>
      <c r="BN519" s="92"/>
      <c r="BO519" s="92"/>
      <c r="BQ519" s="99"/>
      <c r="BS519" s="99"/>
      <c r="BT519" s="99"/>
      <c r="BU519" s="92"/>
      <c r="BV519" s="92"/>
      <c r="BW519" s="92"/>
      <c r="BX519" s="92"/>
      <c r="BY519" s="92"/>
      <c r="BZ519" s="92"/>
      <c r="CA519" s="92"/>
      <c r="CB519" s="92"/>
      <c r="CC519" s="92"/>
      <c r="CD519" s="92"/>
      <c r="CF519" s="92"/>
      <c r="CG519" s="92"/>
      <c r="CH519" s="92"/>
      <c r="CI519" s="92"/>
    </row>
    <row r="520" spans="1:87" ht="13.5" x14ac:dyDescent="0.25">
      <c r="A520" s="97"/>
      <c r="B520" s="98"/>
      <c r="C520" s="90"/>
      <c r="D520" s="91"/>
      <c r="E520" s="99"/>
      <c r="F520" s="99"/>
      <c r="G520" s="99"/>
      <c r="H520" s="99"/>
      <c r="I520" s="99"/>
      <c r="J520" s="99"/>
      <c r="K520" s="99"/>
      <c r="L520" s="99"/>
      <c r="M520" s="99"/>
      <c r="O520" s="100"/>
      <c r="P520" s="99"/>
      <c r="R520" s="101"/>
      <c r="S520" s="99"/>
      <c r="U520" s="99"/>
      <c r="V520" s="99"/>
      <c r="X520" s="99"/>
      <c r="Y520" s="99"/>
      <c r="AA520" s="90"/>
      <c r="AB520" s="90"/>
      <c r="AC520" s="102"/>
      <c r="AD520" s="102"/>
      <c r="AE520" s="102"/>
      <c r="AF520" s="102"/>
      <c r="AH520" s="92"/>
      <c r="AJ520" s="90"/>
      <c r="AK520" s="92"/>
      <c r="AL520" s="99"/>
      <c r="AM520" s="99"/>
      <c r="AN520" s="99"/>
      <c r="AO520" s="99"/>
      <c r="AP520" s="99"/>
      <c r="AQ520" s="99"/>
      <c r="AS520" s="99"/>
      <c r="AT520" s="99"/>
      <c r="AU520" s="99"/>
      <c r="AW520" s="92"/>
      <c r="AY520" s="99"/>
      <c r="AZ520" s="92"/>
      <c r="BA520" s="92"/>
      <c r="BC520" s="92"/>
      <c r="BD520" s="99"/>
      <c r="BE520" s="99"/>
      <c r="BG520" s="99"/>
      <c r="BH520" s="92"/>
      <c r="BI520" s="92"/>
      <c r="BK520" s="99"/>
      <c r="BM520" s="99"/>
      <c r="BN520" s="92"/>
      <c r="BO520" s="92"/>
      <c r="BQ520" s="99"/>
      <c r="BS520" s="99"/>
      <c r="BT520" s="99"/>
      <c r="BU520" s="92"/>
      <c r="BV520" s="92"/>
      <c r="BW520" s="92"/>
      <c r="BX520" s="92"/>
      <c r="BY520" s="92"/>
      <c r="BZ520" s="92"/>
      <c r="CA520" s="92"/>
      <c r="CB520" s="92"/>
      <c r="CC520" s="92"/>
      <c r="CD520" s="92"/>
      <c r="CF520" s="92"/>
      <c r="CG520" s="92"/>
      <c r="CH520" s="92"/>
      <c r="CI520" s="92"/>
    </row>
    <row r="521" spans="1:87" ht="13.5" x14ac:dyDescent="0.25">
      <c r="A521" s="97"/>
      <c r="B521" s="98"/>
      <c r="C521" s="90"/>
      <c r="D521" s="91"/>
      <c r="E521" s="99"/>
      <c r="F521" s="99"/>
      <c r="G521" s="99"/>
      <c r="H521" s="99"/>
      <c r="I521" s="99"/>
      <c r="J521" s="99"/>
      <c r="K521" s="99"/>
      <c r="L521" s="99"/>
      <c r="M521" s="99"/>
      <c r="O521" s="100"/>
      <c r="P521" s="99"/>
      <c r="R521" s="101"/>
      <c r="S521" s="99"/>
      <c r="U521" s="99"/>
      <c r="V521" s="99"/>
      <c r="X521" s="99"/>
      <c r="Y521" s="99"/>
      <c r="AA521" s="90"/>
      <c r="AB521" s="90"/>
      <c r="AC521" s="102"/>
      <c r="AD521" s="102"/>
      <c r="AE521" s="102"/>
      <c r="AF521" s="102"/>
      <c r="AH521" s="92"/>
      <c r="AJ521" s="90"/>
      <c r="AK521" s="92"/>
      <c r="AL521" s="99"/>
      <c r="AM521" s="99"/>
      <c r="AN521" s="99"/>
      <c r="AO521" s="99"/>
      <c r="AP521" s="99"/>
      <c r="AQ521" s="99"/>
      <c r="AS521" s="99"/>
      <c r="AT521" s="99"/>
      <c r="AU521" s="99"/>
      <c r="AW521" s="92"/>
      <c r="AY521" s="99"/>
      <c r="AZ521" s="92"/>
      <c r="BA521" s="92"/>
      <c r="BC521" s="92"/>
      <c r="BD521" s="99"/>
      <c r="BE521" s="99"/>
      <c r="BG521" s="99"/>
      <c r="BH521" s="92"/>
      <c r="BI521" s="92"/>
      <c r="BK521" s="99"/>
      <c r="BM521" s="99"/>
      <c r="BN521" s="92"/>
      <c r="BO521" s="92"/>
      <c r="BQ521" s="99"/>
      <c r="BS521" s="99"/>
      <c r="BT521" s="99"/>
      <c r="BU521" s="92"/>
      <c r="BV521" s="92"/>
      <c r="BW521" s="92"/>
      <c r="BX521" s="92"/>
      <c r="BY521" s="92"/>
      <c r="BZ521" s="92"/>
      <c r="CA521" s="92"/>
      <c r="CB521" s="92"/>
      <c r="CC521" s="92"/>
      <c r="CD521" s="92"/>
      <c r="CF521" s="92"/>
      <c r="CG521" s="92"/>
      <c r="CH521" s="92"/>
      <c r="CI521" s="92"/>
    </row>
    <row r="522" spans="1:87" ht="13.5" x14ac:dyDescent="0.25">
      <c r="A522" s="97"/>
      <c r="B522" s="98"/>
      <c r="C522" s="90"/>
      <c r="D522" s="91"/>
      <c r="E522" s="99"/>
      <c r="F522" s="99"/>
      <c r="G522" s="99"/>
      <c r="H522" s="99"/>
      <c r="I522" s="99"/>
      <c r="J522" s="99"/>
      <c r="K522" s="99"/>
      <c r="L522" s="99"/>
      <c r="M522" s="99"/>
      <c r="O522" s="100"/>
      <c r="P522" s="99"/>
      <c r="R522" s="101"/>
      <c r="S522" s="99"/>
      <c r="U522" s="99"/>
      <c r="V522" s="99"/>
      <c r="X522" s="99"/>
      <c r="Y522" s="99"/>
      <c r="AA522" s="90"/>
      <c r="AB522" s="90"/>
      <c r="AC522" s="102"/>
      <c r="AD522" s="102"/>
      <c r="AE522" s="102"/>
      <c r="AF522" s="102"/>
      <c r="AH522" s="92"/>
      <c r="AJ522" s="90"/>
      <c r="AK522" s="92"/>
      <c r="AL522" s="99"/>
      <c r="AM522" s="99"/>
      <c r="AN522" s="99"/>
      <c r="AO522" s="99"/>
      <c r="AP522" s="99"/>
      <c r="AQ522" s="99"/>
      <c r="AS522" s="99"/>
      <c r="AT522" s="99"/>
      <c r="AU522" s="99"/>
      <c r="AW522" s="92"/>
      <c r="AY522" s="99"/>
      <c r="AZ522" s="92"/>
      <c r="BA522" s="92"/>
      <c r="BC522" s="92"/>
      <c r="BD522" s="99"/>
      <c r="BE522" s="99"/>
      <c r="BG522" s="99"/>
      <c r="BH522" s="92"/>
      <c r="BI522" s="92"/>
      <c r="BK522" s="99"/>
      <c r="BM522" s="99"/>
      <c r="BN522" s="92"/>
      <c r="BO522" s="92"/>
      <c r="BQ522" s="99"/>
      <c r="BS522" s="99"/>
      <c r="BT522" s="99"/>
      <c r="BU522" s="92"/>
      <c r="BV522" s="92"/>
      <c r="BW522" s="92"/>
      <c r="BX522" s="92"/>
      <c r="BY522" s="92"/>
      <c r="BZ522" s="92"/>
      <c r="CA522" s="92"/>
      <c r="CB522" s="92"/>
      <c r="CC522" s="92"/>
      <c r="CD522" s="92"/>
      <c r="CF522" s="92"/>
      <c r="CG522" s="92"/>
      <c r="CH522" s="92"/>
      <c r="CI522" s="92"/>
    </row>
    <row r="523" spans="1:87" ht="13.5" x14ac:dyDescent="0.25">
      <c r="A523" s="97"/>
      <c r="B523" s="98"/>
      <c r="C523" s="90"/>
      <c r="D523" s="91"/>
      <c r="E523" s="99"/>
      <c r="F523" s="99"/>
      <c r="G523" s="99"/>
      <c r="H523" s="99"/>
      <c r="I523" s="99"/>
      <c r="J523" s="99"/>
      <c r="K523" s="99"/>
      <c r="L523" s="99"/>
      <c r="M523" s="99"/>
      <c r="O523" s="100"/>
      <c r="P523" s="99"/>
      <c r="R523" s="101"/>
      <c r="S523" s="99"/>
      <c r="U523" s="99"/>
      <c r="V523" s="99"/>
      <c r="X523" s="99"/>
      <c r="Y523" s="99"/>
      <c r="AA523" s="90"/>
      <c r="AB523" s="90"/>
      <c r="AC523" s="102"/>
      <c r="AD523" s="102"/>
      <c r="AE523" s="102"/>
      <c r="AF523" s="102"/>
      <c r="AH523" s="92"/>
      <c r="AJ523" s="90"/>
      <c r="AK523" s="92"/>
      <c r="AL523" s="99"/>
      <c r="AM523" s="99"/>
      <c r="AN523" s="99"/>
      <c r="AO523" s="99"/>
      <c r="AP523" s="99"/>
      <c r="AQ523" s="99"/>
      <c r="AS523" s="99"/>
      <c r="AT523" s="99"/>
      <c r="AU523" s="99"/>
      <c r="AW523" s="92"/>
      <c r="AY523" s="99"/>
      <c r="AZ523" s="92"/>
      <c r="BA523" s="92"/>
      <c r="BC523" s="92"/>
      <c r="BD523" s="99"/>
      <c r="BE523" s="99"/>
      <c r="BG523" s="99"/>
      <c r="BH523" s="92"/>
      <c r="BI523" s="92"/>
      <c r="BK523" s="99"/>
      <c r="BM523" s="99"/>
      <c r="BN523" s="92"/>
      <c r="BO523" s="92"/>
      <c r="BQ523" s="99"/>
      <c r="BS523" s="99"/>
      <c r="BT523" s="99"/>
      <c r="BU523" s="92"/>
      <c r="BV523" s="92"/>
      <c r="BW523" s="92"/>
      <c r="BX523" s="92"/>
      <c r="BY523" s="92"/>
      <c r="BZ523" s="92"/>
      <c r="CA523" s="92"/>
      <c r="CB523" s="92"/>
      <c r="CC523" s="92"/>
      <c r="CD523" s="92"/>
      <c r="CF523" s="92"/>
      <c r="CG523" s="92"/>
      <c r="CH523" s="92"/>
      <c r="CI523" s="92"/>
    </row>
    <row r="524" spans="1:87" ht="13.5" x14ac:dyDescent="0.25">
      <c r="A524" s="97"/>
      <c r="B524" s="98"/>
      <c r="C524" s="90"/>
      <c r="D524" s="91"/>
      <c r="E524" s="99"/>
      <c r="F524" s="99"/>
      <c r="G524" s="99"/>
      <c r="H524" s="99"/>
      <c r="I524" s="99"/>
      <c r="J524" s="99"/>
      <c r="K524" s="99"/>
      <c r="L524" s="99"/>
      <c r="M524" s="99"/>
      <c r="O524" s="100"/>
      <c r="P524" s="99"/>
      <c r="R524" s="101"/>
      <c r="S524" s="99"/>
      <c r="U524" s="99"/>
      <c r="V524" s="99"/>
      <c r="X524" s="99"/>
      <c r="Y524" s="99"/>
      <c r="AA524" s="90"/>
      <c r="AB524" s="90"/>
      <c r="AC524" s="102"/>
      <c r="AD524" s="102"/>
      <c r="AE524" s="102"/>
      <c r="AF524" s="102"/>
      <c r="AH524" s="92"/>
      <c r="AJ524" s="90"/>
      <c r="AK524" s="92"/>
      <c r="AL524" s="99"/>
      <c r="AM524" s="99"/>
      <c r="AN524" s="99"/>
      <c r="AO524" s="99"/>
      <c r="AP524" s="99"/>
      <c r="AQ524" s="99"/>
      <c r="AS524" s="99"/>
      <c r="AT524" s="99"/>
      <c r="AU524" s="99"/>
      <c r="AW524" s="92"/>
      <c r="AY524" s="99"/>
      <c r="AZ524" s="92"/>
      <c r="BA524" s="92"/>
      <c r="BC524" s="92"/>
      <c r="BD524" s="99"/>
      <c r="BE524" s="99"/>
      <c r="BG524" s="99"/>
      <c r="BH524" s="92"/>
      <c r="BI524" s="92"/>
      <c r="BK524" s="99"/>
      <c r="BM524" s="99"/>
      <c r="BN524" s="92"/>
      <c r="BO524" s="92"/>
      <c r="BQ524" s="99"/>
      <c r="BS524" s="99"/>
      <c r="BT524" s="99"/>
      <c r="BU524" s="92"/>
      <c r="BV524" s="92"/>
      <c r="BW524" s="92"/>
      <c r="BX524" s="92"/>
      <c r="BY524" s="92"/>
      <c r="BZ524" s="92"/>
      <c r="CA524" s="92"/>
      <c r="CB524" s="92"/>
      <c r="CC524" s="92"/>
      <c r="CD524" s="92"/>
      <c r="CF524" s="92"/>
      <c r="CG524" s="92"/>
      <c r="CH524" s="92"/>
      <c r="CI524" s="92"/>
    </row>
    <row r="525" spans="1:87" ht="13.5" x14ac:dyDescent="0.25">
      <c r="A525" s="97"/>
      <c r="B525" s="98"/>
      <c r="C525" s="90"/>
      <c r="D525" s="91"/>
      <c r="E525" s="99"/>
      <c r="F525" s="99"/>
      <c r="G525" s="99"/>
      <c r="H525" s="99"/>
      <c r="I525" s="99"/>
      <c r="J525" s="99"/>
      <c r="K525" s="99"/>
      <c r="L525" s="99"/>
      <c r="M525" s="99"/>
      <c r="O525" s="100"/>
      <c r="P525" s="99"/>
      <c r="R525" s="101"/>
      <c r="S525" s="99"/>
      <c r="U525" s="99"/>
      <c r="V525" s="99"/>
      <c r="X525" s="99"/>
      <c r="Y525" s="99"/>
      <c r="AA525" s="90"/>
      <c r="AB525" s="90"/>
      <c r="AC525" s="102"/>
      <c r="AD525" s="102"/>
      <c r="AE525" s="102"/>
      <c r="AF525" s="102"/>
      <c r="AH525" s="92"/>
      <c r="AJ525" s="90"/>
      <c r="AK525" s="92"/>
      <c r="AL525" s="99"/>
      <c r="AM525" s="99"/>
      <c r="AN525" s="99"/>
      <c r="AO525" s="99"/>
      <c r="AP525" s="99"/>
      <c r="AQ525" s="99"/>
      <c r="AS525" s="99"/>
      <c r="AT525" s="99"/>
      <c r="AU525" s="99"/>
      <c r="AW525" s="92"/>
      <c r="AY525" s="99"/>
      <c r="AZ525" s="92"/>
      <c r="BA525" s="92"/>
      <c r="BC525" s="92"/>
      <c r="BD525" s="99"/>
      <c r="BE525" s="99"/>
      <c r="BG525" s="99"/>
      <c r="BH525" s="92"/>
      <c r="BI525" s="92"/>
      <c r="BK525" s="99"/>
      <c r="BM525" s="99"/>
      <c r="BN525" s="92"/>
      <c r="BO525" s="92"/>
      <c r="BQ525" s="99"/>
      <c r="BS525" s="99"/>
      <c r="BT525" s="99"/>
      <c r="BU525" s="92"/>
      <c r="BV525" s="92"/>
      <c r="BW525" s="92"/>
      <c r="BX525" s="92"/>
      <c r="BY525" s="92"/>
      <c r="BZ525" s="92"/>
      <c r="CA525" s="92"/>
      <c r="CB525" s="92"/>
      <c r="CC525" s="92"/>
      <c r="CD525" s="92"/>
      <c r="CF525" s="92"/>
      <c r="CG525" s="92"/>
      <c r="CH525" s="92"/>
      <c r="CI525" s="92"/>
    </row>
    <row r="526" spans="1:87" ht="13.5" x14ac:dyDescent="0.25">
      <c r="A526" s="97"/>
      <c r="B526" s="98"/>
      <c r="C526" s="90"/>
      <c r="D526" s="91"/>
      <c r="E526" s="99"/>
      <c r="F526" s="99"/>
      <c r="G526" s="99"/>
      <c r="H526" s="99"/>
      <c r="I526" s="99"/>
      <c r="J526" s="99"/>
      <c r="K526" s="99"/>
      <c r="L526" s="99"/>
      <c r="M526" s="99"/>
      <c r="O526" s="100"/>
      <c r="P526" s="99"/>
      <c r="R526" s="101"/>
      <c r="S526" s="99"/>
      <c r="U526" s="99"/>
      <c r="V526" s="99"/>
      <c r="X526" s="99"/>
      <c r="Y526" s="99"/>
      <c r="AA526" s="90"/>
      <c r="AB526" s="90"/>
      <c r="AC526" s="102"/>
      <c r="AD526" s="102"/>
      <c r="AE526" s="102"/>
      <c r="AF526" s="102"/>
      <c r="AH526" s="92"/>
      <c r="AJ526" s="90"/>
      <c r="AK526" s="92"/>
      <c r="AL526" s="99"/>
      <c r="AM526" s="99"/>
      <c r="AN526" s="99"/>
      <c r="AO526" s="99"/>
      <c r="AP526" s="99"/>
      <c r="AQ526" s="99"/>
      <c r="AS526" s="99"/>
      <c r="AT526" s="99"/>
      <c r="AU526" s="99"/>
      <c r="AW526" s="92"/>
      <c r="AY526" s="99"/>
      <c r="AZ526" s="92"/>
      <c r="BA526" s="92"/>
      <c r="BC526" s="92"/>
      <c r="BD526" s="99"/>
      <c r="BE526" s="99"/>
      <c r="BG526" s="99"/>
      <c r="BH526" s="92"/>
      <c r="BI526" s="92"/>
      <c r="BK526" s="99"/>
      <c r="BM526" s="99"/>
      <c r="BN526" s="92"/>
      <c r="BO526" s="92"/>
      <c r="BQ526" s="99"/>
      <c r="BS526" s="99"/>
      <c r="BT526" s="99"/>
      <c r="BU526" s="92"/>
      <c r="BV526" s="92"/>
      <c r="BW526" s="92"/>
      <c r="BX526" s="92"/>
      <c r="BY526" s="92"/>
      <c r="BZ526" s="92"/>
      <c r="CA526" s="92"/>
      <c r="CB526" s="92"/>
      <c r="CC526" s="92"/>
      <c r="CD526" s="92"/>
      <c r="CF526" s="92"/>
      <c r="CG526" s="92"/>
      <c r="CH526" s="92"/>
      <c r="CI526" s="92"/>
    </row>
    <row r="527" spans="1:87" ht="13.5" x14ac:dyDescent="0.25">
      <c r="A527" s="97"/>
      <c r="B527" s="98"/>
      <c r="C527" s="90"/>
      <c r="D527" s="91"/>
      <c r="E527" s="99"/>
      <c r="F527" s="99"/>
      <c r="G527" s="99"/>
      <c r="H527" s="99"/>
      <c r="I527" s="99"/>
      <c r="J527" s="99"/>
      <c r="K527" s="99"/>
      <c r="L527" s="99"/>
      <c r="M527" s="99"/>
      <c r="O527" s="100"/>
      <c r="P527" s="99"/>
      <c r="R527" s="101"/>
      <c r="S527" s="99"/>
      <c r="U527" s="99"/>
      <c r="V527" s="99"/>
      <c r="X527" s="99"/>
      <c r="Y527" s="99"/>
      <c r="AA527" s="90"/>
      <c r="AB527" s="90"/>
      <c r="AC527" s="102"/>
      <c r="AD527" s="102"/>
      <c r="AE527" s="102"/>
      <c r="AF527" s="102"/>
      <c r="AH527" s="92"/>
      <c r="AJ527" s="90"/>
      <c r="AK527" s="92"/>
      <c r="AL527" s="99"/>
      <c r="AM527" s="99"/>
      <c r="AN527" s="99"/>
      <c r="AO527" s="99"/>
      <c r="AP527" s="99"/>
      <c r="AQ527" s="99"/>
      <c r="AS527" s="99"/>
      <c r="AT527" s="99"/>
      <c r="AU527" s="99"/>
      <c r="AW527" s="92"/>
      <c r="AY527" s="99"/>
      <c r="AZ527" s="92"/>
      <c r="BA527" s="92"/>
      <c r="BC527" s="92"/>
      <c r="BD527" s="99"/>
      <c r="BE527" s="99"/>
      <c r="BG527" s="99"/>
      <c r="BH527" s="92"/>
      <c r="BI527" s="92"/>
      <c r="BK527" s="99"/>
      <c r="BM527" s="99"/>
      <c r="BN527" s="92"/>
      <c r="BO527" s="92"/>
      <c r="BQ527" s="99"/>
      <c r="BS527" s="99"/>
      <c r="BT527" s="99"/>
      <c r="BU527" s="92"/>
      <c r="BV527" s="92"/>
      <c r="BW527" s="92"/>
      <c r="BX527" s="92"/>
      <c r="BY527" s="92"/>
      <c r="BZ527" s="92"/>
      <c r="CA527" s="92"/>
      <c r="CB527" s="92"/>
      <c r="CC527" s="92"/>
      <c r="CD527" s="92"/>
      <c r="CF527" s="92"/>
      <c r="CG527" s="92"/>
      <c r="CH527" s="92"/>
      <c r="CI527" s="92"/>
    </row>
    <row r="528" spans="1:87" ht="13.5" x14ac:dyDescent="0.25">
      <c r="A528" s="97"/>
      <c r="B528" s="98"/>
      <c r="C528" s="90"/>
      <c r="D528" s="91"/>
      <c r="E528" s="99"/>
      <c r="F528" s="99"/>
      <c r="G528" s="99"/>
      <c r="H528" s="99"/>
      <c r="I528" s="99"/>
      <c r="J528" s="99"/>
      <c r="K528" s="99"/>
      <c r="L528" s="99"/>
      <c r="M528" s="99"/>
      <c r="O528" s="100"/>
      <c r="P528" s="99"/>
      <c r="R528" s="101"/>
      <c r="S528" s="99"/>
      <c r="U528" s="99"/>
      <c r="V528" s="99"/>
      <c r="X528" s="99"/>
      <c r="Y528" s="99"/>
      <c r="AA528" s="90"/>
      <c r="AB528" s="90"/>
      <c r="AC528" s="102"/>
      <c r="AD528" s="102"/>
      <c r="AE528" s="102"/>
      <c r="AF528" s="102"/>
      <c r="AH528" s="92"/>
      <c r="AJ528" s="90"/>
      <c r="AK528" s="92"/>
      <c r="AL528" s="99"/>
      <c r="AM528" s="99"/>
      <c r="AN528" s="99"/>
      <c r="AO528" s="99"/>
      <c r="AP528" s="99"/>
      <c r="AQ528" s="99"/>
      <c r="AS528" s="99"/>
      <c r="AT528" s="99"/>
      <c r="AU528" s="99"/>
      <c r="AW528" s="92"/>
      <c r="AY528" s="99"/>
      <c r="AZ528" s="92"/>
      <c r="BA528" s="92"/>
      <c r="BC528" s="92"/>
      <c r="BD528" s="99"/>
      <c r="BE528" s="99"/>
      <c r="BG528" s="99"/>
      <c r="BH528" s="92"/>
      <c r="BI528" s="92"/>
      <c r="BK528" s="99"/>
      <c r="BM528" s="99"/>
      <c r="BN528" s="92"/>
      <c r="BO528" s="92"/>
      <c r="BQ528" s="99"/>
      <c r="BS528" s="99"/>
      <c r="BT528" s="99"/>
      <c r="BU528" s="92"/>
      <c r="BV528" s="92"/>
      <c r="BW528" s="92"/>
      <c r="BX528" s="92"/>
      <c r="BY528" s="92"/>
      <c r="BZ528" s="92"/>
      <c r="CA528" s="92"/>
      <c r="CB528" s="92"/>
      <c r="CC528" s="92"/>
      <c r="CD528" s="92"/>
      <c r="CF528" s="92"/>
      <c r="CG528" s="92"/>
      <c r="CH528" s="92"/>
      <c r="CI528" s="92"/>
    </row>
    <row r="529" spans="1:87" ht="13.5" x14ac:dyDescent="0.25">
      <c r="A529" s="97"/>
      <c r="B529" s="98"/>
      <c r="C529" s="90"/>
      <c r="D529" s="91"/>
      <c r="E529" s="99"/>
      <c r="F529" s="99"/>
      <c r="G529" s="99"/>
      <c r="H529" s="99"/>
      <c r="I529" s="99"/>
      <c r="J529" s="99"/>
      <c r="K529" s="99"/>
      <c r="L529" s="99"/>
      <c r="M529" s="99"/>
      <c r="O529" s="100"/>
      <c r="P529" s="99"/>
      <c r="R529" s="101"/>
      <c r="S529" s="99"/>
      <c r="U529" s="99"/>
      <c r="V529" s="99"/>
      <c r="X529" s="99"/>
      <c r="Y529" s="99"/>
      <c r="AA529" s="90"/>
      <c r="AB529" s="90"/>
      <c r="AC529" s="102"/>
      <c r="AD529" s="102"/>
      <c r="AE529" s="102"/>
      <c r="AF529" s="102"/>
      <c r="AH529" s="92"/>
      <c r="AJ529" s="90"/>
      <c r="AK529" s="92"/>
      <c r="AL529" s="99"/>
      <c r="AM529" s="99"/>
      <c r="AN529" s="99"/>
      <c r="AO529" s="99"/>
      <c r="AP529" s="99"/>
      <c r="AQ529" s="99"/>
      <c r="AS529" s="99"/>
      <c r="AT529" s="99"/>
      <c r="AU529" s="99"/>
      <c r="AW529" s="92"/>
      <c r="AY529" s="99"/>
      <c r="AZ529" s="92"/>
      <c r="BA529" s="92"/>
      <c r="BC529" s="92"/>
      <c r="BD529" s="99"/>
      <c r="BE529" s="99"/>
      <c r="BG529" s="99"/>
      <c r="BH529" s="92"/>
      <c r="BI529" s="92"/>
      <c r="BK529" s="99"/>
      <c r="BM529" s="99"/>
      <c r="BN529" s="92"/>
      <c r="BO529" s="92"/>
      <c r="BQ529" s="99"/>
      <c r="BS529" s="99"/>
      <c r="BT529" s="99"/>
      <c r="BU529" s="92"/>
      <c r="BV529" s="92"/>
      <c r="BW529" s="92"/>
      <c r="BX529" s="92"/>
      <c r="BY529" s="92"/>
      <c r="BZ529" s="92"/>
      <c r="CA529" s="92"/>
      <c r="CB529" s="92"/>
      <c r="CC529" s="92"/>
      <c r="CD529" s="92"/>
      <c r="CF529" s="92"/>
      <c r="CG529" s="92"/>
      <c r="CH529" s="92"/>
      <c r="CI529" s="92"/>
    </row>
    <row r="530" spans="1:87" ht="13.5" x14ac:dyDescent="0.25">
      <c r="A530" s="97"/>
      <c r="B530" s="98"/>
      <c r="C530" s="90"/>
      <c r="D530" s="91"/>
      <c r="E530" s="99"/>
      <c r="F530" s="99"/>
      <c r="G530" s="99"/>
      <c r="H530" s="99"/>
      <c r="I530" s="99"/>
      <c r="J530" s="99"/>
      <c r="K530" s="99"/>
      <c r="L530" s="99"/>
      <c r="M530" s="99"/>
      <c r="O530" s="100"/>
      <c r="P530" s="99"/>
      <c r="R530" s="101"/>
      <c r="S530" s="99"/>
      <c r="U530" s="99"/>
      <c r="V530" s="99"/>
      <c r="X530" s="99"/>
      <c r="Y530" s="99"/>
      <c r="AA530" s="90"/>
      <c r="AB530" s="90"/>
      <c r="AC530" s="102"/>
      <c r="AD530" s="102"/>
      <c r="AE530" s="102"/>
      <c r="AF530" s="102"/>
      <c r="AH530" s="92"/>
      <c r="AJ530" s="90"/>
      <c r="AK530" s="92"/>
      <c r="AL530" s="99"/>
      <c r="AM530" s="99"/>
      <c r="AN530" s="99"/>
      <c r="AO530" s="99"/>
      <c r="AP530" s="99"/>
      <c r="AQ530" s="99"/>
      <c r="AS530" s="99"/>
      <c r="AT530" s="99"/>
      <c r="AU530" s="99"/>
      <c r="AW530" s="92"/>
      <c r="AY530" s="99"/>
      <c r="AZ530" s="92"/>
      <c r="BA530" s="92"/>
      <c r="BC530" s="92"/>
      <c r="BD530" s="99"/>
      <c r="BE530" s="99"/>
      <c r="BG530" s="99"/>
      <c r="BH530" s="92"/>
      <c r="BI530" s="92"/>
      <c r="BK530" s="99"/>
      <c r="BM530" s="99"/>
      <c r="BN530" s="92"/>
      <c r="BO530" s="92"/>
      <c r="BQ530" s="99"/>
      <c r="BS530" s="99"/>
      <c r="BT530" s="99"/>
      <c r="BU530" s="92"/>
      <c r="BV530" s="92"/>
      <c r="BW530" s="92"/>
      <c r="BX530" s="92"/>
      <c r="BY530" s="92"/>
      <c r="BZ530" s="92"/>
      <c r="CA530" s="92"/>
      <c r="CB530" s="92"/>
      <c r="CC530" s="92"/>
      <c r="CD530" s="92"/>
      <c r="CF530" s="92"/>
      <c r="CG530" s="92"/>
      <c r="CH530" s="92"/>
      <c r="CI530" s="92"/>
    </row>
    <row r="531" spans="1:87" ht="13.5" x14ac:dyDescent="0.25">
      <c r="A531" s="97"/>
      <c r="B531" s="98"/>
      <c r="C531" s="90"/>
      <c r="D531" s="91"/>
      <c r="E531" s="99"/>
      <c r="F531" s="99"/>
      <c r="G531" s="99"/>
      <c r="H531" s="99"/>
      <c r="I531" s="99"/>
      <c r="J531" s="99"/>
      <c r="K531" s="99"/>
      <c r="L531" s="99"/>
      <c r="M531" s="99"/>
      <c r="O531" s="100"/>
      <c r="P531" s="99"/>
      <c r="R531" s="101"/>
      <c r="S531" s="99"/>
      <c r="U531" s="99"/>
      <c r="V531" s="99"/>
      <c r="X531" s="99"/>
      <c r="Y531" s="99"/>
      <c r="AA531" s="90"/>
      <c r="AB531" s="90"/>
      <c r="AC531" s="102"/>
      <c r="AD531" s="102"/>
      <c r="AE531" s="102"/>
      <c r="AF531" s="102"/>
      <c r="AH531" s="92"/>
      <c r="AJ531" s="90"/>
      <c r="AK531" s="92"/>
      <c r="AL531" s="99"/>
      <c r="AM531" s="99"/>
      <c r="AN531" s="99"/>
      <c r="AO531" s="99"/>
      <c r="AP531" s="99"/>
      <c r="AQ531" s="99"/>
      <c r="AS531" s="99"/>
      <c r="AT531" s="99"/>
      <c r="AU531" s="99"/>
      <c r="AW531" s="92"/>
      <c r="AY531" s="99"/>
      <c r="AZ531" s="92"/>
      <c r="BA531" s="92"/>
      <c r="BC531" s="92"/>
      <c r="BD531" s="99"/>
      <c r="BE531" s="99"/>
      <c r="BG531" s="99"/>
      <c r="BH531" s="92"/>
      <c r="BI531" s="92"/>
      <c r="BK531" s="99"/>
      <c r="BM531" s="99"/>
      <c r="BN531" s="92"/>
      <c r="BO531" s="92"/>
      <c r="BQ531" s="99"/>
      <c r="BS531" s="99"/>
      <c r="BT531" s="99"/>
      <c r="BU531" s="92"/>
      <c r="BV531" s="92"/>
      <c r="BW531" s="92"/>
      <c r="BX531" s="92"/>
      <c r="BY531" s="92"/>
      <c r="BZ531" s="92"/>
      <c r="CA531" s="92"/>
      <c r="CB531" s="92"/>
      <c r="CC531" s="92"/>
      <c r="CD531" s="92"/>
      <c r="CF531" s="92"/>
      <c r="CG531" s="92"/>
      <c r="CH531" s="92"/>
      <c r="CI531" s="92"/>
    </row>
    <row r="532" spans="1:87" ht="13.5" x14ac:dyDescent="0.25">
      <c r="A532" s="97"/>
      <c r="B532" s="98"/>
      <c r="C532" s="90"/>
      <c r="D532" s="91"/>
      <c r="E532" s="99"/>
      <c r="F532" s="99"/>
      <c r="G532" s="99"/>
      <c r="H532" s="99"/>
      <c r="I532" s="99"/>
      <c r="J532" s="99"/>
      <c r="K532" s="99"/>
      <c r="L532" s="99"/>
      <c r="M532" s="99"/>
      <c r="O532" s="100"/>
      <c r="P532" s="99"/>
      <c r="R532" s="101"/>
      <c r="S532" s="99"/>
      <c r="U532" s="99"/>
      <c r="V532" s="99"/>
      <c r="X532" s="99"/>
      <c r="Y532" s="99"/>
      <c r="AA532" s="90"/>
      <c r="AB532" s="90"/>
      <c r="AC532" s="102"/>
      <c r="AD532" s="102"/>
      <c r="AE532" s="102"/>
      <c r="AF532" s="102"/>
      <c r="AH532" s="92"/>
      <c r="AJ532" s="90"/>
      <c r="AK532" s="92"/>
      <c r="AL532" s="99"/>
      <c r="AM532" s="99"/>
      <c r="AN532" s="99"/>
      <c r="AO532" s="99"/>
      <c r="AP532" s="99"/>
      <c r="AQ532" s="99"/>
      <c r="AS532" s="99"/>
      <c r="AT532" s="99"/>
      <c r="AU532" s="99"/>
      <c r="AW532" s="92"/>
      <c r="AY532" s="99"/>
      <c r="AZ532" s="92"/>
      <c r="BA532" s="92"/>
      <c r="BC532" s="92"/>
      <c r="BD532" s="99"/>
      <c r="BE532" s="99"/>
      <c r="BG532" s="99"/>
      <c r="BH532" s="92"/>
      <c r="BI532" s="92"/>
      <c r="BK532" s="99"/>
      <c r="BM532" s="99"/>
      <c r="BN532" s="92"/>
      <c r="BO532" s="92"/>
      <c r="BQ532" s="99"/>
      <c r="BS532" s="99"/>
      <c r="BT532" s="99"/>
      <c r="BU532" s="92"/>
      <c r="BV532" s="92"/>
      <c r="BW532" s="92"/>
      <c r="BX532" s="92"/>
      <c r="BY532" s="92"/>
      <c r="BZ532" s="92"/>
      <c r="CA532" s="92"/>
      <c r="CB532" s="92"/>
      <c r="CC532" s="92"/>
      <c r="CD532" s="92"/>
      <c r="CF532" s="92"/>
      <c r="CG532" s="92"/>
      <c r="CH532" s="92"/>
      <c r="CI532" s="92"/>
    </row>
    <row r="533" spans="1:87" ht="13.5" x14ac:dyDescent="0.25">
      <c r="A533" s="97"/>
      <c r="B533" s="98"/>
      <c r="C533" s="90"/>
      <c r="D533" s="91"/>
      <c r="E533" s="99"/>
      <c r="F533" s="99"/>
      <c r="G533" s="99"/>
      <c r="H533" s="99"/>
      <c r="I533" s="99"/>
      <c r="J533" s="99"/>
      <c r="K533" s="99"/>
      <c r="L533" s="99"/>
      <c r="M533" s="99"/>
      <c r="O533" s="100"/>
      <c r="P533" s="99"/>
      <c r="R533" s="101"/>
      <c r="S533" s="99"/>
      <c r="U533" s="99"/>
      <c r="V533" s="99"/>
      <c r="X533" s="99"/>
      <c r="Y533" s="99"/>
      <c r="AA533" s="90"/>
      <c r="AB533" s="90"/>
      <c r="AC533" s="102"/>
      <c r="AD533" s="102"/>
      <c r="AE533" s="102"/>
      <c r="AF533" s="102"/>
      <c r="AH533" s="92"/>
      <c r="AJ533" s="90"/>
      <c r="AK533" s="92"/>
      <c r="AL533" s="99"/>
      <c r="AM533" s="99"/>
      <c r="AN533" s="99"/>
      <c r="AO533" s="99"/>
      <c r="AP533" s="99"/>
      <c r="AQ533" s="99"/>
      <c r="AS533" s="99"/>
      <c r="AT533" s="99"/>
      <c r="AU533" s="99"/>
      <c r="AW533" s="92"/>
      <c r="AY533" s="99"/>
      <c r="AZ533" s="92"/>
      <c r="BA533" s="92"/>
      <c r="BC533" s="92"/>
      <c r="BD533" s="99"/>
      <c r="BE533" s="99"/>
      <c r="BG533" s="99"/>
      <c r="BH533" s="92"/>
      <c r="BI533" s="92"/>
      <c r="BK533" s="99"/>
      <c r="BM533" s="99"/>
      <c r="BN533" s="92"/>
      <c r="BO533" s="92"/>
      <c r="BQ533" s="99"/>
      <c r="BS533" s="99"/>
      <c r="BT533" s="99"/>
      <c r="BU533" s="92"/>
      <c r="BV533" s="92"/>
      <c r="BW533" s="92"/>
      <c r="BX533" s="92"/>
      <c r="BY533" s="92"/>
      <c r="BZ533" s="92"/>
      <c r="CA533" s="92"/>
      <c r="CB533" s="92"/>
      <c r="CC533" s="92"/>
      <c r="CD533" s="92"/>
      <c r="CF533" s="92"/>
      <c r="CG533" s="92"/>
      <c r="CH533" s="92"/>
      <c r="CI533" s="92"/>
    </row>
    <row r="534" spans="1:87" ht="13.5" x14ac:dyDescent="0.25">
      <c r="A534" s="97"/>
      <c r="B534" s="98"/>
      <c r="C534" s="90"/>
      <c r="D534" s="91"/>
      <c r="E534" s="99"/>
      <c r="F534" s="99"/>
      <c r="G534" s="99"/>
      <c r="H534" s="99"/>
      <c r="I534" s="99"/>
      <c r="J534" s="99"/>
      <c r="K534" s="99"/>
      <c r="L534" s="99"/>
      <c r="M534" s="99"/>
      <c r="O534" s="100"/>
      <c r="P534" s="99"/>
      <c r="R534" s="101"/>
      <c r="S534" s="99"/>
      <c r="U534" s="99"/>
      <c r="V534" s="99"/>
      <c r="X534" s="99"/>
      <c r="Y534" s="99"/>
      <c r="AA534" s="90"/>
      <c r="AB534" s="90"/>
      <c r="AC534" s="102"/>
      <c r="AD534" s="102"/>
      <c r="AE534" s="102"/>
      <c r="AF534" s="102"/>
      <c r="AH534" s="92"/>
      <c r="AJ534" s="90"/>
      <c r="AK534" s="92"/>
      <c r="AL534" s="99"/>
      <c r="AM534" s="99"/>
      <c r="AN534" s="99"/>
      <c r="AO534" s="99"/>
      <c r="AP534" s="99"/>
      <c r="AQ534" s="99"/>
      <c r="AS534" s="99"/>
      <c r="AT534" s="99"/>
      <c r="AU534" s="99"/>
      <c r="AW534" s="92"/>
      <c r="AY534" s="99"/>
      <c r="AZ534" s="92"/>
      <c r="BA534" s="92"/>
      <c r="BC534" s="92"/>
      <c r="BD534" s="99"/>
      <c r="BE534" s="99"/>
      <c r="BG534" s="99"/>
      <c r="BH534" s="92"/>
      <c r="BI534" s="92"/>
      <c r="BK534" s="99"/>
      <c r="BM534" s="99"/>
      <c r="BN534" s="92"/>
      <c r="BO534" s="92"/>
      <c r="BQ534" s="99"/>
      <c r="BS534" s="99"/>
      <c r="BT534" s="99"/>
      <c r="BU534" s="92"/>
      <c r="BV534" s="92"/>
      <c r="BW534" s="92"/>
      <c r="BX534" s="92"/>
      <c r="BY534" s="92"/>
      <c r="BZ534" s="92"/>
      <c r="CA534" s="92"/>
      <c r="CB534" s="92"/>
      <c r="CC534" s="92"/>
      <c r="CD534" s="92"/>
      <c r="CF534" s="92"/>
      <c r="CG534" s="92"/>
      <c r="CH534" s="92"/>
      <c r="CI534" s="92"/>
    </row>
    <row r="535" spans="1:87" ht="13.5" x14ac:dyDescent="0.25">
      <c r="A535" s="97"/>
      <c r="B535" s="98"/>
      <c r="C535" s="90"/>
      <c r="D535" s="91"/>
      <c r="E535" s="99"/>
      <c r="F535" s="99"/>
      <c r="G535" s="99"/>
      <c r="H535" s="99"/>
      <c r="I535" s="99"/>
      <c r="J535" s="99"/>
      <c r="K535" s="99"/>
      <c r="L535" s="99"/>
      <c r="M535" s="99"/>
      <c r="O535" s="100"/>
      <c r="P535" s="99"/>
      <c r="R535" s="101"/>
      <c r="S535" s="99"/>
      <c r="U535" s="99"/>
      <c r="V535" s="99"/>
      <c r="X535" s="99"/>
      <c r="Y535" s="99"/>
      <c r="AA535" s="90"/>
      <c r="AB535" s="90"/>
      <c r="AC535" s="102"/>
      <c r="AD535" s="102"/>
      <c r="AE535" s="102"/>
      <c r="AF535" s="102"/>
      <c r="AH535" s="92"/>
      <c r="AJ535" s="90"/>
      <c r="AK535" s="92"/>
      <c r="AL535" s="99"/>
      <c r="AM535" s="99"/>
      <c r="AN535" s="99"/>
      <c r="AO535" s="99"/>
      <c r="AP535" s="99"/>
      <c r="AQ535" s="99"/>
      <c r="AS535" s="99"/>
      <c r="AT535" s="99"/>
      <c r="AU535" s="99"/>
      <c r="AW535" s="92"/>
      <c r="AY535" s="99"/>
      <c r="AZ535" s="92"/>
      <c r="BA535" s="92"/>
      <c r="BC535" s="92"/>
      <c r="BD535" s="99"/>
      <c r="BE535" s="99"/>
      <c r="BG535" s="99"/>
      <c r="BH535" s="92"/>
      <c r="BI535" s="92"/>
      <c r="BK535" s="99"/>
      <c r="BM535" s="99"/>
      <c r="BN535" s="92"/>
      <c r="BO535" s="92"/>
      <c r="BQ535" s="99"/>
      <c r="BS535" s="99"/>
      <c r="BT535" s="99"/>
      <c r="BU535" s="92"/>
      <c r="BV535" s="92"/>
      <c r="BW535" s="92"/>
      <c r="BX535" s="92"/>
      <c r="BY535" s="92"/>
      <c r="BZ535" s="92"/>
      <c r="CA535" s="92"/>
      <c r="CB535" s="92"/>
      <c r="CC535" s="92"/>
      <c r="CD535" s="92"/>
      <c r="CF535" s="92"/>
      <c r="CG535" s="92"/>
      <c r="CH535" s="92"/>
      <c r="CI535" s="92"/>
    </row>
    <row r="536" spans="1:87" ht="13.5" x14ac:dyDescent="0.25">
      <c r="A536" s="97"/>
      <c r="B536" s="98"/>
      <c r="C536" s="90"/>
      <c r="D536" s="91"/>
      <c r="E536" s="99"/>
      <c r="F536" s="99"/>
      <c r="G536" s="99"/>
      <c r="H536" s="99"/>
      <c r="I536" s="99"/>
      <c r="J536" s="99"/>
      <c r="K536" s="99"/>
      <c r="L536" s="99"/>
      <c r="M536" s="99"/>
      <c r="O536" s="100"/>
      <c r="P536" s="99"/>
      <c r="R536" s="101"/>
      <c r="S536" s="99"/>
      <c r="U536" s="99"/>
      <c r="V536" s="99"/>
      <c r="X536" s="99"/>
      <c r="Y536" s="99"/>
      <c r="AA536" s="90"/>
      <c r="AB536" s="90"/>
      <c r="AC536" s="102"/>
      <c r="AD536" s="102"/>
      <c r="AE536" s="102"/>
      <c r="AF536" s="102"/>
      <c r="AH536" s="92"/>
      <c r="AJ536" s="90"/>
      <c r="AK536" s="92"/>
      <c r="AL536" s="99"/>
      <c r="AM536" s="99"/>
      <c r="AN536" s="99"/>
      <c r="AO536" s="99"/>
      <c r="AP536" s="99"/>
      <c r="AQ536" s="99"/>
      <c r="AS536" s="99"/>
      <c r="AT536" s="99"/>
      <c r="AU536" s="99"/>
      <c r="AW536" s="92"/>
      <c r="AY536" s="99"/>
      <c r="AZ536" s="92"/>
      <c r="BA536" s="92"/>
      <c r="BC536" s="92"/>
      <c r="BD536" s="99"/>
      <c r="BE536" s="99"/>
      <c r="BG536" s="99"/>
      <c r="BH536" s="92"/>
      <c r="BI536" s="92"/>
      <c r="BK536" s="99"/>
      <c r="BM536" s="99"/>
      <c r="BN536" s="92"/>
      <c r="BO536" s="92"/>
      <c r="BQ536" s="99"/>
      <c r="BS536" s="99"/>
      <c r="BT536" s="99"/>
      <c r="BU536" s="92"/>
      <c r="BV536" s="92"/>
      <c r="BW536" s="92"/>
      <c r="BX536" s="92"/>
      <c r="BY536" s="92"/>
      <c r="BZ536" s="92"/>
      <c r="CA536" s="92"/>
      <c r="CB536" s="92"/>
      <c r="CC536" s="92"/>
      <c r="CD536" s="92"/>
      <c r="CF536" s="92"/>
      <c r="CG536" s="92"/>
      <c r="CH536" s="92"/>
      <c r="CI536" s="92"/>
    </row>
    <row r="537" spans="1:87" ht="13.5" x14ac:dyDescent="0.25">
      <c r="A537" s="97"/>
      <c r="B537" s="98"/>
      <c r="C537" s="90"/>
      <c r="D537" s="91"/>
      <c r="E537" s="99"/>
      <c r="F537" s="99"/>
      <c r="G537" s="99"/>
      <c r="H537" s="99"/>
      <c r="I537" s="99"/>
      <c r="J537" s="99"/>
      <c r="K537" s="99"/>
      <c r="L537" s="99"/>
      <c r="M537" s="99"/>
      <c r="O537" s="100"/>
      <c r="P537" s="99"/>
      <c r="R537" s="101"/>
      <c r="S537" s="99"/>
      <c r="U537" s="99"/>
      <c r="V537" s="99"/>
      <c r="X537" s="99"/>
      <c r="Y537" s="99"/>
      <c r="AA537" s="90"/>
      <c r="AB537" s="90"/>
      <c r="AC537" s="102"/>
      <c r="AD537" s="102"/>
      <c r="AE537" s="102"/>
      <c r="AF537" s="102"/>
      <c r="AH537" s="92"/>
      <c r="AJ537" s="90"/>
      <c r="AK537" s="92"/>
      <c r="AL537" s="99"/>
      <c r="AM537" s="99"/>
      <c r="AN537" s="99"/>
      <c r="AO537" s="99"/>
      <c r="AP537" s="99"/>
      <c r="AQ537" s="99"/>
      <c r="AS537" s="99"/>
      <c r="AT537" s="99"/>
      <c r="AU537" s="99"/>
      <c r="AW537" s="92"/>
      <c r="AY537" s="99"/>
      <c r="AZ537" s="92"/>
      <c r="BA537" s="92"/>
      <c r="BC537" s="92"/>
      <c r="BD537" s="99"/>
      <c r="BE537" s="99"/>
      <c r="BG537" s="99"/>
      <c r="BH537" s="92"/>
      <c r="BI537" s="92"/>
      <c r="BK537" s="99"/>
      <c r="BM537" s="99"/>
      <c r="BN537" s="92"/>
      <c r="BO537" s="92"/>
      <c r="BQ537" s="99"/>
      <c r="BS537" s="99"/>
      <c r="BT537" s="99"/>
      <c r="BU537" s="92"/>
      <c r="BV537" s="92"/>
      <c r="BW537" s="92"/>
      <c r="BX537" s="92"/>
      <c r="BY537" s="92"/>
      <c r="BZ537" s="92"/>
      <c r="CA537" s="92"/>
      <c r="CB537" s="92"/>
      <c r="CC537" s="92"/>
      <c r="CD537" s="92"/>
      <c r="CF537" s="92"/>
      <c r="CG537" s="92"/>
      <c r="CH537" s="92"/>
      <c r="CI537" s="92"/>
    </row>
    <row r="538" spans="1:87" ht="13.5" x14ac:dyDescent="0.25">
      <c r="A538" s="97"/>
      <c r="B538" s="98"/>
      <c r="C538" s="90"/>
      <c r="D538" s="91"/>
      <c r="E538" s="99"/>
      <c r="F538" s="99"/>
      <c r="G538" s="99"/>
      <c r="H538" s="99"/>
      <c r="I538" s="99"/>
      <c r="J538" s="99"/>
      <c r="K538" s="99"/>
      <c r="L538" s="99"/>
      <c r="M538" s="99"/>
      <c r="O538" s="100"/>
      <c r="P538" s="99"/>
      <c r="R538" s="101"/>
      <c r="S538" s="99"/>
      <c r="U538" s="99"/>
      <c r="V538" s="99"/>
      <c r="X538" s="99"/>
      <c r="Y538" s="99"/>
      <c r="AA538" s="90"/>
      <c r="AB538" s="90"/>
      <c r="AC538" s="102"/>
      <c r="AD538" s="102"/>
      <c r="AE538" s="102"/>
      <c r="AF538" s="102"/>
      <c r="AH538" s="92"/>
      <c r="AJ538" s="90"/>
      <c r="AK538" s="92"/>
      <c r="AL538" s="99"/>
      <c r="AM538" s="99"/>
      <c r="AN538" s="99"/>
      <c r="AO538" s="99"/>
      <c r="AP538" s="99"/>
      <c r="AQ538" s="99"/>
      <c r="AS538" s="99"/>
      <c r="AT538" s="99"/>
      <c r="AU538" s="99"/>
      <c r="AW538" s="92"/>
      <c r="AY538" s="99"/>
      <c r="AZ538" s="92"/>
      <c r="BA538" s="92"/>
      <c r="BC538" s="92"/>
      <c r="BD538" s="99"/>
      <c r="BE538" s="99"/>
      <c r="BG538" s="99"/>
      <c r="BH538" s="92"/>
      <c r="BI538" s="92"/>
      <c r="BK538" s="99"/>
      <c r="BM538" s="99"/>
      <c r="BN538" s="92"/>
      <c r="BO538" s="92"/>
      <c r="BQ538" s="99"/>
      <c r="BS538" s="99"/>
      <c r="BT538" s="99"/>
      <c r="BU538" s="92"/>
      <c r="BV538" s="92"/>
      <c r="BW538" s="92"/>
      <c r="BX538" s="92"/>
      <c r="BY538" s="92"/>
      <c r="BZ538" s="92"/>
      <c r="CA538" s="92"/>
      <c r="CB538" s="92"/>
      <c r="CC538" s="92"/>
      <c r="CD538" s="92"/>
      <c r="CF538" s="92"/>
      <c r="CG538" s="92"/>
      <c r="CH538" s="92"/>
      <c r="CI538" s="92"/>
    </row>
    <row r="539" spans="1:87" ht="13.5" x14ac:dyDescent="0.25">
      <c r="A539" s="97"/>
      <c r="B539" s="98"/>
      <c r="C539" s="90"/>
      <c r="D539" s="91"/>
      <c r="E539" s="99"/>
      <c r="F539" s="99"/>
      <c r="G539" s="99"/>
      <c r="H539" s="99"/>
      <c r="I539" s="99"/>
      <c r="J539" s="99"/>
      <c r="K539" s="99"/>
      <c r="L539" s="99"/>
      <c r="M539" s="99"/>
      <c r="O539" s="100"/>
      <c r="P539" s="99"/>
      <c r="R539" s="101"/>
      <c r="S539" s="99"/>
      <c r="U539" s="99"/>
      <c r="V539" s="99"/>
      <c r="X539" s="99"/>
      <c r="Y539" s="99"/>
      <c r="AA539" s="90"/>
      <c r="AB539" s="90"/>
      <c r="AC539" s="102"/>
      <c r="AD539" s="102"/>
      <c r="AE539" s="102"/>
      <c r="AF539" s="102"/>
      <c r="AH539" s="92"/>
      <c r="AJ539" s="90"/>
      <c r="AK539" s="92"/>
      <c r="AL539" s="99"/>
      <c r="AM539" s="99"/>
      <c r="AN539" s="99"/>
      <c r="AO539" s="99"/>
      <c r="AP539" s="99"/>
      <c r="AQ539" s="99"/>
      <c r="AS539" s="99"/>
      <c r="AT539" s="99"/>
      <c r="AU539" s="99"/>
      <c r="AW539" s="92"/>
      <c r="AY539" s="99"/>
      <c r="AZ539" s="92"/>
      <c r="BA539" s="92"/>
      <c r="BC539" s="92"/>
      <c r="BD539" s="99"/>
      <c r="BE539" s="99"/>
      <c r="BG539" s="99"/>
      <c r="BH539" s="92"/>
      <c r="BI539" s="92"/>
      <c r="BK539" s="99"/>
      <c r="BM539" s="99"/>
      <c r="BN539" s="92"/>
      <c r="BO539" s="92"/>
      <c r="BQ539" s="99"/>
      <c r="BS539" s="99"/>
      <c r="BT539" s="99"/>
      <c r="BU539" s="92"/>
      <c r="BV539" s="92"/>
      <c r="BW539" s="92"/>
      <c r="BX539" s="92"/>
      <c r="BY539" s="92"/>
      <c r="BZ539" s="92"/>
      <c r="CA539" s="92"/>
      <c r="CB539" s="92"/>
      <c r="CC539" s="92"/>
      <c r="CD539" s="92"/>
      <c r="CF539" s="92"/>
      <c r="CG539" s="92"/>
      <c r="CH539" s="92"/>
      <c r="CI539" s="92"/>
    </row>
    <row r="540" spans="1:87" ht="13.5" x14ac:dyDescent="0.25">
      <c r="A540" s="97"/>
      <c r="B540" s="98"/>
      <c r="C540" s="90"/>
      <c r="D540" s="91"/>
      <c r="E540" s="99"/>
      <c r="F540" s="99"/>
      <c r="G540" s="99"/>
      <c r="H540" s="99"/>
      <c r="I540" s="99"/>
      <c r="J540" s="99"/>
      <c r="K540" s="99"/>
      <c r="L540" s="99"/>
      <c r="M540" s="99"/>
      <c r="O540" s="100"/>
      <c r="P540" s="99"/>
      <c r="R540" s="101"/>
      <c r="S540" s="99"/>
      <c r="U540" s="99"/>
      <c r="V540" s="99"/>
      <c r="X540" s="99"/>
      <c r="Y540" s="99"/>
      <c r="AA540" s="90"/>
      <c r="AB540" s="90"/>
      <c r="AC540" s="102"/>
      <c r="AD540" s="102"/>
      <c r="AE540" s="102"/>
      <c r="AF540" s="102"/>
      <c r="AH540" s="92"/>
      <c r="AJ540" s="90"/>
      <c r="AK540" s="92"/>
      <c r="AL540" s="99"/>
      <c r="AM540" s="99"/>
      <c r="AN540" s="99"/>
      <c r="AO540" s="99"/>
      <c r="AP540" s="99"/>
      <c r="AQ540" s="99"/>
      <c r="AS540" s="99"/>
      <c r="AT540" s="99"/>
      <c r="AU540" s="99"/>
      <c r="AW540" s="92"/>
      <c r="AY540" s="99"/>
      <c r="AZ540" s="92"/>
      <c r="BA540" s="92"/>
      <c r="BC540" s="92"/>
      <c r="BD540" s="99"/>
      <c r="BE540" s="99"/>
      <c r="BG540" s="99"/>
      <c r="BH540" s="92"/>
      <c r="BI540" s="92"/>
      <c r="BK540" s="99"/>
      <c r="BM540" s="99"/>
      <c r="BN540" s="92"/>
      <c r="BO540" s="92"/>
      <c r="BQ540" s="99"/>
      <c r="BS540" s="99"/>
      <c r="BT540" s="99"/>
      <c r="BU540" s="92"/>
      <c r="BV540" s="92"/>
      <c r="BW540" s="92"/>
      <c r="BX540" s="92"/>
      <c r="BY540" s="92"/>
      <c r="BZ540" s="92"/>
      <c r="CA540" s="92"/>
      <c r="CB540" s="92"/>
      <c r="CC540" s="92"/>
      <c r="CD540" s="92"/>
      <c r="CF540" s="92"/>
      <c r="CG540" s="92"/>
      <c r="CH540" s="92"/>
      <c r="CI540" s="92"/>
    </row>
    <row r="541" spans="1:87" ht="13.5" x14ac:dyDescent="0.25">
      <c r="A541" s="97"/>
      <c r="B541" s="98"/>
      <c r="C541" s="90"/>
      <c r="D541" s="91"/>
      <c r="E541" s="99"/>
      <c r="F541" s="99"/>
      <c r="G541" s="99"/>
      <c r="H541" s="99"/>
      <c r="I541" s="99"/>
      <c r="J541" s="99"/>
      <c r="K541" s="99"/>
      <c r="L541" s="99"/>
      <c r="M541" s="99"/>
      <c r="O541" s="100"/>
      <c r="P541" s="99"/>
      <c r="R541" s="101"/>
      <c r="S541" s="99"/>
      <c r="U541" s="99"/>
      <c r="V541" s="99"/>
      <c r="X541" s="99"/>
      <c r="Y541" s="99"/>
      <c r="AA541" s="90"/>
      <c r="AB541" s="90"/>
      <c r="AC541" s="102"/>
      <c r="AD541" s="102"/>
      <c r="AE541" s="102"/>
      <c r="AF541" s="102"/>
      <c r="AH541" s="92"/>
      <c r="AJ541" s="90"/>
      <c r="AK541" s="92"/>
      <c r="AL541" s="99"/>
      <c r="AM541" s="99"/>
      <c r="AN541" s="99"/>
      <c r="AO541" s="99"/>
      <c r="AP541" s="99"/>
      <c r="AQ541" s="99"/>
      <c r="AS541" s="99"/>
      <c r="AT541" s="99"/>
      <c r="AU541" s="99"/>
      <c r="AW541" s="92"/>
      <c r="AY541" s="99"/>
      <c r="AZ541" s="92"/>
      <c r="BA541" s="92"/>
      <c r="BC541" s="92"/>
      <c r="BD541" s="99"/>
      <c r="BE541" s="99"/>
      <c r="BG541" s="99"/>
      <c r="BH541" s="92"/>
      <c r="BI541" s="92"/>
      <c r="BK541" s="99"/>
      <c r="BM541" s="99"/>
      <c r="BN541" s="92"/>
      <c r="BO541" s="92"/>
      <c r="BQ541" s="99"/>
      <c r="BS541" s="99"/>
      <c r="BT541" s="99"/>
      <c r="BU541" s="92"/>
      <c r="BV541" s="92"/>
      <c r="BW541" s="92"/>
      <c r="BX541" s="92"/>
      <c r="BY541" s="92"/>
      <c r="BZ541" s="92"/>
      <c r="CA541" s="92"/>
      <c r="CB541" s="92"/>
      <c r="CC541" s="92"/>
      <c r="CD541" s="92"/>
      <c r="CF541" s="92"/>
      <c r="CG541" s="92"/>
      <c r="CH541" s="92"/>
      <c r="CI541" s="92"/>
    </row>
    <row r="542" spans="1:87" ht="13.5" x14ac:dyDescent="0.25">
      <c r="A542" s="97"/>
      <c r="B542" s="98"/>
      <c r="C542" s="90"/>
      <c r="D542" s="91"/>
      <c r="E542" s="99"/>
      <c r="F542" s="99"/>
      <c r="G542" s="99"/>
      <c r="H542" s="99"/>
      <c r="I542" s="99"/>
      <c r="J542" s="99"/>
      <c r="K542" s="99"/>
      <c r="L542" s="99"/>
      <c r="M542" s="99"/>
      <c r="O542" s="100"/>
      <c r="P542" s="99"/>
      <c r="R542" s="101"/>
      <c r="S542" s="99"/>
      <c r="U542" s="99"/>
      <c r="V542" s="99"/>
      <c r="X542" s="99"/>
      <c r="Y542" s="99"/>
      <c r="AA542" s="90"/>
      <c r="AB542" s="90"/>
      <c r="AC542" s="102"/>
      <c r="AD542" s="102"/>
      <c r="AE542" s="102"/>
      <c r="AF542" s="102"/>
      <c r="AH542" s="92"/>
      <c r="AJ542" s="90"/>
      <c r="AK542" s="92"/>
      <c r="AL542" s="99"/>
      <c r="AM542" s="99"/>
      <c r="AN542" s="99"/>
      <c r="AO542" s="99"/>
      <c r="AP542" s="99"/>
      <c r="AQ542" s="99"/>
      <c r="AS542" s="99"/>
      <c r="AT542" s="99"/>
      <c r="AU542" s="99"/>
      <c r="AW542" s="92"/>
      <c r="AY542" s="99"/>
      <c r="AZ542" s="92"/>
      <c r="BA542" s="92"/>
      <c r="BC542" s="92"/>
      <c r="BD542" s="99"/>
      <c r="BE542" s="99"/>
      <c r="BG542" s="99"/>
      <c r="BH542" s="92"/>
      <c r="BI542" s="92"/>
      <c r="BK542" s="99"/>
      <c r="BM542" s="99"/>
      <c r="BN542" s="92"/>
      <c r="BO542" s="92"/>
      <c r="BQ542" s="99"/>
      <c r="BS542" s="99"/>
      <c r="BT542" s="99"/>
      <c r="BU542" s="92"/>
      <c r="BV542" s="92"/>
      <c r="BW542" s="92"/>
      <c r="BX542" s="92"/>
      <c r="BY542" s="92"/>
      <c r="BZ542" s="92"/>
      <c r="CA542" s="92"/>
      <c r="CB542" s="92"/>
      <c r="CC542" s="92"/>
      <c r="CD542" s="92"/>
      <c r="CF542" s="92"/>
      <c r="CG542" s="92"/>
      <c r="CH542" s="92"/>
      <c r="CI542" s="92"/>
    </row>
    <row r="543" spans="1:87" ht="13.5" x14ac:dyDescent="0.25">
      <c r="A543" s="97"/>
      <c r="B543" s="98"/>
      <c r="C543" s="90"/>
      <c r="D543" s="91"/>
      <c r="E543" s="99"/>
      <c r="F543" s="99"/>
      <c r="G543" s="99"/>
      <c r="H543" s="99"/>
      <c r="I543" s="99"/>
      <c r="J543" s="99"/>
      <c r="K543" s="99"/>
      <c r="L543" s="99"/>
      <c r="M543" s="99"/>
      <c r="O543" s="100"/>
      <c r="P543" s="99"/>
      <c r="R543" s="101"/>
      <c r="S543" s="99"/>
      <c r="U543" s="99"/>
      <c r="V543" s="99"/>
      <c r="X543" s="99"/>
      <c r="Y543" s="99"/>
      <c r="AA543" s="90"/>
      <c r="AB543" s="90"/>
      <c r="AC543" s="102"/>
      <c r="AD543" s="102"/>
      <c r="AE543" s="102"/>
      <c r="AF543" s="102"/>
      <c r="AH543" s="92"/>
      <c r="AJ543" s="90"/>
      <c r="AK543" s="92"/>
      <c r="AL543" s="99"/>
      <c r="AM543" s="99"/>
      <c r="AN543" s="99"/>
      <c r="AO543" s="99"/>
      <c r="AP543" s="99"/>
      <c r="AQ543" s="99"/>
      <c r="AS543" s="99"/>
      <c r="AT543" s="99"/>
      <c r="AU543" s="99"/>
      <c r="AW543" s="92"/>
      <c r="AY543" s="99"/>
      <c r="AZ543" s="92"/>
      <c r="BA543" s="92"/>
      <c r="BC543" s="92"/>
      <c r="BD543" s="99"/>
      <c r="BE543" s="99"/>
      <c r="BG543" s="99"/>
      <c r="BH543" s="92"/>
      <c r="BI543" s="92"/>
      <c r="BK543" s="99"/>
      <c r="BM543" s="99"/>
      <c r="BN543" s="92"/>
      <c r="BO543" s="92"/>
      <c r="BQ543" s="99"/>
      <c r="BS543" s="99"/>
      <c r="BT543" s="99"/>
      <c r="BU543" s="92"/>
      <c r="BV543" s="92"/>
      <c r="BW543" s="92"/>
      <c r="BX543" s="92"/>
      <c r="BY543" s="92"/>
      <c r="BZ543" s="92"/>
      <c r="CA543" s="92"/>
      <c r="CB543" s="92"/>
      <c r="CC543" s="92"/>
      <c r="CD543" s="92"/>
      <c r="CF543" s="92"/>
      <c r="CG543" s="92"/>
      <c r="CH543" s="92"/>
      <c r="CI543" s="92"/>
    </row>
    <row r="544" spans="1:87" ht="13.5" x14ac:dyDescent="0.25">
      <c r="A544" s="97"/>
      <c r="B544" s="98"/>
      <c r="C544" s="90"/>
      <c r="D544" s="91"/>
      <c r="E544" s="99"/>
      <c r="F544" s="99"/>
      <c r="G544" s="99"/>
      <c r="H544" s="99"/>
      <c r="I544" s="99"/>
      <c r="J544" s="99"/>
      <c r="K544" s="99"/>
      <c r="L544" s="99"/>
      <c r="M544" s="99"/>
      <c r="O544" s="100"/>
      <c r="P544" s="99"/>
      <c r="R544" s="101"/>
      <c r="S544" s="99"/>
      <c r="U544" s="99"/>
      <c r="V544" s="99"/>
      <c r="X544" s="99"/>
      <c r="Y544" s="99"/>
      <c r="AA544" s="90"/>
      <c r="AB544" s="90"/>
      <c r="AC544" s="102"/>
      <c r="AD544" s="102"/>
      <c r="AE544" s="102"/>
      <c r="AF544" s="102"/>
      <c r="AH544" s="92"/>
      <c r="AJ544" s="90"/>
      <c r="AK544" s="92"/>
      <c r="AL544" s="99"/>
      <c r="AM544" s="99"/>
      <c r="AN544" s="99"/>
      <c r="AO544" s="99"/>
      <c r="AP544" s="99"/>
      <c r="AQ544" s="99"/>
      <c r="AS544" s="99"/>
      <c r="AT544" s="99"/>
      <c r="AU544" s="99"/>
      <c r="AW544" s="92"/>
      <c r="AY544" s="99"/>
      <c r="AZ544" s="92"/>
      <c r="BA544" s="92"/>
      <c r="BC544" s="92"/>
      <c r="BD544" s="99"/>
      <c r="BE544" s="99"/>
      <c r="BG544" s="99"/>
      <c r="BH544" s="92"/>
      <c r="BI544" s="92"/>
      <c r="BK544" s="99"/>
      <c r="BM544" s="99"/>
      <c r="BN544" s="92"/>
      <c r="BO544" s="92"/>
      <c r="BQ544" s="99"/>
      <c r="BS544" s="99"/>
      <c r="BT544" s="99"/>
      <c r="BU544" s="92"/>
      <c r="BV544" s="92"/>
      <c r="BW544" s="92"/>
      <c r="BX544" s="92"/>
      <c r="BY544" s="92"/>
      <c r="BZ544" s="92"/>
      <c r="CA544" s="92"/>
      <c r="CB544" s="92"/>
      <c r="CC544" s="92"/>
      <c r="CD544" s="92"/>
      <c r="CF544" s="92"/>
      <c r="CG544" s="92"/>
      <c r="CH544" s="92"/>
      <c r="CI544" s="92"/>
    </row>
    <row r="545" spans="1:87" ht="13.5" x14ac:dyDescent="0.25">
      <c r="A545" s="97"/>
      <c r="B545" s="98"/>
      <c r="C545" s="90"/>
      <c r="D545" s="91"/>
      <c r="E545" s="99"/>
      <c r="F545" s="99"/>
      <c r="G545" s="99"/>
      <c r="H545" s="99"/>
      <c r="I545" s="99"/>
      <c r="J545" s="99"/>
      <c r="K545" s="99"/>
      <c r="L545" s="99"/>
      <c r="M545" s="99"/>
      <c r="O545" s="100"/>
      <c r="P545" s="99"/>
      <c r="R545" s="101"/>
      <c r="S545" s="99"/>
      <c r="U545" s="99"/>
      <c r="V545" s="99"/>
      <c r="X545" s="99"/>
      <c r="Y545" s="99"/>
      <c r="AA545" s="90"/>
      <c r="AB545" s="90"/>
      <c r="AC545" s="102"/>
      <c r="AD545" s="102"/>
      <c r="AE545" s="102"/>
      <c r="AF545" s="102"/>
      <c r="AH545" s="92"/>
      <c r="AJ545" s="90"/>
      <c r="AK545" s="92"/>
      <c r="AL545" s="99"/>
      <c r="AM545" s="99"/>
      <c r="AN545" s="99"/>
      <c r="AO545" s="99"/>
      <c r="AP545" s="99"/>
      <c r="AQ545" s="99"/>
      <c r="AS545" s="99"/>
      <c r="AT545" s="99"/>
      <c r="AU545" s="99"/>
      <c r="AW545" s="92"/>
      <c r="AY545" s="99"/>
      <c r="AZ545" s="92"/>
      <c r="BA545" s="92"/>
      <c r="BC545" s="92"/>
      <c r="BD545" s="99"/>
      <c r="BE545" s="99"/>
      <c r="BG545" s="99"/>
      <c r="BH545" s="92"/>
      <c r="BI545" s="92"/>
      <c r="BK545" s="99"/>
      <c r="BM545" s="99"/>
      <c r="BN545" s="92"/>
      <c r="BO545" s="92"/>
      <c r="BQ545" s="99"/>
      <c r="BS545" s="99"/>
      <c r="BT545" s="99"/>
      <c r="BU545" s="92"/>
      <c r="BV545" s="92"/>
      <c r="BW545" s="92"/>
      <c r="BX545" s="92"/>
      <c r="BY545" s="92"/>
      <c r="BZ545" s="92"/>
      <c r="CA545" s="92"/>
      <c r="CB545" s="92"/>
      <c r="CC545" s="92"/>
      <c r="CD545" s="92"/>
      <c r="CF545" s="92"/>
      <c r="CG545" s="92"/>
      <c r="CH545" s="92"/>
      <c r="CI545" s="92"/>
    </row>
    <row r="546" spans="1:87" ht="13.5" x14ac:dyDescent="0.25">
      <c r="A546" s="97"/>
      <c r="B546" s="98"/>
      <c r="C546" s="90"/>
      <c r="D546" s="91"/>
      <c r="E546" s="99"/>
      <c r="F546" s="99"/>
      <c r="G546" s="99"/>
      <c r="H546" s="99"/>
      <c r="I546" s="99"/>
      <c r="J546" s="99"/>
      <c r="K546" s="99"/>
      <c r="L546" s="99"/>
      <c r="M546" s="99"/>
      <c r="O546" s="100"/>
      <c r="P546" s="99"/>
      <c r="R546" s="101"/>
      <c r="S546" s="99"/>
      <c r="U546" s="99"/>
      <c r="V546" s="99"/>
      <c r="X546" s="99"/>
      <c r="Y546" s="99"/>
      <c r="AA546" s="90"/>
      <c r="AB546" s="90"/>
      <c r="AC546" s="102"/>
      <c r="AD546" s="102"/>
      <c r="AE546" s="102"/>
      <c r="AF546" s="102"/>
      <c r="AH546" s="92"/>
      <c r="AJ546" s="90"/>
      <c r="AK546" s="92"/>
      <c r="AL546" s="99"/>
      <c r="AM546" s="99"/>
      <c r="AN546" s="99"/>
      <c r="AO546" s="99"/>
      <c r="AP546" s="99"/>
      <c r="AQ546" s="99"/>
      <c r="AS546" s="99"/>
      <c r="AT546" s="99"/>
      <c r="AU546" s="99"/>
      <c r="AW546" s="92"/>
      <c r="AY546" s="99"/>
      <c r="AZ546" s="92"/>
      <c r="BA546" s="92"/>
      <c r="BC546" s="92"/>
      <c r="BD546" s="99"/>
      <c r="BE546" s="99"/>
      <c r="BG546" s="99"/>
      <c r="BH546" s="92"/>
      <c r="BI546" s="92"/>
      <c r="BK546" s="99"/>
      <c r="BM546" s="99"/>
      <c r="BN546" s="92"/>
      <c r="BO546" s="92"/>
      <c r="BQ546" s="99"/>
      <c r="BS546" s="99"/>
      <c r="BT546" s="99"/>
      <c r="BU546" s="92"/>
      <c r="BV546" s="92"/>
      <c r="BW546" s="92"/>
      <c r="BX546" s="92"/>
      <c r="BY546" s="92"/>
      <c r="BZ546" s="92"/>
      <c r="CA546" s="92"/>
      <c r="CB546" s="92"/>
      <c r="CC546" s="92"/>
      <c r="CD546" s="92"/>
      <c r="CF546" s="92"/>
      <c r="CG546" s="92"/>
      <c r="CH546" s="92"/>
      <c r="CI546" s="92"/>
    </row>
    <row r="547" spans="1:87" ht="13.5" x14ac:dyDescent="0.25">
      <c r="A547" s="97"/>
      <c r="B547" s="98"/>
      <c r="C547" s="90"/>
      <c r="D547" s="91"/>
      <c r="E547" s="99"/>
      <c r="F547" s="99"/>
      <c r="G547" s="99"/>
      <c r="H547" s="99"/>
      <c r="I547" s="99"/>
      <c r="J547" s="99"/>
      <c r="K547" s="99"/>
      <c r="L547" s="99"/>
      <c r="M547" s="99"/>
      <c r="O547" s="100"/>
      <c r="P547" s="99"/>
      <c r="R547" s="101"/>
      <c r="S547" s="99"/>
      <c r="U547" s="99"/>
      <c r="V547" s="99"/>
      <c r="X547" s="99"/>
      <c r="Y547" s="99"/>
      <c r="AA547" s="90"/>
      <c r="AB547" s="90"/>
      <c r="AC547" s="102"/>
      <c r="AD547" s="102"/>
      <c r="AE547" s="102"/>
      <c r="AF547" s="102"/>
      <c r="AH547" s="92"/>
      <c r="AJ547" s="90"/>
      <c r="AK547" s="92"/>
      <c r="AL547" s="99"/>
      <c r="AM547" s="99"/>
      <c r="AN547" s="99"/>
      <c r="AO547" s="99"/>
      <c r="AP547" s="99"/>
      <c r="AQ547" s="99"/>
      <c r="AS547" s="99"/>
      <c r="AT547" s="99"/>
      <c r="AU547" s="99"/>
      <c r="AW547" s="92"/>
      <c r="AY547" s="99"/>
      <c r="AZ547" s="92"/>
      <c r="BA547" s="92"/>
      <c r="BC547" s="92"/>
      <c r="BD547" s="99"/>
      <c r="BE547" s="99"/>
      <c r="BG547" s="99"/>
      <c r="BH547" s="92"/>
      <c r="BI547" s="92"/>
      <c r="BK547" s="99"/>
      <c r="BM547" s="99"/>
      <c r="BN547" s="92"/>
      <c r="BO547" s="92"/>
      <c r="BQ547" s="99"/>
      <c r="BS547" s="99"/>
      <c r="BT547" s="99"/>
      <c r="BU547" s="92"/>
      <c r="BV547" s="92"/>
      <c r="BW547" s="92"/>
      <c r="BX547" s="92"/>
      <c r="BY547" s="92"/>
      <c r="BZ547" s="92"/>
      <c r="CA547" s="92"/>
      <c r="CB547" s="92"/>
      <c r="CC547" s="92"/>
      <c r="CD547" s="92"/>
      <c r="CF547" s="92"/>
      <c r="CG547" s="92"/>
      <c r="CH547" s="92"/>
      <c r="CI547" s="92"/>
    </row>
    <row r="548" spans="1:87" ht="13.5" x14ac:dyDescent="0.25">
      <c r="A548" s="97"/>
      <c r="B548" s="98"/>
      <c r="C548" s="90"/>
      <c r="D548" s="91"/>
      <c r="E548" s="99"/>
      <c r="F548" s="99"/>
      <c r="G548" s="99"/>
      <c r="H548" s="99"/>
      <c r="I548" s="99"/>
      <c r="J548" s="99"/>
      <c r="K548" s="99"/>
      <c r="L548" s="99"/>
      <c r="M548" s="99"/>
      <c r="O548" s="100"/>
      <c r="P548" s="99"/>
      <c r="R548" s="101"/>
      <c r="S548" s="99"/>
      <c r="U548" s="99"/>
      <c r="V548" s="99"/>
      <c r="X548" s="99"/>
      <c r="Y548" s="99"/>
      <c r="AA548" s="90"/>
      <c r="AB548" s="90"/>
      <c r="AC548" s="102"/>
      <c r="AD548" s="102"/>
      <c r="AE548" s="102"/>
      <c r="AF548" s="102"/>
      <c r="AH548" s="92"/>
      <c r="AJ548" s="90"/>
      <c r="AK548" s="92"/>
      <c r="AL548" s="99"/>
      <c r="AM548" s="99"/>
      <c r="AN548" s="99"/>
      <c r="AO548" s="99"/>
      <c r="AP548" s="99"/>
      <c r="AQ548" s="99"/>
      <c r="AS548" s="99"/>
      <c r="AT548" s="99"/>
      <c r="AU548" s="99"/>
      <c r="AW548" s="92"/>
      <c r="AY548" s="99"/>
      <c r="AZ548" s="92"/>
      <c r="BA548" s="92"/>
      <c r="BC548" s="92"/>
      <c r="BD548" s="99"/>
      <c r="BE548" s="99"/>
      <c r="BG548" s="99"/>
      <c r="BH548" s="92"/>
      <c r="BI548" s="92"/>
      <c r="BK548" s="99"/>
      <c r="BM548" s="99"/>
      <c r="BN548" s="92"/>
      <c r="BO548" s="92"/>
      <c r="BQ548" s="99"/>
      <c r="BS548" s="99"/>
      <c r="BT548" s="99"/>
      <c r="BU548" s="92"/>
      <c r="BV548" s="92"/>
      <c r="BW548" s="92"/>
      <c r="BX548" s="92"/>
      <c r="BY548" s="92"/>
      <c r="BZ548" s="92"/>
      <c r="CA548" s="92"/>
      <c r="CB548" s="92"/>
      <c r="CC548" s="92"/>
      <c r="CD548" s="92"/>
      <c r="CF548" s="92"/>
      <c r="CG548" s="92"/>
      <c r="CH548" s="92"/>
      <c r="CI548" s="92"/>
    </row>
    <row r="549" spans="1:87" ht="13.5" x14ac:dyDescent="0.25">
      <c r="A549" s="97"/>
      <c r="B549" s="98"/>
      <c r="C549" s="90"/>
      <c r="D549" s="91"/>
      <c r="E549" s="99"/>
      <c r="F549" s="99"/>
      <c r="G549" s="99"/>
      <c r="H549" s="99"/>
      <c r="I549" s="99"/>
      <c r="J549" s="99"/>
      <c r="K549" s="99"/>
      <c r="L549" s="99"/>
      <c r="M549" s="99"/>
      <c r="O549" s="100"/>
      <c r="P549" s="99"/>
      <c r="R549" s="101"/>
      <c r="S549" s="99"/>
      <c r="U549" s="99"/>
      <c r="V549" s="99"/>
      <c r="X549" s="99"/>
      <c r="Y549" s="99"/>
      <c r="AA549" s="90"/>
      <c r="AB549" s="90"/>
      <c r="AC549" s="102"/>
      <c r="AD549" s="102"/>
      <c r="AE549" s="102"/>
      <c r="AF549" s="102"/>
      <c r="AH549" s="92"/>
      <c r="AJ549" s="90"/>
      <c r="AK549" s="92"/>
      <c r="AL549" s="99"/>
      <c r="AM549" s="99"/>
      <c r="AN549" s="99"/>
      <c r="AO549" s="99"/>
      <c r="AP549" s="99"/>
      <c r="AQ549" s="99"/>
      <c r="AS549" s="99"/>
      <c r="AT549" s="99"/>
      <c r="AU549" s="99"/>
      <c r="AW549" s="92"/>
      <c r="AY549" s="99"/>
      <c r="AZ549" s="92"/>
      <c r="BA549" s="92"/>
      <c r="BC549" s="92"/>
      <c r="BD549" s="99"/>
      <c r="BE549" s="99"/>
      <c r="BG549" s="99"/>
      <c r="BH549" s="92"/>
      <c r="BI549" s="92"/>
      <c r="BK549" s="99"/>
      <c r="BM549" s="99"/>
      <c r="BN549" s="92"/>
      <c r="BO549" s="92"/>
      <c r="BQ549" s="99"/>
      <c r="BS549" s="99"/>
      <c r="BT549" s="99"/>
      <c r="BU549" s="92"/>
      <c r="BV549" s="92"/>
      <c r="BW549" s="92"/>
      <c r="BX549" s="92"/>
      <c r="BY549" s="92"/>
      <c r="BZ549" s="92"/>
      <c r="CA549" s="92"/>
      <c r="CB549" s="92"/>
      <c r="CC549" s="92"/>
      <c r="CD549" s="92"/>
      <c r="CF549" s="92"/>
      <c r="CG549" s="92"/>
      <c r="CH549" s="92"/>
      <c r="CI549" s="92"/>
    </row>
    <row r="550" spans="1:87" ht="13.5" x14ac:dyDescent="0.25">
      <c r="A550" s="97"/>
      <c r="B550" s="98"/>
      <c r="C550" s="90"/>
      <c r="D550" s="91"/>
      <c r="E550" s="99"/>
      <c r="F550" s="99"/>
      <c r="G550" s="99"/>
      <c r="H550" s="99"/>
      <c r="I550" s="99"/>
      <c r="J550" s="99"/>
      <c r="K550" s="99"/>
      <c r="L550" s="99"/>
      <c r="M550" s="99"/>
      <c r="O550" s="100"/>
      <c r="P550" s="99"/>
      <c r="R550" s="101"/>
      <c r="S550" s="99"/>
      <c r="U550" s="99"/>
      <c r="V550" s="99"/>
      <c r="X550" s="99"/>
      <c r="Y550" s="99"/>
      <c r="AA550" s="90"/>
      <c r="AB550" s="90"/>
      <c r="AC550" s="102"/>
      <c r="AD550" s="102"/>
      <c r="AE550" s="102"/>
      <c r="AF550" s="102"/>
      <c r="AH550" s="92"/>
      <c r="AJ550" s="90"/>
      <c r="AK550" s="92"/>
      <c r="AL550" s="99"/>
      <c r="AM550" s="99"/>
      <c r="AN550" s="99"/>
      <c r="AO550" s="99"/>
      <c r="AP550" s="99"/>
      <c r="AQ550" s="99"/>
      <c r="AS550" s="99"/>
      <c r="AT550" s="99"/>
      <c r="AU550" s="99"/>
      <c r="AW550" s="92"/>
      <c r="AY550" s="99"/>
      <c r="AZ550" s="92"/>
      <c r="BA550" s="92"/>
      <c r="BC550" s="92"/>
      <c r="BD550" s="99"/>
      <c r="BE550" s="99"/>
      <c r="BG550" s="99"/>
      <c r="BH550" s="92"/>
      <c r="BI550" s="92"/>
      <c r="BK550" s="99"/>
      <c r="BM550" s="99"/>
      <c r="BN550" s="92"/>
      <c r="BO550" s="92"/>
      <c r="BQ550" s="99"/>
      <c r="BS550" s="99"/>
      <c r="BT550" s="99"/>
      <c r="BU550" s="92"/>
      <c r="BV550" s="92"/>
      <c r="BW550" s="92"/>
      <c r="BX550" s="92"/>
      <c r="BY550" s="92"/>
      <c r="BZ550" s="92"/>
      <c r="CA550" s="92"/>
      <c r="CB550" s="92"/>
      <c r="CC550" s="92"/>
      <c r="CD550" s="92"/>
      <c r="CF550" s="92"/>
      <c r="CG550" s="92"/>
      <c r="CH550" s="92"/>
      <c r="CI550" s="92"/>
    </row>
    <row r="551" spans="1:87" ht="13.5" x14ac:dyDescent="0.25">
      <c r="A551" s="97"/>
      <c r="B551" s="98"/>
      <c r="C551" s="90"/>
      <c r="D551" s="91"/>
      <c r="E551" s="99"/>
      <c r="F551" s="99"/>
      <c r="G551" s="99"/>
      <c r="H551" s="99"/>
      <c r="I551" s="99"/>
      <c r="J551" s="99"/>
      <c r="K551" s="99"/>
      <c r="L551" s="99"/>
      <c r="M551" s="99"/>
      <c r="O551" s="100"/>
      <c r="P551" s="99"/>
      <c r="R551" s="101"/>
      <c r="S551" s="99"/>
      <c r="U551" s="99"/>
      <c r="V551" s="99"/>
      <c r="X551" s="99"/>
      <c r="Y551" s="99"/>
      <c r="AA551" s="90"/>
      <c r="AB551" s="90"/>
      <c r="AC551" s="102"/>
      <c r="AD551" s="102"/>
      <c r="AE551" s="102"/>
      <c r="AF551" s="102"/>
      <c r="AH551" s="92"/>
      <c r="AJ551" s="90"/>
      <c r="AK551" s="92"/>
      <c r="AL551" s="99"/>
      <c r="AM551" s="99"/>
      <c r="AN551" s="99"/>
      <c r="AO551" s="99"/>
      <c r="AP551" s="99"/>
      <c r="AQ551" s="99"/>
      <c r="AS551" s="99"/>
      <c r="AT551" s="99"/>
      <c r="AU551" s="99"/>
      <c r="AW551" s="92"/>
      <c r="AY551" s="99"/>
      <c r="AZ551" s="92"/>
      <c r="BA551" s="92"/>
      <c r="BC551" s="92"/>
      <c r="BD551" s="99"/>
      <c r="BE551" s="99"/>
      <c r="BG551" s="99"/>
      <c r="BH551" s="92"/>
      <c r="BI551" s="92"/>
      <c r="BK551" s="99"/>
      <c r="BM551" s="99"/>
      <c r="BN551" s="92"/>
      <c r="BO551" s="92"/>
      <c r="BQ551" s="99"/>
      <c r="BS551" s="99"/>
      <c r="BT551" s="99"/>
      <c r="BU551" s="92"/>
      <c r="BV551" s="92"/>
      <c r="BW551" s="92"/>
      <c r="BX551" s="92"/>
      <c r="BY551" s="92"/>
      <c r="BZ551" s="92"/>
      <c r="CA551" s="92"/>
      <c r="CB551" s="92"/>
      <c r="CC551" s="92"/>
      <c r="CD551" s="92"/>
      <c r="CF551" s="92"/>
      <c r="CG551" s="92"/>
      <c r="CH551" s="92"/>
      <c r="CI551" s="92"/>
    </row>
    <row r="552" spans="1:87" ht="13.5" x14ac:dyDescent="0.25">
      <c r="A552" s="97"/>
      <c r="B552" s="98"/>
      <c r="C552" s="90"/>
      <c r="D552" s="91"/>
      <c r="E552" s="99"/>
      <c r="F552" s="99"/>
      <c r="G552" s="99"/>
      <c r="H552" s="99"/>
      <c r="I552" s="99"/>
      <c r="J552" s="99"/>
      <c r="K552" s="99"/>
      <c r="L552" s="99"/>
      <c r="M552" s="99"/>
      <c r="O552" s="100"/>
      <c r="P552" s="99"/>
      <c r="R552" s="101"/>
      <c r="S552" s="99"/>
      <c r="U552" s="99"/>
      <c r="V552" s="99"/>
      <c r="X552" s="99"/>
      <c r="Y552" s="99"/>
      <c r="AA552" s="90"/>
      <c r="AB552" s="90"/>
      <c r="AC552" s="102"/>
      <c r="AD552" s="102"/>
      <c r="AE552" s="102"/>
      <c r="AF552" s="102"/>
      <c r="AH552" s="92"/>
      <c r="AJ552" s="90"/>
      <c r="AK552" s="92"/>
      <c r="AL552" s="99"/>
      <c r="AM552" s="99"/>
      <c r="AN552" s="99"/>
      <c r="AO552" s="99"/>
      <c r="AP552" s="99"/>
      <c r="AQ552" s="99"/>
      <c r="AS552" s="99"/>
      <c r="AT552" s="99"/>
      <c r="AU552" s="99"/>
      <c r="AW552" s="92"/>
      <c r="AY552" s="99"/>
      <c r="AZ552" s="92"/>
      <c r="BA552" s="92"/>
      <c r="BC552" s="92"/>
      <c r="BD552" s="99"/>
      <c r="BE552" s="99"/>
      <c r="BG552" s="99"/>
      <c r="BH552" s="92"/>
      <c r="BI552" s="92"/>
      <c r="BK552" s="99"/>
      <c r="BM552" s="99"/>
      <c r="BN552" s="92"/>
      <c r="BO552" s="92"/>
      <c r="BQ552" s="99"/>
      <c r="BS552" s="99"/>
      <c r="BT552" s="99"/>
      <c r="BU552" s="92"/>
      <c r="BV552" s="92"/>
      <c r="BW552" s="92"/>
      <c r="BX552" s="92"/>
      <c r="BY552" s="92"/>
      <c r="BZ552" s="92"/>
      <c r="CA552" s="92"/>
      <c r="CB552" s="92"/>
      <c r="CC552" s="92"/>
      <c r="CD552" s="92"/>
      <c r="CF552" s="92"/>
      <c r="CG552" s="92"/>
      <c r="CH552" s="92"/>
      <c r="CI552" s="92"/>
    </row>
    <row r="553" spans="1:87" ht="13.5" x14ac:dyDescent="0.25">
      <c r="A553" s="97"/>
      <c r="B553" s="98"/>
      <c r="C553" s="90"/>
      <c r="D553" s="91"/>
      <c r="E553" s="99"/>
      <c r="F553" s="99"/>
      <c r="G553" s="99"/>
      <c r="H553" s="99"/>
      <c r="I553" s="99"/>
      <c r="J553" s="99"/>
      <c r="K553" s="99"/>
      <c r="L553" s="99"/>
      <c r="M553" s="99"/>
      <c r="O553" s="100"/>
      <c r="P553" s="99"/>
      <c r="R553" s="101"/>
      <c r="S553" s="99"/>
      <c r="U553" s="99"/>
      <c r="V553" s="99"/>
      <c r="X553" s="99"/>
      <c r="Y553" s="99"/>
      <c r="AA553" s="90"/>
      <c r="AB553" s="90"/>
      <c r="AC553" s="102"/>
      <c r="AD553" s="102"/>
      <c r="AE553" s="102"/>
      <c r="AF553" s="102"/>
      <c r="AH553" s="92"/>
      <c r="AJ553" s="90"/>
      <c r="AK553" s="92"/>
      <c r="AL553" s="99"/>
      <c r="AM553" s="99"/>
      <c r="AN553" s="99"/>
      <c r="AO553" s="99"/>
      <c r="AP553" s="99"/>
      <c r="AQ553" s="99"/>
      <c r="AS553" s="99"/>
      <c r="AT553" s="99"/>
      <c r="AU553" s="99"/>
      <c r="AW553" s="92"/>
      <c r="AY553" s="99"/>
      <c r="AZ553" s="92"/>
      <c r="BA553" s="92"/>
      <c r="BC553" s="92"/>
      <c r="BD553" s="99"/>
      <c r="BE553" s="99"/>
      <c r="BG553" s="99"/>
      <c r="BH553" s="92"/>
      <c r="BI553" s="92"/>
      <c r="BK553" s="99"/>
      <c r="BM553" s="99"/>
      <c r="BN553" s="92"/>
      <c r="BO553" s="92"/>
      <c r="BQ553" s="99"/>
      <c r="BS553" s="99"/>
      <c r="BT553" s="99"/>
      <c r="BU553" s="92"/>
      <c r="BV553" s="92"/>
      <c r="BW553" s="92"/>
      <c r="BX553" s="92"/>
      <c r="BY553" s="92"/>
      <c r="BZ553" s="92"/>
      <c r="CA553" s="92"/>
      <c r="CB553" s="92"/>
      <c r="CC553" s="92"/>
      <c r="CD553" s="92"/>
      <c r="CF553" s="92"/>
      <c r="CG553" s="92"/>
      <c r="CH553" s="92"/>
      <c r="CI553" s="92"/>
    </row>
    <row r="554" spans="1:87" ht="13.5" x14ac:dyDescent="0.25">
      <c r="A554" s="97"/>
      <c r="B554" s="98"/>
      <c r="C554" s="90"/>
      <c r="D554" s="91"/>
      <c r="E554" s="99"/>
      <c r="F554" s="99"/>
      <c r="G554" s="99"/>
      <c r="H554" s="99"/>
      <c r="I554" s="99"/>
      <c r="J554" s="99"/>
      <c r="K554" s="99"/>
      <c r="L554" s="99"/>
      <c r="M554" s="99"/>
      <c r="O554" s="100"/>
      <c r="P554" s="99"/>
      <c r="R554" s="101"/>
      <c r="S554" s="99"/>
      <c r="U554" s="99"/>
      <c r="V554" s="99"/>
      <c r="X554" s="99"/>
      <c r="Y554" s="99"/>
      <c r="AA554" s="90"/>
      <c r="AB554" s="90"/>
      <c r="AC554" s="102"/>
      <c r="AD554" s="102"/>
      <c r="AE554" s="102"/>
      <c r="AF554" s="102"/>
      <c r="AH554" s="92"/>
      <c r="AJ554" s="90"/>
      <c r="AK554" s="92"/>
      <c r="AL554" s="99"/>
      <c r="AM554" s="99"/>
      <c r="AN554" s="99"/>
      <c r="AO554" s="99"/>
      <c r="AP554" s="99"/>
      <c r="AQ554" s="99"/>
      <c r="AS554" s="99"/>
      <c r="AT554" s="99"/>
      <c r="AU554" s="99"/>
      <c r="AW554" s="92"/>
      <c r="AY554" s="99"/>
      <c r="AZ554" s="92"/>
      <c r="BA554" s="92"/>
      <c r="BC554" s="92"/>
      <c r="BD554" s="99"/>
      <c r="BE554" s="99"/>
      <c r="BG554" s="99"/>
      <c r="BH554" s="92"/>
      <c r="BI554" s="92"/>
      <c r="BK554" s="99"/>
      <c r="BM554" s="99"/>
      <c r="BN554" s="92"/>
      <c r="BO554" s="92"/>
      <c r="BQ554" s="99"/>
      <c r="BS554" s="99"/>
      <c r="BT554" s="99"/>
      <c r="BU554" s="92"/>
      <c r="BV554" s="92"/>
      <c r="BW554" s="92"/>
      <c r="BX554" s="92"/>
      <c r="BY554" s="92"/>
      <c r="BZ554" s="92"/>
      <c r="CA554" s="92"/>
      <c r="CB554" s="92"/>
      <c r="CC554" s="92"/>
      <c r="CD554" s="92"/>
      <c r="CF554" s="92"/>
      <c r="CG554" s="92"/>
      <c r="CH554" s="92"/>
      <c r="CI554" s="92"/>
    </row>
    <row r="555" spans="1:87" ht="13.5" x14ac:dyDescent="0.25">
      <c r="AK555" s="92"/>
    </row>
    <row r="556" spans="1:87" ht="13.5" x14ac:dyDescent="0.25">
      <c r="AK556" s="92"/>
    </row>
    <row r="557" spans="1:87" ht="13.5" x14ac:dyDescent="0.25">
      <c r="AK557" s="92"/>
    </row>
    <row r="558" spans="1:87" ht="13.5" x14ac:dyDescent="0.25">
      <c r="AK558" s="92"/>
    </row>
    <row r="559" spans="1:87" ht="13.5" x14ac:dyDescent="0.25">
      <c r="AK559" s="92"/>
    </row>
    <row r="560" spans="1:87" ht="13.5" x14ac:dyDescent="0.25"/>
    <row r="561" ht="13.5" x14ac:dyDescent="0.25"/>
    <row r="562" ht="13.5" x14ac:dyDescent="0.25"/>
    <row r="563" ht="13.5" x14ac:dyDescent="0.25"/>
    <row r="564" ht="13.5" x14ac:dyDescent="0.25"/>
    <row r="565" ht="13.5" x14ac:dyDescent="0.25"/>
    <row r="566" ht="13.5" x14ac:dyDescent="0.25"/>
  </sheetData>
  <protectedRanges>
    <protectedRange sqref="O9:O32" name="Range4"/>
    <protectedRange sqref="R9:R32" name="Range4_1"/>
    <protectedRange sqref="U9:U32" name="Range4_2"/>
    <protectedRange sqref="X9:X32" name="Range4_3"/>
    <protectedRange sqref="AA9:AA14" name="Range4_4"/>
    <protectedRange sqref="AH9:AH32" name="Range4_5"/>
    <protectedRange sqref="AJ9:AJ19" name="Range4_6"/>
    <protectedRange sqref="AS9:AS32" name="Range5"/>
    <protectedRange sqref="AU9:AU32" name="Range5_1"/>
    <protectedRange sqref="AW9:AW32" name="Range5_2"/>
    <protectedRange sqref="AY9:AY32" name="Range5_4"/>
    <protectedRange sqref="BK11:BK15" name="Range5_5"/>
    <protectedRange sqref="BE11:BE15" name="Range5_6"/>
    <protectedRange sqref="BG9:BG32" name="Range5_7"/>
    <protectedRange sqref="BI9:BI32" name="Range5_8"/>
    <protectedRange sqref="BM9:BM32" name="Range5_9"/>
    <protectedRange sqref="BQ9:BQ32" name="Range5_10"/>
  </protectedRanges>
  <mergeCells count="59">
    <mergeCell ref="AZ6:BA6"/>
    <mergeCell ref="BB6:BC6"/>
    <mergeCell ref="AC6:AD6"/>
    <mergeCell ref="AE6:AF6"/>
    <mergeCell ref="AG6:AH6"/>
    <mergeCell ref="AI6:AJ6"/>
    <mergeCell ref="AK6:AL6"/>
    <mergeCell ref="A33:B33"/>
    <mergeCell ref="AR6:AS6"/>
    <mergeCell ref="AT6:AU6"/>
    <mergeCell ref="AV6:AW6"/>
    <mergeCell ref="AX6:AY6"/>
    <mergeCell ref="CG4:CG7"/>
    <mergeCell ref="CH4:CI6"/>
    <mergeCell ref="CK4:CL7"/>
    <mergeCell ref="CM4:CN7"/>
    <mergeCell ref="BU5:BV6"/>
    <mergeCell ref="BW5:BX6"/>
    <mergeCell ref="BY5:BZ6"/>
    <mergeCell ref="CA5:CB6"/>
    <mergeCell ref="CC5:CD6"/>
    <mergeCell ref="AZ5:BE5"/>
    <mergeCell ref="T4:AQ4"/>
    <mergeCell ref="AR4:BG4"/>
    <mergeCell ref="BH4:BQ4"/>
    <mergeCell ref="BR4:BR7"/>
    <mergeCell ref="T5:AB5"/>
    <mergeCell ref="AE5:AL5"/>
    <mergeCell ref="AM5:AN6"/>
    <mergeCell ref="AO5:AY5"/>
    <mergeCell ref="AO6:AQ6"/>
    <mergeCell ref="T6:V6"/>
    <mergeCell ref="W6:Y6"/>
    <mergeCell ref="Z6:AB6"/>
    <mergeCell ref="BD6:BE6"/>
    <mergeCell ref="BF6:BG6"/>
    <mergeCell ref="BH6:BI6"/>
    <mergeCell ref="BS4:BT6"/>
    <mergeCell ref="BU4:CF4"/>
    <mergeCell ref="BF5:BK5"/>
    <mergeCell ref="BL5:BM6"/>
    <mergeCell ref="BN5:BO6"/>
    <mergeCell ref="BP5:BQ6"/>
    <mergeCell ref="CE5:CF6"/>
    <mergeCell ref="BJ6:BK6"/>
    <mergeCell ref="C1:Q1"/>
    <mergeCell ref="C2:Q2"/>
    <mergeCell ref="Q3:R3"/>
    <mergeCell ref="A4:A7"/>
    <mergeCell ref="B4:B7"/>
    <mergeCell ref="C4:C7"/>
    <mergeCell ref="D4:D7"/>
    <mergeCell ref="E4:G6"/>
    <mergeCell ref="H4:J6"/>
    <mergeCell ref="K4:S4"/>
    <mergeCell ref="K5:S5"/>
    <mergeCell ref="K6:M6"/>
    <mergeCell ref="N6:P6"/>
    <mergeCell ref="Q6:S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5"/>
  <sheetViews>
    <sheetView tabSelected="1" workbookViewId="0">
      <selection activeCell="U16" sqref="U16"/>
    </sheetView>
  </sheetViews>
  <sheetFormatPr defaultColWidth="9.42578125" defaultRowHeight="13.5" x14ac:dyDescent="0.25"/>
  <cols>
    <col min="1" max="1" width="4.140625" style="17" customWidth="1"/>
    <col min="2" max="2" width="12.7109375" style="17" customWidth="1"/>
    <col min="3" max="3" width="10" style="17" customWidth="1"/>
    <col min="4" max="4" width="9" style="17" customWidth="1"/>
    <col min="5" max="6" width="11.5703125" style="17" customWidth="1"/>
    <col min="7" max="7" width="11.140625" style="17" customWidth="1"/>
    <col min="8" max="8" width="6.140625" style="17" customWidth="1"/>
    <col min="9" max="9" width="6.28515625" style="17" customWidth="1"/>
    <col min="10" max="10" width="10.42578125" style="17" customWidth="1"/>
    <col min="11" max="12" width="10.85546875" style="17" customWidth="1"/>
    <col min="13" max="13" width="6.5703125" style="17" customWidth="1"/>
    <col min="14" max="14" width="6.140625" style="17" customWidth="1"/>
    <col min="15" max="15" width="10.7109375" style="17" customWidth="1"/>
    <col min="16" max="16" width="10" style="17" customWidth="1"/>
    <col min="17" max="17" width="9.42578125" style="17"/>
    <col min="18" max="19" width="8.140625" style="17" customWidth="1"/>
    <col min="20" max="20" width="9.7109375" style="17" customWidth="1"/>
    <col min="21" max="21" width="11" style="17" customWidth="1"/>
    <col min="22" max="22" width="9.42578125" style="17"/>
    <col min="23" max="23" width="6.5703125" style="17" customWidth="1"/>
    <col min="24" max="24" width="6.42578125" style="17" customWidth="1"/>
    <col min="25" max="26" width="10.7109375" style="17" customWidth="1"/>
    <col min="27" max="27" width="9.42578125" style="17"/>
    <col min="28" max="29" width="8.140625" style="17" customWidth="1"/>
    <col min="30" max="31" width="11.42578125" style="17" customWidth="1"/>
    <col min="32" max="32" width="9.42578125" style="17"/>
    <col min="33" max="34" width="8.42578125" style="17" customWidth="1"/>
    <col min="35" max="36" width="10.42578125" style="17" customWidth="1"/>
    <col min="37" max="39" width="9.42578125" style="17"/>
    <col min="40" max="41" width="11" style="17" customWidth="1"/>
    <col min="42" max="50" width="9.42578125" style="17"/>
    <col min="51" max="53" width="10.7109375" style="17" customWidth="1"/>
    <col min="54" max="65" width="9.42578125" style="17"/>
    <col min="66" max="67" width="11.140625" style="17" customWidth="1"/>
    <col min="68" max="68" width="9.42578125" style="17"/>
    <col min="69" max="70" width="8.28515625" style="17" customWidth="1"/>
    <col min="71" max="110" width="9.42578125" style="17"/>
    <col min="111" max="113" width="11.140625" style="17" customWidth="1"/>
    <col min="114" max="16384" width="9.42578125" style="17"/>
  </cols>
  <sheetData>
    <row r="1" spans="1:135" ht="12.75" customHeight="1" x14ac:dyDescent="0.25">
      <c r="C1" s="316" t="s">
        <v>80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109"/>
      <c r="S1" s="109"/>
      <c r="T1" s="109"/>
      <c r="U1" s="109"/>
      <c r="V1" s="109"/>
      <c r="W1" s="109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</row>
    <row r="2" spans="1:135" s="100" customFormat="1" ht="13.5" customHeight="1" x14ac:dyDescent="0.25">
      <c r="C2" s="317" t="s">
        <v>116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119"/>
      <c r="T2" s="120"/>
      <c r="U2" s="120"/>
      <c r="V2" s="120"/>
      <c r="W2" s="115"/>
      <c r="X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</row>
    <row r="3" spans="1:135" x14ac:dyDescent="0.25">
      <c r="C3" s="127"/>
      <c r="D3" s="127"/>
      <c r="E3" s="127"/>
      <c r="F3" s="127"/>
      <c r="G3" s="127"/>
      <c r="H3" s="127"/>
      <c r="I3" s="127"/>
      <c r="J3" s="127"/>
      <c r="K3" s="127"/>
      <c r="M3" s="121"/>
      <c r="N3" s="121"/>
      <c r="O3" s="121"/>
      <c r="P3" s="127"/>
      <c r="Q3" s="318" t="s">
        <v>1</v>
      </c>
      <c r="R3" s="318"/>
      <c r="T3" s="115"/>
      <c r="U3" s="115"/>
      <c r="V3" s="115"/>
      <c r="W3" s="115"/>
      <c r="X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</row>
    <row r="4" spans="1:135" s="122" customFormat="1" ht="13.5" customHeight="1" x14ac:dyDescent="0.25">
      <c r="A4" s="319" t="s">
        <v>2</v>
      </c>
      <c r="B4" s="319" t="s">
        <v>81</v>
      </c>
      <c r="C4" s="322" t="s">
        <v>4</v>
      </c>
      <c r="D4" s="322" t="s">
        <v>5</v>
      </c>
      <c r="E4" s="325" t="s">
        <v>132</v>
      </c>
      <c r="F4" s="326"/>
      <c r="G4" s="326"/>
      <c r="H4" s="326"/>
      <c r="I4" s="327"/>
      <c r="J4" s="334" t="s">
        <v>131</v>
      </c>
      <c r="K4" s="335"/>
      <c r="L4" s="335"/>
      <c r="M4" s="335"/>
      <c r="N4" s="336"/>
      <c r="O4" s="343" t="s">
        <v>115</v>
      </c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5"/>
      <c r="DF4" s="247" t="s">
        <v>82</v>
      </c>
      <c r="DG4" s="289" t="s">
        <v>83</v>
      </c>
      <c r="DH4" s="290"/>
      <c r="DI4" s="291"/>
      <c r="DJ4" s="298" t="s">
        <v>11</v>
      </c>
      <c r="DK4" s="298"/>
      <c r="DL4" s="298"/>
      <c r="DM4" s="298"/>
      <c r="DN4" s="298"/>
      <c r="DO4" s="298"/>
      <c r="DP4" s="298"/>
      <c r="DQ4" s="298"/>
      <c r="DR4" s="298"/>
      <c r="DS4" s="298"/>
      <c r="DT4" s="298"/>
      <c r="DU4" s="298"/>
      <c r="DV4" s="298"/>
      <c r="DW4" s="298"/>
      <c r="DX4" s="298"/>
      <c r="DY4" s="298"/>
      <c r="DZ4" s="298"/>
      <c r="EA4" s="298"/>
      <c r="EB4" s="247" t="s">
        <v>84</v>
      </c>
      <c r="EC4" s="299" t="s">
        <v>85</v>
      </c>
      <c r="ED4" s="300"/>
      <c r="EE4" s="301"/>
    </row>
    <row r="5" spans="1:135" s="122" customFormat="1" ht="14.25" x14ac:dyDescent="0.25">
      <c r="A5" s="320"/>
      <c r="B5" s="320"/>
      <c r="C5" s="323"/>
      <c r="D5" s="323"/>
      <c r="E5" s="328"/>
      <c r="F5" s="329"/>
      <c r="G5" s="329"/>
      <c r="H5" s="329"/>
      <c r="I5" s="330"/>
      <c r="J5" s="337"/>
      <c r="K5" s="338"/>
      <c r="L5" s="338"/>
      <c r="M5" s="338"/>
      <c r="N5" s="339"/>
      <c r="O5" s="276" t="s">
        <v>15</v>
      </c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8"/>
      <c r="AV5" s="247" t="s">
        <v>16</v>
      </c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79" t="s">
        <v>17</v>
      </c>
      <c r="BL5" s="280"/>
      <c r="BM5" s="280"/>
      <c r="BN5" s="283" t="s">
        <v>86</v>
      </c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5"/>
      <c r="CE5" s="264" t="s">
        <v>19</v>
      </c>
      <c r="CF5" s="265"/>
      <c r="CG5" s="265"/>
      <c r="CH5" s="265"/>
      <c r="CI5" s="265"/>
      <c r="CJ5" s="265"/>
      <c r="CK5" s="265"/>
      <c r="CL5" s="265"/>
      <c r="CM5" s="286"/>
      <c r="CN5" s="283" t="s">
        <v>20</v>
      </c>
      <c r="CO5" s="284"/>
      <c r="CP5" s="284"/>
      <c r="CQ5" s="284"/>
      <c r="CR5" s="284"/>
      <c r="CS5" s="284"/>
      <c r="CT5" s="284"/>
      <c r="CU5" s="284"/>
      <c r="CV5" s="284"/>
      <c r="CW5" s="247" t="s">
        <v>87</v>
      </c>
      <c r="CX5" s="247"/>
      <c r="CY5" s="247"/>
      <c r="CZ5" s="279" t="s">
        <v>88</v>
      </c>
      <c r="DA5" s="280"/>
      <c r="DB5" s="287"/>
      <c r="DC5" s="279" t="s">
        <v>89</v>
      </c>
      <c r="DD5" s="280"/>
      <c r="DE5" s="287"/>
      <c r="DF5" s="247"/>
      <c r="DG5" s="292"/>
      <c r="DH5" s="293"/>
      <c r="DI5" s="294"/>
      <c r="DJ5" s="308"/>
      <c r="DK5" s="308"/>
      <c r="DL5" s="309"/>
      <c r="DM5" s="309"/>
      <c r="DN5" s="309"/>
      <c r="DO5" s="309"/>
      <c r="DP5" s="279" t="s">
        <v>90</v>
      </c>
      <c r="DQ5" s="280"/>
      <c r="DR5" s="287"/>
      <c r="DS5" s="310"/>
      <c r="DT5" s="311"/>
      <c r="DU5" s="311"/>
      <c r="DV5" s="311"/>
      <c r="DW5" s="311"/>
      <c r="DX5" s="311"/>
      <c r="DY5" s="311"/>
      <c r="DZ5" s="311"/>
      <c r="EA5" s="311"/>
      <c r="EB5" s="247"/>
      <c r="EC5" s="302"/>
      <c r="ED5" s="303"/>
      <c r="EE5" s="304"/>
    </row>
    <row r="6" spans="1:135" s="122" customFormat="1" ht="84.75" customHeight="1" x14ac:dyDescent="0.25">
      <c r="A6" s="320"/>
      <c r="B6" s="320"/>
      <c r="C6" s="323"/>
      <c r="D6" s="323"/>
      <c r="E6" s="331"/>
      <c r="F6" s="332"/>
      <c r="G6" s="332"/>
      <c r="H6" s="332"/>
      <c r="I6" s="333"/>
      <c r="J6" s="340"/>
      <c r="K6" s="341"/>
      <c r="L6" s="341"/>
      <c r="M6" s="341"/>
      <c r="N6" s="342"/>
      <c r="O6" s="346" t="s">
        <v>30</v>
      </c>
      <c r="P6" s="347"/>
      <c r="Q6" s="347"/>
      <c r="R6" s="347"/>
      <c r="S6" s="348"/>
      <c r="T6" s="349" t="s">
        <v>91</v>
      </c>
      <c r="U6" s="350"/>
      <c r="V6" s="350"/>
      <c r="W6" s="350"/>
      <c r="X6" s="351"/>
      <c r="Y6" s="349" t="s">
        <v>92</v>
      </c>
      <c r="Z6" s="350"/>
      <c r="AA6" s="350"/>
      <c r="AB6" s="350"/>
      <c r="AC6" s="351"/>
      <c r="AD6" s="349" t="s">
        <v>93</v>
      </c>
      <c r="AE6" s="350"/>
      <c r="AF6" s="350"/>
      <c r="AG6" s="350"/>
      <c r="AH6" s="351"/>
      <c r="AI6" s="349" t="s">
        <v>94</v>
      </c>
      <c r="AJ6" s="350"/>
      <c r="AK6" s="350"/>
      <c r="AL6" s="350"/>
      <c r="AM6" s="351"/>
      <c r="AN6" s="349" t="s">
        <v>95</v>
      </c>
      <c r="AO6" s="350"/>
      <c r="AP6" s="350"/>
      <c r="AQ6" s="350"/>
      <c r="AR6" s="351"/>
      <c r="AS6" s="273" t="s">
        <v>96</v>
      </c>
      <c r="AT6" s="273"/>
      <c r="AU6" s="273"/>
      <c r="AV6" s="274" t="s">
        <v>97</v>
      </c>
      <c r="AW6" s="275"/>
      <c r="AX6" s="275"/>
      <c r="AY6" s="274" t="s">
        <v>98</v>
      </c>
      <c r="AZ6" s="275"/>
      <c r="BA6" s="312"/>
      <c r="BB6" s="313" t="s">
        <v>99</v>
      </c>
      <c r="BC6" s="314"/>
      <c r="BD6" s="315"/>
      <c r="BE6" s="313" t="s">
        <v>100</v>
      </c>
      <c r="BF6" s="314"/>
      <c r="BG6" s="314"/>
      <c r="BH6" s="262" t="s">
        <v>101</v>
      </c>
      <c r="BI6" s="263"/>
      <c r="BJ6" s="263"/>
      <c r="BK6" s="281"/>
      <c r="BL6" s="282"/>
      <c r="BM6" s="282"/>
      <c r="BN6" s="270" t="s">
        <v>102</v>
      </c>
      <c r="BO6" s="271"/>
      <c r="BP6" s="271"/>
      <c r="BQ6" s="271"/>
      <c r="BR6" s="272"/>
      <c r="BS6" s="269" t="s">
        <v>103</v>
      </c>
      <c r="BT6" s="269"/>
      <c r="BU6" s="269"/>
      <c r="BV6" s="269" t="s">
        <v>104</v>
      </c>
      <c r="BW6" s="269"/>
      <c r="BX6" s="269"/>
      <c r="BY6" s="269" t="s">
        <v>105</v>
      </c>
      <c r="BZ6" s="269"/>
      <c r="CA6" s="269"/>
      <c r="CB6" s="269" t="s">
        <v>106</v>
      </c>
      <c r="CC6" s="269"/>
      <c r="CD6" s="269"/>
      <c r="CE6" s="269" t="s">
        <v>118</v>
      </c>
      <c r="CF6" s="269"/>
      <c r="CG6" s="269"/>
      <c r="CH6" s="264" t="s">
        <v>119</v>
      </c>
      <c r="CI6" s="265"/>
      <c r="CJ6" s="265"/>
      <c r="CK6" s="266" t="s">
        <v>107</v>
      </c>
      <c r="CL6" s="266"/>
      <c r="CM6" s="266"/>
      <c r="CN6" s="267" t="s">
        <v>108</v>
      </c>
      <c r="CO6" s="268"/>
      <c r="CP6" s="265"/>
      <c r="CQ6" s="269" t="s">
        <v>109</v>
      </c>
      <c r="CR6" s="269"/>
      <c r="CS6" s="269"/>
      <c r="CT6" s="264" t="s">
        <v>120</v>
      </c>
      <c r="CU6" s="265"/>
      <c r="CV6" s="265"/>
      <c r="CW6" s="247"/>
      <c r="CX6" s="247"/>
      <c r="CY6" s="247"/>
      <c r="CZ6" s="281"/>
      <c r="DA6" s="282"/>
      <c r="DB6" s="288"/>
      <c r="DC6" s="281"/>
      <c r="DD6" s="282"/>
      <c r="DE6" s="288"/>
      <c r="DF6" s="247"/>
      <c r="DG6" s="295"/>
      <c r="DH6" s="296"/>
      <c r="DI6" s="297"/>
      <c r="DJ6" s="259" t="s">
        <v>130</v>
      </c>
      <c r="DK6" s="260"/>
      <c r="DL6" s="261"/>
      <c r="DM6" s="279" t="s">
        <v>121</v>
      </c>
      <c r="DN6" s="280"/>
      <c r="DO6" s="287"/>
      <c r="DP6" s="281"/>
      <c r="DQ6" s="282"/>
      <c r="DR6" s="288"/>
      <c r="DS6" s="259" t="s">
        <v>129</v>
      </c>
      <c r="DT6" s="260"/>
      <c r="DU6" s="261"/>
      <c r="DV6" s="259" t="s">
        <v>128</v>
      </c>
      <c r="DW6" s="260"/>
      <c r="DX6" s="261"/>
      <c r="DY6" s="262" t="s">
        <v>122</v>
      </c>
      <c r="DZ6" s="263"/>
      <c r="EA6" s="263"/>
      <c r="EB6" s="247"/>
      <c r="EC6" s="305"/>
      <c r="ED6" s="306"/>
      <c r="EE6" s="307"/>
    </row>
    <row r="7" spans="1:135" s="124" customFormat="1" ht="24" customHeight="1" x14ac:dyDescent="0.25">
      <c r="A7" s="320"/>
      <c r="B7" s="320"/>
      <c r="C7" s="323"/>
      <c r="D7" s="323"/>
      <c r="E7" s="248" t="s">
        <v>110</v>
      </c>
      <c r="F7" s="256" t="s">
        <v>111</v>
      </c>
      <c r="G7" s="257"/>
      <c r="H7" s="257"/>
      <c r="I7" s="258"/>
      <c r="J7" s="248" t="s">
        <v>110</v>
      </c>
      <c r="K7" s="256" t="s">
        <v>111</v>
      </c>
      <c r="L7" s="257"/>
      <c r="M7" s="257"/>
      <c r="N7" s="258"/>
      <c r="O7" s="248" t="s">
        <v>110</v>
      </c>
      <c r="P7" s="256" t="s">
        <v>111</v>
      </c>
      <c r="Q7" s="257"/>
      <c r="R7" s="257"/>
      <c r="S7" s="258"/>
      <c r="T7" s="252" t="s">
        <v>110</v>
      </c>
      <c r="U7" s="256" t="s">
        <v>111</v>
      </c>
      <c r="V7" s="257"/>
      <c r="W7" s="257"/>
      <c r="X7" s="258"/>
      <c r="Y7" s="252" t="s">
        <v>110</v>
      </c>
      <c r="Z7" s="256" t="s">
        <v>111</v>
      </c>
      <c r="AA7" s="257"/>
      <c r="AB7" s="257"/>
      <c r="AC7" s="258"/>
      <c r="AD7" s="252" t="s">
        <v>110</v>
      </c>
      <c r="AE7" s="256" t="s">
        <v>111</v>
      </c>
      <c r="AF7" s="257"/>
      <c r="AG7" s="257"/>
      <c r="AH7" s="258"/>
      <c r="AI7" s="252" t="s">
        <v>110</v>
      </c>
      <c r="AJ7" s="256" t="s">
        <v>111</v>
      </c>
      <c r="AK7" s="257"/>
      <c r="AL7" s="257"/>
      <c r="AM7" s="258"/>
      <c r="AN7" s="252" t="s">
        <v>110</v>
      </c>
      <c r="AO7" s="256" t="s">
        <v>111</v>
      </c>
      <c r="AP7" s="257"/>
      <c r="AQ7" s="257"/>
      <c r="AR7" s="258"/>
      <c r="AS7" s="252" t="s">
        <v>110</v>
      </c>
      <c r="AT7" s="250" t="s">
        <v>111</v>
      </c>
      <c r="AU7" s="251"/>
      <c r="AV7" s="252" t="s">
        <v>110</v>
      </c>
      <c r="AW7" s="250" t="s">
        <v>111</v>
      </c>
      <c r="AX7" s="251"/>
      <c r="AY7" s="252" t="s">
        <v>110</v>
      </c>
      <c r="AZ7" s="250" t="s">
        <v>111</v>
      </c>
      <c r="BA7" s="251"/>
      <c r="BB7" s="252" t="s">
        <v>110</v>
      </c>
      <c r="BC7" s="250" t="s">
        <v>111</v>
      </c>
      <c r="BD7" s="251"/>
      <c r="BE7" s="252" t="s">
        <v>110</v>
      </c>
      <c r="BF7" s="250" t="s">
        <v>111</v>
      </c>
      <c r="BG7" s="251"/>
      <c r="BH7" s="252" t="s">
        <v>110</v>
      </c>
      <c r="BI7" s="250" t="s">
        <v>111</v>
      </c>
      <c r="BJ7" s="251"/>
      <c r="BK7" s="252" t="s">
        <v>110</v>
      </c>
      <c r="BL7" s="250" t="s">
        <v>111</v>
      </c>
      <c r="BM7" s="251"/>
      <c r="BN7" s="248" t="s">
        <v>110</v>
      </c>
      <c r="BO7" s="250" t="s">
        <v>111</v>
      </c>
      <c r="BP7" s="255"/>
      <c r="BQ7" s="255"/>
      <c r="BR7" s="251"/>
      <c r="BS7" s="252" t="s">
        <v>110</v>
      </c>
      <c r="BT7" s="250" t="s">
        <v>111</v>
      </c>
      <c r="BU7" s="251"/>
      <c r="BV7" s="252" t="s">
        <v>110</v>
      </c>
      <c r="BW7" s="250" t="s">
        <v>111</v>
      </c>
      <c r="BX7" s="251"/>
      <c r="BY7" s="252" t="s">
        <v>110</v>
      </c>
      <c r="BZ7" s="250" t="s">
        <v>111</v>
      </c>
      <c r="CA7" s="251"/>
      <c r="CB7" s="252" t="s">
        <v>110</v>
      </c>
      <c r="CC7" s="250" t="s">
        <v>111</v>
      </c>
      <c r="CD7" s="251"/>
      <c r="CE7" s="252" t="s">
        <v>110</v>
      </c>
      <c r="CF7" s="250" t="s">
        <v>111</v>
      </c>
      <c r="CG7" s="251"/>
      <c r="CH7" s="252" t="s">
        <v>110</v>
      </c>
      <c r="CI7" s="250" t="s">
        <v>111</v>
      </c>
      <c r="CJ7" s="251"/>
      <c r="CK7" s="252" t="s">
        <v>110</v>
      </c>
      <c r="CL7" s="250" t="s">
        <v>111</v>
      </c>
      <c r="CM7" s="251"/>
      <c r="CN7" s="252" t="s">
        <v>110</v>
      </c>
      <c r="CO7" s="250" t="s">
        <v>111</v>
      </c>
      <c r="CP7" s="251"/>
      <c r="CQ7" s="252" t="s">
        <v>110</v>
      </c>
      <c r="CR7" s="250" t="s">
        <v>111</v>
      </c>
      <c r="CS7" s="251"/>
      <c r="CT7" s="252" t="s">
        <v>110</v>
      </c>
      <c r="CU7" s="250" t="s">
        <v>111</v>
      </c>
      <c r="CV7" s="251"/>
      <c r="CW7" s="252" t="s">
        <v>110</v>
      </c>
      <c r="CX7" s="250" t="s">
        <v>111</v>
      </c>
      <c r="CY7" s="251"/>
      <c r="CZ7" s="252" t="s">
        <v>110</v>
      </c>
      <c r="DA7" s="250" t="s">
        <v>111</v>
      </c>
      <c r="DB7" s="251"/>
      <c r="DC7" s="252" t="s">
        <v>110</v>
      </c>
      <c r="DD7" s="250" t="s">
        <v>111</v>
      </c>
      <c r="DE7" s="251"/>
      <c r="DF7" s="254" t="s">
        <v>112</v>
      </c>
      <c r="DG7" s="248" t="s">
        <v>110</v>
      </c>
      <c r="DH7" s="250" t="s">
        <v>111</v>
      </c>
      <c r="DI7" s="251"/>
      <c r="DJ7" s="252" t="s">
        <v>110</v>
      </c>
      <c r="DK7" s="250" t="s">
        <v>111</v>
      </c>
      <c r="DL7" s="251"/>
      <c r="DM7" s="252" t="s">
        <v>110</v>
      </c>
      <c r="DN7" s="250" t="s">
        <v>111</v>
      </c>
      <c r="DO7" s="251"/>
      <c r="DP7" s="252" t="s">
        <v>110</v>
      </c>
      <c r="DQ7" s="250" t="s">
        <v>111</v>
      </c>
      <c r="DR7" s="251"/>
      <c r="DS7" s="252" t="s">
        <v>110</v>
      </c>
      <c r="DT7" s="250" t="s">
        <v>111</v>
      </c>
      <c r="DU7" s="251"/>
      <c r="DV7" s="252" t="s">
        <v>110</v>
      </c>
      <c r="DW7" s="250" t="s">
        <v>111</v>
      </c>
      <c r="DX7" s="251"/>
      <c r="DY7" s="252" t="s">
        <v>110</v>
      </c>
      <c r="DZ7" s="250" t="s">
        <v>111</v>
      </c>
      <c r="EA7" s="251"/>
      <c r="EB7" s="247" t="s">
        <v>112</v>
      </c>
      <c r="EC7" s="248" t="s">
        <v>110</v>
      </c>
      <c r="ED7" s="250" t="s">
        <v>111</v>
      </c>
      <c r="EE7" s="251"/>
    </row>
    <row r="8" spans="1:135" s="116" customFormat="1" ht="53.25" customHeight="1" x14ac:dyDescent="0.25">
      <c r="A8" s="321"/>
      <c r="B8" s="321"/>
      <c r="C8" s="324"/>
      <c r="D8" s="324"/>
      <c r="E8" s="249"/>
      <c r="F8" s="125" t="s">
        <v>126</v>
      </c>
      <c r="G8" s="117" t="s">
        <v>123</v>
      </c>
      <c r="H8" s="117" t="s">
        <v>127</v>
      </c>
      <c r="I8" s="117" t="s">
        <v>113</v>
      </c>
      <c r="J8" s="249"/>
      <c r="K8" s="125" t="s">
        <v>117</v>
      </c>
      <c r="L8" s="117" t="s">
        <v>123</v>
      </c>
      <c r="M8" s="117" t="s">
        <v>127</v>
      </c>
      <c r="N8" s="117" t="s">
        <v>113</v>
      </c>
      <c r="O8" s="249"/>
      <c r="P8" s="125" t="s">
        <v>117</v>
      </c>
      <c r="Q8" s="117" t="s">
        <v>123</v>
      </c>
      <c r="R8" s="117" t="s">
        <v>127</v>
      </c>
      <c r="S8" s="117" t="s">
        <v>113</v>
      </c>
      <c r="T8" s="253"/>
      <c r="U8" s="125" t="s">
        <v>117</v>
      </c>
      <c r="V8" s="117" t="s">
        <v>123</v>
      </c>
      <c r="W8" s="117" t="s">
        <v>124</v>
      </c>
      <c r="X8" s="117" t="s">
        <v>113</v>
      </c>
      <c r="Y8" s="253"/>
      <c r="Z8" s="125" t="s">
        <v>117</v>
      </c>
      <c r="AA8" s="117" t="s">
        <v>123</v>
      </c>
      <c r="AB8" s="117" t="s">
        <v>124</v>
      </c>
      <c r="AC8" s="117" t="s">
        <v>113</v>
      </c>
      <c r="AD8" s="253"/>
      <c r="AE8" s="125" t="s">
        <v>117</v>
      </c>
      <c r="AF8" s="117" t="s">
        <v>123</v>
      </c>
      <c r="AG8" s="117" t="s">
        <v>124</v>
      </c>
      <c r="AH8" s="117" t="s">
        <v>113</v>
      </c>
      <c r="AI8" s="253"/>
      <c r="AJ8" s="125" t="s">
        <v>117</v>
      </c>
      <c r="AK8" s="117" t="s">
        <v>123</v>
      </c>
      <c r="AL8" s="117" t="s">
        <v>124</v>
      </c>
      <c r="AM8" s="117" t="s">
        <v>113</v>
      </c>
      <c r="AN8" s="253"/>
      <c r="AO8" s="125" t="s">
        <v>117</v>
      </c>
      <c r="AP8" s="117" t="s">
        <v>123</v>
      </c>
      <c r="AQ8" s="117" t="s">
        <v>124</v>
      </c>
      <c r="AR8" s="117" t="s">
        <v>113</v>
      </c>
      <c r="AS8" s="253"/>
      <c r="AT8" s="125" t="s">
        <v>117</v>
      </c>
      <c r="AU8" s="117" t="s">
        <v>123</v>
      </c>
      <c r="AV8" s="253"/>
      <c r="AW8" s="125" t="s">
        <v>117</v>
      </c>
      <c r="AX8" s="117" t="s">
        <v>123</v>
      </c>
      <c r="AY8" s="253"/>
      <c r="AZ8" s="125" t="s">
        <v>117</v>
      </c>
      <c r="BA8" s="117" t="s">
        <v>123</v>
      </c>
      <c r="BB8" s="253"/>
      <c r="BC8" s="125" t="s">
        <v>117</v>
      </c>
      <c r="BD8" s="117" t="s">
        <v>123</v>
      </c>
      <c r="BE8" s="253"/>
      <c r="BF8" s="125" t="s">
        <v>117</v>
      </c>
      <c r="BG8" s="117" t="s">
        <v>123</v>
      </c>
      <c r="BH8" s="253"/>
      <c r="BI8" s="125" t="s">
        <v>117</v>
      </c>
      <c r="BJ8" s="117" t="s">
        <v>123</v>
      </c>
      <c r="BK8" s="253"/>
      <c r="BL8" s="125" t="s">
        <v>117</v>
      </c>
      <c r="BM8" s="117" t="s">
        <v>123</v>
      </c>
      <c r="BN8" s="249"/>
      <c r="BO8" s="125" t="s">
        <v>117</v>
      </c>
      <c r="BP8" s="117" t="s">
        <v>123</v>
      </c>
      <c r="BQ8" s="117" t="s">
        <v>124</v>
      </c>
      <c r="BR8" s="117" t="s">
        <v>113</v>
      </c>
      <c r="BS8" s="253"/>
      <c r="BT8" s="125" t="s">
        <v>117</v>
      </c>
      <c r="BU8" s="117" t="s">
        <v>123</v>
      </c>
      <c r="BV8" s="253"/>
      <c r="BW8" s="125" t="s">
        <v>117</v>
      </c>
      <c r="BX8" s="117" t="s">
        <v>123</v>
      </c>
      <c r="BY8" s="253"/>
      <c r="BZ8" s="125" t="s">
        <v>117</v>
      </c>
      <c r="CA8" s="117" t="s">
        <v>123</v>
      </c>
      <c r="CB8" s="253"/>
      <c r="CC8" s="125" t="s">
        <v>117</v>
      </c>
      <c r="CD8" s="117" t="s">
        <v>123</v>
      </c>
      <c r="CE8" s="253"/>
      <c r="CF8" s="125" t="s">
        <v>117</v>
      </c>
      <c r="CG8" s="117" t="s">
        <v>123</v>
      </c>
      <c r="CH8" s="253"/>
      <c r="CI8" s="125" t="s">
        <v>117</v>
      </c>
      <c r="CJ8" s="117" t="s">
        <v>123</v>
      </c>
      <c r="CK8" s="253"/>
      <c r="CL8" s="125" t="s">
        <v>117</v>
      </c>
      <c r="CM8" s="117" t="s">
        <v>123</v>
      </c>
      <c r="CN8" s="253"/>
      <c r="CO8" s="125" t="s">
        <v>117</v>
      </c>
      <c r="CP8" s="117" t="s">
        <v>123</v>
      </c>
      <c r="CQ8" s="253"/>
      <c r="CR8" s="125" t="s">
        <v>117</v>
      </c>
      <c r="CS8" s="117" t="s">
        <v>123</v>
      </c>
      <c r="CT8" s="253"/>
      <c r="CU8" s="125" t="s">
        <v>117</v>
      </c>
      <c r="CV8" s="117" t="s">
        <v>125</v>
      </c>
      <c r="CW8" s="253"/>
      <c r="CX8" s="125" t="s">
        <v>117</v>
      </c>
      <c r="CY8" s="117" t="s">
        <v>123</v>
      </c>
      <c r="CZ8" s="253"/>
      <c r="DA8" s="125" t="s">
        <v>117</v>
      </c>
      <c r="DB8" s="117" t="s">
        <v>123</v>
      </c>
      <c r="DC8" s="253"/>
      <c r="DD8" s="125" t="s">
        <v>117</v>
      </c>
      <c r="DE8" s="117" t="s">
        <v>123</v>
      </c>
      <c r="DF8" s="254"/>
      <c r="DG8" s="249"/>
      <c r="DH8" s="125" t="s">
        <v>117</v>
      </c>
      <c r="DI8" s="117" t="s">
        <v>123</v>
      </c>
      <c r="DJ8" s="253"/>
      <c r="DK8" s="125" t="s">
        <v>117</v>
      </c>
      <c r="DL8" s="117" t="s">
        <v>123</v>
      </c>
      <c r="DM8" s="253"/>
      <c r="DN8" s="125" t="s">
        <v>117</v>
      </c>
      <c r="DO8" s="117" t="s">
        <v>123</v>
      </c>
      <c r="DP8" s="253"/>
      <c r="DQ8" s="125" t="s">
        <v>117</v>
      </c>
      <c r="DR8" s="117" t="s">
        <v>123</v>
      </c>
      <c r="DS8" s="253"/>
      <c r="DT8" s="125" t="s">
        <v>117</v>
      </c>
      <c r="DU8" s="117" t="s">
        <v>123</v>
      </c>
      <c r="DV8" s="253"/>
      <c r="DW8" s="125" t="s">
        <v>117</v>
      </c>
      <c r="DX8" s="117" t="s">
        <v>123</v>
      </c>
      <c r="DY8" s="253"/>
      <c r="DZ8" s="125" t="s">
        <v>117</v>
      </c>
      <c r="EA8" s="117" t="s">
        <v>123</v>
      </c>
      <c r="EB8" s="247"/>
      <c r="EC8" s="249"/>
      <c r="ED8" s="125" t="s">
        <v>117</v>
      </c>
      <c r="EE8" s="117" t="s">
        <v>123</v>
      </c>
    </row>
    <row r="9" spans="1:135" s="87" customFormat="1" ht="12.75" customHeight="1" x14ac:dyDescent="0.25">
      <c r="A9" s="148"/>
      <c r="B9" s="148">
        <v>1</v>
      </c>
      <c r="C9" s="149">
        <v>2</v>
      </c>
      <c r="D9" s="148">
        <v>3</v>
      </c>
      <c r="E9" s="150">
        <v>4</v>
      </c>
      <c r="F9" s="148">
        <v>5</v>
      </c>
      <c r="G9" s="149">
        <v>6</v>
      </c>
      <c r="H9" s="148">
        <v>7</v>
      </c>
      <c r="I9" s="149">
        <v>8</v>
      </c>
      <c r="J9" s="151">
        <v>9</v>
      </c>
      <c r="K9" s="149">
        <v>10</v>
      </c>
      <c r="L9" s="148">
        <v>11</v>
      </c>
      <c r="M9" s="149">
        <v>12</v>
      </c>
      <c r="N9" s="148">
        <v>13</v>
      </c>
      <c r="O9" s="150">
        <v>14</v>
      </c>
      <c r="P9" s="148">
        <v>15</v>
      </c>
      <c r="Q9" s="149">
        <v>16</v>
      </c>
      <c r="R9" s="148">
        <v>17</v>
      </c>
      <c r="S9" s="149">
        <v>18</v>
      </c>
      <c r="T9" s="148">
        <v>19</v>
      </c>
      <c r="U9" s="149">
        <v>20</v>
      </c>
      <c r="V9" s="148">
        <v>21</v>
      </c>
      <c r="W9" s="149">
        <v>22</v>
      </c>
      <c r="X9" s="148">
        <v>23</v>
      </c>
      <c r="Y9" s="149">
        <v>24</v>
      </c>
      <c r="Z9" s="148">
        <v>25</v>
      </c>
      <c r="AA9" s="149">
        <v>26</v>
      </c>
      <c r="AB9" s="148">
        <v>27</v>
      </c>
      <c r="AC9" s="149">
        <v>28</v>
      </c>
      <c r="AD9" s="148">
        <v>29</v>
      </c>
      <c r="AE9" s="149">
        <v>30</v>
      </c>
      <c r="AF9" s="148">
        <v>31</v>
      </c>
      <c r="AG9" s="149">
        <v>32</v>
      </c>
      <c r="AH9" s="148">
        <v>33</v>
      </c>
      <c r="AI9" s="149">
        <v>34</v>
      </c>
      <c r="AJ9" s="148">
        <v>35</v>
      </c>
      <c r="AK9" s="149">
        <v>36</v>
      </c>
      <c r="AL9" s="148">
        <v>37</v>
      </c>
      <c r="AM9" s="149">
        <v>38</v>
      </c>
      <c r="AN9" s="148">
        <v>39</v>
      </c>
      <c r="AO9" s="149">
        <v>40</v>
      </c>
      <c r="AP9" s="148">
        <v>41</v>
      </c>
      <c r="AQ9" s="149">
        <v>42</v>
      </c>
      <c r="AR9" s="148">
        <v>43</v>
      </c>
      <c r="AS9" s="149">
        <v>44</v>
      </c>
      <c r="AT9" s="148">
        <v>45</v>
      </c>
      <c r="AU9" s="149">
        <v>46</v>
      </c>
      <c r="AV9" s="148">
        <v>47</v>
      </c>
      <c r="AW9" s="149">
        <v>48</v>
      </c>
      <c r="AX9" s="148">
        <v>49</v>
      </c>
      <c r="AY9" s="149">
        <v>50</v>
      </c>
      <c r="AZ9" s="148">
        <v>51</v>
      </c>
      <c r="BA9" s="149">
        <v>52</v>
      </c>
      <c r="BB9" s="148">
        <v>53</v>
      </c>
      <c r="BC9" s="149">
        <v>54</v>
      </c>
      <c r="BD9" s="148">
        <v>55</v>
      </c>
      <c r="BE9" s="149">
        <v>56</v>
      </c>
      <c r="BF9" s="148">
        <v>57</v>
      </c>
      <c r="BG9" s="149">
        <v>58</v>
      </c>
      <c r="BH9" s="148">
        <v>59</v>
      </c>
      <c r="BI9" s="149">
        <v>60</v>
      </c>
      <c r="BJ9" s="148">
        <v>61</v>
      </c>
      <c r="BK9" s="149">
        <v>62</v>
      </c>
      <c r="BL9" s="148">
        <v>63</v>
      </c>
      <c r="BM9" s="149">
        <v>64</v>
      </c>
      <c r="BN9" s="151">
        <v>65</v>
      </c>
      <c r="BO9" s="149">
        <v>66</v>
      </c>
      <c r="BP9" s="148">
        <v>67</v>
      </c>
      <c r="BQ9" s="149">
        <v>68</v>
      </c>
      <c r="BR9" s="148">
        <v>69</v>
      </c>
      <c r="BS9" s="149">
        <v>70</v>
      </c>
      <c r="BT9" s="148">
        <v>71</v>
      </c>
      <c r="BU9" s="149">
        <v>72</v>
      </c>
      <c r="BV9" s="148">
        <v>73</v>
      </c>
      <c r="BW9" s="149">
        <v>74</v>
      </c>
      <c r="BX9" s="148">
        <v>75</v>
      </c>
      <c r="BY9" s="149">
        <v>76</v>
      </c>
      <c r="BZ9" s="148">
        <v>77</v>
      </c>
      <c r="CA9" s="149">
        <v>78</v>
      </c>
      <c r="CB9" s="148">
        <v>79</v>
      </c>
      <c r="CC9" s="149">
        <v>80</v>
      </c>
      <c r="CD9" s="148">
        <v>81</v>
      </c>
      <c r="CE9" s="149">
        <v>82</v>
      </c>
      <c r="CF9" s="148">
        <v>83</v>
      </c>
      <c r="CG9" s="149">
        <v>84</v>
      </c>
      <c r="CH9" s="148">
        <v>85</v>
      </c>
      <c r="CI9" s="149">
        <v>86</v>
      </c>
      <c r="CJ9" s="148">
        <v>87</v>
      </c>
      <c r="CK9" s="149">
        <v>88</v>
      </c>
      <c r="CL9" s="148">
        <v>89</v>
      </c>
      <c r="CM9" s="149">
        <v>90</v>
      </c>
      <c r="CN9" s="148">
        <v>91</v>
      </c>
      <c r="CO9" s="152">
        <v>92</v>
      </c>
      <c r="CP9" s="153">
        <v>93</v>
      </c>
      <c r="CQ9" s="149">
        <v>94</v>
      </c>
      <c r="CR9" s="148">
        <v>95</v>
      </c>
      <c r="CS9" s="149">
        <v>96</v>
      </c>
      <c r="CT9" s="148">
        <v>97</v>
      </c>
      <c r="CU9" s="149">
        <v>98</v>
      </c>
      <c r="CV9" s="148">
        <v>99</v>
      </c>
      <c r="CW9" s="149">
        <v>100</v>
      </c>
      <c r="CX9" s="148">
        <v>101</v>
      </c>
      <c r="CY9" s="149">
        <v>102</v>
      </c>
      <c r="CZ9" s="148">
        <v>103</v>
      </c>
      <c r="DA9" s="149">
        <v>104</v>
      </c>
      <c r="DB9" s="148">
        <v>105</v>
      </c>
      <c r="DC9" s="149">
        <v>106</v>
      </c>
      <c r="DD9" s="148">
        <v>107</v>
      </c>
      <c r="DE9" s="149">
        <v>108</v>
      </c>
      <c r="DF9" s="148">
        <v>109</v>
      </c>
      <c r="DG9" s="150">
        <v>110</v>
      </c>
      <c r="DH9" s="148">
        <v>111</v>
      </c>
      <c r="DI9" s="149">
        <v>112</v>
      </c>
      <c r="DJ9" s="148">
        <v>113</v>
      </c>
      <c r="DK9" s="149">
        <v>114</v>
      </c>
      <c r="DL9" s="148">
        <v>115</v>
      </c>
      <c r="DM9" s="149">
        <v>116</v>
      </c>
      <c r="DN9" s="148">
        <v>117</v>
      </c>
      <c r="DO9" s="149">
        <v>118</v>
      </c>
      <c r="DP9" s="148">
        <v>119</v>
      </c>
      <c r="DQ9" s="149">
        <v>120</v>
      </c>
      <c r="DR9" s="148">
        <v>121</v>
      </c>
      <c r="DS9" s="149">
        <v>122</v>
      </c>
      <c r="DT9" s="148">
        <v>123</v>
      </c>
      <c r="DU9" s="149">
        <v>124</v>
      </c>
      <c r="DV9" s="148">
        <v>125</v>
      </c>
      <c r="DW9" s="149">
        <v>126</v>
      </c>
      <c r="DX9" s="148">
        <v>127</v>
      </c>
      <c r="DY9" s="149">
        <v>128</v>
      </c>
      <c r="DZ9" s="148">
        <v>129</v>
      </c>
      <c r="EA9" s="149">
        <v>130</v>
      </c>
      <c r="EB9" s="148">
        <v>131</v>
      </c>
      <c r="EC9" s="150">
        <v>132</v>
      </c>
      <c r="ED9" s="148">
        <v>133</v>
      </c>
      <c r="EE9" s="149">
        <v>134</v>
      </c>
    </row>
    <row r="10" spans="1:135" s="137" customFormat="1" ht="13.5" customHeight="1" x14ac:dyDescent="0.25">
      <c r="A10" s="111">
        <v>1</v>
      </c>
      <c r="B10" s="105" t="s">
        <v>55</v>
      </c>
      <c r="C10" s="128">
        <v>175917.3</v>
      </c>
      <c r="D10" s="112">
        <v>0</v>
      </c>
      <c r="E10" s="129">
        <f>DG10+EC10-DY10</f>
        <v>819205.9</v>
      </c>
      <c r="F10" s="107">
        <f>DH10+ED10-DZ10</f>
        <v>576247.32500000007</v>
      </c>
      <c r="G10" s="107">
        <f t="shared" ref="G10:G33" si="0">DI10+EE10-EA10</f>
        <v>453309.33760000003</v>
      </c>
      <c r="H10" s="107">
        <f t="shared" ref="H10:H34" si="1">G10/F10*100</f>
        <v>78.665759984222049</v>
      </c>
      <c r="I10" s="107">
        <f t="shared" ref="I10:I34" si="2">G10/E10*100</f>
        <v>55.335213967575193</v>
      </c>
      <c r="J10" s="129">
        <f t="shared" ref="J10:L33" si="3">T10+Y10+AD10+AI10+AN10+AS10+BK10+BS10+BV10+BY10+CB10+CE10+CK10+CN10+CT10+CW10+DC10</f>
        <v>320789.59999999998</v>
      </c>
      <c r="K10" s="107">
        <f t="shared" si="3"/>
        <v>203743.6</v>
      </c>
      <c r="L10" s="107">
        <f t="shared" si="3"/>
        <v>162439.84760000004</v>
      </c>
      <c r="M10" s="107">
        <f>L10/K10*100</f>
        <v>79.727582903217581</v>
      </c>
      <c r="N10" s="107">
        <f>L10/J10*100</f>
        <v>50.637504333058189</v>
      </c>
      <c r="O10" s="129">
        <f t="shared" ref="O10:Q33" si="4">T10+AD10</f>
        <v>93786</v>
      </c>
      <c r="P10" s="107">
        <f>U10+AE10</f>
        <v>50797</v>
      </c>
      <c r="Q10" s="107">
        <f t="shared" si="4"/>
        <v>50613.243999999999</v>
      </c>
      <c r="R10" s="107">
        <f>Q10/P10*100</f>
        <v>99.638254227611867</v>
      </c>
      <c r="S10" s="106">
        <f>Q10/O10*100</f>
        <v>53.966737039643441</v>
      </c>
      <c r="T10" s="123">
        <v>29657</v>
      </c>
      <c r="U10" s="130">
        <v>18535</v>
      </c>
      <c r="V10" s="131">
        <v>15977.76</v>
      </c>
      <c r="W10" s="107">
        <f>V10/U10*100</f>
        <v>86.20318316698139</v>
      </c>
      <c r="X10" s="106">
        <f>V10/T10*100</f>
        <v>53.875172809117579</v>
      </c>
      <c r="Y10" s="123">
        <v>35976</v>
      </c>
      <c r="Z10" s="130">
        <v>19227</v>
      </c>
      <c r="AA10" s="131">
        <v>15757.336300000001</v>
      </c>
      <c r="AB10" s="107">
        <f>AA10/Z10*100</f>
        <v>81.954211785509969</v>
      </c>
      <c r="AC10" s="106">
        <f>AA10/Y10*100</f>
        <v>43.799578329997779</v>
      </c>
      <c r="AD10" s="123">
        <v>64129</v>
      </c>
      <c r="AE10" s="130">
        <v>32262</v>
      </c>
      <c r="AF10" s="131">
        <v>34635.483999999997</v>
      </c>
      <c r="AG10" s="107">
        <f>AF10/AE10*100</f>
        <v>107.35690285785134</v>
      </c>
      <c r="AH10" s="106">
        <f>AF10/AD10*100</f>
        <v>54.009081694709096</v>
      </c>
      <c r="AI10" s="123">
        <v>20860</v>
      </c>
      <c r="AJ10" s="130">
        <v>15485</v>
      </c>
      <c r="AK10" s="131">
        <v>9677.8009999999995</v>
      </c>
      <c r="AL10" s="107">
        <f>AK10/AJ10*100</f>
        <v>62.497907652566994</v>
      </c>
      <c r="AM10" s="106">
        <f>AK10/AI10*100</f>
        <v>46.394060402684559</v>
      </c>
      <c r="AN10" s="123">
        <v>4200</v>
      </c>
      <c r="AO10" s="132">
        <v>3000</v>
      </c>
      <c r="AP10" s="131">
        <v>2864.1</v>
      </c>
      <c r="AQ10" s="107">
        <f>AP10/AO10*100</f>
        <v>95.47</v>
      </c>
      <c r="AR10" s="106">
        <f>AP10/AN10*100</f>
        <v>68.19285714285715</v>
      </c>
      <c r="AS10" s="132"/>
      <c r="AT10" s="132"/>
      <c r="AU10" s="106"/>
      <c r="AV10" s="106"/>
      <c r="AW10" s="106"/>
      <c r="AX10" s="106"/>
      <c r="AY10" s="107">
        <v>481477.9</v>
      </c>
      <c r="AZ10" s="133">
        <f>AY10/4*3</f>
        <v>361108.42500000005</v>
      </c>
      <c r="BA10" s="131">
        <v>280862.3</v>
      </c>
      <c r="BB10" s="134"/>
      <c r="BC10" s="134"/>
      <c r="BD10" s="134"/>
      <c r="BE10" s="123">
        <v>10501.9</v>
      </c>
      <c r="BF10" s="135">
        <v>7004.7</v>
      </c>
      <c r="BG10" s="131">
        <v>8174.4</v>
      </c>
      <c r="BH10" s="106"/>
      <c r="BI10" s="106"/>
      <c r="BJ10" s="106"/>
      <c r="BK10" s="106"/>
      <c r="BL10" s="106"/>
      <c r="BM10" s="106"/>
      <c r="BN10" s="129">
        <f t="shared" ref="BN10:BP33" si="5">BS10+BV10+BY10+CB10</f>
        <v>43033</v>
      </c>
      <c r="BO10" s="107">
        <f t="shared" si="5"/>
        <v>35500</v>
      </c>
      <c r="BP10" s="107">
        <f t="shared" si="5"/>
        <v>24664.277999999998</v>
      </c>
      <c r="BQ10" s="107">
        <f>BP10/BO10*100</f>
        <v>69.476839436619713</v>
      </c>
      <c r="BR10" s="106">
        <f>BP10/BN10*100</f>
        <v>57.314800269560564</v>
      </c>
      <c r="BS10" s="131">
        <v>17763</v>
      </c>
      <c r="BT10" s="130">
        <v>14000</v>
      </c>
      <c r="BU10" s="131">
        <v>8844.5049999999992</v>
      </c>
      <c r="BV10" s="131"/>
      <c r="BW10" s="106"/>
      <c r="BX10" s="131"/>
      <c r="BY10" s="106">
        <v>14646</v>
      </c>
      <c r="BZ10" s="106">
        <v>12500</v>
      </c>
      <c r="CA10" s="106">
        <v>6550.1</v>
      </c>
      <c r="CB10" s="123">
        <v>10624</v>
      </c>
      <c r="CC10" s="130">
        <v>9000</v>
      </c>
      <c r="CD10" s="131">
        <v>9269.6730000000007</v>
      </c>
      <c r="CE10" s="106"/>
      <c r="CF10" s="106"/>
      <c r="CG10" s="106"/>
      <c r="CH10" s="131">
        <v>6436.5</v>
      </c>
      <c r="CI10" s="106">
        <v>4390.6000000000004</v>
      </c>
      <c r="CJ10" s="131">
        <v>1832.79</v>
      </c>
      <c r="CK10" s="130"/>
      <c r="CL10" s="130"/>
      <c r="CM10" s="131"/>
      <c r="CN10" s="123">
        <v>113250</v>
      </c>
      <c r="CO10" s="130">
        <v>78750</v>
      </c>
      <c r="CP10" s="131">
        <v>54212.749300000003</v>
      </c>
      <c r="CQ10" s="136">
        <v>30000</v>
      </c>
      <c r="CR10" s="106">
        <v>21000</v>
      </c>
      <c r="CS10" s="131">
        <v>13532.0453</v>
      </c>
      <c r="CT10" s="123">
        <v>8400</v>
      </c>
      <c r="CU10" s="130">
        <v>0</v>
      </c>
      <c r="CV10" s="131">
        <v>2935.7739999999999</v>
      </c>
      <c r="CW10" s="123">
        <v>1100</v>
      </c>
      <c r="CX10" s="106">
        <v>800</v>
      </c>
      <c r="CY10" s="131">
        <v>1530</v>
      </c>
      <c r="CZ10" s="106"/>
      <c r="DA10" s="106"/>
      <c r="DB10" s="131"/>
      <c r="DC10" s="131">
        <v>184.6</v>
      </c>
      <c r="DD10" s="106">
        <v>184.6</v>
      </c>
      <c r="DE10" s="131">
        <v>184.565</v>
      </c>
      <c r="DF10" s="106"/>
      <c r="DG10" s="129">
        <f t="shared" ref="DG10:DH33" si="6">T10+Y10+AD10+AI10+AN10+AS10+AV10+AY10+BB10+BE10+BH10+BK10+BS10+BV10+BY10+CB10+CE10+CH10+CK10+CN10+CT10+CW10+CZ10+DC10</f>
        <v>819205.9</v>
      </c>
      <c r="DH10" s="107">
        <f t="shared" si="6"/>
        <v>576247.32500000007</v>
      </c>
      <c r="DI10" s="107">
        <f t="shared" ref="DI10:DI33" si="7">V10+AA10+AF10+AK10+AP10+AU10+AX10+BA10+BD10+BG10+BJ10+BM10+BU10+BX10+CA10+CD10+CG10+CJ10+CM10+CP10+CV10+CY10+DB10+DE10+DF10</f>
        <v>453309.33760000003</v>
      </c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29">
        <f t="shared" ref="EC10:EC33" si="8">DJ10+DM10+DP10+DS10+DV10+DY10</f>
        <v>0</v>
      </c>
      <c r="ED10" s="107"/>
      <c r="EE10" s="107">
        <f t="shared" ref="EE10:EE33" si="9">DL10+DO10+DR10+DU10+DX10+EA10+EB10</f>
        <v>0</v>
      </c>
    </row>
    <row r="11" spans="1:135" s="137" customFormat="1" ht="13.5" customHeight="1" x14ac:dyDescent="0.25">
      <c r="A11" s="114">
        <v>2</v>
      </c>
      <c r="B11" s="108" t="s">
        <v>56</v>
      </c>
      <c r="C11" s="138">
        <v>129710</v>
      </c>
      <c r="D11" s="139">
        <v>0</v>
      </c>
      <c r="E11" s="129">
        <f t="shared" ref="E11:F33" si="10">DG11+EC11-DY11</f>
        <v>892797.2</v>
      </c>
      <c r="F11" s="107">
        <f t="shared" si="10"/>
        <v>661993.75</v>
      </c>
      <c r="G11" s="107">
        <f t="shared" si="0"/>
        <v>528152.51300000004</v>
      </c>
      <c r="H11" s="107">
        <f t="shared" si="1"/>
        <v>79.782099604414697</v>
      </c>
      <c r="I11" s="107">
        <f t="shared" si="2"/>
        <v>59.157053023911821</v>
      </c>
      <c r="J11" s="129">
        <f t="shared" si="3"/>
        <v>197899.9</v>
      </c>
      <c r="K11" s="107">
        <f t="shared" si="3"/>
        <v>148300</v>
      </c>
      <c r="L11" s="107">
        <f t="shared" si="3"/>
        <v>117384.643</v>
      </c>
      <c r="M11" s="107">
        <f t="shared" ref="M11:M34" si="11">L11/K11*100</f>
        <v>79.153501685772071</v>
      </c>
      <c r="N11" s="107">
        <f t="shared" ref="N11:N34" si="12">L11/J11*100</f>
        <v>59.315160341162375</v>
      </c>
      <c r="O11" s="129">
        <f t="shared" si="4"/>
        <v>67000</v>
      </c>
      <c r="P11" s="107">
        <f t="shared" si="4"/>
        <v>52000</v>
      </c>
      <c r="Q11" s="107">
        <f t="shared" si="4"/>
        <v>43272.678</v>
      </c>
      <c r="R11" s="107">
        <f t="shared" ref="R11:R34" si="13">Q11/P11*100</f>
        <v>83.216688461538453</v>
      </c>
      <c r="S11" s="106">
        <f t="shared" ref="S11:S34" si="14">Q11/O11*100</f>
        <v>64.586086567164187</v>
      </c>
      <c r="T11" s="123">
        <v>4700</v>
      </c>
      <c r="U11" s="130">
        <v>4000</v>
      </c>
      <c r="V11" s="131">
        <v>2631.4549999999999</v>
      </c>
      <c r="W11" s="107">
        <f t="shared" ref="W11:W34" si="15">V11/U11*100</f>
        <v>65.786374999999992</v>
      </c>
      <c r="X11" s="106">
        <f t="shared" ref="X11:X34" si="16">V11/T11*100</f>
        <v>55.988404255319146</v>
      </c>
      <c r="Y11" s="123">
        <v>47499.9</v>
      </c>
      <c r="Z11" s="130">
        <v>33400</v>
      </c>
      <c r="AA11" s="131">
        <v>23337.326000000001</v>
      </c>
      <c r="AB11" s="107">
        <f t="shared" ref="AB11:AB34" si="17">AA11/Z11*100</f>
        <v>69.872233532934132</v>
      </c>
      <c r="AC11" s="106">
        <f t="shared" ref="AC11:AC34" si="18">AA11/Y11*100</f>
        <v>49.131316065928559</v>
      </c>
      <c r="AD11" s="123">
        <v>62300</v>
      </c>
      <c r="AE11" s="130">
        <v>48000</v>
      </c>
      <c r="AF11" s="131">
        <v>40641.222999999998</v>
      </c>
      <c r="AG11" s="107">
        <f t="shared" ref="AG11:AG34" si="19">AF11/AE11*100</f>
        <v>84.669214583333329</v>
      </c>
      <c r="AH11" s="106">
        <f t="shared" ref="AH11:AH34" si="20">AF11/AD11*100</f>
        <v>65.234707865168545</v>
      </c>
      <c r="AI11" s="123">
        <v>4700</v>
      </c>
      <c r="AJ11" s="130">
        <v>3700</v>
      </c>
      <c r="AK11" s="131">
        <v>2062.34</v>
      </c>
      <c r="AL11" s="107">
        <f t="shared" ref="AL11:AL34" si="21">AK11/AJ11*100</f>
        <v>55.73891891891892</v>
      </c>
      <c r="AM11" s="106">
        <f t="shared" ref="AM11:AM34" si="22">AK11/AI11*100</f>
        <v>43.87957446808511</v>
      </c>
      <c r="AN11" s="123">
        <v>6200</v>
      </c>
      <c r="AO11" s="132">
        <v>4700</v>
      </c>
      <c r="AP11" s="131">
        <v>3805.2</v>
      </c>
      <c r="AQ11" s="107">
        <f t="shared" ref="AQ11:AQ34" si="23">AP11/AO11*100</f>
        <v>80.961702127659578</v>
      </c>
      <c r="AR11" s="106">
        <f t="shared" ref="AR11:AR34" si="24">AP11/AN11*100</f>
        <v>61.37419354838709</v>
      </c>
      <c r="AS11" s="132"/>
      <c r="AT11" s="132"/>
      <c r="AU11" s="106"/>
      <c r="AV11" s="106"/>
      <c r="AW11" s="106"/>
      <c r="AX11" s="106"/>
      <c r="AY11" s="140">
        <v>676042.6</v>
      </c>
      <c r="AZ11" s="133">
        <f t="shared" ref="AZ11:AZ33" si="25">AY11/4*3</f>
        <v>507031.94999999995</v>
      </c>
      <c r="BA11" s="131">
        <v>394358.2</v>
      </c>
      <c r="BB11" s="134"/>
      <c r="BC11" s="134"/>
      <c r="BD11" s="134"/>
      <c r="BE11" s="141">
        <v>3500.6</v>
      </c>
      <c r="BF11" s="135">
        <v>2646.3</v>
      </c>
      <c r="BG11" s="131">
        <v>4751.3999999999996</v>
      </c>
      <c r="BH11" s="106"/>
      <c r="BI11" s="106"/>
      <c r="BJ11" s="106"/>
      <c r="BK11" s="106"/>
      <c r="BL11" s="106"/>
      <c r="BM11" s="106"/>
      <c r="BN11" s="129">
        <f t="shared" si="5"/>
        <v>15500</v>
      </c>
      <c r="BO11" s="107">
        <f t="shared" si="5"/>
        <v>11400</v>
      </c>
      <c r="BP11" s="107">
        <f t="shared" si="5"/>
        <v>7019.6289999999999</v>
      </c>
      <c r="BQ11" s="107">
        <f t="shared" ref="BQ11:BQ34" si="26">BP11/BO11*100</f>
        <v>61.57569298245614</v>
      </c>
      <c r="BR11" s="106">
        <f t="shared" ref="BR11:BR34" si="27">BP11/BN11*100</f>
        <v>45.287929032258063</v>
      </c>
      <c r="BS11" s="131">
        <v>8000</v>
      </c>
      <c r="BT11" s="130">
        <v>5800</v>
      </c>
      <c r="BU11" s="131">
        <v>3337.971</v>
      </c>
      <c r="BV11" s="131"/>
      <c r="BW11" s="106"/>
      <c r="BX11" s="131"/>
      <c r="BY11" s="106"/>
      <c r="BZ11" s="106"/>
      <c r="CA11" s="106"/>
      <c r="CB11" s="123">
        <v>7500</v>
      </c>
      <c r="CC11" s="130">
        <v>5600</v>
      </c>
      <c r="CD11" s="131">
        <v>3681.6579999999999</v>
      </c>
      <c r="CE11" s="106"/>
      <c r="CF11" s="106"/>
      <c r="CG11" s="106"/>
      <c r="CH11" s="131">
        <v>5354.1</v>
      </c>
      <c r="CI11" s="106">
        <v>4015.5</v>
      </c>
      <c r="CJ11" s="131">
        <v>2878.27</v>
      </c>
      <c r="CK11" s="128"/>
      <c r="CL11" s="128"/>
      <c r="CM11" s="131"/>
      <c r="CN11" s="123">
        <v>49000</v>
      </c>
      <c r="CO11" s="130">
        <v>37100</v>
      </c>
      <c r="CP11" s="131">
        <v>33528.269999999997</v>
      </c>
      <c r="CQ11" s="136">
        <v>14000</v>
      </c>
      <c r="CR11" s="106">
        <v>10500</v>
      </c>
      <c r="CS11" s="131">
        <v>9111</v>
      </c>
      <c r="CT11" s="123"/>
      <c r="CU11" s="130"/>
      <c r="CV11" s="131"/>
      <c r="CW11" s="123"/>
      <c r="CX11" s="106"/>
      <c r="CY11" s="131"/>
      <c r="CZ11" s="106"/>
      <c r="DA11" s="106"/>
      <c r="DB11" s="131"/>
      <c r="DC11" s="131">
        <v>8000</v>
      </c>
      <c r="DD11" s="106">
        <v>6000</v>
      </c>
      <c r="DE11" s="131">
        <v>4359.2</v>
      </c>
      <c r="DF11" s="106"/>
      <c r="DG11" s="129">
        <f t="shared" si="6"/>
        <v>882797.2</v>
      </c>
      <c r="DH11" s="107">
        <f t="shared" si="6"/>
        <v>661993.75</v>
      </c>
      <c r="DI11" s="107">
        <f t="shared" si="7"/>
        <v>519372.51300000009</v>
      </c>
      <c r="DJ11" s="106"/>
      <c r="DK11" s="106"/>
      <c r="DL11" s="106"/>
      <c r="DM11" s="106"/>
      <c r="DN11" s="106"/>
      <c r="DO11" s="106"/>
      <c r="DP11" s="106"/>
      <c r="DQ11" s="106"/>
      <c r="DR11" s="106"/>
      <c r="DS11" s="106">
        <v>10000</v>
      </c>
      <c r="DT11" s="106">
        <v>8780</v>
      </c>
      <c r="DU11" s="106">
        <v>8780</v>
      </c>
      <c r="DV11" s="106"/>
      <c r="DW11" s="106"/>
      <c r="DX11" s="106"/>
      <c r="DY11" s="106"/>
      <c r="DZ11" s="106"/>
      <c r="EA11" s="106"/>
      <c r="EB11" s="106"/>
      <c r="EC11" s="129">
        <f t="shared" si="8"/>
        <v>10000</v>
      </c>
      <c r="ED11" s="107"/>
      <c r="EE11" s="107">
        <f t="shared" si="9"/>
        <v>8780</v>
      </c>
    </row>
    <row r="12" spans="1:135" s="137" customFormat="1" ht="13.5" customHeight="1" x14ac:dyDescent="0.25">
      <c r="A12" s="111">
        <v>3</v>
      </c>
      <c r="B12" s="105" t="s">
        <v>57</v>
      </c>
      <c r="C12" s="128">
        <v>41326.5</v>
      </c>
      <c r="D12" s="128">
        <v>0</v>
      </c>
      <c r="E12" s="129">
        <f t="shared" si="10"/>
        <v>500532.64199999999</v>
      </c>
      <c r="F12" s="107">
        <f t="shared" si="10"/>
        <v>341282.85</v>
      </c>
      <c r="G12" s="107">
        <f t="shared" si="0"/>
        <v>267623.29680000007</v>
      </c>
      <c r="H12" s="107">
        <f t="shared" si="1"/>
        <v>78.416860618692112</v>
      </c>
      <c r="I12" s="107">
        <f t="shared" si="2"/>
        <v>53.467701073529604</v>
      </c>
      <c r="J12" s="129">
        <f t="shared" si="3"/>
        <v>133024.5</v>
      </c>
      <c r="K12" s="107">
        <f t="shared" si="3"/>
        <v>87923.199999999997</v>
      </c>
      <c r="L12" s="107">
        <f t="shared" si="3"/>
        <v>69432.486799999999</v>
      </c>
      <c r="M12" s="107">
        <f t="shared" si="11"/>
        <v>78.969471993739987</v>
      </c>
      <c r="N12" s="107">
        <f t="shared" si="12"/>
        <v>52.195262376479526</v>
      </c>
      <c r="O12" s="129">
        <f t="shared" si="4"/>
        <v>54600</v>
      </c>
      <c r="P12" s="107">
        <f t="shared" si="4"/>
        <v>32700</v>
      </c>
      <c r="Q12" s="107">
        <f t="shared" si="4"/>
        <v>26434.613000000001</v>
      </c>
      <c r="R12" s="107">
        <f t="shared" si="13"/>
        <v>80.839795107033638</v>
      </c>
      <c r="S12" s="106">
        <f t="shared" si="14"/>
        <v>48.415042124542126</v>
      </c>
      <c r="T12" s="123">
        <v>2500</v>
      </c>
      <c r="U12" s="130">
        <v>2000</v>
      </c>
      <c r="V12" s="131">
        <v>903.22199999999998</v>
      </c>
      <c r="W12" s="107">
        <f t="shared" si="15"/>
        <v>45.161099999999998</v>
      </c>
      <c r="X12" s="106">
        <f t="shared" si="16"/>
        <v>36.128879999999995</v>
      </c>
      <c r="Y12" s="123">
        <v>18000</v>
      </c>
      <c r="Z12" s="130">
        <v>15700</v>
      </c>
      <c r="AA12" s="131">
        <v>9188.68</v>
      </c>
      <c r="AB12" s="107">
        <f t="shared" si="17"/>
        <v>58.526624203821655</v>
      </c>
      <c r="AC12" s="106">
        <f t="shared" si="18"/>
        <v>51.048222222222229</v>
      </c>
      <c r="AD12" s="123">
        <v>52100</v>
      </c>
      <c r="AE12" s="130">
        <v>30700</v>
      </c>
      <c r="AF12" s="131">
        <v>25531.391</v>
      </c>
      <c r="AG12" s="107">
        <f t="shared" si="19"/>
        <v>83.164140065146569</v>
      </c>
      <c r="AH12" s="106">
        <f t="shared" si="20"/>
        <v>49.00458925143954</v>
      </c>
      <c r="AI12" s="123">
        <v>4765</v>
      </c>
      <c r="AJ12" s="130">
        <v>3303.5</v>
      </c>
      <c r="AK12" s="131">
        <v>2905.8955999999998</v>
      </c>
      <c r="AL12" s="107">
        <f t="shared" si="21"/>
        <v>87.96414711669442</v>
      </c>
      <c r="AM12" s="106">
        <f t="shared" si="22"/>
        <v>60.984167890870935</v>
      </c>
      <c r="AN12" s="123">
        <v>6000</v>
      </c>
      <c r="AO12" s="132">
        <v>4000</v>
      </c>
      <c r="AP12" s="131">
        <v>3983.1</v>
      </c>
      <c r="AQ12" s="107">
        <f t="shared" si="23"/>
        <v>99.577500000000001</v>
      </c>
      <c r="AR12" s="106">
        <f t="shared" si="24"/>
        <v>66.384999999999991</v>
      </c>
      <c r="AS12" s="132"/>
      <c r="AT12" s="132"/>
      <c r="AU12" s="106"/>
      <c r="AV12" s="106"/>
      <c r="AW12" s="106"/>
      <c r="AX12" s="106"/>
      <c r="AY12" s="107">
        <v>325967.8</v>
      </c>
      <c r="AZ12" s="133">
        <f t="shared" si="25"/>
        <v>244475.84999999998</v>
      </c>
      <c r="BA12" s="131">
        <v>190148</v>
      </c>
      <c r="BB12" s="134"/>
      <c r="BC12" s="134"/>
      <c r="BD12" s="134"/>
      <c r="BE12" s="141">
        <v>9201.2999999999993</v>
      </c>
      <c r="BF12" s="135">
        <v>5136.8</v>
      </c>
      <c r="BG12" s="131">
        <v>5163.2</v>
      </c>
      <c r="BH12" s="106"/>
      <c r="BI12" s="106"/>
      <c r="BJ12" s="106"/>
      <c r="BK12" s="106"/>
      <c r="BL12" s="106"/>
      <c r="BM12" s="106"/>
      <c r="BN12" s="129">
        <f t="shared" si="5"/>
        <v>12800</v>
      </c>
      <c r="BO12" s="107">
        <f t="shared" si="5"/>
        <v>7397.7</v>
      </c>
      <c r="BP12" s="107">
        <f t="shared" si="5"/>
        <v>6596.893</v>
      </c>
      <c r="BQ12" s="107">
        <f t="shared" si="26"/>
        <v>89.174919231653078</v>
      </c>
      <c r="BR12" s="106">
        <f t="shared" si="27"/>
        <v>51.5382265625</v>
      </c>
      <c r="BS12" s="131">
        <v>2800</v>
      </c>
      <c r="BT12" s="130">
        <v>825.7</v>
      </c>
      <c r="BU12" s="131">
        <v>1565.1699000000001</v>
      </c>
      <c r="BV12" s="131">
        <v>6500</v>
      </c>
      <c r="BW12" s="106">
        <v>3642</v>
      </c>
      <c r="BX12" s="131">
        <v>2480.123</v>
      </c>
      <c r="BY12" s="106"/>
      <c r="BZ12" s="106"/>
      <c r="CA12" s="106"/>
      <c r="CB12" s="123">
        <v>3500</v>
      </c>
      <c r="CC12" s="130">
        <v>2930</v>
      </c>
      <c r="CD12" s="131">
        <v>2551.6001000000001</v>
      </c>
      <c r="CE12" s="106"/>
      <c r="CF12" s="106"/>
      <c r="CG12" s="106"/>
      <c r="CH12" s="131">
        <v>5358</v>
      </c>
      <c r="CI12" s="106">
        <v>3747</v>
      </c>
      <c r="CJ12" s="131">
        <v>2878.17</v>
      </c>
      <c r="CK12" s="128">
        <v>9000</v>
      </c>
      <c r="CL12" s="128">
        <v>5000</v>
      </c>
      <c r="CM12" s="131">
        <v>2448.0945999999999</v>
      </c>
      <c r="CN12" s="123">
        <v>24699.5</v>
      </c>
      <c r="CO12" s="130">
        <v>17287</v>
      </c>
      <c r="CP12" s="131">
        <v>14947.890600000001</v>
      </c>
      <c r="CQ12" s="123">
        <v>6000</v>
      </c>
      <c r="CR12" s="106">
        <v>4000</v>
      </c>
      <c r="CS12" s="131">
        <v>3350.0556000000001</v>
      </c>
      <c r="CT12" s="123">
        <v>50</v>
      </c>
      <c r="CU12" s="130">
        <v>35</v>
      </c>
      <c r="CV12" s="131">
        <v>1555.24</v>
      </c>
      <c r="CW12" s="123"/>
      <c r="CX12" s="106"/>
      <c r="CY12" s="131"/>
      <c r="CZ12" s="106"/>
      <c r="DA12" s="106"/>
      <c r="DB12" s="131">
        <v>1.44</v>
      </c>
      <c r="DC12" s="131">
        <v>3110</v>
      </c>
      <c r="DD12" s="106">
        <v>2500</v>
      </c>
      <c r="DE12" s="131">
        <v>1372.08</v>
      </c>
      <c r="DF12" s="106"/>
      <c r="DG12" s="129">
        <f t="shared" si="6"/>
        <v>473551.6</v>
      </c>
      <c r="DH12" s="107">
        <f t="shared" si="6"/>
        <v>341282.85</v>
      </c>
      <c r="DI12" s="107">
        <f t="shared" si="7"/>
        <v>267623.29680000007</v>
      </c>
      <c r="DJ12" s="106"/>
      <c r="DK12" s="106"/>
      <c r="DL12" s="106"/>
      <c r="DM12" s="131">
        <v>26981.042000000001</v>
      </c>
      <c r="DN12" s="106">
        <v>0</v>
      </c>
      <c r="DO12" s="106">
        <v>0</v>
      </c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29">
        <f t="shared" si="8"/>
        <v>26981.042000000001</v>
      </c>
      <c r="ED12" s="107"/>
      <c r="EE12" s="107">
        <f t="shared" si="9"/>
        <v>0</v>
      </c>
    </row>
    <row r="13" spans="1:135" s="137" customFormat="1" ht="13.5" customHeight="1" x14ac:dyDescent="0.25">
      <c r="A13" s="111">
        <v>4</v>
      </c>
      <c r="B13" s="105" t="s">
        <v>58</v>
      </c>
      <c r="C13" s="128">
        <v>100013.9</v>
      </c>
      <c r="D13" s="128">
        <v>0</v>
      </c>
      <c r="E13" s="129">
        <f t="shared" si="10"/>
        <v>265622</v>
      </c>
      <c r="F13" s="107">
        <f t="shared" si="10"/>
        <v>200065.34999999998</v>
      </c>
      <c r="G13" s="107">
        <f t="shared" si="0"/>
        <v>147177.39299999998</v>
      </c>
      <c r="H13" s="107">
        <f t="shared" si="1"/>
        <v>73.564659247590853</v>
      </c>
      <c r="I13" s="107">
        <f t="shared" si="2"/>
        <v>55.408585508730447</v>
      </c>
      <c r="J13" s="129">
        <f t="shared" si="3"/>
        <v>104011.5</v>
      </c>
      <c r="K13" s="107">
        <f t="shared" si="3"/>
        <v>79148</v>
      </c>
      <c r="L13" s="107">
        <f t="shared" si="3"/>
        <v>53195.093000000008</v>
      </c>
      <c r="M13" s="107">
        <f t="shared" si="11"/>
        <v>67.209649011977575</v>
      </c>
      <c r="N13" s="107">
        <f t="shared" si="12"/>
        <v>51.143472596780171</v>
      </c>
      <c r="O13" s="129">
        <f t="shared" si="4"/>
        <v>35734</v>
      </c>
      <c r="P13" s="107">
        <f t="shared" si="4"/>
        <v>26810</v>
      </c>
      <c r="Q13" s="107">
        <f t="shared" si="4"/>
        <v>20166.416000000001</v>
      </c>
      <c r="R13" s="107">
        <f t="shared" si="13"/>
        <v>75.219753823200293</v>
      </c>
      <c r="S13" s="106">
        <f t="shared" si="14"/>
        <v>56.434812783343602</v>
      </c>
      <c r="T13" s="123">
        <v>1534</v>
      </c>
      <c r="U13" s="130">
        <v>1160</v>
      </c>
      <c r="V13" s="131">
        <v>358.28699999999998</v>
      </c>
      <c r="W13" s="107">
        <f t="shared" si="15"/>
        <v>30.886810344827587</v>
      </c>
      <c r="X13" s="106">
        <f t="shared" si="16"/>
        <v>23.35638852672751</v>
      </c>
      <c r="Y13" s="123">
        <v>32375</v>
      </c>
      <c r="Z13" s="130">
        <v>24280</v>
      </c>
      <c r="AA13" s="131">
        <v>13543.7428</v>
      </c>
      <c r="AB13" s="107">
        <f t="shared" si="17"/>
        <v>55.781477759472821</v>
      </c>
      <c r="AC13" s="106">
        <f t="shared" si="18"/>
        <v>41.833954594594594</v>
      </c>
      <c r="AD13" s="123">
        <v>34200</v>
      </c>
      <c r="AE13" s="130">
        <v>25650</v>
      </c>
      <c r="AF13" s="131">
        <v>19808.129000000001</v>
      </c>
      <c r="AG13" s="107">
        <f t="shared" si="19"/>
        <v>77.224674463937632</v>
      </c>
      <c r="AH13" s="106">
        <f t="shared" si="20"/>
        <v>57.918505847953213</v>
      </c>
      <c r="AI13" s="123">
        <v>2614.5</v>
      </c>
      <c r="AJ13" s="130">
        <v>1961</v>
      </c>
      <c r="AK13" s="131">
        <v>969.54200000000003</v>
      </c>
      <c r="AL13" s="107">
        <f t="shared" si="21"/>
        <v>49.441203467618564</v>
      </c>
      <c r="AM13" s="106">
        <f t="shared" si="22"/>
        <v>37.083266398929048</v>
      </c>
      <c r="AN13" s="123"/>
      <c r="AO13" s="132"/>
      <c r="AP13" s="131">
        <v>0</v>
      </c>
      <c r="AQ13" s="107"/>
      <c r="AR13" s="106"/>
      <c r="AS13" s="132"/>
      <c r="AT13" s="132"/>
      <c r="AU13" s="106"/>
      <c r="AV13" s="106"/>
      <c r="AW13" s="106"/>
      <c r="AX13" s="106"/>
      <c r="AY13" s="140">
        <v>158109.79999999999</v>
      </c>
      <c r="AZ13" s="133">
        <f t="shared" si="25"/>
        <v>118582.34999999999</v>
      </c>
      <c r="BA13" s="131">
        <v>92230.8</v>
      </c>
      <c r="BB13" s="134"/>
      <c r="BC13" s="134"/>
      <c r="BD13" s="134"/>
      <c r="BE13" s="141">
        <v>3500.7</v>
      </c>
      <c r="BF13" s="135">
        <v>2335</v>
      </c>
      <c r="BG13" s="131">
        <v>1751.5</v>
      </c>
      <c r="BH13" s="106"/>
      <c r="BI13" s="106"/>
      <c r="BJ13" s="106"/>
      <c r="BK13" s="106"/>
      <c r="BL13" s="106"/>
      <c r="BM13" s="106"/>
      <c r="BN13" s="129">
        <f t="shared" si="5"/>
        <v>13268.5</v>
      </c>
      <c r="BO13" s="107">
        <f t="shared" si="5"/>
        <v>9837</v>
      </c>
      <c r="BP13" s="107">
        <f t="shared" si="5"/>
        <v>5639.2042000000001</v>
      </c>
      <c r="BQ13" s="107">
        <f t="shared" si="26"/>
        <v>57.326463352648169</v>
      </c>
      <c r="BR13" s="106">
        <f t="shared" si="27"/>
        <v>42.500691110524933</v>
      </c>
      <c r="BS13" s="131">
        <v>1161</v>
      </c>
      <c r="BT13" s="130">
        <v>1000</v>
      </c>
      <c r="BU13" s="131">
        <v>894.25519999999995</v>
      </c>
      <c r="BV13" s="131">
        <v>10171.5</v>
      </c>
      <c r="BW13" s="106">
        <v>7385</v>
      </c>
      <c r="BX13" s="131">
        <v>2952.5839999999998</v>
      </c>
      <c r="BY13" s="106"/>
      <c r="BZ13" s="106"/>
      <c r="CA13" s="106"/>
      <c r="CB13" s="123">
        <v>1936</v>
      </c>
      <c r="CC13" s="130">
        <v>1452</v>
      </c>
      <c r="CD13" s="131">
        <v>1792.365</v>
      </c>
      <c r="CE13" s="106"/>
      <c r="CF13" s="106"/>
      <c r="CG13" s="106"/>
      <c r="CH13" s="131"/>
      <c r="CI13" s="106"/>
      <c r="CJ13" s="131"/>
      <c r="CK13" s="128"/>
      <c r="CL13" s="128"/>
      <c r="CM13" s="131"/>
      <c r="CN13" s="123">
        <v>14959.5</v>
      </c>
      <c r="CO13" s="130">
        <v>11220</v>
      </c>
      <c r="CP13" s="131">
        <v>6638.1880000000001</v>
      </c>
      <c r="CQ13" s="123">
        <v>3870</v>
      </c>
      <c r="CR13" s="106">
        <v>2903</v>
      </c>
      <c r="CS13" s="131">
        <v>1009.828</v>
      </c>
      <c r="CT13" s="130"/>
      <c r="CU13" s="130"/>
      <c r="CV13" s="131"/>
      <c r="CW13" s="123">
        <v>50</v>
      </c>
      <c r="CX13" s="106">
        <v>30</v>
      </c>
      <c r="CY13" s="131">
        <v>400</v>
      </c>
      <c r="CZ13" s="106"/>
      <c r="DA13" s="106"/>
      <c r="DB13" s="131"/>
      <c r="DC13" s="131">
        <v>5010</v>
      </c>
      <c r="DD13" s="106">
        <v>5010</v>
      </c>
      <c r="DE13" s="131">
        <v>5838</v>
      </c>
      <c r="DF13" s="106"/>
      <c r="DG13" s="129">
        <f t="shared" si="6"/>
        <v>265622</v>
      </c>
      <c r="DH13" s="107">
        <f t="shared" si="6"/>
        <v>200065.34999999998</v>
      </c>
      <c r="DI13" s="107">
        <f t="shared" si="7"/>
        <v>147177.39299999998</v>
      </c>
      <c r="DJ13" s="106"/>
      <c r="DK13" s="106"/>
      <c r="DL13" s="106"/>
      <c r="DM13" s="131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29">
        <f t="shared" si="8"/>
        <v>0</v>
      </c>
      <c r="ED13" s="107"/>
      <c r="EE13" s="107">
        <f t="shared" si="9"/>
        <v>0</v>
      </c>
    </row>
    <row r="14" spans="1:135" s="137" customFormat="1" ht="13.5" customHeight="1" x14ac:dyDescent="0.25">
      <c r="A14" s="111">
        <v>5</v>
      </c>
      <c r="B14" s="105" t="s">
        <v>59</v>
      </c>
      <c r="C14" s="128">
        <v>533.79999999999995</v>
      </c>
      <c r="D14" s="128">
        <v>0</v>
      </c>
      <c r="E14" s="129">
        <f t="shared" si="10"/>
        <v>155766.1</v>
      </c>
      <c r="F14" s="107">
        <f t="shared" si="10"/>
        <v>121704.65000000001</v>
      </c>
      <c r="G14" s="107">
        <f t="shared" si="0"/>
        <v>84321.239999999991</v>
      </c>
      <c r="H14" s="107">
        <f t="shared" si="1"/>
        <v>69.283499028180103</v>
      </c>
      <c r="I14" s="107">
        <f t="shared" si="2"/>
        <v>54.133242085408817</v>
      </c>
      <c r="J14" s="129">
        <f t="shared" si="3"/>
        <v>44006</v>
      </c>
      <c r="K14" s="107">
        <f t="shared" si="3"/>
        <v>38022</v>
      </c>
      <c r="L14" s="107">
        <f t="shared" si="3"/>
        <v>19098.740000000002</v>
      </c>
      <c r="M14" s="107">
        <f t="shared" si="11"/>
        <v>50.230761138288358</v>
      </c>
      <c r="N14" s="107">
        <f t="shared" si="12"/>
        <v>43.400309048766083</v>
      </c>
      <c r="O14" s="129">
        <f t="shared" si="4"/>
        <v>18623</v>
      </c>
      <c r="P14" s="107">
        <f t="shared" si="4"/>
        <v>16547</v>
      </c>
      <c r="Q14" s="107">
        <f t="shared" si="4"/>
        <v>7663.8029999999999</v>
      </c>
      <c r="R14" s="107">
        <f t="shared" si="13"/>
        <v>46.315362301323503</v>
      </c>
      <c r="S14" s="106">
        <f t="shared" si="14"/>
        <v>41.152354615260698</v>
      </c>
      <c r="T14" s="123">
        <v>200</v>
      </c>
      <c r="U14" s="130">
        <v>200</v>
      </c>
      <c r="V14" s="131">
        <v>123.693</v>
      </c>
      <c r="W14" s="107">
        <f t="shared" si="15"/>
        <v>61.846500000000006</v>
      </c>
      <c r="X14" s="106">
        <f t="shared" si="16"/>
        <v>61.846500000000006</v>
      </c>
      <c r="Y14" s="123">
        <v>7823</v>
      </c>
      <c r="Z14" s="130">
        <v>6000</v>
      </c>
      <c r="AA14" s="131">
        <v>3722.4569999999999</v>
      </c>
      <c r="AB14" s="107">
        <f t="shared" si="17"/>
        <v>62.040949999999995</v>
      </c>
      <c r="AC14" s="106">
        <f t="shared" si="18"/>
        <v>47.583497379521923</v>
      </c>
      <c r="AD14" s="123">
        <v>18423</v>
      </c>
      <c r="AE14" s="130">
        <v>16347</v>
      </c>
      <c r="AF14" s="131">
        <v>7540.11</v>
      </c>
      <c r="AG14" s="107">
        <f t="shared" si="19"/>
        <v>46.125344099834834</v>
      </c>
      <c r="AH14" s="106">
        <f t="shared" si="20"/>
        <v>40.927699071812405</v>
      </c>
      <c r="AI14" s="123">
        <v>560</v>
      </c>
      <c r="AJ14" s="130">
        <v>460</v>
      </c>
      <c r="AK14" s="131">
        <v>228.5</v>
      </c>
      <c r="AL14" s="107">
        <f t="shared" si="21"/>
        <v>49.673913043478265</v>
      </c>
      <c r="AM14" s="106">
        <f t="shared" si="22"/>
        <v>40.803571428571431</v>
      </c>
      <c r="AN14" s="123"/>
      <c r="AO14" s="132"/>
      <c r="AP14" s="131">
        <v>0</v>
      </c>
      <c r="AQ14" s="107"/>
      <c r="AR14" s="106"/>
      <c r="AS14" s="132"/>
      <c r="AT14" s="132"/>
      <c r="AU14" s="106"/>
      <c r="AV14" s="106"/>
      <c r="AW14" s="106"/>
      <c r="AX14" s="106"/>
      <c r="AY14" s="140">
        <v>106092.6</v>
      </c>
      <c r="AZ14" s="133">
        <f t="shared" si="25"/>
        <v>79569.450000000012</v>
      </c>
      <c r="BA14" s="131">
        <v>61887.3</v>
      </c>
      <c r="BB14" s="134"/>
      <c r="BC14" s="134"/>
      <c r="BD14" s="134"/>
      <c r="BE14" s="123">
        <v>4667.5</v>
      </c>
      <c r="BF14" s="135">
        <v>3113.2</v>
      </c>
      <c r="BG14" s="131">
        <v>2335.1999999999998</v>
      </c>
      <c r="BH14" s="106"/>
      <c r="BI14" s="106"/>
      <c r="BJ14" s="106"/>
      <c r="BK14" s="106"/>
      <c r="BL14" s="106"/>
      <c r="BM14" s="106"/>
      <c r="BN14" s="129">
        <f t="shared" si="5"/>
        <v>3690</v>
      </c>
      <c r="BO14" s="107">
        <f t="shared" si="5"/>
        <v>3000</v>
      </c>
      <c r="BP14" s="107">
        <f t="shared" si="5"/>
        <v>896.45</v>
      </c>
      <c r="BQ14" s="107">
        <f t="shared" si="26"/>
        <v>29.881666666666668</v>
      </c>
      <c r="BR14" s="106">
        <f t="shared" si="27"/>
        <v>24.294037940379404</v>
      </c>
      <c r="BS14" s="131">
        <v>1850</v>
      </c>
      <c r="BT14" s="130">
        <v>1600</v>
      </c>
      <c r="BU14" s="131">
        <v>728.2</v>
      </c>
      <c r="BV14" s="131">
        <v>1000</v>
      </c>
      <c r="BW14" s="106">
        <v>700</v>
      </c>
      <c r="BX14" s="131">
        <v>168.25</v>
      </c>
      <c r="BY14" s="106"/>
      <c r="BZ14" s="106"/>
      <c r="CA14" s="106"/>
      <c r="CB14" s="123">
        <v>840</v>
      </c>
      <c r="CC14" s="130">
        <v>700</v>
      </c>
      <c r="CD14" s="131">
        <v>0</v>
      </c>
      <c r="CE14" s="106"/>
      <c r="CF14" s="106"/>
      <c r="CG14" s="106"/>
      <c r="CH14" s="131"/>
      <c r="CI14" s="106"/>
      <c r="CJ14" s="131"/>
      <c r="CK14" s="128"/>
      <c r="CL14" s="128"/>
      <c r="CM14" s="131"/>
      <c r="CN14" s="123">
        <v>13280</v>
      </c>
      <c r="CO14" s="130">
        <v>12000</v>
      </c>
      <c r="CP14" s="131">
        <v>6587.53</v>
      </c>
      <c r="CQ14" s="123">
        <v>2240</v>
      </c>
      <c r="CR14" s="106">
        <v>1400</v>
      </c>
      <c r="CS14" s="131">
        <v>283.36</v>
      </c>
      <c r="CT14" s="130"/>
      <c r="CU14" s="130"/>
      <c r="CV14" s="131"/>
      <c r="CW14" s="123">
        <v>30</v>
      </c>
      <c r="CX14" s="106">
        <v>15</v>
      </c>
      <c r="CY14" s="131">
        <v>0</v>
      </c>
      <c r="CZ14" s="106">
        <v>1000</v>
      </c>
      <c r="DA14" s="106">
        <v>1000</v>
      </c>
      <c r="DB14" s="131">
        <v>1000</v>
      </c>
      <c r="DC14" s="106"/>
      <c r="DD14" s="106"/>
      <c r="DE14" s="131"/>
      <c r="DF14" s="106"/>
      <c r="DG14" s="129">
        <f t="shared" si="6"/>
        <v>155766.1</v>
      </c>
      <c r="DH14" s="107">
        <f t="shared" si="6"/>
        <v>121704.65000000001</v>
      </c>
      <c r="DI14" s="107">
        <f t="shared" si="7"/>
        <v>84321.239999999991</v>
      </c>
      <c r="DJ14" s="106"/>
      <c r="DK14" s="106"/>
      <c r="DL14" s="106"/>
      <c r="DM14" s="131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29">
        <f t="shared" si="8"/>
        <v>0</v>
      </c>
      <c r="ED14" s="107"/>
      <c r="EE14" s="107">
        <f t="shared" si="9"/>
        <v>0</v>
      </c>
    </row>
    <row r="15" spans="1:135" s="137" customFormat="1" ht="13.5" customHeight="1" x14ac:dyDescent="0.25">
      <c r="A15" s="111">
        <v>6</v>
      </c>
      <c r="B15" s="105" t="s">
        <v>60</v>
      </c>
      <c r="C15" s="128">
        <v>91476.800000000003</v>
      </c>
      <c r="D15" s="128">
        <v>1300.5999999999999</v>
      </c>
      <c r="E15" s="129">
        <f t="shared" si="10"/>
        <v>601752.5</v>
      </c>
      <c r="F15" s="107">
        <f t="shared" si="10"/>
        <v>454107.375</v>
      </c>
      <c r="G15" s="107">
        <f t="shared" si="0"/>
        <v>338308.32260000007</v>
      </c>
      <c r="H15" s="107">
        <f t="shared" si="1"/>
        <v>74.499631854690776</v>
      </c>
      <c r="I15" s="107">
        <f t="shared" si="2"/>
        <v>56.220509694600359</v>
      </c>
      <c r="J15" s="129">
        <f t="shared" si="3"/>
        <v>186163</v>
      </c>
      <c r="K15" s="107">
        <f t="shared" si="3"/>
        <v>143766</v>
      </c>
      <c r="L15" s="107">
        <f t="shared" si="3"/>
        <v>97391.922600000005</v>
      </c>
      <c r="M15" s="107">
        <f t="shared" si="11"/>
        <v>67.743362547472984</v>
      </c>
      <c r="N15" s="107">
        <f t="shared" si="12"/>
        <v>52.315402416162179</v>
      </c>
      <c r="O15" s="129">
        <f t="shared" si="4"/>
        <v>79080</v>
      </c>
      <c r="P15" s="107">
        <f t="shared" si="4"/>
        <v>61080</v>
      </c>
      <c r="Q15" s="107">
        <f t="shared" si="4"/>
        <v>37883.802000000003</v>
      </c>
      <c r="R15" s="107">
        <f t="shared" si="13"/>
        <v>62.023251473477416</v>
      </c>
      <c r="S15" s="106">
        <f t="shared" si="14"/>
        <v>47.90566767830046</v>
      </c>
      <c r="T15" s="123">
        <v>6130</v>
      </c>
      <c r="U15" s="130">
        <v>3000</v>
      </c>
      <c r="V15" s="131">
        <v>4783</v>
      </c>
      <c r="W15" s="107">
        <f t="shared" si="15"/>
        <v>159.43333333333334</v>
      </c>
      <c r="X15" s="106">
        <f t="shared" si="16"/>
        <v>78.026101141924968</v>
      </c>
      <c r="Y15" s="123">
        <v>3200</v>
      </c>
      <c r="Z15" s="130">
        <v>2500</v>
      </c>
      <c r="AA15" s="131">
        <v>1143.2603999999999</v>
      </c>
      <c r="AB15" s="107">
        <f t="shared" si="17"/>
        <v>45.730415999999998</v>
      </c>
      <c r="AC15" s="106">
        <f t="shared" si="18"/>
        <v>35.726887499999997</v>
      </c>
      <c r="AD15" s="123">
        <v>72950</v>
      </c>
      <c r="AE15" s="130">
        <v>58080</v>
      </c>
      <c r="AF15" s="131">
        <v>33100.802000000003</v>
      </c>
      <c r="AG15" s="107">
        <f t="shared" si="19"/>
        <v>56.991738980716256</v>
      </c>
      <c r="AH15" s="106">
        <f t="shared" si="20"/>
        <v>45.374642906100071</v>
      </c>
      <c r="AI15" s="123">
        <v>10416</v>
      </c>
      <c r="AJ15" s="130">
        <v>8161</v>
      </c>
      <c r="AK15" s="131">
        <v>4543.7456000000002</v>
      </c>
      <c r="AL15" s="107">
        <f t="shared" si="21"/>
        <v>55.676333782624674</v>
      </c>
      <c r="AM15" s="106">
        <f t="shared" si="22"/>
        <v>43.622749615975422</v>
      </c>
      <c r="AN15" s="123">
        <v>7000</v>
      </c>
      <c r="AO15" s="132">
        <v>5250</v>
      </c>
      <c r="AP15" s="131">
        <v>4062.3</v>
      </c>
      <c r="AQ15" s="107">
        <f t="shared" si="23"/>
        <v>77.377142857142857</v>
      </c>
      <c r="AR15" s="106">
        <f t="shared" si="24"/>
        <v>58.032857142857139</v>
      </c>
      <c r="AS15" s="132"/>
      <c r="AT15" s="132"/>
      <c r="AU15" s="106"/>
      <c r="AV15" s="106"/>
      <c r="AW15" s="106"/>
      <c r="AX15" s="106"/>
      <c r="AY15" s="142">
        <v>394463.3</v>
      </c>
      <c r="AZ15" s="133">
        <f t="shared" si="25"/>
        <v>295847.47499999998</v>
      </c>
      <c r="BA15" s="131">
        <v>230103.7</v>
      </c>
      <c r="BB15" s="134"/>
      <c r="BC15" s="134"/>
      <c r="BD15" s="134"/>
      <c r="BE15" s="141">
        <v>13769.2</v>
      </c>
      <c r="BF15" s="135">
        <v>9183.9</v>
      </c>
      <c r="BG15" s="131">
        <v>6889</v>
      </c>
      <c r="BH15" s="106"/>
      <c r="BI15" s="106"/>
      <c r="BJ15" s="106"/>
      <c r="BK15" s="106"/>
      <c r="BL15" s="106"/>
      <c r="BM15" s="106"/>
      <c r="BN15" s="129">
        <f t="shared" si="5"/>
        <v>3500</v>
      </c>
      <c r="BO15" s="107">
        <f t="shared" si="5"/>
        <v>2700</v>
      </c>
      <c r="BP15" s="107">
        <f t="shared" si="5"/>
        <v>3444.0419999999999</v>
      </c>
      <c r="BQ15" s="107">
        <f t="shared" si="26"/>
        <v>127.5571111111111</v>
      </c>
      <c r="BR15" s="106">
        <f t="shared" si="27"/>
        <v>98.401200000000003</v>
      </c>
      <c r="BS15" s="131">
        <v>3500</v>
      </c>
      <c r="BT15" s="130">
        <v>2700</v>
      </c>
      <c r="BU15" s="131">
        <v>3444.0419999999999</v>
      </c>
      <c r="BV15" s="131"/>
      <c r="BW15" s="106"/>
      <c r="BX15" s="131"/>
      <c r="BY15" s="106"/>
      <c r="BZ15" s="106"/>
      <c r="CA15" s="106"/>
      <c r="CB15" s="123"/>
      <c r="CC15" s="130"/>
      <c r="CD15" s="131"/>
      <c r="CE15" s="106"/>
      <c r="CF15" s="106"/>
      <c r="CG15" s="106"/>
      <c r="CH15" s="131">
        <v>7357</v>
      </c>
      <c r="CI15" s="106">
        <v>5310</v>
      </c>
      <c r="CJ15" s="131">
        <v>3923.7</v>
      </c>
      <c r="CK15" s="128"/>
      <c r="CL15" s="128"/>
      <c r="CM15" s="131"/>
      <c r="CN15" s="123">
        <v>82467</v>
      </c>
      <c r="CO15" s="130">
        <v>63700</v>
      </c>
      <c r="CP15" s="131">
        <v>46185.772599999997</v>
      </c>
      <c r="CQ15" s="123">
        <v>30000</v>
      </c>
      <c r="CR15" s="106">
        <v>22000</v>
      </c>
      <c r="CS15" s="131">
        <v>16459.872599999999</v>
      </c>
      <c r="CT15" s="130"/>
      <c r="CU15" s="130"/>
      <c r="CV15" s="131"/>
      <c r="CW15" s="123">
        <v>500</v>
      </c>
      <c r="CX15" s="106">
        <v>375</v>
      </c>
      <c r="CY15" s="131">
        <v>15</v>
      </c>
      <c r="CZ15" s="106"/>
      <c r="DA15" s="106"/>
      <c r="DB15" s="131"/>
      <c r="DC15" s="106"/>
      <c r="DD15" s="106"/>
      <c r="DE15" s="131">
        <v>114</v>
      </c>
      <c r="DF15" s="106"/>
      <c r="DG15" s="129">
        <f t="shared" si="6"/>
        <v>601752.5</v>
      </c>
      <c r="DH15" s="107">
        <f t="shared" si="6"/>
        <v>454107.375</v>
      </c>
      <c r="DI15" s="107">
        <f t="shared" si="7"/>
        <v>338308.32260000007</v>
      </c>
      <c r="DJ15" s="106"/>
      <c r="DK15" s="106"/>
      <c r="DL15" s="106"/>
      <c r="DM15" s="131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29">
        <f t="shared" si="8"/>
        <v>0</v>
      </c>
      <c r="ED15" s="107"/>
      <c r="EE15" s="107">
        <f t="shared" si="9"/>
        <v>0</v>
      </c>
    </row>
    <row r="16" spans="1:135" s="137" customFormat="1" ht="13.5" customHeight="1" x14ac:dyDescent="0.25">
      <c r="A16" s="111">
        <v>7</v>
      </c>
      <c r="B16" s="105" t="s">
        <v>61</v>
      </c>
      <c r="C16" s="128">
        <v>8927</v>
      </c>
      <c r="D16" s="128">
        <v>20</v>
      </c>
      <c r="E16" s="129">
        <f t="shared" si="10"/>
        <v>73542</v>
      </c>
      <c r="F16" s="107">
        <f t="shared" si="10"/>
        <v>54944.474999999999</v>
      </c>
      <c r="G16" s="107">
        <f t="shared" si="0"/>
        <v>40559.465999999993</v>
      </c>
      <c r="H16" s="107">
        <f t="shared" si="1"/>
        <v>73.819007279621829</v>
      </c>
      <c r="I16" s="107">
        <f t="shared" si="2"/>
        <v>55.151431834869854</v>
      </c>
      <c r="J16" s="129">
        <f t="shared" si="3"/>
        <v>12706.8</v>
      </c>
      <c r="K16" s="107">
        <f t="shared" si="3"/>
        <v>9531.1</v>
      </c>
      <c r="L16" s="107">
        <f t="shared" si="3"/>
        <v>5285.366</v>
      </c>
      <c r="M16" s="107">
        <f t="shared" si="11"/>
        <v>55.45389304487415</v>
      </c>
      <c r="N16" s="107">
        <f t="shared" si="12"/>
        <v>41.5947838952372</v>
      </c>
      <c r="O16" s="129">
        <f t="shared" si="4"/>
        <v>5976.8</v>
      </c>
      <c r="P16" s="107">
        <f t="shared" si="4"/>
        <v>4482.6000000000004</v>
      </c>
      <c r="Q16" s="107">
        <f t="shared" si="4"/>
        <v>2272.413</v>
      </c>
      <c r="R16" s="107">
        <f t="shared" si="13"/>
        <v>50.69408379065721</v>
      </c>
      <c r="S16" s="106">
        <f t="shared" si="14"/>
        <v>38.020562842992902</v>
      </c>
      <c r="T16" s="123"/>
      <c r="U16" s="130"/>
      <c r="V16" s="131">
        <v>39.143000000000001</v>
      </c>
      <c r="W16" s="107"/>
      <c r="X16" s="106"/>
      <c r="Y16" s="123">
        <v>16</v>
      </c>
      <c r="Z16" s="130">
        <v>12</v>
      </c>
      <c r="AA16" s="131">
        <v>27.887</v>
      </c>
      <c r="AB16" s="107">
        <f t="shared" si="17"/>
        <v>232.39166666666668</v>
      </c>
      <c r="AC16" s="106">
        <f t="shared" si="18"/>
        <v>174.29374999999999</v>
      </c>
      <c r="AD16" s="123">
        <v>5976.8</v>
      </c>
      <c r="AE16" s="130">
        <v>4482.6000000000004</v>
      </c>
      <c r="AF16" s="131">
        <v>2233.27</v>
      </c>
      <c r="AG16" s="107">
        <f t="shared" si="19"/>
        <v>49.82086289207156</v>
      </c>
      <c r="AH16" s="106">
        <f t="shared" si="20"/>
        <v>37.365647169053673</v>
      </c>
      <c r="AI16" s="123">
        <v>561</v>
      </c>
      <c r="AJ16" s="130">
        <v>421</v>
      </c>
      <c r="AK16" s="131">
        <v>307.39999999999998</v>
      </c>
      <c r="AL16" s="107">
        <f t="shared" si="21"/>
        <v>73.016627078384786</v>
      </c>
      <c r="AM16" s="106">
        <f t="shared" si="22"/>
        <v>54.795008912655959</v>
      </c>
      <c r="AN16" s="132"/>
      <c r="AO16" s="132"/>
      <c r="AP16" s="107"/>
      <c r="AQ16" s="107"/>
      <c r="AR16" s="106"/>
      <c r="AS16" s="132"/>
      <c r="AT16" s="132"/>
      <c r="AU16" s="106"/>
      <c r="AV16" s="106"/>
      <c r="AW16" s="106"/>
      <c r="AX16" s="106"/>
      <c r="AY16" s="142">
        <v>58268.1</v>
      </c>
      <c r="AZ16" s="133">
        <f t="shared" si="25"/>
        <v>43701.074999999997</v>
      </c>
      <c r="BA16" s="131">
        <v>33989.699999999997</v>
      </c>
      <c r="BB16" s="134"/>
      <c r="BC16" s="134"/>
      <c r="BD16" s="134"/>
      <c r="BE16" s="141">
        <v>2567.1</v>
      </c>
      <c r="BF16" s="135">
        <v>1712.3</v>
      </c>
      <c r="BG16" s="131">
        <v>1284.4000000000001</v>
      </c>
      <c r="BH16" s="106"/>
      <c r="BI16" s="106"/>
      <c r="BJ16" s="106"/>
      <c r="BK16" s="106"/>
      <c r="BL16" s="106"/>
      <c r="BM16" s="106"/>
      <c r="BN16" s="129">
        <f t="shared" si="5"/>
        <v>123</v>
      </c>
      <c r="BO16" s="107">
        <f t="shared" si="5"/>
        <v>92.5</v>
      </c>
      <c r="BP16" s="107">
        <f t="shared" si="5"/>
        <v>71.75</v>
      </c>
      <c r="BQ16" s="107">
        <f t="shared" si="26"/>
        <v>77.567567567567565</v>
      </c>
      <c r="BR16" s="106">
        <f t="shared" si="27"/>
        <v>58.333333333333336</v>
      </c>
      <c r="BS16" s="131"/>
      <c r="BT16" s="130"/>
      <c r="BU16" s="131"/>
      <c r="BV16" s="131"/>
      <c r="BW16" s="106"/>
      <c r="BX16" s="131"/>
      <c r="BY16" s="106"/>
      <c r="BZ16" s="106"/>
      <c r="CA16" s="106"/>
      <c r="CB16" s="123">
        <v>123</v>
      </c>
      <c r="CC16" s="130">
        <v>92.5</v>
      </c>
      <c r="CD16" s="131">
        <v>71.75</v>
      </c>
      <c r="CE16" s="106"/>
      <c r="CF16" s="106"/>
      <c r="CG16" s="106"/>
      <c r="CH16" s="106"/>
      <c r="CI16" s="106"/>
      <c r="CJ16" s="106"/>
      <c r="CK16" s="128"/>
      <c r="CL16" s="128"/>
      <c r="CM16" s="131">
        <v>144.376</v>
      </c>
      <c r="CN16" s="123">
        <v>6030</v>
      </c>
      <c r="CO16" s="130">
        <v>4523</v>
      </c>
      <c r="CP16" s="131">
        <v>2461.54</v>
      </c>
      <c r="CQ16" s="123">
        <v>1585</v>
      </c>
      <c r="CR16" s="106">
        <v>1100</v>
      </c>
      <c r="CS16" s="131">
        <v>828.94</v>
      </c>
      <c r="CT16" s="130"/>
      <c r="CU16" s="130"/>
      <c r="CV16" s="131"/>
      <c r="CW16" s="123"/>
      <c r="CX16" s="106"/>
      <c r="CY16" s="131"/>
      <c r="CZ16" s="106"/>
      <c r="DA16" s="106"/>
      <c r="DB16" s="131"/>
      <c r="DC16" s="106"/>
      <c r="DD16" s="106"/>
      <c r="DE16" s="131"/>
      <c r="DF16" s="106"/>
      <c r="DG16" s="129">
        <f t="shared" si="6"/>
        <v>73542</v>
      </c>
      <c r="DH16" s="107">
        <f t="shared" si="6"/>
        <v>54944.474999999999</v>
      </c>
      <c r="DI16" s="107">
        <f t="shared" si="7"/>
        <v>40559.465999999993</v>
      </c>
      <c r="DJ16" s="106"/>
      <c r="DK16" s="106"/>
      <c r="DL16" s="106"/>
      <c r="DM16" s="131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28"/>
      <c r="DZ16" s="128"/>
      <c r="EA16" s="106"/>
      <c r="EB16" s="106"/>
      <c r="EC16" s="129">
        <f t="shared" si="8"/>
        <v>0</v>
      </c>
      <c r="ED16" s="107"/>
      <c r="EE16" s="107">
        <f t="shared" si="9"/>
        <v>0</v>
      </c>
    </row>
    <row r="17" spans="1:135" s="137" customFormat="1" ht="13.5" customHeight="1" x14ac:dyDescent="0.25">
      <c r="A17" s="111">
        <v>8</v>
      </c>
      <c r="B17" s="105" t="s">
        <v>62</v>
      </c>
      <c r="C17" s="128">
        <v>42.3</v>
      </c>
      <c r="D17" s="113">
        <v>0</v>
      </c>
      <c r="E17" s="129">
        <f t="shared" si="10"/>
        <v>23570.716</v>
      </c>
      <c r="F17" s="107">
        <f t="shared" si="10"/>
        <v>20432.449999999997</v>
      </c>
      <c r="G17" s="107">
        <f t="shared" si="0"/>
        <v>19110.541000000001</v>
      </c>
      <c r="H17" s="107">
        <f t="shared" si="1"/>
        <v>93.530345112798528</v>
      </c>
      <c r="I17" s="107">
        <f t="shared" si="2"/>
        <v>81.077473420832874</v>
      </c>
      <c r="J17" s="129">
        <f t="shared" si="3"/>
        <v>3586.3159999999998</v>
      </c>
      <c r="K17" s="107">
        <f t="shared" si="3"/>
        <v>2493.3000000000002</v>
      </c>
      <c r="L17" s="107">
        <f t="shared" si="3"/>
        <v>2534.9209999999998</v>
      </c>
      <c r="M17" s="107">
        <f t="shared" si="11"/>
        <v>101.66931376087913</v>
      </c>
      <c r="N17" s="107">
        <f t="shared" si="12"/>
        <v>70.683146716574896</v>
      </c>
      <c r="O17" s="129">
        <f t="shared" si="4"/>
        <v>1195.616</v>
      </c>
      <c r="P17" s="107">
        <f t="shared" si="4"/>
        <v>650.29999999999995</v>
      </c>
      <c r="Q17" s="107">
        <f t="shared" si="4"/>
        <v>541.57100000000003</v>
      </c>
      <c r="R17" s="107">
        <f t="shared" si="13"/>
        <v>83.280178379209602</v>
      </c>
      <c r="S17" s="106">
        <f t="shared" si="14"/>
        <v>45.296399512887078</v>
      </c>
      <c r="T17" s="123">
        <v>0.316</v>
      </c>
      <c r="U17" s="130">
        <v>0.3</v>
      </c>
      <c r="V17" s="131">
        <v>0.47399999999999998</v>
      </c>
      <c r="W17" s="107">
        <f t="shared" si="15"/>
        <v>158</v>
      </c>
      <c r="X17" s="106">
        <f t="shared" si="16"/>
        <v>150</v>
      </c>
      <c r="Y17" s="123">
        <v>2024.7</v>
      </c>
      <c r="Z17" s="130">
        <v>1600</v>
      </c>
      <c r="AA17" s="131">
        <v>1596.25</v>
      </c>
      <c r="AB17" s="107">
        <f t="shared" si="17"/>
        <v>99.765625</v>
      </c>
      <c r="AC17" s="106">
        <f t="shared" si="18"/>
        <v>78.838840322023017</v>
      </c>
      <c r="AD17" s="123">
        <v>1195.3</v>
      </c>
      <c r="AE17" s="130">
        <v>650</v>
      </c>
      <c r="AF17" s="131">
        <v>541.09699999999998</v>
      </c>
      <c r="AG17" s="107">
        <f t="shared" si="19"/>
        <v>83.245692307692309</v>
      </c>
      <c r="AH17" s="106">
        <f t="shared" si="20"/>
        <v>45.268719150004181</v>
      </c>
      <c r="AI17" s="123">
        <v>4</v>
      </c>
      <c r="AJ17" s="130">
        <v>3</v>
      </c>
      <c r="AK17" s="131">
        <v>2</v>
      </c>
      <c r="AL17" s="107">
        <f t="shared" si="21"/>
        <v>66.666666666666657</v>
      </c>
      <c r="AM17" s="106">
        <f t="shared" si="22"/>
        <v>50</v>
      </c>
      <c r="AN17" s="132"/>
      <c r="AO17" s="132"/>
      <c r="AP17" s="107"/>
      <c r="AQ17" s="107"/>
      <c r="AR17" s="106"/>
      <c r="AS17" s="132"/>
      <c r="AT17" s="132"/>
      <c r="AU17" s="106"/>
      <c r="AV17" s="106"/>
      <c r="AW17" s="106"/>
      <c r="AX17" s="106"/>
      <c r="AY17" s="142">
        <v>8181</v>
      </c>
      <c r="AZ17" s="133">
        <f t="shared" si="25"/>
        <v>6135.75</v>
      </c>
      <c r="BA17" s="131">
        <v>4772.2</v>
      </c>
      <c r="BB17" s="134"/>
      <c r="BC17" s="134"/>
      <c r="BD17" s="134"/>
      <c r="BE17" s="131">
        <v>1500</v>
      </c>
      <c r="BF17" s="131">
        <v>1500</v>
      </c>
      <c r="BG17" s="131">
        <v>1500</v>
      </c>
      <c r="BH17" s="106"/>
      <c r="BI17" s="106"/>
      <c r="BJ17" s="106"/>
      <c r="BK17" s="106"/>
      <c r="BL17" s="106"/>
      <c r="BM17" s="106"/>
      <c r="BN17" s="129">
        <f t="shared" si="5"/>
        <v>362</v>
      </c>
      <c r="BO17" s="107">
        <f t="shared" si="5"/>
        <v>240</v>
      </c>
      <c r="BP17" s="107">
        <f t="shared" si="5"/>
        <v>391.1</v>
      </c>
      <c r="BQ17" s="107">
        <f t="shared" si="26"/>
        <v>162.95833333333334</v>
      </c>
      <c r="BR17" s="106">
        <f t="shared" si="27"/>
        <v>108.03867403314918</v>
      </c>
      <c r="BS17" s="131">
        <v>362</v>
      </c>
      <c r="BT17" s="130">
        <v>240</v>
      </c>
      <c r="BU17" s="131">
        <v>391.1</v>
      </c>
      <c r="BV17" s="131"/>
      <c r="BW17" s="106"/>
      <c r="BX17" s="131"/>
      <c r="BY17" s="106"/>
      <c r="BZ17" s="106"/>
      <c r="CA17" s="106"/>
      <c r="CB17" s="123"/>
      <c r="CC17" s="130"/>
      <c r="CD17" s="131"/>
      <c r="CE17" s="106"/>
      <c r="CF17" s="106"/>
      <c r="CG17" s="106"/>
      <c r="CH17" s="106"/>
      <c r="CI17" s="106"/>
      <c r="CJ17" s="106"/>
      <c r="CK17" s="128"/>
      <c r="CL17" s="128"/>
      <c r="CM17" s="131"/>
      <c r="CN17" s="123"/>
      <c r="CO17" s="130"/>
      <c r="CP17" s="131">
        <v>4</v>
      </c>
      <c r="CQ17" s="123"/>
      <c r="CR17" s="106"/>
      <c r="CS17" s="131"/>
      <c r="CT17" s="130"/>
      <c r="CU17" s="130"/>
      <c r="CV17" s="131"/>
      <c r="CW17" s="123"/>
      <c r="CX17" s="106"/>
      <c r="CY17" s="131"/>
      <c r="CZ17" s="131">
        <v>10303.4</v>
      </c>
      <c r="DA17" s="106">
        <v>10303.4</v>
      </c>
      <c r="DB17" s="131">
        <v>10303.42</v>
      </c>
      <c r="DC17" s="106"/>
      <c r="DD17" s="106"/>
      <c r="DE17" s="131"/>
      <c r="DF17" s="106"/>
      <c r="DG17" s="129">
        <f t="shared" si="6"/>
        <v>23570.716</v>
      </c>
      <c r="DH17" s="107">
        <f t="shared" si="6"/>
        <v>20432.449999999997</v>
      </c>
      <c r="DI17" s="107">
        <f t="shared" si="7"/>
        <v>19110.541000000001</v>
      </c>
      <c r="DJ17" s="106"/>
      <c r="DK17" s="106"/>
      <c r="DL17" s="106"/>
      <c r="DM17" s="131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29">
        <f t="shared" si="8"/>
        <v>0</v>
      </c>
      <c r="ED17" s="107"/>
      <c r="EE17" s="107">
        <f t="shared" si="9"/>
        <v>0</v>
      </c>
    </row>
    <row r="18" spans="1:135" s="137" customFormat="1" ht="13.5" customHeight="1" x14ac:dyDescent="0.25">
      <c r="A18" s="111">
        <v>9</v>
      </c>
      <c r="B18" s="105" t="s">
        <v>63</v>
      </c>
      <c r="C18" s="128">
        <v>252.1</v>
      </c>
      <c r="D18" s="113">
        <v>0</v>
      </c>
      <c r="E18" s="129">
        <f t="shared" si="10"/>
        <v>4776</v>
      </c>
      <c r="F18" s="107">
        <f t="shared" si="10"/>
        <v>3581.6750000000002</v>
      </c>
      <c r="G18" s="107">
        <f t="shared" si="0"/>
        <v>2799</v>
      </c>
      <c r="H18" s="107">
        <f t="shared" si="1"/>
        <v>78.147793979074038</v>
      </c>
      <c r="I18" s="107">
        <f t="shared" si="2"/>
        <v>58.605527638190956</v>
      </c>
      <c r="J18" s="129">
        <f t="shared" si="3"/>
        <v>958.7</v>
      </c>
      <c r="K18" s="107">
        <f t="shared" si="3"/>
        <v>718.7</v>
      </c>
      <c r="L18" s="107">
        <f t="shared" si="3"/>
        <v>572.19999999999993</v>
      </c>
      <c r="M18" s="107">
        <f t="shared" si="11"/>
        <v>79.615973285098079</v>
      </c>
      <c r="N18" s="107">
        <f t="shared" si="12"/>
        <v>59.684990090747881</v>
      </c>
      <c r="O18" s="129">
        <f t="shared" si="4"/>
        <v>768.7</v>
      </c>
      <c r="P18" s="107">
        <f t="shared" si="4"/>
        <v>576.20000000000005</v>
      </c>
      <c r="Q18" s="107">
        <f t="shared" si="4"/>
        <v>555.69999999999993</v>
      </c>
      <c r="R18" s="107">
        <f t="shared" si="13"/>
        <v>96.442207566817061</v>
      </c>
      <c r="S18" s="106">
        <f t="shared" si="14"/>
        <v>72.290880707688288</v>
      </c>
      <c r="T18" s="123">
        <v>29.6</v>
      </c>
      <c r="U18" s="130">
        <v>22.2</v>
      </c>
      <c r="V18" s="131">
        <v>38.17</v>
      </c>
      <c r="W18" s="107">
        <f t="shared" si="15"/>
        <v>171.93693693693695</v>
      </c>
      <c r="X18" s="106">
        <f t="shared" si="16"/>
        <v>128.95270270270268</v>
      </c>
      <c r="Y18" s="123">
        <v>100</v>
      </c>
      <c r="Z18" s="130">
        <v>75</v>
      </c>
      <c r="AA18" s="131">
        <v>16.5</v>
      </c>
      <c r="AB18" s="107">
        <f t="shared" si="17"/>
        <v>22</v>
      </c>
      <c r="AC18" s="106">
        <f t="shared" si="18"/>
        <v>16.5</v>
      </c>
      <c r="AD18" s="123">
        <v>739.1</v>
      </c>
      <c r="AE18" s="130">
        <v>554</v>
      </c>
      <c r="AF18" s="131">
        <v>517.53</v>
      </c>
      <c r="AG18" s="107">
        <f t="shared" si="19"/>
        <v>93.416967509025255</v>
      </c>
      <c r="AH18" s="106">
        <f t="shared" si="20"/>
        <v>70.021647950209712</v>
      </c>
      <c r="AI18" s="123"/>
      <c r="AJ18" s="130"/>
      <c r="AK18" s="131">
        <v>0</v>
      </c>
      <c r="AL18" s="107"/>
      <c r="AM18" s="106"/>
      <c r="AN18" s="132"/>
      <c r="AO18" s="132"/>
      <c r="AP18" s="107"/>
      <c r="AQ18" s="107"/>
      <c r="AR18" s="106"/>
      <c r="AS18" s="132"/>
      <c r="AT18" s="132"/>
      <c r="AU18" s="106"/>
      <c r="AV18" s="106"/>
      <c r="AW18" s="106"/>
      <c r="AX18" s="106"/>
      <c r="AY18" s="140">
        <v>3817.3</v>
      </c>
      <c r="AZ18" s="133">
        <f t="shared" si="25"/>
        <v>2862.9750000000004</v>
      </c>
      <c r="BA18" s="131">
        <v>2226.8000000000002</v>
      </c>
      <c r="BB18" s="134"/>
      <c r="BC18" s="134"/>
      <c r="BD18" s="134"/>
      <c r="BE18" s="141"/>
      <c r="BF18" s="135"/>
      <c r="BG18" s="131"/>
      <c r="BH18" s="106"/>
      <c r="BI18" s="106"/>
      <c r="BJ18" s="106"/>
      <c r="BK18" s="106"/>
      <c r="BL18" s="106"/>
      <c r="BM18" s="106"/>
      <c r="BN18" s="129">
        <f t="shared" si="5"/>
        <v>90</v>
      </c>
      <c r="BO18" s="107">
        <f t="shared" si="5"/>
        <v>67.5</v>
      </c>
      <c r="BP18" s="107">
        <f t="shared" si="5"/>
        <v>0</v>
      </c>
      <c r="BQ18" s="107">
        <f t="shared" si="26"/>
        <v>0</v>
      </c>
      <c r="BR18" s="106">
        <f t="shared" si="27"/>
        <v>0</v>
      </c>
      <c r="BS18" s="131">
        <v>90</v>
      </c>
      <c r="BT18" s="130">
        <v>67.5</v>
      </c>
      <c r="BU18" s="131">
        <v>0</v>
      </c>
      <c r="BV18" s="131"/>
      <c r="BW18" s="106"/>
      <c r="BX18" s="131"/>
      <c r="BY18" s="106"/>
      <c r="BZ18" s="106"/>
      <c r="CA18" s="106"/>
      <c r="CB18" s="123"/>
      <c r="CC18" s="130"/>
      <c r="CD18" s="131"/>
      <c r="CE18" s="106"/>
      <c r="CF18" s="106"/>
      <c r="CG18" s="106"/>
      <c r="CH18" s="106"/>
      <c r="CI18" s="106"/>
      <c r="CJ18" s="106"/>
      <c r="CK18" s="128"/>
      <c r="CL18" s="128"/>
      <c r="CM18" s="131"/>
      <c r="CN18" s="123"/>
      <c r="CO18" s="130"/>
      <c r="CP18" s="131"/>
      <c r="CQ18" s="123"/>
      <c r="CR18" s="106"/>
      <c r="CS18" s="131"/>
      <c r="CT18" s="130"/>
      <c r="CU18" s="130"/>
      <c r="CV18" s="131"/>
      <c r="CW18" s="123"/>
      <c r="CX18" s="106"/>
      <c r="CY18" s="131"/>
      <c r="CZ18" s="131"/>
      <c r="DA18" s="106"/>
      <c r="DB18" s="131"/>
      <c r="DC18" s="106"/>
      <c r="DD18" s="106"/>
      <c r="DE18" s="131"/>
      <c r="DF18" s="106"/>
      <c r="DG18" s="129">
        <f t="shared" si="6"/>
        <v>4776</v>
      </c>
      <c r="DH18" s="107">
        <f t="shared" si="6"/>
        <v>3581.6750000000002</v>
      </c>
      <c r="DI18" s="107">
        <f t="shared" si="7"/>
        <v>2799</v>
      </c>
      <c r="DJ18" s="106"/>
      <c r="DK18" s="106"/>
      <c r="DL18" s="106"/>
      <c r="DM18" s="131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29">
        <f t="shared" si="8"/>
        <v>0</v>
      </c>
      <c r="ED18" s="107"/>
      <c r="EE18" s="107">
        <f t="shared" si="9"/>
        <v>0</v>
      </c>
    </row>
    <row r="19" spans="1:135" s="137" customFormat="1" ht="13.5" customHeight="1" x14ac:dyDescent="0.25">
      <c r="A19" s="111">
        <v>10</v>
      </c>
      <c r="B19" s="105" t="s">
        <v>64</v>
      </c>
      <c r="C19" s="128">
        <v>22640.799999999999</v>
      </c>
      <c r="D19" s="128">
        <v>0</v>
      </c>
      <c r="E19" s="129">
        <f t="shared" si="10"/>
        <v>94801.7</v>
      </c>
      <c r="F19" s="107">
        <f t="shared" si="10"/>
        <v>71100.75</v>
      </c>
      <c r="G19" s="107">
        <f t="shared" si="0"/>
        <v>53612.093999999997</v>
      </c>
      <c r="H19" s="107">
        <f t="shared" si="1"/>
        <v>75.402993639307596</v>
      </c>
      <c r="I19" s="107">
        <f t="shared" si="2"/>
        <v>56.551827657098976</v>
      </c>
      <c r="J19" s="129">
        <f t="shared" si="3"/>
        <v>11902.7</v>
      </c>
      <c r="K19" s="107">
        <f t="shared" si="3"/>
        <v>8926.5</v>
      </c>
      <c r="L19" s="107">
        <f t="shared" si="3"/>
        <v>5254.3940000000002</v>
      </c>
      <c r="M19" s="107">
        <f t="shared" si="11"/>
        <v>58.862868985604663</v>
      </c>
      <c r="N19" s="107">
        <f t="shared" si="12"/>
        <v>44.144555437001685</v>
      </c>
      <c r="O19" s="129">
        <f t="shared" si="4"/>
        <v>5993.6</v>
      </c>
      <c r="P19" s="107">
        <f t="shared" si="4"/>
        <v>4495.2</v>
      </c>
      <c r="Q19" s="107">
        <f t="shared" si="4"/>
        <v>1924.52</v>
      </c>
      <c r="R19" s="107">
        <f t="shared" si="13"/>
        <v>42.812778074390465</v>
      </c>
      <c r="S19" s="106">
        <f t="shared" si="14"/>
        <v>32.109583555792845</v>
      </c>
      <c r="T19" s="123"/>
      <c r="U19" s="130"/>
      <c r="V19" s="131">
        <v>0.85799999999999998</v>
      </c>
      <c r="W19" s="107"/>
      <c r="X19" s="106"/>
      <c r="Y19" s="123">
        <v>4359.1000000000004</v>
      </c>
      <c r="Z19" s="130">
        <v>3269.3</v>
      </c>
      <c r="AA19" s="131">
        <v>2187.7440000000001</v>
      </c>
      <c r="AB19" s="107">
        <f t="shared" si="17"/>
        <v>66.917811152234421</v>
      </c>
      <c r="AC19" s="106">
        <f t="shared" si="18"/>
        <v>50.18797458190911</v>
      </c>
      <c r="AD19" s="123">
        <v>5993.6</v>
      </c>
      <c r="AE19" s="130">
        <v>4495.2</v>
      </c>
      <c r="AF19" s="131">
        <v>1923.662</v>
      </c>
      <c r="AG19" s="107">
        <f t="shared" si="19"/>
        <v>42.793691048229228</v>
      </c>
      <c r="AH19" s="106">
        <f t="shared" si="20"/>
        <v>32.095268286171915</v>
      </c>
      <c r="AI19" s="123">
        <v>100</v>
      </c>
      <c r="AJ19" s="130">
        <v>75</v>
      </c>
      <c r="AK19" s="131">
        <v>30</v>
      </c>
      <c r="AL19" s="107">
        <f t="shared" si="21"/>
        <v>40</v>
      </c>
      <c r="AM19" s="106">
        <f t="shared" si="22"/>
        <v>30</v>
      </c>
      <c r="AN19" s="132"/>
      <c r="AO19" s="132"/>
      <c r="AP19" s="107"/>
      <c r="AQ19" s="107"/>
      <c r="AR19" s="106"/>
      <c r="AS19" s="132"/>
      <c r="AT19" s="132"/>
      <c r="AU19" s="106"/>
      <c r="AV19" s="106"/>
      <c r="AW19" s="106"/>
      <c r="AX19" s="106"/>
      <c r="AY19" s="142">
        <v>82899</v>
      </c>
      <c r="AZ19" s="133">
        <f t="shared" si="25"/>
        <v>62174.25</v>
      </c>
      <c r="BA19" s="131">
        <v>48357.7</v>
      </c>
      <c r="BB19" s="134"/>
      <c r="BC19" s="134"/>
      <c r="BD19" s="134"/>
      <c r="BE19" s="141"/>
      <c r="BF19" s="135"/>
      <c r="BG19" s="131"/>
      <c r="BH19" s="106"/>
      <c r="BI19" s="106"/>
      <c r="BJ19" s="106"/>
      <c r="BK19" s="106"/>
      <c r="BL19" s="106"/>
      <c r="BM19" s="106"/>
      <c r="BN19" s="129">
        <f t="shared" si="5"/>
        <v>1080</v>
      </c>
      <c r="BO19" s="107">
        <f t="shared" si="5"/>
        <v>810</v>
      </c>
      <c r="BP19" s="107">
        <f t="shared" si="5"/>
        <v>475</v>
      </c>
      <c r="BQ19" s="107">
        <f t="shared" si="26"/>
        <v>58.641975308641982</v>
      </c>
      <c r="BR19" s="106">
        <f t="shared" si="27"/>
        <v>43.981481481481481</v>
      </c>
      <c r="BS19" s="131">
        <v>500</v>
      </c>
      <c r="BT19" s="130">
        <v>375</v>
      </c>
      <c r="BU19" s="131">
        <v>195</v>
      </c>
      <c r="BV19" s="131"/>
      <c r="BW19" s="106"/>
      <c r="BX19" s="131"/>
      <c r="BY19" s="106"/>
      <c r="BZ19" s="106"/>
      <c r="CA19" s="106"/>
      <c r="CB19" s="123">
        <v>580</v>
      </c>
      <c r="CC19" s="130">
        <v>435</v>
      </c>
      <c r="CD19" s="131">
        <v>280</v>
      </c>
      <c r="CE19" s="106"/>
      <c r="CF19" s="106"/>
      <c r="CG19" s="106"/>
      <c r="CH19" s="106"/>
      <c r="CI19" s="106"/>
      <c r="CJ19" s="106"/>
      <c r="CK19" s="128"/>
      <c r="CL19" s="128"/>
      <c r="CM19" s="131"/>
      <c r="CN19" s="123">
        <v>370</v>
      </c>
      <c r="CO19" s="130">
        <v>277</v>
      </c>
      <c r="CP19" s="131">
        <v>37.130000000000003</v>
      </c>
      <c r="CQ19" s="123">
        <v>370</v>
      </c>
      <c r="CR19" s="106">
        <v>277</v>
      </c>
      <c r="CS19" s="131">
        <v>35.130000000000003</v>
      </c>
      <c r="CT19" s="130"/>
      <c r="CU19" s="130"/>
      <c r="CV19" s="131"/>
      <c r="CW19" s="123"/>
      <c r="CX19" s="106"/>
      <c r="CY19" s="131"/>
      <c r="CZ19" s="131"/>
      <c r="DA19" s="106"/>
      <c r="DB19" s="131"/>
      <c r="DC19" s="106"/>
      <c r="DD19" s="106"/>
      <c r="DE19" s="131">
        <v>600</v>
      </c>
      <c r="DF19" s="106"/>
      <c r="DG19" s="129">
        <f t="shared" si="6"/>
        <v>94801.7</v>
      </c>
      <c r="DH19" s="107">
        <f t="shared" si="6"/>
        <v>71100.75</v>
      </c>
      <c r="DI19" s="107">
        <f t="shared" si="7"/>
        <v>53612.093999999997</v>
      </c>
      <c r="DJ19" s="106"/>
      <c r="DK19" s="106"/>
      <c r="DL19" s="106"/>
      <c r="DM19" s="131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29">
        <f t="shared" si="8"/>
        <v>0</v>
      </c>
      <c r="ED19" s="107"/>
      <c r="EE19" s="107">
        <f t="shared" si="9"/>
        <v>0</v>
      </c>
    </row>
    <row r="20" spans="1:135" s="137" customFormat="1" ht="13.5" customHeight="1" x14ac:dyDescent="0.25">
      <c r="A20" s="111">
        <v>11</v>
      </c>
      <c r="B20" s="105" t="s">
        <v>65</v>
      </c>
      <c r="C20" s="128">
        <v>675.9</v>
      </c>
      <c r="D20" s="128">
        <v>0</v>
      </c>
      <c r="E20" s="129">
        <f t="shared" si="10"/>
        <v>116046</v>
      </c>
      <c r="F20" s="107">
        <f t="shared" si="10"/>
        <v>83568.325000000012</v>
      </c>
      <c r="G20" s="107">
        <f t="shared" si="0"/>
        <v>62277.767999999996</v>
      </c>
      <c r="H20" s="107">
        <f t="shared" si="1"/>
        <v>74.52317370247637</v>
      </c>
      <c r="I20" s="107">
        <f t="shared" si="2"/>
        <v>53.66644951140065</v>
      </c>
      <c r="J20" s="129">
        <f t="shared" si="3"/>
        <v>31830</v>
      </c>
      <c r="K20" s="107">
        <f t="shared" si="3"/>
        <v>20600</v>
      </c>
      <c r="L20" s="107">
        <f t="shared" si="3"/>
        <v>13345.367999999999</v>
      </c>
      <c r="M20" s="107">
        <f t="shared" si="11"/>
        <v>64.783339805825236</v>
      </c>
      <c r="N20" s="107">
        <f t="shared" si="12"/>
        <v>41.927012252591886</v>
      </c>
      <c r="O20" s="129">
        <f t="shared" si="4"/>
        <v>12000</v>
      </c>
      <c r="P20" s="107">
        <f t="shared" si="4"/>
        <v>7500</v>
      </c>
      <c r="Q20" s="107">
        <f t="shared" si="4"/>
        <v>5069.01</v>
      </c>
      <c r="R20" s="107">
        <f t="shared" si="13"/>
        <v>67.586799999999997</v>
      </c>
      <c r="S20" s="106">
        <f t="shared" si="14"/>
        <v>42.241750000000003</v>
      </c>
      <c r="T20" s="123"/>
      <c r="U20" s="130"/>
      <c r="V20" s="131">
        <v>30.404</v>
      </c>
      <c r="W20" s="107"/>
      <c r="X20" s="106"/>
      <c r="Y20" s="123">
        <v>11300</v>
      </c>
      <c r="Z20" s="130">
        <v>8000</v>
      </c>
      <c r="AA20" s="131">
        <v>2597.85</v>
      </c>
      <c r="AB20" s="107">
        <f t="shared" si="17"/>
        <v>32.473124999999996</v>
      </c>
      <c r="AC20" s="106">
        <f t="shared" si="18"/>
        <v>22.989823008849559</v>
      </c>
      <c r="AD20" s="123">
        <v>12000</v>
      </c>
      <c r="AE20" s="130">
        <v>7500</v>
      </c>
      <c r="AF20" s="131">
        <v>5038.6059999999998</v>
      </c>
      <c r="AG20" s="107">
        <f t="shared" si="19"/>
        <v>67.181413333333325</v>
      </c>
      <c r="AH20" s="106">
        <f t="shared" si="20"/>
        <v>41.988383333333331</v>
      </c>
      <c r="AI20" s="123">
        <v>1620</v>
      </c>
      <c r="AJ20" s="130">
        <v>800</v>
      </c>
      <c r="AK20" s="131">
        <v>407.37</v>
      </c>
      <c r="AL20" s="107">
        <f t="shared" si="21"/>
        <v>50.921249999999993</v>
      </c>
      <c r="AM20" s="106">
        <f t="shared" si="22"/>
        <v>25.146296296296295</v>
      </c>
      <c r="AN20" s="132"/>
      <c r="AO20" s="132"/>
      <c r="AP20" s="107"/>
      <c r="AQ20" s="107"/>
      <c r="AR20" s="106"/>
      <c r="AS20" s="132"/>
      <c r="AT20" s="132"/>
      <c r="AU20" s="106"/>
      <c r="AV20" s="106"/>
      <c r="AW20" s="106"/>
      <c r="AX20" s="106"/>
      <c r="AY20" s="142">
        <v>81882.3</v>
      </c>
      <c r="AZ20" s="133">
        <f t="shared" si="25"/>
        <v>61411.725000000006</v>
      </c>
      <c r="BA20" s="131">
        <v>47764.800000000003</v>
      </c>
      <c r="BB20" s="134"/>
      <c r="BC20" s="134"/>
      <c r="BD20" s="134"/>
      <c r="BE20" s="123">
        <v>2333.6999999999998</v>
      </c>
      <c r="BF20" s="135">
        <v>1556.6</v>
      </c>
      <c r="BG20" s="131">
        <v>1167.5999999999999</v>
      </c>
      <c r="BH20" s="106"/>
      <c r="BI20" s="106"/>
      <c r="BJ20" s="106"/>
      <c r="BK20" s="106"/>
      <c r="BL20" s="106"/>
      <c r="BM20" s="106"/>
      <c r="BN20" s="129">
        <f t="shared" si="5"/>
        <v>1150</v>
      </c>
      <c r="BO20" s="107">
        <f t="shared" si="5"/>
        <v>800</v>
      </c>
      <c r="BP20" s="107">
        <f t="shared" si="5"/>
        <v>210.97200000000001</v>
      </c>
      <c r="BQ20" s="107">
        <f t="shared" si="26"/>
        <v>26.371500000000005</v>
      </c>
      <c r="BR20" s="106">
        <f t="shared" si="27"/>
        <v>18.345391304347828</v>
      </c>
      <c r="BS20" s="131">
        <v>1150</v>
      </c>
      <c r="BT20" s="130">
        <v>800</v>
      </c>
      <c r="BU20" s="131">
        <v>210.97200000000001</v>
      </c>
      <c r="BV20" s="131"/>
      <c r="BW20" s="106"/>
      <c r="BX20" s="131"/>
      <c r="BY20" s="106"/>
      <c r="BZ20" s="106"/>
      <c r="CA20" s="106"/>
      <c r="CB20" s="123"/>
      <c r="CC20" s="130"/>
      <c r="CD20" s="131">
        <v>0</v>
      </c>
      <c r="CE20" s="106"/>
      <c r="CF20" s="106"/>
      <c r="CG20" s="106"/>
      <c r="CH20" s="106"/>
      <c r="CI20" s="106"/>
      <c r="CJ20" s="106"/>
      <c r="CK20" s="128"/>
      <c r="CL20" s="128"/>
      <c r="CM20" s="131"/>
      <c r="CN20" s="123">
        <v>5760</v>
      </c>
      <c r="CO20" s="130">
        <v>3500</v>
      </c>
      <c r="CP20" s="131">
        <v>4660.1660000000002</v>
      </c>
      <c r="CQ20" s="123">
        <v>342</v>
      </c>
      <c r="CR20" s="106">
        <v>230</v>
      </c>
      <c r="CS20" s="131">
        <v>0</v>
      </c>
      <c r="CT20" s="130"/>
      <c r="CU20" s="130"/>
      <c r="CV20" s="131"/>
      <c r="CW20" s="123"/>
      <c r="CX20" s="106"/>
      <c r="CY20" s="131">
        <v>400</v>
      </c>
      <c r="CZ20" s="131"/>
      <c r="DA20" s="106"/>
      <c r="DB20" s="131"/>
      <c r="DC20" s="106"/>
      <c r="DD20" s="106"/>
      <c r="DE20" s="131"/>
      <c r="DF20" s="106"/>
      <c r="DG20" s="129">
        <f t="shared" si="6"/>
        <v>116046</v>
      </c>
      <c r="DH20" s="107">
        <f t="shared" si="6"/>
        <v>83568.325000000012</v>
      </c>
      <c r="DI20" s="107">
        <f t="shared" si="7"/>
        <v>62277.767999999996</v>
      </c>
      <c r="DJ20" s="106"/>
      <c r="DK20" s="106"/>
      <c r="DL20" s="106"/>
      <c r="DM20" s="131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29">
        <f t="shared" si="8"/>
        <v>0</v>
      </c>
      <c r="ED20" s="107"/>
      <c r="EE20" s="107">
        <f t="shared" si="9"/>
        <v>0</v>
      </c>
    </row>
    <row r="21" spans="1:135" s="137" customFormat="1" ht="13.5" customHeight="1" x14ac:dyDescent="0.25">
      <c r="A21" s="111">
        <v>12</v>
      </c>
      <c r="B21" s="105" t="s">
        <v>66</v>
      </c>
      <c r="C21" s="128">
        <v>133.19999999999999</v>
      </c>
      <c r="D21" s="128">
        <v>0</v>
      </c>
      <c r="E21" s="129">
        <f t="shared" si="10"/>
        <v>14679.5</v>
      </c>
      <c r="F21" s="107">
        <f t="shared" si="10"/>
        <v>10998.275000000001</v>
      </c>
      <c r="G21" s="107">
        <f t="shared" si="0"/>
        <v>8264.7930000000015</v>
      </c>
      <c r="H21" s="107">
        <f t="shared" si="1"/>
        <v>75.146266119005034</v>
      </c>
      <c r="I21" s="107">
        <f t="shared" si="2"/>
        <v>56.301597465853746</v>
      </c>
      <c r="J21" s="129">
        <f t="shared" si="3"/>
        <v>2579.9</v>
      </c>
      <c r="K21" s="107">
        <f t="shared" si="3"/>
        <v>2433</v>
      </c>
      <c r="L21" s="107">
        <f t="shared" si="3"/>
        <v>1491.7929999999997</v>
      </c>
      <c r="M21" s="107">
        <f t="shared" si="11"/>
        <v>61.314960953555264</v>
      </c>
      <c r="N21" s="107">
        <f t="shared" si="12"/>
        <v>57.823675336253331</v>
      </c>
      <c r="O21" s="129">
        <f t="shared" si="4"/>
        <v>2035.8</v>
      </c>
      <c r="P21" s="107">
        <f t="shared" si="4"/>
        <v>1912.8</v>
      </c>
      <c r="Q21" s="107">
        <f t="shared" si="4"/>
        <v>1186.1509999999998</v>
      </c>
      <c r="R21" s="107">
        <f t="shared" si="13"/>
        <v>62.011240066917608</v>
      </c>
      <c r="S21" s="106">
        <f t="shared" si="14"/>
        <v>58.264613419785825</v>
      </c>
      <c r="T21" s="123">
        <v>17.8</v>
      </c>
      <c r="U21" s="130">
        <v>17.8</v>
      </c>
      <c r="V21" s="131">
        <v>85.762</v>
      </c>
      <c r="W21" s="107">
        <f t="shared" si="15"/>
        <v>481.80898876404495</v>
      </c>
      <c r="X21" s="106">
        <f t="shared" si="16"/>
        <v>481.80898876404495</v>
      </c>
      <c r="Y21" s="123">
        <v>480.2</v>
      </c>
      <c r="Z21" s="130">
        <v>480.2</v>
      </c>
      <c r="AA21" s="131">
        <v>240.1</v>
      </c>
      <c r="AB21" s="107">
        <f t="shared" si="17"/>
        <v>50</v>
      </c>
      <c r="AC21" s="106">
        <f t="shared" si="18"/>
        <v>50</v>
      </c>
      <c r="AD21" s="123">
        <v>2018</v>
      </c>
      <c r="AE21" s="130">
        <v>1895</v>
      </c>
      <c r="AF21" s="131">
        <v>1100.3889999999999</v>
      </c>
      <c r="AG21" s="107">
        <f t="shared" si="19"/>
        <v>58.068021108179416</v>
      </c>
      <c r="AH21" s="106">
        <f t="shared" si="20"/>
        <v>54.528691774033689</v>
      </c>
      <c r="AI21" s="123"/>
      <c r="AJ21" s="130"/>
      <c r="AK21" s="131">
        <v>0</v>
      </c>
      <c r="AL21" s="107"/>
      <c r="AM21" s="106"/>
      <c r="AN21" s="132"/>
      <c r="AO21" s="132"/>
      <c r="AP21" s="107"/>
      <c r="AQ21" s="107"/>
      <c r="AR21" s="106"/>
      <c r="AS21" s="132"/>
      <c r="AT21" s="132"/>
      <c r="AU21" s="106"/>
      <c r="AV21" s="106"/>
      <c r="AW21" s="106"/>
      <c r="AX21" s="106"/>
      <c r="AY21" s="142">
        <v>10753.7</v>
      </c>
      <c r="AZ21" s="133">
        <f t="shared" si="25"/>
        <v>8065.2750000000005</v>
      </c>
      <c r="BA21" s="131">
        <v>6273</v>
      </c>
      <c r="BB21" s="134"/>
      <c r="BC21" s="134"/>
      <c r="BD21" s="134"/>
      <c r="BE21" s="135"/>
      <c r="BF21" s="135"/>
      <c r="BG21" s="131"/>
      <c r="BH21" s="106"/>
      <c r="BI21" s="106"/>
      <c r="BJ21" s="106"/>
      <c r="BK21" s="106"/>
      <c r="BL21" s="106"/>
      <c r="BM21" s="106"/>
      <c r="BN21" s="129">
        <f t="shared" si="5"/>
        <v>63.9</v>
      </c>
      <c r="BO21" s="107">
        <f t="shared" si="5"/>
        <v>40</v>
      </c>
      <c r="BP21" s="107">
        <f t="shared" si="5"/>
        <v>37.542000000000002</v>
      </c>
      <c r="BQ21" s="107">
        <v>0</v>
      </c>
      <c r="BR21" s="106">
        <f t="shared" si="27"/>
        <v>58.751173708920192</v>
      </c>
      <c r="BS21" s="131"/>
      <c r="BT21" s="130"/>
      <c r="BU21" s="131"/>
      <c r="BV21" s="131">
        <v>63.9</v>
      </c>
      <c r="BW21" s="106">
        <v>40</v>
      </c>
      <c r="BX21" s="131">
        <v>37.542000000000002</v>
      </c>
      <c r="BY21" s="106"/>
      <c r="BZ21" s="106"/>
      <c r="CA21" s="106"/>
      <c r="CB21" s="123"/>
      <c r="CC21" s="130"/>
      <c r="CD21" s="131">
        <v>0</v>
      </c>
      <c r="CE21" s="106"/>
      <c r="CF21" s="106"/>
      <c r="CG21" s="106"/>
      <c r="CH21" s="106"/>
      <c r="CI21" s="106"/>
      <c r="CJ21" s="106"/>
      <c r="CK21" s="128"/>
      <c r="CL21" s="128"/>
      <c r="CM21" s="131"/>
      <c r="CN21" s="123"/>
      <c r="CO21" s="130"/>
      <c r="CP21" s="131">
        <v>28</v>
      </c>
      <c r="CQ21" s="123"/>
      <c r="CR21" s="106"/>
      <c r="CS21" s="131"/>
      <c r="CT21" s="130"/>
      <c r="CU21" s="130"/>
      <c r="CV21" s="131"/>
      <c r="CW21" s="123"/>
      <c r="CX21" s="106"/>
      <c r="CY21" s="131"/>
      <c r="CZ21" s="131">
        <v>1345.9</v>
      </c>
      <c r="DA21" s="106">
        <v>500</v>
      </c>
      <c r="DB21" s="131">
        <v>500</v>
      </c>
      <c r="DC21" s="106"/>
      <c r="DD21" s="106"/>
      <c r="DE21" s="131"/>
      <c r="DF21" s="106"/>
      <c r="DG21" s="129">
        <f t="shared" si="6"/>
        <v>14679.5</v>
      </c>
      <c r="DH21" s="107">
        <f t="shared" si="6"/>
        <v>10998.275000000001</v>
      </c>
      <c r="DI21" s="107">
        <f t="shared" si="7"/>
        <v>8264.7930000000015</v>
      </c>
      <c r="DJ21" s="106"/>
      <c r="DK21" s="106"/>
      <c r="DL21" s="106"/>
      <c r="DM21" s="131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29">
        <f t="shared" si="8"/>
        <v>0</v>
      </c>
      <c r="ED21" s="107"/>
      <c r="EE21" s="107">
        <f t="shared" si="9"/>
        <v>0</v>
      </c>
    </row>
    <row r="22" spans="1:135" s="143" customFormat="1" ht="13.5" customHeight="1" x14ac:dyDescent="0.25">
      <c r="A22" s="111">
        <v>13</v>
      </c>
      <c r="B22" s="105" t="s">
        <v>67</v>
      </c>
      <c r="C22" s="128">
        <v>1132.5</v>
      </c>
      <c r="D22" s="128">
        <v>0</v>
      </c>
      <c r="E22" s="129">
        <f t="shared" si="10"/>
        <v>99564.38</v>
      </c>
      <c r="F22" s="107">
        <f t="shared" si="10"/>
        <v>63319.075000000004</v>
      </c>
      <c r="G22" s="107">
        <f t="shared" si="0"/>
        <v>49329.921999999991</v>
      </c>
      <c r="H22" s="107">
        <f t="shared" si="1"/>
        <v>77.906889827433503</v>
      </c>
      <c r="I22" s="107">
        <f t="shared" si="2"/>
        <v>49.545753210133974</v>
      </c>
      <c r="J22" s="129">
        <f t="shared" si="3"/>
        <v>18031.3</v>
      </c>
      <c r="K22" s="107">
        <f t="shared" si="3"/>
        <v>10687</v>
      </c>
      <c r="L22" s="107">
        <f t="shared" si="3"/>
        <v>8393.7219999999998</v>
      </c>
      <c r="M22" s="107">
        <f t="shared" si="11"/>
        <v>78.541424160194623</v>
      </c>
      <c r="N22" s="107">
        <f t="shared" si="12"/>
        <v>46.550842146711553</v>
      </c>
      <c r="O22" s="129">
        <f t="shared" si="4"/>
        <v>7987.3</v>
      </c>
      <c r="P22" s="107">
        <f t="shared" si="4"/>
        <v>4032</v>
      </c>
      <c r="Q22" s="107">
        <f t="shared" si="4"/>
        <v>3850.5169999999998</v>
      </c>
      <c r="R22" s="107">
        <f t="shared" si="13"/>
        <v>95.498933531746019</v>
      </c>
      <c r="S22" s="106">
        <f t="shared" si="14"/>
        <v>48.207992688392821</v>
      </c>
      <c r="T22" s="123">
        <v>58.3</v>
      </c>
      <c r="U22" s="130">
        <v>32</v>
      </c>
      <c r="V22" s="131">
        <v>4.2050000000000001</v>
      </c>
      <c r="W22" s="107">
        <f t="shared" si="15"/>
        <v>13.140625</v>
      </c>
      <c r="X22" s="106">
        <f t="shared" si="16"/>
        <v>7.2126929674099491</v>
      </c>
      <c r="Y22" s="123">
        <v>5524</v>
      </c>
      <c r="Z22" s="130">
        <v>3450</v>
      </c>
      <c r="AA22" s="131">
        <v>1893.883</v>
      </c>
      <c r="AB22" s="107">
        <f t="shared" si="17"/>
        <v>54.895159420289851</v>
      </c>
      <c r="AC22" s="106">
        <f t="shared" si="18"/>
        <v>34.28463070238957</v>
      </c>
      <c r="AD22" s="123">
        <v>7929</v>
      </c>
      <c r="AE22" s="130">
        <v>4000</v>
      </c>
      <c r="AF22" s="131">
        <v>3846.3119999999999</v>
      </c>
      <c r="AG22" s="107">
        <f t="shared" si="19"/>
        <v>96.157799999999995</v>
      </c>
      <c r="AH22" s="106">
        <f t="shared" si="20"/>
        <v>48.509421112372301</v>
      </c>
      <c r="AI22" s="123">
        <v>570</v>
      </c>
      <c r="AJ22" s="130">
        <v>465</v>
      </c>
      <c r="AK22" s="131">
        <v>249.3</v>
      </c>
      <c r="AL22" s="107">
        <f t="shared" si="21"/>
        <v>53.612903225806448</v>
      </c>
      <c r="AM22" s="106">
        <f t="shared" si="22"/>
        <v>43.736842105263158</v>
      </c>
      <c r="AN22" s="132"/>
      <c r="AO22" s="132"/>
      <c r="AP22" s="107"/>
      <c r="AQ22" s="107"/>
      <c r="AR22" s="106"/>
      <c r="AS22" s="132"/>
      <c r="AT22" s="132"/>
      <c r="AU22" s="106"/>
      <c r="AV22" s="106"/>
      <c r="AW22" s="106"/>
      <c r="AX22" s="106"/>
      <c r="AY22" s="142">
        <v>70176.100000000006</v>
      </c>
      <c r="AZ22" s="133">
        <f t="shared" si="25"/>
        <v>52632.075000000004</v>
      </c>
      <c r="BA22" s="131">
        <v>40936.199999999997</v>
      </c>
      <c r="BB22" s="134"/>
      <c r="BC22" s="134"/>
      <c r="BD22" s="134"/>
      <c r="BE22" s="135"/>
      <c r="BF22" s="135"/>
      <c r="BG22" s="131"/>
      <c r="BH22" s="106"/>
      <c r="BI22" s="106"/>
      <c r="BJ22" s="106"/>
      <c r="BK22" s="106"/>
      <c r="BL22" s="106"/>
      <c r="BM22" s="106"/>
      <c r="BN22" s="129">
        <f t="shared" si="5"/>
        <v>750</v>
      </c>
      <c r="BO22" s="107">
        <f t="shared" si="5"/>
        <v>340</v>
      </c>
      <c r="BP22" s="107">
        <f t="shared" si="5"/>
        <v>391.59800000000001</v>
      </c>
      <c r="BQ22" s="107">
        <f t="shared" si="26"/>
        <v>115.17588235294119</v>
      </c>
      <c r="BR22" s="106">
        <f t="shared" si="27"/>
        <v>52.213066666666663</v>
      </c>
      <c r="BS22" s="131"/>
      <c r="BT22" s="130"/>
      <c r="BU22" s="131"/>
      <c r="BV22" s="131">
        <v>750</v>
      </c>
      <c r="BW22" s="106">
        <v>340</v>
      </c>
      <c r="BX22" s="131">
        <v>391.59800000000001</v>
      </c>
      <c r="BY22" s="106"/>
      <c r="BZ22" s="106"/>
      <c r="CA22" s="106"/>
      <c r="CB22" s="123"/>
      <c r="CC22" s="130"/>
      <c r="CD22" s="131">
        <v>0</v>
      </c>
      <c r="CE22" s="106"/>
      <c r="CF22" s="106"/>
      <c r="CG22" s="106"/>
      <c r="CH22" s="106"/>
      <c r="CI22" s="106"/>
      <c r="CJ22" s="106"/>
      <c r="CK22" s="128"/>
      <c r="CL22" s="128"/>
      <c r="CM22" s="131"/>
      <c r="CN22" s="123">
        <v>3200</v>
      </c>
      <c r="CO22" s="130">
        <v>2400</v>
      </c>
      <c r="CP22" s="131">
        <v>2008.424</v>
      </c>
      <c r="CQ22" s="123">
        <v>600</v>
      </c>
      <c r="CR22" s="106">
        <v>450</v>
      </c>
      <c r="CS22" s="131">
        <v>173.57400000000001</v>
      </c>
      <c r="CT22" s="130"/>
      <c r="CU22" s="130"/>
      <c r="CV22" s="131"/>
      <c r="CW22" s="123"/>
      <c r="CX22" s="106"/>
      <c r="CY22" s="131"/>
      <c r="CZ22" s="131"/>
      <c r="DA22" s="106"/>
      <c r="DB22" s="131"/>
      <c r="DC22" s="106"/>
      <c r="DD22" s="106"/>
      <c r="DE22" s="131"/>
      <c r="DF22" s="106"/>
      <c r="DG22" s="129">
        <f t="shared" si="6"/>
        <v>88207.400000000009</v>
      </c>
      <c r="DH22" s="107">
        <f t="shared" si="6"/>
        <v>63319.075000000004</v>
      </c>
      <c r="DI22" s="107">
        <f t="shared" si="7"/>
        <v>49329.921999999991</v>
      </c>
      <c r="DJ22" s="106"/>
      <c r="DK22" s="106"/>
      <c r="DL22" s="106"/>
      <c r="DM22" s="131">
        <v>11356.98</v>
      </c>
      <c r="DN22" s="106">
        <v>0</v>
      </c>
      <c r="DO22" s="106">
        <v>0</v>
      </c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29">
        <f t="shared" si="8"/>
        <v>11356.98</v>
      </c>
      <c r="ED22" s="107"/>
      <c r="EE22" s="107">
        <f t="shared" si="9"/>
        <v>0</v>
      </c>
    </row>
    <row r="23" spans="1:135" s="143" customFormat="1" ht="13.5" customHeight="1" x14ac:dyDescent="0.25">
      <c r="A23" s="111">
        <v>14</v>
      </c>
      <c r="B23" s="105" t="s">
        <v>68</v>
      </c>
      <c r="C23" s="128">
        <v>442.8</v>
      </c>
      <c r="D23" s="128">
        <v>0</v>
      </c>
      <c r="E23" s="129">
        <f t="shared" si="10"/>
        <v>52278.9</v>
      </c>
      <c r="F23" s="107">
        <f t="shared" si="10"/>
        <v>39130.375</v>
      </c>
      <c r="G23" s="107">
        <f t="shared" si="0"/>
        <v>28654.134999999998</v>
      </c>
      <c r="H23" s="107">
        <f t="shared" si="1"/>
        <v>73.227345764000475</v>
      </c>
      <c r="I23" s="107">
        <f t="shared" si="2"/>
        <v>54.810133725078373</v>
      </c>
      <c r="J23" s="129">
        <f t="shared" si="3"/>
        <v>10302.4</v>
      </c>
      <c r="K23" s="107">
        <f t="shared" si="3"/>
        <v>7648</v>
      </c>
      <c r="L23" s="107">
        <f t="shared" si="3"/>
        <v>4167.6350000000002</v>
      </c>
      <c r="M23" s="107">
        <f t="shared" si="11"/>
        <v>54.493135460251054</v>
      </c>
      <c r="N23" s="107">
        <f t="shared" si="12"/>
        <v>40.453049774809756</v>
      </c>
      <c r="O23" s="129">
        <f t="shared" si="4"/>
        <v>4538.3</v>
      </c>
      <c r="P23" s="107">
        <f t="shared" si="4"/>
        <v>3295</v>
      </c>
      <c r="Q23" s="107">
        <f t="shared" si="4"/>
        <v>1356.3220000000001</v>
      </c>
      <c r="R23" s="107">
        <f t="shared" si="13"/>
        <v>41.163034901365705</v>
      </c>
      <c r="S23" s="106">
        <f t="shared" si="14"/>
        <v>29.88612476037283</v>
      </c>
      <c r="T23" s="123"/>
      <c r="U23" s="130"/>
      <c r="V23" s="131">
        <v>15.784000000000001</v>
      </c>
      <c r="W23" s="107"/>
      <c r="X23" s="106"/>
      <c r="Y23" s="123">
        <v>2901.3</v>
      </c>
      <c r="Z23" s="130">
        <v>2170</v>
      </c>
      <c r="AA23" s="131">
        <v>1428.299</v>
      </c>
      <c r="AB23" s="107">
        <f t="shared" si="17"/>
        <v>65.820230414746533</v>
      </c>
      <c r="AC23" s="106">
        <f t="shared" si="18"/>
        <v>49.229621204287724</v>
      </c>
      <c r="AD23" s="123">
        <v>4538.3</v>
      </c>
      <c r="AE23" s="130">
        <v>3295</v>
      </c>
      <c r="AF23" s="131">
        <v>1340.538</v>
      </c>
      <c r="AG23" s="107">
        <f t="shared" si="19"/>
        <v>40.684006069802727</v>
      </c>
      <c r="AH23" s="106">
        <f t="shared" si="20"/>
        <v>29.538329330365997</v>
      </c>
      <c r="AI23" s="123">
        <v>770.8</v>
      </c>
      <c r="AJ23" s="130">
        <v>668</v>
      </c>
      <c r="AK23" s="131">
        <v>270</v>
      </c>
      <c r="AL23" s="107">
        <f t="shared" si="21"/>
        <v>40.419161676646709</v>
      </c>
      <c r="AM23" s="106">
        <f t="shared" si="22"/>
        <v>35.028541774779455</v>
      </c>
      <c r="AN23" s="132"/>
      <c r="AO23" s="132"/>
      <c r="AP23" s="107"/>
      <c r="AQ23" s="107"/>
      <c r="AR23" s="106"/>
      <c r="AS23" s="132"/>
      <c r="AT23" s="132"/>
      <c r="AU23" s="106"/>
      <c r="AV23" s="106"/>
      <c r="AW23" s="106"/>
      <c r="AX23" s="106"/>
      <c r="AY23" s="142">
        <v>35976.5</v>
      </c>
      <c r="AZ23" s="133">
        <f t="shared" si="25"/>
        <v>26982.375</v>
      </c>
      <c r="BA23" s="131">
        <v>20986.5</v>
      </c>
      <c r="BB23" s="134"/>
      <c r="BC23" s="134"/>
      <c r="BD23" s="134"/>
      <c r="BE23" s="135"/>
      <c r="BF23" s="135"/>
      <c r="BG23" s="131"/>
      <c r="BH23" s="106"/>
      <c r="BI23" s="106"/>
      <c r="BJ23" s="106"/>
      <c r="BK23" s="106"/>
      <c r="BL23" s="106"/>
      <c r="BM23" s="106"/>
      <c r="BN23" s="129">
        <f t="shared" si="5"/>
        <v>482</v>
      </c>
      <c r="BO23" s="107">
        <f t="shared" si="5"/>
        <v>355</v>
      </c>
      <c r="BP23" s="107">
        <f t="shared" si="5"/>
        <v>483.41399999999999</v>
      </c>
      <c r="BQ23" s="107">
        <f t="shared" si="26"/>
        <v>136.17295774647886</v>
      </c>
      <c r="BR23" s="106">
        <f t="shared" si="27"/>
        <v>100.29336099585062</v>
      </c>
      <c r="BS23" s="131"/>
      <c r="BT23" s="130"/>
      <c r="BU23" s="131"/>
      <c r="BV23" s="131">
        <v>200</v>
      </c>
      <c r="BW23" s="106">
        <v>130</v>
      </c>
      <c r="BX23" s="131">
        <v>345.41399999999999</v>
      </c>
      <c r="BY23" s="106"/>
      <c r="BZ23" s="106"/>
      <c r="CA23" s="106"/>
      <c r="CB23" s="123">
        <v>282</v>
      </c>
      <c r="CC23" s="130">
        <v>225</v>
      </c>
      <c r="CD23" s="131">
        <v>138</v>
      </c>
      <c r="CE23" s="106"/>
      <c r="CF23" s="106"/>
      <c r="CG23" s="106"/>
      <c r="CH23" s="106"/>
      <c r="CI23" s="106"/>
      <c r="CJ23" s="106"/>
      <c r="CK23" s="128"/>
      <c r="CL23" s="128"/>
      <c r="CM23" s="131"/>
      <c r="CN23" s="123">
        <v>1610</v>
      </c>
      <c r="CO23" s="130">
        <v>1160</v>
      </c>
      <c r="CP23" s="131">
        <v>629.6</v>
      </c>
      <c r="CQ23" s="123">
        <v>290</v>
      </c>
      <c r="CR23" s="106">
        <v>200</v>
      </c>
      <c r="CS23" s="131">
        <v>23.6</v>
      </c>
      <c r="CT23" s="130"/>
      <c r="CU23" s="130"/>
      <c r="CV23" s="131"/>
      <c r="CW23" s="123"/>
      <c r="CX23" s="106"/>
      <c r="CY23" s="131"/>
      <c r="CZ23" s="131">
        <v>6000</v>
      </c>
      <c r="DA23" s="106">
        <v>4500</v>
      </c>
      <c r="DB23" s="131">
        <v>3500</v>
      </c>
      <c r="DC23" s="106"/>
      <c r="DD23" s="106"/>
      <c r="DE23" s="131"/>
      <c r="DF23" s="106"/>
      <c r="DG23" s="129">
        <f t="shared" si="6"/>
        <v>52278.9</v>
      </c>
      <c r="DH23" s="107">
        <f t="shared" si="6"/>
        <v>39130.375</v>
      </c>
      <c r="DI23" s="107">
        <f t="shared" si="7"/>
        <v>28654.134999999998</v>
      </c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29">
        <f t="shared" si="8"/>
        <v>0</v>
      </c>
      <c r="ED23" s="107"/>
      <c r="EE23" s="107">
        <f t="shared" si="9"/>
        <v>0</v>
      </c>
    </row>
    <row r="24" spans="1:135" s="143" customFormat="1" ht="13.5" customHeight="1" x14ac:dyDescent="0.25">
      <c r="A24" s="111">
        <v>15</v>
      </c>
      <c r="B24" s="105" t="s">
        <v>69</v>
      </c>
      <c r="C24" s="128">
        <v>1091.0999999999999</v>
      </c>
      <c r="D24" s="128">
        <v>0</v>
      </c>
      <c r="E24" s="129">
        <f t="shared" si="10"/>
        <v>10106.299999999999</v>
      </c>
      <c r="F24" s="107">
        <f t="shared" si="10"/>
        <v>8053.95</v>
      </c>
      <c r="G24" s="107">
        <f t="shared" si="0"/>
        <v>6151.0559999999996</v>
      </c>
      <c r="H24" s="107">
        <f t="shared" si="1"/>
        <v>76.373158512282785</v>
      </c>
      <c r="I24" s="107">
        <f t="shared" si="2"/>
        <v>60.863580143079062</v>
      </c>
      <c r="J24" s="129">
        <f t="shared" si="3"/>
        <v>4591.7</v>
      </c>
      <c r="K24" s="107">
        <f t="shared" si="3"/>
        <v>3543</v>
      </c>
      <c r="L24" s="107">
        <f t="shared" si="3"/>
        <v>2309.2559999999999</v>
      </c>
      <c r="M24" s="107">
        <f t="shared" si="11"/>
        <v>65.177984758679088</v>
      </c>
      <c r="N24" s="107">
        <f t="shared" si="12"/>
        <v>50.291961582856025</v>
      </c>
      <c r="O24" s="129">
        <f t="shared" si="4"/>
        <v>2175.6999999999998</v>
      </c>
      <c r="P24" s="107">
        <f t="shared" si="4"/>
        <v>1800</v>
      </c>
      <c r="Q24" s="107">
        <f t="shared" si="4"/>
        <v>1267.578</v>
      </c>
      <c r="R24" s="107">
        <f t="shared" si="13"/>
        <v>70.421000000000006</v>
      </c>
      <c r="S24" s="106">
        <f t="shared" si="14"/>
        <v>58.260697706485274</v>
      </c>
      <c r="T24" s="123">
        <v>375.7</v>
      </c>
      <c r="U24" s="130">
        <v>330</v>
      </c>
      <c r="V24" s="131">
        <v>220.33600000000001</v>
      </c>
      <c r="W24" s="107">
        <f t="shared" si="15"/>
        <v>66.76848484848486</v>
      </c>
      <c r="X24" s="106">
        <f t="shared" si="16"/>
        <v>58.646792653713078</v>
      </c>
      <c r="Y24" s="123">
        <v>1500</v>
      </c>
      <c r="Z24" s="130">
        <v>1020</v>
      </c>
      <c r="AA24" s="131">
        <v>631.97799999999995</v>
      </c>
      <c r="AB24" s="107">
        <f t="shared" si="17"/>
        <v>61.958627450980387</v>
      </c>
      <c r="AC24" s="106">
        <f t="shared" si="18"/>
        <v>42.13186666666666</v>
      </c>
      <c r="AD24" s="123">
        <v>1800</v>
      </c>
      <c r="AE24" s="130">
        <v>1470</v>
      </c>
      <c r="AF24" s="131">
        <v>1047.242</v>
      </c>
      <c r="AG24" s="107">
        <f t="shared" si="19"/>
        <v>71.240952380952379</v>
      </c>
      <c r="AH24" s="106">
        <f t="shared" si="20"/>
        <v>58.18011111111111</v>
      </c>
      <c r="AI24" s="123">
        <v>36</v>
      </c>
      <c r="AJ24" s="130">
        <v>33</v>
      </c>
      <c r="AK24" s="131">
        <v>41.5</v>
      </c>
      <c r="AL24" s="107">
        <f t="shared" si="21"/>
        <v>125.75757575757575</v>
      </c>
      <c r="AM24" s="106">
        <f t="shared" si="22"/>
        <v>115.27777777777777</v>
      </c>
      <c r="AN24" s="132"/>
      <c r="AO24" s="132"/>
      <c r="AP24" s="107"/>
      <c r="AQ24" s="107"/>
      <c r="AR24" s="106"/>
      <c r="AS24" s="132"/>
      <c r="AT24" s="132"/>
      <c r="AU24" s="106"/>
      <c r="AV24" s="106"/>
      <c r="AW24" s="106"/>
      <c r="AX24" s="106"/>
      <c r="AY24" s="142">
        <v>4014.6</v>
      </c>
      <c r="AZ24" s="133">
        <f t="shared" si="25"/>
        <v>3010.95</v>
      </c>
      <c r="BA24" s="131">
        <v>2341.8000000000002</v>
      </c>
      <c r="BB24" s="134"/>
      <c r="BC24" s="134"/>
      <c r="BD24" s="134"/>
      <c r="BE24" s="135">
        <v>1500</v>
      </c>
      <c r="BF24" s="135">
        <v>1500</v>
      </c>
      <c r="BG24" s="131">
        <v>1500</v>
      </c>
      <c r="BH24" s="106"/>
      <c r="BI24" s="106"/>
      <c r="BJ24" s="106"/>
      <c r="BK24" s="106"/>
      <c r="BL24" s="106"/>
      <c r="BM24" s="106"/>
      <c r="BN24" s="129">
        <f t="shared" si="5"/>
        <v>580</v>
      </c>
      <c r="BO24" s="107">
        <f t="shared" si="5"/>
        <v>450</v>
      </c>
      <c r="BP24" s="107">
        <f t="shared" si="5"/>
        <v>302.2</v>
      </c>
      <c r="BQ24" s="107">
        <f t="shared" si="26"/>
        <v>67.155555555555551</v>
      </c>
      <c r="BR24" s="106">
        <f t="shared" si="27"/>
        <v>52.103448275862064</v>
      </c>
      <c r="BS24" s="131">
        <v>580</v>
      </c>
      <c r="BT24" s="130">
        <v>450</v>
      </c>
      <c r="BU24" s="131">
        <v>302.2</v>
      </c>
      <c r="BV24" s="131"/>
      <c r="BW24" s="106"/>
      <c r="BX24" s="131"/>
      <c r="BY24" s="106"/>
      <c r="BZ24" s="106"/>
      <c r="CA24" s="106"/>
      <c r="CB24" s="123"/>
      <c r="CC24" s="130"/>
      <c r="CD24" s="131"/>
      <c r="CE24" s="106"/>
      <c r="CF24" s="106"/>
      <c r="CG24" s="106"/>
      <c r="CH24" s="106"/>
      <c r="CI24" s="106"/>
      <c r="CJ24" s="106"/>
      <c r="CK24" s="128"/>
      <c r="CL24" s="128"/>
      <c r="CM24" s="131"/>
      <c r="CN24" s="123">
        <v>60</v>
      </c>
      <c r="CO24" s="130">
        <v>60</v>
      </c>
      <c r="CP24" s="131">
        <v>6</v>
      </c>
      <c r="CQ24" s="123"/>
      <c r="CR24" s="106"/>
      <c r="CS24" s="131"/>
      <c r="CT24" s="130"/>
      <c r="CU24" s="130"/>
      <c r="CV24" s="131"/>
      <c r="CW24" s="123"/>
      <c r="CX24" s="106"/>
      <c r="CY24" s="131"/>
      <c r="CZ24" s="106"/>
      <c r="DA24" s="106"/>
      <c r="DB24" s="131"/>
      <c r="DC24" s="106">
        <v>240</v>
      </c>
      <c r="DD24" s="106">
        <v>180</v>
      </c>
      <c r="DE24" s="131">
        <v>60</v>
      </c>
      <c r="DF24" s="106"/>
      <c r="DG24" s="129">
        <f t="shared" si="6"/>
        <v>10106.299999999999</v>
      </c>
      <c r="DH24" s="107">
        <f t="shared" si="6"/>
        <v>8053.95</v>
      </c>
      <c r="DI24" s="107">
        <f t="shared" si="7"/>
        <v>6151.0559999999996</v>
      </c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29">
        <f t="shared" si="8"/>
        <v>0</v>
      </c>
      <c r="ED24" s="107"/>
      <c r="EE24" s="107">
        <f t="shared" si="9"/>
        <v>0</v>
      </c>
    </row>
    <row r="25" spans="1:135" s="143" customFormat="1" ht="13.5" customHeight="1" x14ac:dyDescent="0.25">
      <c r="A25" s="111">
        <v>16</v>
      </c>
      <c r="B25" s="105" t="s">
        <v>70</v>
      </c>
      <c r="C25" s="128">
        <v>3311.1</v>
      </c>
      <c r="D25" s="128">
        <v>0</v>
      </c>
      <c r="E25" s="129">
        <f t="shared" si="10"/>
        <v>12969.8</v>
      </c>
      <c r="F25" s="107">
        <f t="shared" si="10"/>
        <v>9694.85</v>
      </c>
      <c r="G25" s="107">
        <f t="shared" si="0"/>
        <v>7452.4749999999995</v>
      </c>
      <c r="H25" s="107">
        <f t="shared" si="1"/>
        <v>76.870451837831425</v>
      </c>
      <c r="I25" s="107">
        <f t="shared" si="2"/>
        <v>57.460215269317949</v>
      </c>
      <c r="J25" s="129">
        <f t="shared" si="3"/>
        <v>5410</v>
      </c>
      <c r="K25" s="107">
        <f t="shared" si="3"/>
        <v>4025</v>
      </c>
      <c r="L25" s="107">
        <f t="shared" si="3"/>
        <v>3042.5749999999998</v>
      </c>
      <c r="M25" s="107">
        <f t="shared" si="11"/>
        <v>75.5919254658385</v>
      </c>
      <c r="N25" s="107">
        <f t="shared" si="12"/>
        <v>56.2398336414048</v>
      </c>
      <c r="O25" s="129">
        <f t="shared" si="4"/>
        <v>910</v>
      </c>
      <c r="P25" s="107">
        <f t="shared" si="4"/>
        <v>700</v>
      </c>
      <c r="Q25" s="107">
        <f t="shared" si="4"/>
        <v>655.17499999999995</v>
      </c>
      <c r="R25" s="107">
        <f t="shared" si="13"/>
        <v>93.596428571428575</v>
      </c>
      <c r="S25" s="106">
        <f t="shared" si="14"/>
        <v>71.997252747252745</v>
      </c>
      <c r="T25" s="123"/>
      <c r="U25" s="130"/>
      <c r="V25" s="131">
        <v>4.7759999999999998</v>
      </c>
      <c r="W25" s="107"/>
      <c r="X25" s="106"/>
      <c r="Y25" s="123">
        <v>3000</v>
      </c>
      <c r="Z25" s="130">
        <v>2200</v>
      </c>
      <c r="AA25" s="131">
        <v>535.65</v>
      </c>
      <c r="AB25" s="107">
        <f t="shared" si="17"/>
        <v>24.347727272727269</v>
      </c>
      <c r="AC25" s="106">
        <f t="shared" si="18"/>
        <v>17.854999999999997</v>
      </c>
      <c r="AD25" s="123">
        <v>910</v>
      </c>
      <c r="AE25" s="130">
        <v>700</v>
      </c>
      <c r="AF25" s="131">
        <v>650.399</v>
      </c>
      <c r="AG25" s="107">
        <f t="shared" si="19"/>
        <v>92.914142857142849</v>
      </c>
      <c r="AH25" s="106">
        <f t="shared" si="20"/>
        <v>71.472417582417577</v>
      </c>
      <c r="AI25" s="123">
        <v>100</v>
      </c>
      <c r="AJ25" s="130">
        <v>75</v>
      </c>
      <c r="AK25" s="131">
        <v>79.55</v>
      </c>
      <c r="AL25" s="107">
        <f t="shared" si="21"/>
        <v>106.06666666666666</v>
      </c>
      <c r="AM25" s="106">
        <f t="shared" si="22"/>
        <v>79.55</v>
      </c>
      <c r="AN25" s="132"/>
      <c r="AO25" s="132"/>
      <c r="AP25" s="107"/>
      <c r="AQ25" s="107"/>
      <c r="AR25" s="106"/>
      <c r="AS25" s="132"/>
      <c r="AT25" s="132"/>
      <c r="AU25" s="106"/>
      <c r="AV25" s="106"/>
      <c r="AW25" s="106"/>
      <c r="AX25" s="106"/>
      <c r="AY25" s="142">
        <v>7559.8</v>
      </c>
      <c r="AZ25" s="133">
        <f t="shared" si="25"/>
        <v>5669.85</v>
      </c>
      <c r="BA25" s="131">
        <v>4409.8999999999996</v>
      </c>
      <c r="BB25" s="134"/>
      <c r="BC25" s="134"/>
      <c r="BD25" s="134"/>
      <c r="BE25" s="135"/>
      <c r="BF25" s="135"/>
      <c r="BG25" s="131"/>
      <c r="BH25" s="106"/>
      <c r="BI25" s="106"/>
      <c r="BJ25" s="106"/>
      <c r="BK25" s="106"/>
      <c r="BL25" s="106"/>
      <c r="BM25" s="106"/>
      <c r="BN25" s="129">
        <f t="shared" si="5"/>
        <v>1100</v>
      </c>
      <c r="BO25" s="107">
        <f t="shared" si="5"/>
        <v>850</v>
      </c>
      <c r="BP25" s="107">
        <f t="shared" si="5"/>
        <v>1738.74</v>
      </c>
      <c r="BQ25" s="107">
        <f t="shared" si="26"/>
        <v>204.55764705882351</v>
      </c>
      <c r="BR25" s="106">
        <f t="shared" si="27"/>
        <v>158.06727272727272</v>
      </c>
      <c r="BS25" s="131">
        <v>1100</v>
      </c>
      <c r="BT25" s="130">
        <v>850</v>
      </c>
      <c r="BU25" s="131">
        <v>1738.74</v>
      </c>
      <c r="BV25" s="131"/>
      <c r="BW25" s="106"/>
      <c r="BX25" s="131"/>
      <c r="BY25" s="106"/>
      <c r="BZ25" s="106"/>
      <c r="CA25" s="106"/>
      <c r="CB25" s="123"/>
      <c r="CC25" s="130"/>
      <c r="CD25" s="131"/>
      <c r="CE25" s="106"/>
      <c r="CF25" s="106"/>
      <c r="CG25" s="106"/>
      <c r="CH25" s="106"/>
      <c r="CI25" s="106"/>
      <c r="CJ25" s="106"/>
      <c r="CK25" s="128"/>
      <c r="CL25" s="128"/>
      <c r="CM25" s="131"/>
      <c r="CN25" s="123">
        <v>300</v>
      </c>
      <c r="CO25" s="130">
        <v>200</v>
      </c>
      <c r="CP25" s="131">
        <v>33.46</v>
      </c>
      <c r="CQ25" s="123">
        <v>300</v>
      </c>
      <c r="CR25" s="106">
        <v>200</v>
      </c>
      <c r="CS25" s="131">
        <v>33.46</v>
      </c>
      <c r="CT25" s="130"/>
      <c r="CU25" s="130"/>
      <c r="CV25" s="131"/>
      <c r="CW25" s="123"/>
      <c r="CX25" s="106"/>
      <c r="CY25" s="131"/>
      <c r="CZ25" s="106"/>
      <c r="DA25" s="106"/>
      <c r="DB25" s="131"/>
      <c r="DC25" s="106"/>
      <c r="DD25" s="106"/>
      <c r="DE25" s="131"/>
      <c r="DF25" s="106"/>
      <c r="DG25" s="129">
        <f t="shared" si="6"/>
        <v>12969.8</v>
      </c>
      <c r="DH25" s="107">
        <f t="shared" si="6"/>
        <v>9694.85</v>
      </c>
      <c r="DI25" s="107">
        <f t="shared" si="7"/>
        <v>7452.4749999999995</v>
      </c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29">
        <f t="shared" si="8"/>
        <v>0</v>
      </c>
      <c r="ED25" s="107"/>
      <c r="EE25" s="107">
        <f t="shared" si="9"/>
        <v>0</v>
      </c>
    </row>
    <row r="26" spans="1:135" s="143" customFormat="1" ht="13.5" customHeight="1" x14ac:dyDescent="0.25">
      <c r="A26" s="111">
        <v>17</v>
      </c>
      <c r="B26" s="105" t="s">
        <v>71</v>
      </c>
      <c r="C26" s="128">
        <v>789.7</v>
      </c>
      <c r="D26" s="128">
        <v>0</v>
      </c>
      <c r="E26" s="129">
        <f t="shared" si="10"/>
        <v>7551.9</v>
      </c>
      <c r="F26" s="107">
        <f t="shared" si="10"/>
        <v>5502.85</v>
      </c>
      <c r="G26" s="107">
        <f t="shared" si="0"/>
        <v>4184.66</v>
      </c>
      <c r="H26" s="107">
        <f t="shared" si="1"/>
        <v>76.045321969524878</v>
      </c>
      <c r="I26" s="107">
        <f t="shared" si="2"/>
        <v>55.412015519273297</v>
      </c>
      <c r="J26" s="129">
        <f t="shared" si="3"/>
        <v>1276.0999999999999</v>
      </c>
      <c r="K26" s="107">
        <f t="shared" si="3"/>
        <v>796</v>
      </c>
      <c r="L26" s="107">
        <f t="shared" si="3"/>
        <v>523.76</v>
      </c>
      <c r="M26" s="107">
        <f t="shared" si="11"/>
        <v>65.798994974874375</v>
      </c>
      <c r="N26" s="107">
        <f t="shared" si="12"/>
        <v>41.043805344408746</v>
      </c>
      <c r="O26" s="129">
        <f t="shared" si="4"/>
        <v>474.4</v>
      </c>
      <c r="P26" s="107">
        <f t="shared" si="4"/>
        <v>307</v>
      </c>
      <c r="Q26" s="107">
        <f t="shared" si="4"/>
        <v>277.39999999999998</v>
      </c>
      <c r="R26" s="107">
        <f t="shared" si="13"/>
        <v>90.35830618892507</v>
      </c>
      <c r="S26" s="106">
        <f t="shared" si="14"/>
        <v>58.473861720067454</v>
      </c>
      <c r="T26" s="123"/>
      <c r="U26" s="130"/>
      <c r="V26" s="131">
        <v>0</v>
      </c>
      <c r="W26" s="107"/>
      <c r="X26" s="106"/>
      <c r="Y26" s="123">
        <v>596.70000000000005</v>
      </c>
      <c r="Z26" s="130">
        <v>350</v>
      </c>
      <c r="AA26" s="131">
        <v>246.36</v>
      </c>
      <c r="AB26" s="107">
        <f t="shared" si="17"/>
        <v>70.388571428571439</v>
      </c>
      <c r="AC26" s="106">
        <f t="shared" si="18"/>
        <v>41.287078934137753</v>
      </c>
      <c r="AD26" s="123">
        <v>474.4</v>
      </c>
      <c r="AE26" s="130">
        <v>307</v>
      </c>
      <c r="AF26" s="131">
        <v>277.39999999999998</v>
      </c>
      <c r="AG26" s="107">
        <f t="shared" si="19"/>
        <v>90.35830618892507</v>
      </c>
      <c r="AH26" s="106">
        <f t="shared" si="20"/>
        <v>58.473861720067454</v>
      </c>
      <c r="AI26" s="123"/>
      <c r="AJ26" s="130"/>
      <c r="AK26" s="131">
        <v>0</v>
      </c>
      <c r="AL26" s="107"/>
      <c r="AM26" s="106"/>
      <c r="AN26" s="132"/>
      <c r="AO26" s="132"/>
      <c r="AP26" s="107"/>
      <c r="AQ26" s="107"/>
      <c r="AR26" s="106"/>
      <c r="AS26" s="132"/>
      <c r="AT26" s="132"/>
      <c r="AU26" s="106"/>
      <c r="AV26" s="106"/>
      <c r="AW26" s="106"/>
      <c r="AX26" s="106"/>
      <c r="AY26" s="140">
        <v>6275.8</v>
      </c>
      <c r="AZ26" s="133">
        <f t="shared" si="25"/>
        <v>4706.8500000000004</v>
      </c>
      <c r="BA26" s="131">
        <v>3660.9</v>
      </c>
      <c r="BB26" s="134"/>
      <c r="BC26" s="134"/>
      <c r="BD26" s="134"/>
      <c r="BE26" s="135"/>
      <c r="BF26" s="135"/>
      <c r="BG26" s="131"/>
      <c r="BH26" s="106"/>
      <c r="BI26" s="106"/>
      <c r="BJ26" s="106"/>
      <c r="BK26" s="106"/>
      <c r="BL26" s="106"/>
      <c r="BM26" s="106"/>
      <c r="BN26" s="129">
        <f t="shared" si="5"/>
        <v>205</v>
      </c>
      <c r="BO26" s="107">
        <f t="shared" si="5"/>
        <v>139</v>
      </c>
      <c r="BP26" s="107">
        <f t="shared" si="5"/>
        <v>0</v>
      </c>
      <c r="BQ26" s="107">
        <f t="shared" si="26"/>
        <v>0</v>
      </c>
      <c r="BR26" s="106">
        <f t="shared" si="27"/>
        <v>0</v>
      </c>
      <c r="BS26" s="131">
        <v>205</v>
      </c>
      <c r="BT26" s="130">
        <v>139</v>
      </c>
      <c r="BU26" s="131">
        <v>0</v>
      </c>
      <c r="BV26" s="131"/>
      <c r="BW26" s="106"/>
      <c r="BX26" s="131"/>
      <c r="BY26" s="106"/>
      <c r="BZ26" s="106"/>
      <c r="CA26" s="106"/>
      <c r="CB26" s="123"/>
      <c r="CC26" s="130"/>
      <c r="CD26" s="131"/>
      <c r="CE26" s="106"/>
      <c r="CF26" s="106"/>
      <c r="CG26" s="106"/>
      <c r="CH26" s="106"/>
      <c r="CI26" s="106"/>
      <c r="CJ26" s="106"/>
      <c r="CK26" s="128"/>
      <c r="CL26" s="128"/>
      <c r="CM26" s="131"/>
      <c r="CN26" s="123"/>
      <c r="CO26" s="130"/>
      <c r="CP26" s="131"/>
      <c r="CQ26" s="123"/>
      <c r="CR26" s="106"/>
      <c r="CS26" s="131"/>
      <c r="CT26" s="130"/>
      <c r="CU26" s="130"/>
      <c r="CV26" s="131"/>
      <c r="CW26" s="123"/>
      <c r="CX26" s="106"/>
      <c r="CY26" s="131"/>
      <c r="CZ26" s="106"/>
      <c r="DA26" s="106"/>
      <c r="DB26" s="131"/>
      <c r="DC26" s="106"/>
      <c r="DD26" s="106"/>
      <c r="DE26" s="131"/>
      <c r="DF26" s="106"/>
      <c r="DG26" s="129">
        <f t="shared" si="6"/>
        <v>7551.9</v>
      </c>
      <c r="DH26" s="107">
        <f t="shared" si="6"/>
        <v>5502.85</v>
      </c>
      <c r="DI26" s="107">
        <f t="shared" si="7"/>
        <v>4184.66</v>
      </c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29">
        <f t="shared" si="8"/>
        <v>0</v>
      </c>
      <c r="ED26" s="107"/>
      <c r="EE26" s="107">
        <f t="shared" si="9"/>
        <v>0</v>
      </c>
    </row>
    <row r="27" spans="1:135" s="143" customFormat="1" ht="13.5" customHeight="1" x14ac:dyDescent="0.25">
      <c r="A27" s="111">
        <v>18</v>
      </c>
      <c r="B27" s="105" t="s">
        <v>72</v>
      </c>
      <c r="C27" s="128">
        <v>8213.2000000000007</v>
      </c>
      <c r="D27" s="128">
        <v>0</v>
      </c>
      <c r="E27" s="129">
        <f t="shared" si="10"/>
        <v>18127.900000000001</v>
      </c>
      <c r="F27" s="107">
        <f t="shared" si="10"/>
        <v>13496.05</v>
      </c>
      <c r="G27" s="107">
        <f t="shared" si="0"/>
        <v>9609.5709999999999</v>
      </c>
      <c r="H27" s="107">
        <f t="shared" si="1"/>
        <v>71.202840831206174</v>
      </c>
      <c r="I27" s="107">
        <f t="shared" si="2"/>
        <v>53.009841184031238</v>
      </c>
      <c r="J27" s="129">
        <f t="shared" si="3"/>
        <v>5138.5</v>
      </c>
      <c r="K27" s="107">
        <f t="shared" si="3"/>
        <v>3754</v>
      </c>
      <c r="L27" s="107">
        <f t="shared" si="3"/>
        <v>2032.471</v>
      </c>
      <c r="M27" s="107">
        <f t="shared" si="11"/>
        <v>54.141475759190193</v>
      </c>
      <c r="N27" s="107">
        <f t="shared" si="12"/>
        <v>39.5537802860757</v>
      </c>
      <c r="O27" s="129">
        <f t="shared" si="4"/>
        <v>1404.6</v>
      </c>
      <c r="P27" s="107">
        <f t="shared" si="4"/>
        <v>1056</v>
      </c>
      <c r="Q27" s="107">
        <f t="shared" si="4"/>
        <v>629.14800000000002</v>
      </c>
      <c r="R27" s="107">
        <f t="shared" si="13"/>
        <v>59.578409090909091</v>
      </c>
      <c r="S27" s="106">
        <f t="shared" si="14"/>
        <v>44.79196924391286</v>
      </c>
      <c r="T27" s="123">
        <v>44.6</v>
      </c>
      <c r="U27" s="130">
        <v>36</v>
      </c>
      <c r="V27" s="131">
        <v>33.648000000000003</v>
      </c>
      <c r="W27" s="107">
        <f t="shared" si="15"/>
        <v>93.466666666666669</v>
      </c>
      <c r="X27" s="106">
        <f t="shared" si="16"/>
        <v>75.443946188340817</v>
      </c>
      <c r="Y27" s="123">
        <v>1895.9</v>
      </c>
      <c r="Z27" s="130">
        <v>1422</v>
      </c>
      <c r="AA27" s="131">
        <v>833.63499999999999</v>
      </c>
      <c r="AB27" s="107">
        <f t="shared" si="17"/>
        <v>58.624120956399437</v>
      </c>
      <c r="AC27" s="106">
        <f t="shared" si="18"/>
        <v>43.970409831742181</v>
      </c>
      <c r="AD27" s="123">
        <v>1360</v>
      </c>
      <c r="AE27" s="130">
        <v>1020</v>
      </c>
      <c r="AF27" s="131">
        <v>595.5</v>
      </c>
      <c r="AG27" s="107">
        <f t="shared" si="19"/>
        <v>58.382352941176471</v>
      </c>
      <c r="AH27" s="106">
        <f t="shared" si="20"/>
        <v>43.786764705882355</v>
      </c>
      <c r="AI27" s="123">
        <v>120</v>
      </c>
      <c r="AJ27" s="130">
        <v>80</v>
      </c>
      <c r="AK27" s="131">
        <v>16</v>
      </c>
      <c r="AL27" s="107">
        <f t="shared" si="21"/>
        <v>20</v>
      </c>
      <c r="AM27" s="106">
        <f t="shared" si="22"/>
        <v>13.333333333333334</v>
      </c>
      <c r="AN27" s="132"/>
      <c r="AO27" s="132"/>
      <c r="AP27" s="107"/>
      <c r="AQ27" s="107"/>
      <c r="AR27" s="106"/>
      <c r="AS27" s="132"/>
      <c r="AT27" s="132"/>
      <c r="AU27" s="106"/>
      <c r="AV27" s="106"/>
      <c r="AW27" s="106"/>
      <c r="AX27" s="106"/>
      <c r="AY27" s="140">
        <v>12989.4</v>
      </c>
      <c r="AZ27" s="133">
        <f t="shared" si="25"/>
        <v>9742.0499999999993</v>
      </c>
      <c r="BA27" s="131">
        <v>7577.1</v>
      </c>
      <c r="BB27" s="134"/>
      <c r="BC27" s="134"/>
      <c r="BD27" s="134"/>
      <c r="BE27" s="135"/>
      <c r="BF27" s="135"/>
      <c r="BG27" s="131"/>
      <c r="BH27" s="106"/>
      <c r="BI27" s="106"/>
      <c r="BJ27" s="106"/>
      <c r="BK27" s="106"/>
      <c r="BL27" s="106"/>
      <c r="BM27" s="106"/>
      <c r="BN27" s="129">
        <f t="shared" si="5"/>
        <v>1590</v>
      </c>
      <c r="BO27" s="107">
        <f t="shared" si="5"/>
        <v>1100</v>
      </c>
      <c r="BP27" s="107">
        <f t="shared" si="5"/>
        <v>486.488</v>
      </c>
      <c r="BQ27" s="107">
        <f t="shared" si="26"/>
        <v>44.226181818181821</v>
      </c>
      <c r="BR27" s="106">
        <f t="shared" si="27"/>
        <v>30.596729559748425</v>
      </c>
      <c r="BS27" s="131">
        <v>1590</v>
      </c>
      <c r="BT27" s="130">
        <v>1100</v>
      </c>
      <c r="BU27" s="131">
        <v>486.488</v>
      </c>
      <c r="BV27" s="131"/>
      <c r="BW27" s="106"/>
      <c r="BX27" s="131"/>
      <c r="BY27" s="106"/>
      <c r="BZ27" s="106"/>
      <c r="CA27" s="106"/>
      <c r="CB27" s="123"/>
      <c r="CC27" s="130"/>
      <c r="CD27" s="131"/>
      <c r="CE27" s="106"/>
      <c r="CF27" s="106"/>
      <c r="CG27" s="106"/>
      <c r="CH27" s="106"/>
      <c r="CI27" s="106"/>
      <c r="CJ27" s="106"/>
      <c r="CK27" s="128"/>
      <c r="CL27" s="128"/>
      <c r="CM27" s="131"/>
      <c r="CN27" s="123">
        <v>128</v>
      </c>
      <c r="CO27" s="130">
        <v>96</v>
      </c>
      <c r="CP27" s="131">
        <v>67.2</v>
      </c>
      <c r="CQ27" s="123">
        <v>108</v>
      </c>
      <c r="CR27" s="106">
        <v>90</v>
      </c>
      <c r="CS27" s="131">
        <v>19.2</v>
      </c>
      <c r="CT27" s="130"/>
      <c r="CU27" s="130"/>
      <c r="CV27" s="131"/>
      <c r="CW27" s="123"/>
      <c r="CX27" s="106"/>
      <c r="CY27" s="131"/>
      <c r="CZ27" s="106"/>
      <c r="DA27" s="106"/>
      <c r="DB27" s="131"/>
      <c r="DC27" s="106"/>
      <c r="DD27" s="106"/>
      <c r="DE27" s="131"/>
      <c r="DF27" s="106"/>
      <c r="DG27" s="129">
        <f t="shared" si="6"/>
        <v>18127.900000000001</v>
      </c>
      <c r="DH27" s="107">
        <f t="shared" si="6"/>
        <v>13496.05</v>
      </c>
      <c r="DI27" s="107">
        <f t="shared" si="7"/>
        <v>9609.5709999999999</v>
      </c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29">
        <f t="shared" si="8"/>
        <v>0</v>
      </c>
      <c r="ED27" s="107"/>
      <c r="EE27" s="107">
        <f t="shared" si="9"/>
        <v>0</v>
      </c>
    </row>
    <row r="28" spans="1:135" s="143" customFormat="1" ht="13.5" customHeight="1" x14ac:dyDescent="0.25">
      <c r="A28" s="111">
        <v>19</v>
      </c>
      <c r="B28" s="105" t="s">
        <v>73</v>
      </c>
      <c r="C28" s="128">
        <v>0.4</v>
      </c>
      <c r="D28" s="128">
        <v>0</v>
      </c>
      <c r="E28" s="129">
        <f t="shared" si="10"/>
        <v>54085.1</v>
      </c>
      <c r="F28" s="107">
        <f t="shared" si="10"/>
        <v>43264.7</v>
      </c>
      <c r="G28" s="107">
        <f t="shared" si="0"/>
        <v>31171.66</v>
      </c>
      <c r="H28" s="107">
        <f t="shared" si="1"/>
        <v>72.048714078683091</v>
      </c>
      <c r="I28" s="107">
        <f t="shared" si="2"/>
        <v>57.634468642934934</v>
      </c>
      <c r="J28" s="129">
        <f t="shared" si="3"/>
        <v>11984.5</v>
      </c>
      <c r="K28" s="107">
        <f t="shared" si="3"/>
        <v>9686</v>
      </c>
      <c r="L28" s="107">
        <f t="shared" si="3"/>
        <v>2967.16</v>
      </c>
      <c r="M28" s="107">
        <f t="shared" si="11"/>
        <v>30.633491637414821</v>
      </c>
      <c r="N28" s="107">
        <f t="shared" si="12"/>
        <v>24.758312820726772</v>
      </c>
      <c r="O28" s="129">
        <f t="shared" si="4"/>
        <v>4332.7</v>
      </c>
      <c r="P28" s="107">
        <f t="shared" si="4"/>
        <v>3600</v>
      </c>
      <c r="Q28" s="107">
        <f t="shared" si="4"/>
        <v>1757.702</v>
      </c>
      <c r="R28" s="107">
        <f t="shared" si="13"/>
        <v>48.825055555555558</v>
      </c>
      <c r="S28" s="106">
        <f t="shared" si="14"/>
        <v>40.568283056754453</v>
      </c>
      <c r="T28" s="123"/>
      <c r="U28" s="130"/>
      <c r="V28" s="131">
        <v>0.252</v>
      </c>
      <c r="W28" s="107"/>
      <c r="X28" s="106"/>
      <c r="Y28" s="123">
        <v>2578.3000000000002</v>
      </c>
      <c r="Z28" s="130">
        <v>2000</v>
      </c>
      <c r="AA28" s="131">
        <v>519.63199999999995</v>
      </c>
      <c r="AB28" s="107">
        <f t="shared" si="17"/>
        <v>25.9816</v>
      </c>
      <c r="AC28" s="106">
        <f t="shared" si="18"/>
        <v>20.154054997478958</v>
      </c>
      <c r="AD28" s="123">
        <v>4332.7</v>
      </c>
      <c r="AE28" s="130">
        <v>3600</v>
      </c>
      <c r="AF28" s="131">
        <v>1757.45</v>
      </c>
      <c r="AG28" s="107">
        <f t="shared" si="19"/>
        <v>48.818055555555553</v>
      </c>
      <c r="AH28" s="106">
        <f t="shared" si="20"/>
        <v>40.562466822074001</v>
      </c>
      <c r="AI28" s="123">
        <v>40</v>
      </c>
      <c r="AJ28" s="130">
        <v>30</v>
      </c>
      <c r="AK28" s="131">
        <v>5</v>
      </c>
      <c r="AL28" s="107">
        <f t="shared" si="21"/>
        <v>16.666666666666664</v>
      </c>
      <c r="AM28" s="106">
        <f t="shared" si="22"/>
        <v>12.5</v>
      </c>
      <c r="AN28" s="132"/>
      <c r="AO28" s="132"/>
      <c r="AP28" s="107"/>
      <c r="AQ28" s="107"/>
      <c r="AR28" s="106"/>
      <c r="AS28" s="132"/>
      <c r="AT28" s="132"/>
      <c r="AU28" s="106"/>
      <c r="AV28" s="106"/>
      <c r="AW28" s="106"/>
      <c r="AX28" s="106"/>
      <c r="AY28" s="140">
        <v>34087.599999999999</v>
      </c>
      <c r="AZ28" s="133">
        <f t="shared" si="25"/>
        <v>25565.699999999997</v>
      </c>
      <c r="BA28" s="131">
        <v>19884.5</v>
      </c>
      <c r="BB28" s="134"/>
      <c r="BC28" s="134"/>
      <c r="BD28" s="134"/>
      <c r="BE28" s="135"/>
      <c r="BF28" s="135"/>
      <c r="BG28" s="131"/>
      <c r="BH28" s="106"/>
      <c r="BI28" s="106"/>
      <c r="BJ28" s="106"/>
      <c r="BK28" s="106"/>
      <c r="BL28" s="106"/>
      <c r="BM28" s="106"/>
      <c r="BN28" s="129">
        <f t="shared" si="5"/>
        <v>1673.5</v>
      </c>
      <c r="BO28" s="107">
        <f t="shared" si="5"/>
        <v>1410</v>
      </c>
      <c r="BP28" s="107">
        <f t="shared" si="5"/>
        <v>467.3</v>
      </c>
      <c r="BQ28" s="107">
        <f t="shared" si="26"/>
        <v>33.141843971631211</v>
      </c>
      <c r="BR28" s="106">
        <f t="shared" si="27"/>
        <v>27.923513594263522</v>
      </c>
      <c r="BS28" s="131">
        <v>1403.5</v>
      </c>
      <c r="BT28" s="130">
        <v>1200</v>
      </c>
      <c r="BU28" s="131">
        <v>231</v>
      </c>
      <c r="BV28" s="131"/>
      <c r="BW28" s="106"/>
      <c r="BX28" s="131"/>
      <c r="BY28" s="106"/>
      <c r="BZ28" s="106"/>
      <c r="CA28" s="106"/>
      <c r="CB28" s="123">
        <v>270</v>
      </c>
      <c r="CC28" s="130">
        <v>210</v>
      </c>
      <c r="CD28" s="131">
        <v>236.3</v>
      </c>
      <c r="CE28" s="106"/>
      <c r="CF28" s="106"/>
      <c r="CG28" s="106"/>
      <c r="CH28" s="106"/>
      <c r="CI28" s="106"/>
      <c r="CJ28" s="106"/>
      <c r="CK28" s="128"/>
      <c r="CL28" s="128"/>
      <c r="CM28" s="131"/>
      <c r="CN28" s="123">
        <v>3360</v>
      </c>
      <c r="CO28" s="130">
        <v>2646</v>
      </c>
      <c r="CP28" s="131">
        <v>217.52600000000001</v>
      </c>
      <c r="CQ28" s="123">
        <v>960</v>
      </c>
      <c r="CR28" s="106">
        <v>720</v>
      </c>
      <c r="CS28" s="131">
        <v>177.52600000000001</v>
      </c>
      <c r="CT28" s="130"/>
      <c r="CU28" s="130"/>
      <c r="CV28" s="131"/>
      <c r="CW28" s="123"/>
      <c r="CX28" s="106"/>
      <c r="CY28" s="131"/>
      <c r="CZ28" s="106">
        <v>8013</v>
      </c>
      <c r="DA28" s="106">
        <v>8013</v>
      </c>
      <c r="DB28" s="131">
        <v>8320</v>
      </c>
      <c r="DC28" s="106"/>
      <c r="DD28" s="106"/>
      <c r="DE28" s="131"/>
      <c r="DF28" s="106"/>
      <c r="DG28" s="129">
        <f t="shared" si="6"/>
        <v>54085.1</v>
      </c>
      <c r="DH28" s="107">
        <f t="shared" si="6"/>
        <v>43264.7</v>
      </c>
      <c r="DI28" s="107">
        <f t="shared" si="7"/>
        <v>31171.66</v>
      </c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29">
        <f t="shared" si="8"/>
        <v>0</v>
      </c>
      <c r="ED28" s="107"/>
      <c r="EE28" s="107">
        <f t="shared" si="9"/>
        <v>0</v>
      </c>
    </row>
    <row r="29" spans="1:135" s="143" customFormat="1" ht="13.5" customHeight="1" x14ac:dyDescent="0.25">
      <c r="A29" s="111">
        <v>20</v>
      </c>
      <c r="B29" s="105" t="s">
        <v>74</v>
      </c>
      <c r="C29" s="128">
        <v>7.4</v>
      </c>
      <c r="D29" s="113">
        <v>0</v>
      </c>
      <c r="E29" s="129">
        <f t="shared" si="10"/>
        <v>12650.699999999999</v>
      </c>
      <c r="F29" s="107">
        <f t="shared" si="10"/>
        <v>9465.25</v>
      </c>
      <c r="G29" s="107">
        <f t="shared" si="0"/>
        <v>7151.6080000000002</v>
      </c>
      <c r="H29" s="107">
        <f t="shared" si="1"/>
        <v>75.556461794458684</v>
      </c>
      <c r="I29" s="107">
        <f t="shared" si="2"/>
        <v>56.531322377417858</v>
      </c>
      <c r="J29" s="129">
        <f t="shared" si="3"/>
        <v>2887.7000000000003</v>
      </c>
      <c r="K29" s="107">
        <f t="shared" si="3"/>
        <v>2143</v>
      </c>
      <c r="L29" s="107">
        <f t="shared" si="3"/>
        <v>1456.4079999999999</v>
      </c>
      <c r="M29" s="107">
        <f t="shared" si="11"/>
        <v>67.961175921605218</v>
      </c>
      <c r="N29" s="107">
        <f t="shared" si="12"/>
        <v>50.434878969422023</v>
      </c>
      <c r="O29" s="129">
        <f t="shared" si="4"/>
        <v>985.7</v>
      </c>
      <c r="P29" s="107">
        <f t="shared" si="4"/>
        <v>651</v>
      </c>
      <c r="Q29" s="107">
        <f t="shared" si="4"/>
        <v>658.30799999999999</v>
      </c>
      <c r="R29" s="107">
        <f t="shared" si="13"/>
        <v>101.12258064516129</v>
      </c>
      <c r="S29" s="106">
        <f t="shared" si="14"/>
        <v>66.785837475905439</v>
      </c>
      <c r="T29" s="123">
        <v>1</v>
      </c>
      <c r="U29" s="130">
        <v>1</v>
      </c>
      <c r="V29" s="131">
        <v>0.25800000000000001</v>
      </c>
      <c r="W29" s="107">
        <f t="shared" si="15"/>
        <v>25.8</v>
      </c>
      <c r="X29" s="106">
        <f t="shared" si="16"/>
        <v>25.8</v>
      </c>
      <c r="Y29" s="123">
        <v>1586.2</v>
      </c>
      <c r="Z29" s="130">
        <v>1386.2</v>
      </c>
      <c r="AA29" s="131">
        <v>793.1</v>
      </c>
      <c r="AB29" s="107">
        <f t="shared" si="17"/>
        <v>57.213966238638001</v>
      </c>
      <c r="AC29" s="106">
        <f t="shared" si="18"/>
        <v>50</v>
      </c>
      <c r="AD29" s="123">
        <v>984.7</v>
      </c>
      <c r="AE29" s="130">
        <v>650</v>
      </c>
      <c r="AF29" s="131">
        <v>658.05</v>
      </c>
      <c r="AG29" s="107">
        <f t="shared" si="19"/>
        <v>101.23846153846152</v>
      </c>
      <c r="AH29" s="106">
        <f t="shared" si="20"/>
        <v>66.827460140144197</v>
      </c>
      <c r="AI29" s="123">
        <v>24</v>
      </c>
      <c r="AJ29" s="130">
        <v>24</v>
      </c>
      <c r="AK29" s="131">
        <v>5</v>
      </c>
      <c r="AL29" s="107">
        <f t="shared" si="21"/>
        <v>20.833333333333336</v>
      </c>
      <c r="AM29" s="106">
        <f t="shared" si="22"/>
        <v>20.833333333333336</v>
      </c>
      <c r="AN29" s="132"/>
      <c r="AO29" s="132"/>
      <c r="AP29" s="107"/>
      <c r="AQ29" s="107"/>
      <c r="AR29" s="106"/>
      <c r="AS29" s="132"/>
      <c r="AT29" s="132"/>
      <c r="AU29" s="106"/>
      <c r="AV29" s="106"/>
      <c r="AW29" s="106"/>
      <c r="AX29" s="106"/>
      <c r="AY29" s="140">
        <v>9763</v>
      </c>
      <c r="AZ29" s="133">
        <f t="shared" si="25"/>
        <v>7322.25</v>
      </c>
      <c r="BA29" s="131">
        <v>5695.2</v>
      </c>
      <c r="BB29" s="134"/>
      <c r="BC29" s="134"/>
      <c r="BD29" s="134"/>
      <c r="BE29" s="135"/>
      <c r="BF29" s="135"/>
      <c r="BG29" s="131"/>
      <c r="BH29" s="106"/>
      <c r="BI29" s="106"/>
      <c r="BJ29" s="106"/>
      <c r="BK29" s="106"/>
      <c r="BL29" s="106"/>
      <c r="BM29" s="106"/>
      <c r="BN29" s="129">
        <f t="shared" si="5"/>
        <v>291.8</v>
      </c>
      <c r="BO29" s="107">
        <f t="shared" si="5"/>
        <v>81.8</v>
      </c>
      <c r="BP29" s="107">
        <f t="shared" si="5"/>
        <v>0</v>
      </c>
      <c r="BQ29" s="107">
        <v>0</v>
      </c>
      <c r="BR29" s="106">
        <f t="shared" si="27"/>
        <v>0</v>
      </c>
      <c r="BS29" s="131">
        <v>291.8</v>
      </c>
      <c r="BT29" s="130">
        <v>81.8</v>
      </c>
      <c r="BU29" s="131">
        <v>0</v>
      </c>
      <c r="BV29" s="131"/>
      <c r="BW29" s="106"/>
      <c r="BX29" s="131"/>
      <c r="BY29" s="106"/>
      <c r="BZ29" s="106"/>
      <c r="CA29" s="106"/>
      <c r="CB29" s="123"/>
      <c r="CC29" s="130"/>
      <c r="CD29" s="131"/>
      <c r="CE29" s="106"/>
      <c r="CF29" s="106"/>
      <c r="CG29" s="106"/>
      <c r="CH29" s="106"/>
      <c r="CI29" s="106"/>
      <c r="CJ29" s="106"/>
      <c r="CK29" s="128"/>
      <c r="CL29" s="128"/>
      <c r="CM29" s="131"/>
      <c r="CN29" s="123"/>
      <c r="CO29" s="130"/>
      <c r="CP29" s="131"/>
      <c r="CQ29" s="123"/>
      <c r="CR29" s="106"/>
      <c r="CS29" s="131"/>
      <c r="CT29" s="130"/>
      <c r="CU29" s="130"/>
      <c r="CV29" s="131"/>
      <c r="CW29" s="123"/>
      <c r="CX29" s="106"/>
      <c r="CY29" s="131"/>
      <c r="CZ29" s="106"/>
      <c r="DA29" s="106"/>
      <c r="DB29" s="131"/>
      <c r="DC29" s="106"/>
      <c r="DD29" s="106"/>
      <c r="DE29" s="131"/>
      <c r="DF29" s="106"/>
      <c r="DG29" s="129">
        <f t="shared" si="6"/>
        <v>12650.699999999999</v>
      </c>
      <c r="DH29" s="107">
        <f t="shared" si="6"/>
        <v>9465.25</v>
      </c>
      <c r="DI29" s="107">
        <f t="shared" si="7"/>
        <v>7151.6080000000002</v>
      </c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29">
        <f t="shared" si="8"/>
        <v>0</v>
      </c>
      <c r="ED29" s="107"/>
      <c r="EE29" s="107">
        <f t="shared" si="9"/>
        <v>0</v>
      </c>
    </row>
    <row r="30" spans="1:135" s="143" customFormat="1" ht="13.5" customHeight="1" x14ac:dyDescent="0.25">
      <c r="A30" s="111">
        <v>21</v>
      </c>
      <c r="B30" s="105" t="s">
        <v>75</v>
      </c>
      <c r="C30" s="128">
        <v>1944.8</v>
      </c>
      <c r="D30" s="113">
        <v>0</v>
      </c>
      <c r="E30" s="129">
        <f t="shared" si="10"/>
        <v>8890.6</v>
      </c>
      <c r="F30" s="107">
        <f t="shared" si="10"/>
        <v>6719.6</v>
      </c>
      <c r="G30" s="107">
        <f t="shared" si="0"/>
        <v>5137.4179999999997</v>
      </c>
      <c r="H30" s="107">
        <f t="shared" si="1"/>
        <v>76.454223465682475</v>
      </c>
      <c r="I30" s="107">
        <f t="shared" si="2"/>
        <v>57.784828920432808</v>
      </c>
      <c r="J30" s="129">
        <f t="shared" si="3"/>
        <v>1250.5999999999999</v>
      </c>
      <c r="K30" s="107">
        <f t="shared" si="3"/>
        <v>989.6</v>
      </c>
      <c r="L30" s="107">
        <f t="shared" si="3"/>
        <v>680.51800000000003</v>
      </c>
      <c r="M30" s="107">
        <f t="shared" si="11"/>
        <v>68.766976556184318</v>
      </c>
      <c r="N30" s="107">
        <f t="shared" si="12"/>
        <v>54.415320646089882</v>
      </c>
      <c r="O30" s="129">
        <f t="shared" si="4"/>
        <v>835</v>
      </c>
      <c r="P30" s="107">
        <f t="shared" si="4"/>
        <v>600</v>
      </c>
      <c r="Q30" s="107">
        <f t="shared" si="4"/>
        <v>385.07599999999996</v>
      </c>
      <c r="R30" s="107">
        <f t="shared" si="13"/>
        <v>64.179333333333332</v>
      </c>
      <c r="S30" s="106">
        <f t="shared" si="14"/>
        <v>46.11688622754491</v>
      </c>
      <c r="T30" s="123"/>
      <c r="U30" s="130"/>
      <c r="V30" s="131">
        <v>0.876</v>
      </c>
      <c r="W30" s="107"/>
      <c r="X30" s="106"/>
      <c r="Y30" s="123">
        <v>316.60000000000002</v>
      </c>
      <c r="Z30" s="130">
        <v>316.60000000000002</v>
      </c>
      <c r="AA30" s="131">
        <v>261.94200000000001</v>
      </c>
      <c r="AB30" s="107">
        <f t="shared" si="17"/>
        <v>82.735944409349344</v>
      </c>
      <c r="AC30" s="106">
        <f t="shared" si="18"/>
        <v>82.735944409349344</v>
      </c>
      <c r="AD30" s="123">
        <v>835</v>
      </c>
      <c r="AE30" s="130">
        <v>600</v>
      </c>
      <c r="AF30" s="131">
        <v>384.2</v>
      </c>
      <c r="AG30" s="107">
        <f t="shared" si="19"/>
        <v>64.033333333333331</v>
      </c>
      <c r="AH30" s="106">
        <f t="shared" si="20"/>
        <v>46.011976047904191</v>
      </c>
      <c r="AI30" s="123">
        <v>44</v>
      </c>
      <c r="AJ30" s="130">
        <v>33</v>
      </c>
      <c r="AK30" s="131">
        <v>33.5</v>
      </c>
      <c r="AL30" s="107">
        <f t="shared" si="21"/>
        <v>101.51515151515152</v>
      </c>
      <c r="AM30" s="106">
        <f t="shared" si="22"/>
        <v>76.13636363636364</v>
      </c>
      <c r="AN30" s="132"/>
      <c r="AO30" s="132"/>
      <c r="AP30" s="107"/>
      <c r="AQ30" s="107"/>
      <c r="AR30" s="106"/>
      <c r="AS30" s="132"/>
      <c r="AT30" s="132"/>
      <c r="AU30" s="106"/>
      <c r="AV30" s="106"/>
      <c r="AW30" s="106"/>
      <c r="AX30" s="106"/>
      <c r="AY30" s="140">
        <v>7640</v>
      </c>
      <c r="AZ30" s="133">
        <f t="shared" si="25"/>
        <v>5730</v>
      </c>
      <c r="BA30" s="131">
        <v>4456.8999999999996</v>
      </c>
      <c r="BB30" s="134"/>
      <c r="BC30" s="134"/>
      <c r="BD30" s="134"/>
      <c r="BE30" s="135"/>
      <c r="BF30" s="135"/>
      <c r="BG30" s="131"/>
      <c r="BH30" s="106"/>
      <c r="BI30" s="106"/>
      <c r="BJ30" s="106"/>
      <c r="BK30" s="106"/>
      <c r="BL30" s="106"/>
      <c r="BM30" s="106"/>
      <c r="BN30" s="129">
        <f t="shared" si="5"/>
        <v>55</v>
      </c>
      <c r="BO30" s="107">
        <f t="shared" si="5"/>
        <v>40</v>
      </c>
      <c r="BP30" s="107">
        <f t="shared" si="5"/>
        <v>0</v>
      </c>
      <c r="BQ30" s="107">
        <f t="shared" si="26"/>
        <v>0</v>
      </c>
      <c r="BR30" s="106">
        <f t="shared" si="27"/>
        <v>0</v>
      </c>
      <c r="BS30" s="131">
        <v>55</v>
      </c>
      <c r="BT30" s="130">
        <v>40</v>
      </c>
      <c r="BU30" s="131">
        <v>0</v>
      </c>
      <c r="BV30" s="131"/>
      <c r="BW30" s="106"/>
      <c r="BX30" s="131"/>
      <c r="BY30" s="106"/>
      <c r="BZ30" s="106"/>
      <c r="CA30" s="106"/>
      <c r="CB30" s="123"/>
      <c r="CC30" s="130"/>
      <c r="CD30" s="131"/>
      <c r="CE30" s="106"/>
      <c r="CF30" s="106"/>
      <c r="CG30" s="106"/>
      <c r="CH30" s="106"/>
      <c r="CI30" s="106"/>
      <c r="CJ30" s="106"/>
      <c r="CK30" s="128"/>
      <c r="CL30" s="128"/>
      <c r="CM30" s="131"/>
      <c r="CN30" s="123"/>
      <c r="CO30" s="130"/>
      <c r="CP30" s="131"/>
      <c r="CQ30" s="123"/>
      <c r="CR30" s="106"/>
      <c r="CS30" s="131"/>
      <c r="CT30" s="130"/>
      <c r="CU30" s="130"/>
      <c r="CV30" s="131"/>
      <c r="CW30" s="123"/>
      <c r="CX30" s="106"/>
      <c r="CY30" s="131"/>
      <c r="CZ30" s="106"/>
      <c r="DA30" s="106"/>
      <c r="DB30" s="131"/>
      <c r="DC30" s="106"/>
      <c r="DD30" s="106"/>
      <c r="DE30" s="131"/>
      <c r="DF30" s="106"/>
      <c r="DG30" s="129">
        <f t="shared" si="6"/>
        <v>8890.6</v>
      </c>
      <c r="DH30" s="107">
        <f t="shared" si="6"/>
        <v>6719.6</v>
      </c>
      <c r="DI30" s="107">
        <f t="shared" si="7"/>
        <v>5137.4179999999997</v>
      </c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29">
        <f t="shared" si="8"/>
        <v>0</v>
      </c>
      <c r="ED30" s="107"/>
      <c r="EE30" s="107">
        <f t="shared" si="9"/>
        <v>0</v>
      </c>
    </row>
    <row r="31" spans="1:135" s="143" customFormat="1" ht="13.5" customHeight="1" x14ac:dyDescent="0.25">
      <c r="A31" s="111">
        <v>22</v>
      </c>
      <c r="B31" s="105" t="s">
        <v>76</v>
      </c>
      <c r="C31" s="128">
        <v>158.4</v>
      </c>
      <c r="D31" s="113">
        <v>0</v>
      </c>
      <c r="E31" s="129">
        <f t="shared" si="10"/>
        <v>42256.9</v>
      </c>
      <c r="F31" s="107">
        <f t="shared" si="10"/>
        <v>33402.425000000003</v>
      </c>
      <c r="G31" s="107">
        <f t="shared" si="0"/>
        <v>26940.462</v>
      </c>
      <c r="H31" s="107">
        <f t="shared" si="1"/>
        <v>80.65420998625099</v>
      </c>
      <c r="I31" s="107">
        <f t="shared" si="2"/>
        <v>63.75399520551673</v>
      </c>
      <c r="J31" s="129">
        <f t="shared" si="3"/>
        <v>9415</v>
      </c>
      <c r="K31" s="107">
        <f t="shared" si="3"/>
        <v>6950</v>
      </c>
      <c r="L31" s="107">
        <f t="shared" si="3"/>
        <v>4747.7620000000006</v>
      </c>
      <c r="M31" s="107">
        <f t="shared" si="11"/>
        <v>68.313122302158277</v>
      </c>
      <c r="N31" s="107">
        <f t="shared" si="12"/>
        <v>50.427636749867247</v>
      </c>
      <c r="O31" s="129">
        <f t="shared" si="4"/>
        <v>2310</v>
      </c>
      <c r="P31" s="107">
        <f t="shared" si="4"/>
        <v>1735</v>
      </c>
      <c r="Q31" s="107">
        <f t="shared" si="4"/>
        <v>1353.28</v>
      </c>
      <c r="R31" s="107">
        <f t="shared" si="13"/>
        <v>77.998847262247835</v>
      </c>
      <c r="S31" s="106">
        <f t="shared" si="14"/>
        <v>58.583549783549785</v>
      </c>
      <c r="T31" s="123">
        <v>10</v>
      </c>
      <c r="U31" s="130">
        <v>10</v>
      </c>
      <c r="V31" s="131">
        <v>23.712</v>
      </c>
      <c r="W31" s="107">
        <f t="shared" si="15"/>
        <v>237.12</v>
      </c>
      <c r="X31" s="106">
        <f t="shared" si="16"/>
        <v>237.12</v>
      </c>
      <c r="Y31" s="123">
        <v>2355</v>
      </c>
      <c r="Z31" s="130">
        <v>1840</v>
      </c>
      <c r="AA31" s="131">
        <v>1132.346</v>
      </c>
      <c r="AB31" s="107">
        <f t="shared" si="17"/>
        <v>61.540543478260865</v>
      </c>
      <c r="AC31" s="106">
        <f t="shared" si="18"/>
        <v>48.082632696390661</v>
      </c>
      <c r="AD31" s="123">
        <v>2300</v>
      </c>
      <c r="AE31" s="130">
        <v>1725</v>
      </c>
      <c r="AF31" s="131">
        <v>1329.568</v>
      </c>
      <c r="AG31" s="107">
        <f t="shared" si="19"/>
        <v>77.076405797101444</v>
      </c>
      <c r="AH31" s="106">
        <f t="shared" si="20"/>
        <v>57.807304347826083</v>
      </c>
      <c r="AI31" s="123">
        <v>350</v>
      </c>
      <c r="AJ31" s="130">
        <v>250</v>
      </c>
      <c r="AK31" s="131">
        <v>204.75</v>
      </c>
      <c r="AL31" s="107">
        <f t="shared" si="21"/>
        <v>81.899999999999991</v>
      </c>
      <c r="AM31" s="106">
        <f t="shared" si="22"/>
        <v>58.5</v>
      </c>
      <c r="AN31" s="132"/>
      <c r="AO31" s="132"/>
      <c r="AP31" s="107"/>
      <c r="AQ31" s="107"/>
      <c r="AR31" s="106"/>
      <c r="AS31" s="132"/>
      <c r="AT31" s="132"/>
      <c r="AU31" s="106"/>
      <c r="AV31" s="106"/>
      <c r="AW31" s="106"/>
      <c r="AX31" s="106"/>
      <c r="AY31" s="140">
        <v>25557.9</v>
      </c>
      <c r="AZ31" s="133">
        <f t="shared" si="25"/>
        <v>19168.425000000003</v>
      </c>
      <c r="BA31" s="131">
        <v>14908.7</v>
      </c>
      <c r="BB31" s="134"/>
      <c r="BC31" s="134"/>
      <c r="BD31" s="134"/>
      <c r="BE31" s="135">
        <v>1500</v>
      </c>
      <c r="BF31" s="135">
        <v>1500</v>
      </c>
      <c r="BG31" s="131">
        <v>1500</v>
      </c>
      <c r="BH31" s="106"/>
      <c r="BI31" s="106"/>
      <c r="BJ31" s="106"/>
      <c r="BK31" s="106"/>
      <c r="BL31" s="106"/>
      <c r="BM31" s="106"/>
      <c r="BN31" s="129">
        <f t="shared" si="5"/>
        <v>1900</v>
      </c>
      <c r="BO31" s="107">
        <f t="shared" si="5"/>
        <v>1425</v>
      </c>
      <c r="BP31" s="107">
        <f t="shared" si="5"/>
        <v>864.904</v>
      </c>
      <c r="BQ31" s="107">
        <f t="shared" si="26"/>
        <v>60.695017543859656</v>
      </c>
      <c r="BR31" s="106">
        <f t="shared" si="27"/>
        <v>45.521263157894737</v>
      </c>
      <c r="BS31" s="131">
        <v>1900</v>
      </c>
      <c r="BT31" s="130">
        <v>1425</v>
      </c>
      <c r="BU31" s="131">
        <v>864.904</v>
      </c>
      <c r="BV31" s="131"/>
      <c r="BW31" s="106"/>
      <c r="BX31" s="131"/>
      <c r="BY31" s="106"/>
      <c r="BZ31" s="106"/>
      <c r="CA31" s="106"/>
      <c r="CB31" s="123"/>
      <c r="CC31" s="130"/>
      <c r="CD31" s="131"/>
      <c r="CE31" s="106"/>
      <c r="CF31" s="106"/>
      <c r="CG31" s="106"/>
      <c r="CH31" s="106"/>
      <c r="CI31" s="106"/>
      <c r="CJ31" s="106"/>
      <c r="CK31" s="128"/>
      <c r="CL31" s="128"/>
      <c r="CM31" s="131"/>
      <c r="CN31" s="123">
        <v>2500</v>
      </c>
      <c r="CO31" s="130">
        <v>1700</v>
      </c>
      <c r="CP31" s="131">
        <v>1192.482</v>
      </c>
      <c r="CQ31" s="123">
        <v>1200</v>
      </c>
      <c r="CR31" s="106">
        <v>700</v>
      </c>
      <c r="CS31" s="131">
        <v>529.03200000000004</v>
      </c>
      <c r="CT31" s="130"/>
      <c r="CU31" s="130"/>
      <c r="CV31" s="131"/>
      <c r="CW31" s="123"/>
      <c r="CX31" s="106"/>
      <c r="CY31" s="131"/>
      <c r="CZ31" s="106">
        <v>5784</v>
      </c>
      <c r="DA31" s="106">
        <v>5784</v>
      </c>
      <c r="DB31" s="131">
        <v>5784</v>
      </c>
      <c r="DC31" s="106"/>
      <c r="DD31" s="106"/>
      <c r="DE31" s="131"/>
      <c r="DF31" s="106"/>
      <c r="DG31" s="129">
        <f t="shared" si="6"/>
        <v>42256.9</v>
      </c>
      <c r="DH31" s="107">
        <f t="shared" si="6"/>
        <v>33402.425000000003</v>
      </c>
      <c r="DI31" s="107">
        <f t="shared" si="7"/>
        <v>26940.462</v>
      </c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29">
        <f t="shared" si="8"/>
        <v>0</v>
      </c>
      <c r="ED31" s="107"/>
      <c r="EE31" s="107">
        <f t="shared" si="9"/>
        <v>0</v>
      </c>
    </row>
    <row r="32" spans="1:135" s="143" customFormat="1" ht="13.5" customHeight="1" x14ac:dyDescent="0.25">
      <c r="A32" s="111">
        <v>23</v>
      </c>
      <c r="B32" s="105" t="s">
        <v>77</v>
      </c>
      <c r="C32" s="128">
        <v>25933.5</v>
      </c>
      <c r="D32" s="128">
        <v>0</v>
      </c>
      <c r="E32" s="129">
        <f t="shared" si="10"/>
        <v>52807</v>
      </c>
      <c r="F32" s="107">
        <f t="shared" si="10"/>
        <v>40197.224999999999</v>
      </c>
      <c r="G32" s="107">
        <f t="shared" si="0"/>
        <v>30164.578000000001</v>
      </c>
      <c r="H32" s="107">
        <f t="shared" si="1"/>
        <v>75.041443781256049</v>
      </c>
      <c r="I32" s="107">
        <f t="shared" si="2"/>
        <v>57.122309542295532</v>
      </c>
      <c r="J32" s="129">
        <f t="shared" si="3"/>
        <v>14113.9</v>
      </c>
      <c r="K32" s="107">
        <f t="shared" si="3"/>
        <v>11177.4</v>
      </c>
      <c r="L32" s="107">
        <f t="shared" si="3"/>
        <v>7593.4780000000001</v>
      </c>
      <c r="M32" s="107">
        <f t="shared" si="11"/>
        <v>67.935995848766268</v>
      </c>
      <c r="N32" s="107">
        <f t="shared" si="12"/>
        <v>53.801415625730662</v>
      </c>
      <c r="O32" s="129">
        <f t="shared" si="4"/>
        <v>6080</v>
      </c>
      <c r="P32" s="107">
        <f t="shared" si="4"/>
        <v>4260</v>
      </c>
      <c r="Q32" s="107">
        <f t="shared" si="4"/>
        <v>3413.348</v>
      </c>
      <c r="R32" s="107">
        <f t="shared" si="13"/>
        <v>80.125539906103285</v>
      </c>
      <c r="S32" s="106">
        <f t="shared" si="14"/>
        <v>56.140592105263153</v>
      </c>
      <c r="T32" s="123">
        <v>80</v>
      </c>
      <c r="U32" s="130">
        <v>60</v>
      </c>
      <c r="V32" s="131">
        <v>23.35</v>
      </c>
      <c r="W32" s="107">
        <f t="shared" si="15"/>
        <v>38.916666666666671</v>
      </c>
      <c r="X32" s="106">
        <f t="shared" si="16"/>
        <v>29.1875</v>
      </c>
      <c r="Y32" s="123">
        <v>4537.3999999999996</v>
      </c>
      <c r="Z32" s="130">
        <v>3837.4</v>
      </c>
      <c r="AA32" s="131">
        <v>2274.654</v>
      </c>
      <c r="AB32" s="107">
        <f t="shared" si="17"/>
        <v>59.275915984781356</v>
      </c>
      <c r="AC32" s="106">
        <f t="shared" si="18"/>
        <v>50.131220522766348</v>
      </c>
      <c r="AD32" s="123">
        <v>6000</v>
      </c>
      <c r="AE32" s="130">
        <v>4200</v>
      </c>
      <c r="AF32" s="131">
        <v>3389.998</v>
      </c>
      <c r="AG32" s="107">
        <f t="shared" si="19"/>
        <v>80.714238095238102</v>
      </c>
      <c r="AH32" s="106">
        <f t="shared" si="20"/>
        <v>56.499966666666666</v>
      </c>
      <c r="AI32" s="123">
        <v>332</v>
      </c>
      <c r="AJ32" s="130">
        <v>280</v>
      </c>
      <c r="AK32" s="131">
        <v>239</v>
      </c>
      <c r="AL32" s="107">
        <f t="shared" si="21"/>
        <v>85.357142857142847</v>
      </c>
      <c r="AM32" s="106">
        <f t="shared" si="22"/>
        <v>71.98795180722891</v>
      </c>
      <c r="AN32" s="132"/>
      <c r="AO32" s="132"/>
      <c r="AP32" s="107"/>
      <c r="AQ32" s="107"/>
      <c r="AR32" s="106"/>
      <c r="AS32" s="132"/>
      <c r="AT32" s="132"/>
      <c r="AU32" s="106"/>
      <c r="AV32" s="106"/>
      <c r="AW32" s="106"/>
      <c r="AX32" s="106"/>
      <c r="AY32" s="140">
        <v>38693.1</v>
      </c>
      <c r="AZ32" s="133">
        <f t="shared" si="25"/>
        <v>29019.824999999997</v>
      </c>
      <c r="BA32" s="131">
        <v>22571.1</v>
      </c>
      <c r="BB32" s="134"/>
      <c r="BC32" s="134"/>
      <c r="BD32" s="134"/>
      <c r="BE32" s="135"/>
      <c r="BF32" s="135"/>
      <c r="BG32" s="131"/>
      <c r="BH32" s="106"/>
      <c r="BI32" s="106"/>
      <c r="BJ32" s="106"/>
      <c r="BK32" s="106"/>
      <c r="BL32" s="106"/>
      <c r="BM32" s="106"/>
      <c r="BN32" s="129">
        <f t="shared" si="5"/>
        <v>1040</v>
      </c>
      <c r="BO32" s="107">
        <f t="shared" si="5"/>
        <v>800</v>
      </c>
      <c r="BP32" s="107">
        <f t="shared" si="5"/>
        <v>440.55</v>
      </c>
      <c r="BQ32" s="107">
        <f t="shared" si="26"/>
        <v>55.068750000000001</v>
      </c>
      <c r="BR32" s="106">
        <f t="shared" si="27"/>
        <v>42.360576923076927</v>
      </c>
      <c r="BS32" s="131">
        <v>1040</v>
      </c>
      <c r="BT32" s="130">
        <v>800</v>
      </c>
      <c r="BU32" s="131">
        <v>440.55</v>
      </c>
      <c r="BV32" s="131"/>
      <c r="BW32" s="106"/>
      <c r="BX32" s="131"/>
      <c r="BY32" s="106"/>
      <c r="BZ32" s="106"/>
      <c r="CA32" s="106"/>
      <c r="CB32" s="123"/>
      <c r="CC32" s="130"/>
      <c r="CD32" s="131"/>
      <c r="CE32" s="106"/>
      <c r="CF32" s="106"/>
      <c r="CG32" s="106"/>
      <c r="CH32" s="106"/>
      <c r="CI32" s="106"/>
      <c r="CJ32" s="106"/>
      <c r="CK32" s="128"/>
      <c r="CL32" s="128"/>
      <c r="CM32" s="131"/>
      <c r="CN32" s="123">
        <v>2124.5</v>
      </c>
      <c r="CO32" s="130">
        <v>2000</v>
      </c>
      <c r="CP32" s="131">
        <v>1134.7360000000001</v>
      </c>
      <c r="CQ32" s="123">
        <v>300</v>
      </c>
      <c r="CR32" s="106">
        <v>200</v>
      </c>
      <c r="CS32" s="131">
        <v>85.236000000000004</v>
      </c>
      <c r="CT32" s="130"/>
      <c r="CU32" s="130"/>
      <c r="CV32" s="131">
        <v>11.99</v>
      </c>
      <c r="CW32" s="123"/>
      <c r="CX32" s="106"/>
      <c r="CY32" s="131"/>
      <c r="CZ32" s="106"/>
      <c r="DA32" s="106"/>
      <c r="DB32" s="131"/>
      <c r="DC32" s="106"/>
      <c r="DD32" s="106"/>
      <c r="DE32" s="131">
        <v>79.2</v>
      </c>
      <c r="DF32" s="106"/>
      <c r="DG32" s="129">
        <f t="shared" si="6"/>
        <v>52807</v>
      </c>
      <c r="DH32" s="107">
        <f t="shared" si="6"/>
        <v>40197.224999999999</v>
      </c>
      <c r="DI32" s="107">
        <f t="shared" si="7"/>
        <v>30164.578000000001</v>
      </c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29">
        <f t="shared" si="8"/>
        <v>0</v>
      </c>
      <c r="ED32" s="107"/>
      <c r="EE32" s="107">
        <f t="shared" si="9"/>
        <v>0</v>
      </c>
    </row>
    <row r="33" spans="1:135" s="143" customFormat="1" ht="13.5" customHeight="1" x14ac:dyDescent="0.25">
      <c r="A33" s="111">
        <v>24</v>
      </c>
      <c r="B33" s="105" t="s">
        <v>78</v>
      </c>
      <c r="C33" s="128">
        <v>812.4</v>
      </c>
      <c r="D33" s="128">
        <v>0</v>
      </c>
      <c r="E33" s="129">
        <f t="shared" si="10"/>
        <v>22420.7</v>
      </c>
      <c r="F33" s="107">
        <f t="shared" si="10"/>
        <v>16876.300000000003</v>
      </c>
      <c r="G33" s="107">
        <f t="shared" si="0"/>
        <v>12964.378000000001</v>
      </c>
      <c r="H33" s="107">
        <f t="shared" si="1"/>
        <v>76.820025716537387</v>
      </c>
      <c r="I33" s="107">
        <f t="shared" si="2"/>
        <v>57.823252619231333</v>
      </c>
      <c r="J33" s="129">
        <f t="shared" si="3"/>
        <v>2484.3000000000002</v>
      </c>
      <c r="K33" s="107">
        <f t="shared" si="3"/>
        <v>1549</v>
      </c>
      <c r="L33" s="107">
        <f t="shared" si="3"/>
        <v>709.77799999999991</v>
      </c>
      <c r="M33" s="107">
        <f t="shared" si="11"/>
        <v>45.821691413815358</v>
      </c>
      <c r="N33" s="107">
        <f t="shared" si="12"/>
        <v>28.570543010103442</v>
      </c>
      <c r="O33" s="129">
        <f t="shared" si="4"/>
        <v>642.70000000000005</v>
      </c>
      <c r="P33" s="107">
        <f t="shared" si="4"/>
        <v>410</v>
      </c>
      <c r="Q33" s="107">
        <f t="shared" si="4"/>
        <v>12.834</v>
      </c>
      <c r="R33" s="107">
        <f t="shared" si="13"/>
        <v>3.1302439024390241</v>
      </c>
      <c r="S33" s="106">
        <f t="shared" si="14"/>
        <v>1.9968881282091173</v>
      </c>
      <c r="T33" s="123">
        <v>100.7</v>
      </c>
      <c r="U33" s="130">
        <v>60</v>
      </c>
      <c r="V33" s="131">
        <v>6.8000000000000005E-2</v>
      </c>
      <c r="W33" s="107">
        <f t="shared" si="15"/>
        <v>0.11333333333333334</v>
      </c>
      <c r="X33" s="106">
        <f t="shared" si="16"/>
        <v>6.7527308838133071E-2</v>
      </c>
      <c r="Y33" s="123">
        <v>1474.6</v>
      </c>
      <c r="Z33" s="130">
        <v>908</v>
      </c>
      <c r="AA33" s="131">
        <v>516.94399999999996</v>
      </c>
      <c r="AB33" s="107">
        <f t="shared" si="17"/>
        <v>56.932158590308369</v>
      </c>
      <c r="AC33" s="106">
        <f t="shared" si="18"/>
        <v>35.056557710565578</v>
      </c>
      <c r="AD33" s="123">
        <v>542</v>
      </c>
      <c r="AE33" s="130">
        <v>350</v>
      </c>
      <c r="AF33" s="131">
        <v>12.766</v>
      </c>
      <c r="AG33" s="107">
        <f t="shared" si="19"/>
        <v>3.6474285714285717</v>
      </c>
      <c r="AH33" s="106">
        <f t="shared" si="20"/>
        <v>2.3553505535055348</v>
      </c>
      <c r="AI33" s="123">
        <v>6</v>
      </c>
      <c r="AJ33" s="130">
        <v>6</v>
      </c>
      <c r="AK33" s="131">
        <v>0</v>
      </c>
      <c r="AL33" s="107">
        <f t="shared" si="21"/>
        <v>0</v>
      </c>
      <c r="AM33" s="106">
        <f t="shared" si="22"/>
        <v>0</v>
      </c>
      <c r="AN33" s="132"/>
      <c r="AO33" s="132"/>
      <c r="AP33" s="107"/>
      <c r="AQ33" s="107"/>
      <c r="AR33" s="106"/>
      <c r="AS33" s="132"/>
      <c r="AT33" s="132"/>
      <c r="AU33" s="106"/>
      <c r="AV33" s="106"/>
      <c r="AW33" s="106"/>
      <c r="AX33" s="106"/>
      <c r="AY33" s="140">
        <v>18436.400000000001</v>
      </c>
      <c r="AZ33" s="133">
        <f t="shared" si="25"/>
        <v>13827.300000000001</v>
      </c>
      <c r="BA33" s="131">
        <v>10754.6</v>
      </c>
      <c r="BB33" s="134"/>
      <c r="BC33" s="134"/>
      <c r="BD33" s="134"/>
      <c r="BE33" s="135">
        <v>1500</v>
      </c>
      <c r="BF33" s="135">
        <v>1500</v>
      </c>
      <c r="BG33" s="131">
        <v>1500</v>
      </c>
      <c r="BH33" s="106"/>
      <c r="BI33" s="106"/>
      <c r="BJ33" s="106"/>
      <c r="BK33" s="106"/>
      <c r="BL33" s="106"/>
      <c r="BM33" s="106"/>
      <c r="BN33" s="129">
        <f t="shared" si="5"/>
        <v>361</v>
      </c>
      <c r="BO33" s="107">
        <f t="shared" si="5"/>
        <v>225</v>
      </c>
      <c r="BP33" s="107">
        <f t="shared" si="5"/>
        <v>180</v>
      </c>
      <c r="BQ33" s="107">
        <f t="shared" si="26"/>
        <v>80</v>
      </c>
      <c r="BR33" s="106">
        <f t="shared" si="27"/>
        <v>49.86149584487535</v>
      </c>
      <c r="BS33" s="131">
        <v>361</v>
      </c>
      <c r="BT33" s="130">
        <v>225</v>
      </c>
      <c r="BU33" s="131">
        <v>180</v>
      </c>
      <c r="BV33" s="131"/>
      <c r="BW33" s="106"/>
      <c r="BX33" s="131"/>
      <c r="BY33" s="106"/>
      <c r="BZ33" s="106"/>
      <c r="CA33" s="106"/>
      <c r="CB33" s="123"/>
      <c r="CC33" s="130"/>
      <c r="CD33" s="131"/>
      <c r="CE33" s="106"/>
      <c r="CF33" s="106"/>
      <c r="CG33" s="106"/>
      <c r="CH33" s="106"/>
      <c r="CI33" s="106"/>
      <c r="CJ33" s="106"/>
      <c r="CK33" s="128"/>
      <c r="CL33" s="128"/>
      <c r="CM33" s="131"/>
      <c r="CN33" s="123"/>
      <c r="CO33" s="130"/>
      <c r="CP33" s="131"/>
      <c r="CQ33" s="123"/>
      <c r="CR33" s="106"/>
      <c r="CS33" s="131"/>
      <c r="CT33" s="130"/>
      <c r="CU33" s="130"/>
      <c r="CV33" s="131"/>
      <c r="CW33" s="123"/>
      <c r="CX33" s="106"/>
      <c r="CY33" s="131"/>
      <c r="CZ33" s="106"/>
      <c r="DA33" s="106"/>
      <c r="DB33" s="131"/>
      <c r="DC33" s="106"/>
      <c r="DD33" s="106"/>
      <c r="DE33" s="131"/>
      <c r="DF33" s="106"/>
      <c r="DG33" s="129">
        <f t="shared" si="6"/>
        <v>22420.7</v>
      </c>
      <c r="DH33" s="107">
        <f t="shared" si="6"/>
        <v>16876.300000000003</v>
      </c>
      <c r="DI33" s="107">
        <f t="shared" si="7"/>
        <v>12964.378000000001</v>
      </c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29">
        <f t="shared" si="8"/>
        <v>0</v>
      </c>
      <c r="ED33" s="107"/>
      <c r="EE33" s="107">
        <f t="shared" si="9"/>
        <v>0</v>
      </c>
    </row>
    <row r="34" spans="1:135" s="147" customFormat="1" ht="15.75" customHeight="1" x14ac:dyDescent="0.25">
      <c r="A34" s="245" t="s">
        <v>79</v>
      </c>
      <c r="B34" s="246"/>
      <c r="C34" s="144">
        <f>SUM(C10:C33)</f>
        <v>615486.9</v>
      </c>
      <c r="D34" s="144">
        <f>SUM(D10:D33)</f>
        <v>1320.6</v>
      </c>
      <c r="E34" s="144">
        <f>DG34+EC34-DY34</f>
        <v>3956802.4380000001</v>
      </c>
      <c r="F34" s="144">
        <f>SUM(F10:F33)</f>
        <v>2889149.9000000008</v>
      </c>
      <c r="G34" s="144">
        <f>SUM(G10:G33)</f>
        <v>2224427.6880000005</v>
      </c>
      <c r="H34" s="144">
        <f t="shared" si="1"/>
        <v>76.99246370013546</v>
      </c>
      <c r="I34" s="144">
        <f t="shared" si="2"/>
        <v>56.217810286337091</v>
      </c>
      <c r="J34" s="144">
        <f>SUM(J10:J33)</f>
        <v>1136344.916</v>
      </c>
      <c r="K34" s="144">
        <f>SUM(K10:K33)</f>
        <v>808553.4</v>
      </c>
      <c r="L34" s="144">
        <f>SUM(L10:L33)</f>
        <v>586051.29800000007</v>
      </c>
      <c r="M34" s="144">
        <f t="shared" si="11"/>
        <v>72.481458614854631</v>
      </c>
      <c r="N34" s="144">
        <f t="shared" si="12"/>
        <v>51.573363839470034</v>
      </c>
      <c r="O34" s="144">
        <f>SUM(O10:O33)</f>
        <v>409469.91599999997</v>
      </c>
      <c r="P34" s="144">
        <f>SUM(P10:P33)</f>
        <v>281997.09999999998</v>
      </c>
      <c r="Q34" s="144">
        <f>SUM(Q10:Q33)</f>
        <v>213200.60899999997</v>
      </c>
      <c r="R34" s="144">
        <f t="shared" si="13"/>
        <v>75.603830323077787</v>
      </c>
      <c r="S34" s="145">
        <f t="shared" si="14"/>
        <v>52.067465928314981</v>
      </c>
      <c r="T34" s="144">
        <f>SUM(T10:T33)</f>
        <v>45439.015999999996</v>
      </c>
      <c r="U34" s="144">
        <f>SUM(U10:U33)</f>
        <v>29464.3</v>
      </c>
      <c r="V34" s="144">
        <f>SUM(V10:V33)</f>
        <v>25299.492999999999</v>
      </c>
      <c r="W34" s="144">
        <f t="shared" si="15"/>
        <v>85.864904307925187</v>
      </c>
      <c r="X34" s="145">
        <f t="shared" si="16"/>
        <v>55.677906845517953</v>
      </c>
      <c r="Y34" s="144">
        <f>SUM(Y10:Y33)</f>
        <v>191419.90000000002</v>
      </c>
      <c r="Z34" s="144">
        <f>SUM(Z10:Z33)</f>
        <v>135443.70000000001</v>
      </c>
      <c r="AA34" s="144">
        <f>SUM(AA10:AA33)</f>
        <v>84427.556500000021</v>
      </c>
      <c r="AB34" s="144">
        <f t="shared" si="17"/>
        <v>62.334059465298139</v>
      </c>
      <c r="AC34" s="145">
        <f t="shared" si="18"/>
        <v>44.105945358868127</v>
      </c>
      <c r="AD34" s="144">
        <f>SUM(AD10:AD33)</f>
        <v>364030.89999999997</v>
      </c>
      <c r="AE34" s="144">
        <f>SUM(AE10:AE33)</f>
        <v>252532.80000000002</v>
      </c>
      <c r="AF34" s="144">
        <f>SUM(AF10:AF33)</f>
        <v>187901.11600000001</v>
      </c>
      <c r="AG34" s="144">
        <f t="shared" si="19"/>
        <v>74.406618070999102</v>
      </c>
      <c r="AH34" s="145">
        <f t="shared" si="20"/>
        <v>51.616803958125544</v>
      </c>
      <c r="AI34" s="144">
        <f>SUM(AI10:AI33)</f>
        <v>48593.3</v>
      </c>
      <c r="AJ34" s="144">
        <f>SUM(AJ10:AJ33)</f>
        <v>36313.5</v>
      </c>
      <c r="AK34" s="144">
        <f>SUM(AK10:AK33)</f>
        <v>22278.194199999998</v>
      </c>
      <c r="AL34" s="144">
        <f t="shared" si="21"/>
        <v>61.349619838352119</v>
      </c>
      <c r="AM34" s="145">
        <f t="shared" si="22"/>
        <v>45.846226125823925</v>
      </c>
      <c r="AN34" s="144">
        <f>SUM(AN10:AN33)</f>
        <v>23400</v>
      </c>
      <c r="AO34" s="144">
        <f>SUM(AO10:AO33)</f>
        <v>16950</v>
      </c>
      <c r="AP34" s="144">
        <f>SUM(AP10:AP33)</f>
        <v>14714.7</v>
      </c>
      <c r="AQ34" s="144">
        <f t="shared" si="23"/>
        <v>86.812389380530973</v>
      </c>
      <c r="AR34" s="145">
        <f t="shared" si="24"/>
        <v>62.883333333333333</v>
      </c>
      <c r="AS34" s="144">
        <f>SUM(AS10:AS33)</f>
        <v>0</v>
      </c>
      <c r="AT34" s="144"/>
      <c r="AU34" s="145">
        <v>0</v>
      </c>
      <c r="AV34" s="144">
        <f>SUM(AV10:AV33)</f>
        <v>0</v>
      </c>
      <c r="AW34" s="144"/>
      <c r="AX34" s="145"/>
      <c r="AY34" s="144">
        <f>SUM(AY10:AY33)</f>
        <v>2659125.5999999996</v>
      </c>
      <c r="AZ34" s="144">
        <f t="shared" ref="AZ34:BD34" si="28">SUM(AZ10:AZ33)</f>
        <v>1994344.2000000002</v>
      </c>
      <c r="BA34" s="144">
        <f t="shared" si="28"/>
        <v>1551157.9</v>
      </c>
      <c r="BB34" s="144">
        <f t="shared" si="28"/>
        <v>0</v>
      </c>
      <c r="BC34" s="144">
        <f t="shared" si="28"/>
        <v>0</v>
      </c>
      <c r="BD34" s="144">
        <f t="shared" si="28"/>
        <v>0</v>
      </c>
      <c r="BE34" s="144">
        <f>SUM(BE10:BE33)</f>
        <v>56041.999999999993</v>
      </c>
      <c r="BF34" s="144">
        <f t="shared" ref="BF34:BM34" si="29">SUM(BF10:BF33)</f>
        <v>38688.800000000003</v>
      </c>
      <c r="BG34" s="144">
        <f t="shared" si="29"/>
        <v>37516.700000000004</v>
      </c>
      <c r="BH34" s="144">
        <f t="shared" si="29"/>
        <v>0</v>
      </c>
      <c r="BI34" s="144">
        <f t="shared" si="29"/>
        <v>0</v>
      </c>
      <c r="BJ34" s="144">
        <f t="shared" si="29"/>
        <v>0</v>
      </c>
      <c r="BK34" s="144">
        <f t="shared" si="29"/>
        <v>0</v>
      </c>
      <c r="BL34" s="144">
        <f t="shared" si="29"/>
        <v>0</v>
      </c>
      <c r="BM34" s="144">
        <f t="shared" si="29"/>
        <v>0</v>
      </c>
      <c r="BN34" s="144">
        <f>SUM(BN10:BN33)</f>
        <v>104688.7</v>
      </c>
      <c r="BO34" s="144">
        <f>SUM(BO10:BO33)</f>
        <v>79100.5</v>
      </c>
      <c r="BP34" s="144">
        <f>SUM(BP10:BP33)</f>
        <v>54802.054199999999</v>
      </c>
      <c r="BQ34" s="144">
        <f t="shared" si="26"/>
        <v>69.281552202577728</v>
      </c>
      <c r="BR34" s="145">
        <f t="shared" si="27"/>
        <v>52.34763083312717</v>
      </c>
      <c r="BS34" s="144">
        <f>SUM(BS10:BS33)</f>
        <v>45702.3</v>
      </c>
      <c r="BT34" s="144">
        <f t="shared" ref="BT34:BU34" si="30">SUM(BT10:BT33)</f>
        <v>33719</v>
      </c>
      <c r="BU34" s="144">
        <f t="shared" si="30"/>
        <v>23855.097100000003</v>
      </c>
      <c r="BV34" s="144">
        <f>SUM(BV10:BV33)</f>
        <v>18685.400000000001</v>
      </c>
      <c r="BW34" s="144">
        <f t="shared" ref="BW34:EE34" si="31">SUM(BW10:BW33)</f>
        <v>12237</v>
      </c>
      <c r="BX34" s="144">
        <f t="shared" si="31"/>
        <v>6375.5110000000004</v>
      </c>
      <c r="BY34" s="144">
        <f t="shared" si="31"/>
        <v>14646</v>
      </c>
      <c r="BZ34" s="144">
        <f t="shared" si="31"/>
        <v>12500</v>
      </c>
      <c r="CA34" s="144">
        <f t="shared" si="31"/>
        <v>6550.1</v>
      </c>
      <c r="CB34" s="144">
        <f t="shared" si="31"/>
        <v>25655</v>
      </c>
      <c r="CC34" s="144">
        <f t="shared" si="31"/>
        <v>20644.5</v>
      </c>
      <c r="CD34" s="144">
        <f t="shared" si="31"/>
        <v>18021.346099999999</v>
      </c>
      <c r="CE34" s="144">
        <f t="shared" si="31"/>
        <v>0</v>
      </c>
      <c r="CF34" s="144">
        <f t="shared" si="31"/>
        <v>0</v>
      </c>
      <c r="CG34" s="144">
        <f t="shared" si="31"/>
        <v>0</v>
      </c>
      <c r="CH34" s="144">
        <f t="shared" si="31"/>
        <v>24505.599999999999</v>
      </c>
      <c r="CI34" s="144">
        <f t="shared" si="31"/>
        <v>17463.099999999999</v>
      </c>
      <c r="CJ34" s="144">
        <f t="shared" si="31"/>
        <v>11512.93</v>
      </c>
      <c r="CK34" s="144">
        <f t="shared" si="31"/>
        <v>9000</v>
      </c>
      <c r="CL34" s="144">
        <f t="shared" si="31"/>
        <v>5000</v>
      </c>
      <c r="CM34" s="144">
        <f t="shared" si="31"/>
        <v>2592.4706000000001</v>
      </c>
      <c r="CN34" s="144">
        <f t="shared" si="31"/>
        <v>323098.5</v>
      </c>
      <c r="CO34" s="144">
        <f t="shared" si="31"/>
        <v>238619</v>
      </c>
      <c r="CP34" s="144">
        <f t="shared" si="31"/>
        <v>174580.66450000001</v>
      </c>
      <c r="CQ34" s="144">
        <f t="shared" si="31"/>
        <v>92165</v>
      </c>
      <c r="CR34" s="144">
        <f t="shared" si="31"/>
        <v>65970</v>
      </c>
      <c r="CS34" s="144">
        <f t="shared" si="31"/>
        <v>45651.859499999991</v>
      </c>
      <c r="CT34" s="144">
        <f t="shared" si="31"/>
        <v>8450</v>
      </c>
      <c r="CU34" s="144">
        <f t="shared" si="31"/>
        <v>35</v>
      </c>
      <c r="CV34" s="144">
        <f t="shared" si="31"/>
        <v>4503.0039999999999</v>
      </c>
      <c r="CW34" s="144">
        <f t="shared" si="31"/>
        <v>1680</v>
      </c>
      <c r="CX34" s="144">
        <f t="shared" si="31"/>
        <v>1220</v>
      </c>
      <c r="CY34" s="144">
        <f t="shared" si="31"/>
        <v>2345</v>
      </c>
      <c r="CZ34" s="144">
        <f t="shared" si="31"/>
        <v>32446.3</v>
      </c>
      <c r="DA34" s="144">
        <f t="shared" si="31"/>
        <v>30100.400000000001</v>
      </c>
      <c r="DB34" s="144">
        <f t="shared" si="31"/>
        <v>29408.86</v>
      </c>
      <c r="DC34" s="144">
        <f t="shared" si="31"/>
        <v>16544.599999999999</v>
      </c>
      <c r="DD34" s="144">
        <f t="shared" si="31"/>
        <v>13874.6</v>
      </c>
      <c r="DE34" s="144">
        <f t="shared" si="31"/>
        <v>12607.045</v>
      </c>
      <c r="DF34" s="144">
        <f t="shared" si="31"/>
        <v>0</v>
      </c>
      <c r="DG34" s="144">
        <f t="shared" si="31"/>
        <v>3908464.4160000002</v>
      </c>
      <c r="DH34" s="144">
        <f t="shared" si="31"/>
        <v>2889149.9000000008</v>
      </c>
      <c r="DI34" s="144">
        <f t="shared" si="31"/>
        <v>2215647.6880000005</v>
      </c>
      <c r="DJ34" s="144">
        <f t="shared" si="31"/>
        <v>0</v>
      </c>
      <c r="DK34" s="144">
        <f t="shared" si="31"/>
        <v>0</v>
      </c>
      <c r="DL34" s="144">
        <f t="shared" si="31"/>
        <v>0</v>
      </c>
      <c r="DM34" s="144">
        <f t="shared" si="31"/>
        <v>38338.021999999997</v>
      </c>
      <c r="DN34" s="144">
        <f t="shared" si="31"/>
        <v>0</v>
      </c>
      <c r="DO34" s="144">
        <f t="shared" si="31"/>
        <v>0</v>
      </c>
      <c r="DP34" s="144">
        <f t="shared" si="31"/>
        <v>0</v>
      </c>
      <c r="DQ34" s="144">
        <f t="shared" si="31"/>
        <v>0</v>
      </c>
      <c r="DR34" s="144">
        <f t="shared" si="31"/>
        <v>0</v>
      </c>
      <c r="DS34" s="144">
        <f t="shared" si="31"/>
        <v>10000</v>
      </c>
      <c r="DT34" s="144">
        <f t="shared" si="31"/>
        <v>8780</v>
      </c>
      <c r="DU34" s="144">
        <f t="shared" si="31"/>
        <v>8780</v>
      </c>
      <c r="DV34" s="144">
        <f t="shared" si="31"/>
        <v>0</v>
      </c>
      <c r="DW34" s="144">
        <f t="shared" si="31"/>
        <v>0</v>
      </c>
      <c r="DX34" s="144">
        <f t="shared" si="31"/>
        <v>0</v>
      </c>
      <c r="DY34" s="144">
        <f t="shared" si="31"/>
        <v>0</v>
      </c>
      <c r="DZ34" s="144">
        <f t="shared" si="31"/>
        <v>0</v>
      </c>
      <c r="EA34" s="144">
        <f t="shared" si="31"/>
        <v>0</v>
      </c>
      <c r="EB34" s="144">
        <f t="shared" si="31"/>
        <v>0</v>
      </c>
      <c r="EC34" s="144">
        <f t="shared" si="31"/>
        <v>48338.021999999997</v>
      </c>
      <c r="ED34" s="144">
        <f t="shared" si="31"/>
        <v>0</v>
      </c>
      <c r="EE34" s="146">
        <f t="shared" si="31"/>
        <v>8780</v>
      </c>
    </row>
    <row r="35" spans="1:135" ht="6" customHeight="1" x14ac:dyDescent="0.25"/>
  </sheetData>
  <protectedRanges>
    <protectedRange sqref="AP26 AP16:AP23 AP28:AP33" name="Range4_4_1_1_2_1_1_2_1_1_1_1_1_1_1"/>
    <protectedRange sqref="W10:W24 W26:W34" name="Range4_5_1_2_1_1_1_1_1_1_1_1_1_1"/>
    <protectedRange sqref="AB10:AB24 AB26:AB34" name="Range4_1_1_1_2_1_1_1_1_1_1_1_1_1_1"/>
    <protectedRange sqref="AG10:AG24 AG26:AG34" name="Range4_2_1_1_2_1_1_1_1_1_1_1_1_1_1"/>
    <protectedRange sqref="AL10:AL24 AL26:AL34" name="Range4_3_1_1_2_1_1_1_1_1_1_1_1_1_1"/>
    <protectedRange sqref="AQ10:AQ24 AQ26:AQ34" name="Range4_4_1_1_2_1_1_1_1_1_1_1_1_1_1"/>
    <protectedRange sqref="BX10" name="Range5_2_1_1_2_1_1_1_1_1_1_1_1_1_1"/>
    <protectedRange sqref="V10:V24 V26:V33" name="Range4"/>
    <protectedRange sqref="AA10:AA24 AA26:AA33" name="Range4_1"/>
    <protectedRange sqref="AF10:AF24 AF26:AF33" name="Range4_2"/>
    <protectedRange sqref="AK10:AK24 AK26:AK33" name="Range4_3"/>
    <protectedRange sqref="AP10:AP15" name="Range4_4"/>
    <protectedRange sqref="AZ10:AZ33 BA10" name="Range4_5"/>
    <protectedRange sqref="BA11:BA24 BA26:BA33" name="Range4_5_1"/>
    <protectedRange sqref="BG17:BG19 BE17:BF17" name="Range4_6"/>
    <protectedRange sqref="BU10:BU24 BU26:BU33" name="Range5"/>
    <protectedRange sqref="BX12:BX24 BX26:BX33" name="Range5_1"/>
    <protectedRange sqref="CD10:CD24 CD26:CD33" name="Range5_4"/>
    <protectedRange sqref="CM12:CM16" name="Range5_6"/>
    <protectedRange sqref="CP10:CP24 CP26:CP33" name="Range5_7"/>
    <protectedRange sqref="CS10:CS24 CS26:CS33" name="Range5_8"/>
    <protectedRange sqref="CY10:CY24 CY26:CY33" name="Range5_9"/>
    <protectedRange sqref="DE10:DE24 DE26:DE33" name="Range5_10"/>
    <protectedRange sqref="AP25" name="Range4_4_1_1_2_1_1_2_1_1_1_1_1_1"/>
    <protectedRange sqref="W25" name="Range4_5_1_2_1_1_1_1_1_1_1_1_1"/>
    <protectedRange sqref="AB25" name="Range4_1_1_1_2_1_1_1_1_1_1_1_1_1"/>
    <protectedRange sqref="AG25" name="Range4_2_1_1_2_1_1_1_1_1_1_1_1_1"/>
    <protectedRange sqref="AL25" name="Range4_3_1_1_2_1_1_1_1_1_1_1_1_1"/>
    <protectedRange sqref="AQ25" name="Range4_4_1_1_2_1_1_1_1_1_1_1_1_1"/>
    <protectedRange sqref="V25" name="Range4_7"/>
    <protectedRange sqref="AA25" name="Range4_1_1"/>
    <protectedRange sqref="AF25" name="Range4_2_1"/>
    <protectedRange sqref="AK25" name="Range4_3_1"/>
    <protectedRange sqref="BA25" name="Range4_5_1_1"/>
    <protectedRange sqref="BU25" name="Range5_2"/>
    <protectedRange sqref="BX25" name="Range5_1_1"/>
    <protectedRange sqref="CD25" name="Range5_4_1"/>
    <protectedRange sqref="CP25" name="Range5_7_1"/>
    <protectedRange sqref="CS25" name="Range5_8_1"/>
    <protectedRange sqref="CY25" name="Range5_9_1"/>
    <protectedRange sqref="DE25" name="Range5_10_1"/>
  </protectedRanges>
  <mergeCells count="132">
    <mergeCell ref="C1:Q1"/>
    <mergeCell ref="C2:Q2"/>
    <mergeCell ref="Q3:R3"/>
    <mergeCell ref="A4:A8"/>
    <mergeCell ref="B4:B8"/>
    <mergeCell ref="C4:C8"/>
    <mergeCell ref="D4:D8"/>
    <mergeCell ref="E4:I6"/>
    <mergeCell ref="J4:N6"/>
    <mergeCell ref="O4:DE4"/>
    <mergeCell ref="O6:S6"/>
    <mergeCell ref="T6:X6"/>
    <mergeCell ref="Y6:AC6"/>
    <mergeCell ref="AD6:AH6"/>
    <mergeCell ref="AI6:AM6"/>
    <mergeCell ref="AN6:AR6"/>
    <mergeCell ref="AJ7:AM7"/>
    <mergeCell ref="AN7:AN8"/>
    <mergeCell ref="AO7:AR7"/>
    <mergeCell ref="AS7:AS8"/>
    <mergeCell ref="AT7:AU7"/>
    <mergeCell ref="AV7:AV8"/>
    <mergeCell ref="U7:X7"/>
    <mergeCell ref="Y7:Y8"/>
    <mergeCell ref="DF4:DF6"/>
    <mergeCell ref="DG4:DI6"/>
    <mergeCell ref="DJ4:EA4"/>
    <mergeCell ref="EB4:EB6"/>
    <mergeCell ref="EC4:EE6"/>
    <mergeCell ref="DJ5:DO5"/>
    <mergeCell ref="DP5:DR6"/>
    <mergeCell ref="DS5:EA5"/>
    <mergeCell ref="DM6:DO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AY6:BA6"/>
    <mergeCell ref="BB6:BD6"/>
    <mergeCell ref="BE6:BG6"/>
    <mergeCell ref="BH6:BJ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T7:T8"/>
    <mergeCell ref="CH6:CJ6"/>
    <mergeCell ref="CK6:CM6"/>
    <mergeCell ref="CN6:CP6"/>
    <mergeCell ref="CQ6:CS6"/>
    <mergeCell ref="CT6:CV6"/>
    <mergeCell ref="DJ6:DL6"/>
    <mergeCell ref="BN6:BR6"/>
    <mergeCell ref="BS6:BU6"/>
    <mergeCell ref="BV6:BX6"/>
    <mergeCell ref="BY6:CA6"/>
    <mergeCell ref="CB6:CD6"/>
    <mergeCell ref="CE6:CG6"/>
    <mergeCell ref="AS6:AU6"/>
    <mergeCell ref="AV6:AX6"/>
    <mergeCell ref="Z7:AC7"/>
    <mergeCell ref="AD7:AD8"/>
    <mergeCell ref="AE7:AH7"/>
    <mergeCell ref="AI7:AI8"/>
    <mergeCell ref="BF7:BG7"/>
    <mergeCell ref="BH7:BH8"/>
    <mergeCell ref="BI7:BJ7"/>
    <mergeCell ref="BK7:BK8"/>
    <mergeCell ref="BL7:BM7"/>
    <mergeCell ref="BN7:BN8"/>
    <mergeCell ref="AW7:AX7"/>
    <mergeCell ref="AY7:AY8"/>
    <mergeCell ref="AZ7:BA7"/>
    <mergeCell ref="BB7:BB8"/>
    <mergeCell ref="BC7:BD7"/>
    <mergeCell ref="BE7:BE8"/>
    <mergeCell ref="BZ7:CA7"/>
    <mergeCell ref="CB7:CB8"/>
    <mergeCell ref="CC7:CD7"/>
    <mergeCell ref="CE7:CE8"/>
    <mergeCell ref="CF7:CG7"/>
    <mergeCell ref="CH7:CH8"/>
    <mergeCell ref="BO7:BR7"/>
    <mergeCell ref="BS7:BS8"/>
    <mergeCell ref="BT7:BU7"/>
    <mergeCell ref="BV7:BV8"/>
    <mergeCell ref="BW7:BX7"/>
    <mergeCell ref="BY7:BY8"/>
    <mergeCell ref="CU7:CV7"/>
    <mergeCell ref="CW7:CW8"/>
    <mergeCell ref="CX7:CY7"/>
    <mergeCell ref="CZ7:CZ8"/>
    <mergeCell ref="CI7:CJ7"/>
    <mergeCell ref="CK7:CK8"/>
    <mergeCell ref="CL7:CM7"/>
    <mergeCell ref="CN7:CN8"/>
    <mergeCell ref="CO7:CP7"/>
    <mergeCell ref="CQ7:CQ8"/>
    <mergeCell ref="A34:B34"/>
    <mergeCell ref="EB7:EB8"/>
    <mergeCell ref="EC7:EC8"/>
    <mergeCell ref="ED7:EE7"/>
    <mergeCell ref="DS7:DS8"/>
    <mergeCell ref="DT7:DU7"/>
    <mergeCell ref="DV7:DV8"/>
    <mergeCell ref="DW7:DX7"/>
    <mergeCell ref="DY7:DY8"/>
    <mergeCell ref="DZ7:EA7"/>
    <mergeCell ref="DJ7:DJ8"/>
    <mergeCell ref="DK7:DL7"/>
    <mergeCell ref="DM7:DM8"/>
    <mergeCell ref="DN7:DO7"/>
    <mergeCell ref="DP7:DP8"/>
    <mergeCell ref="DQ7:DR7"/>
    <mergeCell ref="DA7:DB7"/>
    <mergeCell ref="DC7:DC8"/>
    <mergeCell ref="DD7:DE7"/>
    <mergeCell ref="DF7:DF8"/>
    <mergeCell ref="DG7:DG8"/>
    <mergeCell ref="DH7:DI7"/>
    <mergeCell ref="CR7:CS7"/>
    <mergeCell ref="CT7:CT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07</vt:lpstr>
      <vt:lpstr>'07'!Print_Titles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https:/mul2-tavush.gov.am/tasks/21703/oneclick/Ekamut.xlsx?token=38ab38372bc8d1d3d1aef9184f374678</cp:keywords>
  <cp:lastModifiedBy/>
  <dcterms:created xsi:type="dcterms:W3CDTF">2006-09-16T00:00:00Z</dcterms:created>
  <dcterms:modified xsi:type="dcterms:W3CDTF">2019-08-06T12:02:30Z</dcterms:modified>
</cp:coreProperties>
</file>