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04" sheetId="1" r:id="rId1"/>
  </sheets>
  <definedNames>
    <definedName name="_xlnm.Print_Titles" localSheetId="0">'04'!$A:$B</definedName>
  </definedNames>
  <calcPr calcId="125725"/>
</workbook>
</file>

<file path=xl/calcChain.xml><?xml version="1.0" encoding="utf-8"?>
<calcChain xmlns="http://schemas.openxmlformats.org/spreadsheetml/2006/main">
  <c r="CG33" i="1"/>
  <c r="CF33"/>
  <c r="CE33"/>
  <c r="CD33"/>
  <c r="CC33"/>
  <c r="CB33"/>
  <c r="CA33"/>
  <c r="BZ33"/>
  <c r="BY33"/>
  <c r="BX33"/>
  <c r="BW33"/>
  <c r="BV33"/>
  <c r="BU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N33"/>
  <c r="AM33"/>
  <c r="AL33"/>
  <c r="AK33"/>
  <c r="AJ33"/>
  <c r="AI33"/>
  <c r="AH33"/>
  <c r="AG33"/>
  <c r="AF33"/>
  <c r="AE33"/>
  <c r="AD33"/>
  <c r="AC33"/>
  <c r="AA33"/>
  <c r="Z33"/>
  <c r="X33"/>
  <c r="W33"/>
  <c r="U33"/>
  <c r="V33" s="1"/>
  <c r="T33"/>
  <c r="R33"/>
  <c r="S33" s="1"/>
  <c r="Q33"/>
  <c r="O33"/>
  <c r="P33" s="1"/>
  <c r="N33"/>
  <c r="D33"/>
  <c r="C33"/>
  <c r="CI32"/>
  <c r="CH32"/>
  <c r="BT32"/>
  <c r="F32" s="1"/>
  <c r="BS32"/>
  <c r="E32" s="1"/>
  <c r="AP32"/>
  <c r="AO32"/>
  <c r="Y32"/>
  <c r="V32"/>
  <c r="S32"/>
  <c r="P32"/>
  <c r="L32"/>
  <c r="K32"/>
  <c r="I32"/>
  <c r="H32"/>
  <c r="CI31"/>
  <c r="CH31"/>
  <c r="BT31"/>
  <c r="BS31"/>
  <c r="AP31"/>
  <c r="AO31"/>
  <c r="Y31"/>
  <c r="V31"/>
  <c r="S31"/>
  <c r="P31"/>
  <c r="L31"/>
  <c r="M31" s="1"/>
  <c r="K31"/>
  <c r="I31"/>
  <c r="H31"/>
  <c r="F31"/>
  <c r="E31"/>
  <c r="CI30"/>
  <c r="CH30"/>
  <c r="BT30"/>
  <c r="BS30"/>
  <c r="AP30"/>
  <c r="AQ30" s="1"/>
  <c r="AO30"/>
  <c r="Y30"/>
  <c r="V30"/>
  <c r="S30"/>
  <c r="P30"/>
  <c r="L30"/>
  <c r="M30" s="1"/>
  <c r="K30"/>
  <c r="I30"/>
  <c r="H30"/>
  <c r="F30"/>
  <c r="E30"/>
  <c r="CI29"/>
  <c r="CH29"/>
  <c r="BT29"/>
  <c r="F29" s="1"/>
  <c r="BS29"/>
  <c r="AP29"/>
  <c r="AO29"/>
  <c r="Y29"/>
  <c r="V29"/>
  <c r="S29"/>
  <c r="L29"/>
  <c r="K29"/>
  <c r="I29"/>
  <c r="H29"/>
  <c r="E29"/>
  <c r="CI28"/>
  <c r="CH28"/>
  <c r="BT28"/>
  <c r="BS28"/>
  <c r="AP28"/>
  <c r="AO28"/>
  <c r="Y28"/>
  <c r="V28"/>
  <c r="S28"/>
  <c r="P28"/>
  <c r="L28"/>
  <c r="K28"/>
  <c r="I28"/>
  <c r="H28"/>
  <c r="F28"/>
  <c r="E28"/>
  <c r="CI27"/>
  <c r="CH27"/>
  <c r="BT27"/>
  <c r="F27" s="1"/>
  <c r="BS27"/>
  <c r="AP27"/>
  <c r="AO27"/>
  <c r="Y27"/>
  <c r="V27"/>
  <c r="S27"/>
  <c r="L27"/>
  <c r="K27"/>
  <c r="I27"/>
  <c r="H27"/>
  <c r="E27"/>
  <c r="CI26"/>
  <c r="CH26"/>
  <c r="BT26"/>
  <c r="F26" s="1"/>
  <c r="BS26"/>
  <c r="AP26"/>
  <c r="AO26"/>
  <c r="Y26"/>
  <c r="V26"/>
  <c r="S26"/>
  <c r="L26"/>
  <c r="K26"/>
  <c r="I26"/>
  <c r="H26"/>
  <c r="E26"/>
  <c r="CI25"/>
  <c r="CH25"/>
  <c r="BT25"/>
  <c r="F25" s="1"/>
  <c r="BS25"/>
  <c r="E25" s="1"/>
  <c r="AP25"/>
  <c r="AO25"/>
  <c r="V25"/>
  <c r="S25"/>
  <c r="L25"/>
  <c r="K25"/>
  <c r="I25"/>
  <c r="H25"/>
  <c r="CI24"/>
  <c r="CH24"/>
  <c r="BT24"/>
  <c r="F24" s="1"/>
  <c r="BS24"/>
  <c r="AP24"/>
  <c r="AO24"/>
  <c r="Y24"/>
  <c r="V24"/>
  <c r="S24"/>
  <c r="L24"/>
  <c r="K24"/>
  <c r="I24"/>
  <c r="H24"/>
  <c r="E24"/>
  <c r="CI23"/>
  <c r="CH23"/>
  <c r="BT23"/>
  <c r="F23" s="1"/>
  <c r="BS23"/>
  <c r="E23" s="1"/>
  <c r="AP23"/>
  <c r="AO23"/>
  <c r="Y23"/>
  <c r="V23"/>
  <c r="S23"/>
  <c r="P23"/>
  <c r="L23"/>
  <c r="K23"/>
  <c r="I23"/>
  <c r="H23"/>
  <c r="CI22"/>
  <c r="CH22"/>
  <c r="BT22"/>
  <c r="F22" s="1"/>
  <c r="BS22"/>
  <c r="AP22"/>
  <c r="AO22"/>
  <c r="Y22"/>
  <c r="V22"/>
  <c r="S22"/>
  <c r="L22"/>
  <c r="K22"/>
  <c r="I22"/>
  <c r="H22"/>
  <c r="E22"/>
  <c r="CI21"/>
  <c r="CH21"/>
  <c r="BT21"/>
  <c r="F21" s="1"/>
  <c r="BS21"/>
  <c r="E21" s="1"/>
  <c r="AP21"/>
  <c r="AO21"/>
  <c r="Y21"/>
  <c r="V21"/>
  <c r="S21"/>
  <c r="P21"/>
  <c r="L21"/>
  <c r="K21"/>
  <c r="I21"/>
  <c r="H21"/>
  <c r="CI20"/>
  <c r="CH20"/>
  <c r="BT20"/>
  <c r="F20" s="1"/>
  <c r="BS20"/>
  <c r="AP20"/>
  <c r="AO20"/>
  <c r="V20"/>
  <c r="S20"/>
  <c r="P20"/>
  <c r="L20"/>
  <c r="K20"/>
  <c r="I20"/>
  <c r="H20"/>
  <c r="E20"/>
  <c r="CI19"/>
  <c r="CH19"/>
  <c r="BT19"/>
  <c r="F19" s="1"/>
  <c r="BS19"/>
  <c r="AP19"/>
  <c r="AO19"/>
  <c r="Y19"/>
  <c r="V19"/>
  <c r="S19"/>
  <c r="L19"/>
  <c r="K19"/>
  <c r="I19"/>
  <c r="H19"/>
  <c r="E19"/>
  <c r="CI18"/>
  <c r="CH18"/>
  <c r="BT18"/>
  <c r="F18" s="1"/>
  <c r="BS18"/>
  <c r="E18" s="1"/>
  <c r="AP18"/>
  <c r="AO18"/>
  <c r="Y18"/>
  <c r="V18"/>
  <c r="S18"/>
  <c r="L18"/>
  <c r="K18"/>
  <c r="I18"/>
  <c r="H18"/>
  <c r="CI17"/>
  <c r="CH17"/>
  <c r="BT17"/>
  <c r="F17" s="1"/>
  <c r="BS17"/>
  <c r="E17" s="1"/>
  <c r="AP17"/>
  <c r="AO17"/>
  <c r="V17"/>
  <c r="S17"/>
  <c r="P17"/>
  <c r="L17"/>
  <c r="K17"/>
  <c r="I17"/>
  <c r="H17"/>
  <c r="CI16"/>
  <c r="CH16"/>
  <c r="BT16"/>
  <c r="F16" s="1"/>
  <c r="BS16"/>
  <c r="E16" s="1"/>
  <c r="AP16"/>
  <c r="AO16"/>
  <c r="Y16"/>
  <c r="V16"/>
  <c r="S16"/>
  <c r="P16"/>
  <c r="L16"/>
  <c r="K16"/>
  <c r="I16"/>
  <c r="H16"/>
  <c r="CI15"/>
  <c r="CH15"/>
  <c r="BT15"/>
  <c r="F15" s="1"/>
  <c r="BS15"/>
  <c r="AP15"/>
  <c r="AO15"/>
  <c r="Y15"/>
  <c r="V15"/>
  <c r="S15"/>
  <c r="L15"/>
  <c r="K15"/>
  <c r="I15"/>
  <c r="H15"/>
  <c r="E15"/>
  <c r="CI14"/>
  <c r="CH14"/>
  <c r="BT14"/>
  <c r="F14" s="1"/>
  <c r="BS14"/>
  <c r="AP14"/>
  <c r="AO14"/>
  <c r="AB14"/>
  <c r="Y14"/>
  <c r="V14"/>
  <c r="S14"/>
  <c r="P14"/>
  <c r="L14"/>
  <c r="K14"/>
  <c r="I14"/>
  <c r="H14"/>
  <c r="E14"/>
  <c r="CI13"/>
  <c r="CH13"/>
  <c r="BT13"/>
  <c r="F13" s="1"/>
  <c r="BS13"/>
  <c r="E13" s="1"/>
  <c r="AP13"/>
  <c r="AO13"/>
  <c r="Y13"/>
  <c r="V13"/>
  <c r="S13"/>
  <c r="P13"/>
  <c r="L13"/>
  <c r="K13"/>
  <c r="I13"/>
  <c r="H13"/>
  <c r="CI12"/>
  <c r="CH12"/>
  <c r="BT12"/>
  <c r="F12" s="1"/>
  <c r="BS12"/>
  <c r="E12" s="1"/>
  <c r="AP12"/>
  <c r="AO12"/>
  <c r="Y12"/>
  <c r="V12"/>
  <c r="S12"/>
  <c r="P12"/>
  <c r="L12"/>
  <c r="M12" s="1"/>
  <c r="K12"/>
  <c r="I12"/>
  <c r="H12"/>
  <c r="CI11"/>
  <c r="CH11"/>
  <c r="BT11"/>
  <c r="F11" s="1"/>
  <c r="BS11"/>
  <c r="E11" s="1"/>
  <c r="AP11"/>
  <c r="AO11"/>
  <c r="AB11"/>
  <c r="Y11"/>
  <c r="V11"/>
  <c r="S11"/>
  <c r="P11"/>
  <c r="L11"/>
  <c r="K11"/>
  <c r="I11"/>
  <c r="H11"/>
  <c r="CI10"/>
  <c r="CH10"/>
  <c r="BT10"/>
  <c r="F10" s="1"/>
  <c r="BS10"/>
  <c r="E10" s="1"/>
  <c r="AP10"/>
  <c r="AO10"/>
  <c r="AB10"/>
  <c r="Y10"/>
  <c r="V10"/>
  <c r="S10"/>
  <c r="P10"/>
  <c r="L10"/>
  <c r="K10"/>
  <c r="I10"/>
  <c r="H10"/>
  <c r="CI9"/>
  <c r="CI33" s="1"/>
  <c r="CH9"/>
  <c r="BT9"/>
  <c r="F9" s="1"/>
  <c r="BS9"/>
  <c r="E9" s="1"/>
  <c r="AP9"/>
  <c r="AP33" s="1"/>
  <c r="AO9"/>
  <c r="AB9"/>
  <c r="Y9"/>
  <c r="V9"/>
  <c r="S9"/>
  <c r="P9"/>
  <c r="L9"/>
  <c r="K9"/>
  <c r="K33" s="1"/>
  <c r="I9"/>
  <c r="H9"/>
  <c r="M32" l="1"/>
  <c r="AQ31"/>
  <c r="AB33"/>
  <c r="AO33"/>
  <c r="CH33"/>
  <c r="H33"/>
  <c r="G32"/>
  <c r="AQ19"/>
  <c r="M22"/>
  <c r="AQ23"/>
  <c r="J10"/>
  <c r="M10"/>
  <c r="M14"/>
  <c r="J17"/>
  <c r="M17"/>
  <c r="J26"/>
  <c r="M26"/>
  <c r="J27"/>
  <c r="AQ10"/>
  <c r="J18"/>
  <c r="M19"/>
  <c r="J20"/>
  <c r="AQ20"/>
  <c r="M21"/>
  <c r="AQ22"/>
  <c r="AQ24"/>
  <c r="M25"/>
  <c r="AQ26"/>
  <c r="M28"/>
  <c r="AQ32"/>
  <c r="AQ33"/>
  <c r="J11"/>
  <c r="AQ11"/>
  <c r="AQ12"/>
  <c r="J13"/>
  <c r="M13"/>
  <c r="AQ14"/>
  <c r="G14"/>
  <c r="M15"/>
  <c r="M16"/>
  <c r="AQ17"/>
  <c r="M29"/>
  <c r="Y33"/>
  <c r="G13"/>
  <c r="J19"/>
  <c r="J21"/>
  <c r="G21"/>
  <c r="G22"/>
  <c r="J24"/>
  <c r="J25"/>
  <c r="G25"/>
  <c r="G26"/>
  <c r="G28"/>
  <c r="J28"/>
  <c r="G29"/>
  <c r="G30"/>
  <c r="J30"/>
  <c r="G31"/>
  <c r="J31"/>
  <c r="J32"/>
  <c r="BS33"/>
  <c r="G12"/>
  <c r="J12"/>
  <c r="J14"/>
  <c r="J15"/>
  <c r="J16"/>
  <c r="G16"/>
  <c r="G17"/>
  <c r="G19"/>
  <c r="J22"/>
  <c r="J23"/>
  <c r="J29"/>
  <c r="AQ16"/>
  <c r="AQ18"/>
  <c r="AQ13"/>
  <c r="AQ15"/>
  <c r="AQ21"/>
  <c r="AQ25"/>
  <c r="AQ27"/>
  <c r="AQ28"/>
  <c r="L33"/>
  <c r="M11"/>
  <c r="I33"/>
  <c r="J33" s="1"/>
  <c r="F33"/>
  <c r="G11"/>
  <c r="BT33"/>
  <c r="G15"/>
  <c r="G18"/>
  <c r="M18"/>
  <c r="G20"/>
  <c r="M20"/>
  <c r="G23"/>
  <c r="M23"/>
  <c r="G24"/>
  <c r="M24"/>
  <c r="G27"/>
  <c r="M27"/>
  <c r="E33"/>
  <c r="G10"/>
  <c r="M33"/>
  <c r="J9"/>
  <c r="G9"/>
  <c r="M9"/>
  <c r="AQ9"/>
  <c r="G33" l="1"/>
</calcChain>
</file>

<file path=xl/sharedStrings.xml><?xml version="1.0" encoding="utf-8"?>
<sst xmlns="http://schemas.openxmlformats.org/spreadsheetml/2006/main" count="162" uniqueCount="79">
  <si>
    <t>Հ Ա Շ Վ Ե Տ Վ ՈՒ Թ Յ ՈՒ Ն</t>
  </si>
  <si>
    <t>հազար դրամ</t>
  </si>
  <si>
    <t>Հ/Հ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</si>
  <si>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</si>
  <si>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</si>
  <si>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</si>
  <si>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</si>
  <si>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</si>
  <si>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Վ Ա Ր Չ Ա ԿԱ Ն</t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</si>
  <si>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</si>
  <si>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</si>
  <si>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</si>
  <si>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</si>
  <si>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</si>
  <si>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</si>
  <si>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</si>
  <si>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</si>
  <si>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</si>
  <si>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</si>
  <si>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</si>
  <si>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</si>
  <si>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</si>
  <si>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</si>
  <si>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>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</si>
  <si>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</si>
  <si>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</si>
  <si>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</si>
  <si>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</si>
  <si>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</si>
  <si>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</si>
  <si>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</si>
  <si>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>տող1251+1254
ա) Պետական բյուջեից ֆինանս.համահարթեցման սկզբ.տրամադր.դոտ-ներ 
բ) Պետական բյուջեից համ. վարչ.բյուջեին տրամադրվ. այլ դոտ.</t>
    </r>
    <r>
      <rPr>
        <sz val="9"/>
        <rFont val="Arial Armenian"/>
        <family val="2"/>
      </rPr>
      <t/>
    </r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</si>
  <si>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</si>
  <si>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</si>
  <si>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 xml:space="preserve">տող 1331
Համայնքի սեփականություն համարվող հողերի վարձավճարներ </t>
  </si>
  <si>
    <t xml:space="preserve">տող 1332          Համայնքի վարչական տարածքում գտնվող պետական սեփականություն համարվող հողերի վարձավճարներ </t>
  </si>
  <si>
    <t xml:space="preserve">տող 1333               Համայնքի վարչ. տար. գտնվող պետ.և համ. սեփ.պատկանող հողամասերի կառուցապ. իրավունքի դիմաց գանձվող վարձավճար </t>
  </si>
  <si>
    <t>տող 1334
Այլ գույքի վարձակալությունից մուտքեր</t>
  </si>
  <si>
    <t>1343.Օրենքով սահման. դեպքերում համայնք. hիմն. կողմից առանց տեղ. տուրքի գանձման մատ. ծառ-երի կամ կատարվող գործողութ. 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</si>
  <si>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</si>
  <si>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</si>
  <si>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t>2019թ. Տարեկան</t>
  </si>
  <si>
    <t>փաստ.</t>
  </si>
  <si>
    <t>կատ %-ը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</si>
  <si>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</si>
  <si>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</si>
  <si>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</si>
  <si>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</si>
  <si>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</si>
  <si>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</si>
  <si>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</si>
  <si>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</si>
  <si>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</si>
  <si>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</si>
  <si>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</si>
  <si>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</si>
  <si>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</si>
  <si>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</si>
  <si>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</si>
  <si>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</si>
  <si>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</si>
  <si>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</si>
  <si>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</si>
  <si>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</si>
  <si>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</si>
  <si>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</si>
  <si>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</si>
  <si>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</si>
  <si>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</si>
  <si>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2.2Կապիտալ արտաքին պաշտ.դրամաշնորհներ` ստացված այլ պետ-ներից
2.4 Կապիտալ արտաքին պաշտ.դրամաշնորհներ`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</si>
  <si>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</si>
  <si>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ֆիզ.անձանցից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</si>
  <si>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</si>
  <si>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</si>
  <si>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>տող 1330
3.3  ընդամենը գույքի վարձակալությունից եկամուտներ
(տող 1331 + տող 1332 + տող 1333 + 1334)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</si>
  <si>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</si>
  <si>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 </t>
    </r>
    <r>
      <rPr>
        <sz val="10"/>
        <rFont val="GHEA Grapalat"/>
        <family val="3"/>
      </rPr>
      <t>Պետության կողմից ՏԻՄ պատվիր. լիազոր. իրականացման ծախսերի ֆինանս.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</si>
  <si>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</si>
  <si>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t xml:space="preserve">     ՀՀ  ՏԱՎՈՒՇԻ  ՄԱՐԶԻ  ՀԱՄԱՅՆՔՆԵՐԻ  ԲՅՈՒՋԵՏԱՅԻՆ  ԵԿԱՄՈՒՏՆԵՐԻ  ՎԵՐԱԲԵՐՅԱԼ  (աճողական)                                                                 2019 թվականի մայիսի 1 - 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</si>
</sst>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Arial LatArm"/>
      <family val="2"/>
    </font>
    <font>
      <b/>
      <i/>
      <sz val="10"/>
      <name val="GHEA Grapalat"/>
      <family val="3"/>
    </font>
    <font>
      <sz val="10"/>
      <color theme="1"/>
      <name val="GHEA Grapalat"/>
      <family val="3"/>
    </font>
    <font>
      <sz val="12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/>
    <xf numFmtId="4" fontId="2" fillId="0" borderId="7" xfId="0" applyNumberFormat="1" applyFont="1" applyBorder="1" applyAlignment="1" applyProtection="1">
      <alignment vertical="center" wrapText="1"/>
    </xf>
    <xf numFmtId="4" fontId="2" fillId="0" borderId="8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Border="1" applyAlignment="1" applyProtection="1">
      <alignment horizontal="center" vertical="center"/>
      <protection locked="0"/>
    </xf>
    <xf numFmtId="165" fontId="3" fillId="3" borderId="12" xfId="0" applyNumberFormat="1" applyFont="1" applyFill="1" applyBorder="1" applyAlignment="1" applyProtection="1">
      <alignment horizontal="center" vertical="center" wrapText="1"/>
    </xf>
    <xf numFmtId="165" fontId="3" fillId="6" borderId="12" xfId="0" applyNumberFormat="1" applyFont="1" applyFill="1" applyBorder="1" applyAlignment="1" applyProtection="1">
      <alignment horizontal="center" vertical="center" wrapText="1"/>
    </xf>
    <xf numFmtId="165" fontId="3" fillId="7" borderId="12" xfId="0" applyNumberFormat="1" applyFont="1" applyFill="1" applyBorder="1" applyAlignment="1" applyProtection="1">
      <alignment horizontal="center" vertical="center" wrapText="1"/>
    </xf>
    <xf numFmtId="165" fontId="3" fillId="7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/>
      <protection locked="0"/>
    </xf>
    <xf numFmtId="165" fontId="3" fillId="0" borderId="15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Fill="1" applyBorder="1" applyAlignment="1" applyProtection="1">
      <alignment horizontal="center" vertical="center" wrapText="1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Border="1" applyAlignment="1" applyProtection="1">
      <alignment horizontal="center" vertical="center"/>
      <protection locked="0"/>
    </xf>
    <xf numFmtId="165" fontId="3" fillId="5" borderId="12" xfId="0" applyNumberFormat="1" applyFont="1" applyFill="1" applyBorder="1" applyAlignment="1" applyProtection="1">
      <alignment horizontal="center" vertical="center" wrapText="1"/>
    </xf>
    <xf numFmtId="165" fontId="3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left" vertical="center"/>
    </xf>
    <xf numFmtId="164" fontId="3" fillId="0" borderId="17" xfId="0" applyNumberFormat="1" applyFont="1" applyFill="1" applyBorder="1" applyAlignment="1">
      <alignment horizontal="center" vertical="center"/>
    </xf>
    <xf numFmtId="165" fontId="6" fillId="0" borderId="18" xfId="0" applyNumberFormat="1" applyFont="1" applyBorder="1" applyAlignment="1" applyProtection="1">
      <alignment horizontal="center" vertical="center"/>
      <protection locked="0"/>
    </xf>
    <xf numFmtId="165" fontId="3" fillId="3" borderId="17" xfId="0" applyNumberFormat="1" applyFont="1" applyFill="1" applyBorder="1" applyAlignment="1" applyProtection="1">
      <alignment horizontal="center" vertical="center" wrapText="1"/>
    </xf>
    <xf numFmtId="165" fontId="3" fillId="8" borderId="12" xfId="0" applyNumberFormat="1" applyFont="1" applyFill="1" applyBorder="1" applyAlignment="1">
      <alignment horizontal="center" vertical="center"/>
    </xf>
    <xf numFmtId="165" fontId="3" fillId="8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>
      <alignment horizontal="center"/>
    </xf>
    <xf numFmtId="165" fontId="3" fillId="8" borderId="12" xfId="0" applyNumberFormat="1" applyFont="1" applyFill="1" applyBorder="1" applyAlignment="1">
      <alignment horizontal="center" vertical="center" wrapText="1"/>
    </xf>
    <xf numFmtId="164" fontId="3" fillId="8" borderId="12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165" fontId="6" fillId="0" borderId="15" xfId="0" applyNumberFormat="1" applyFont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164" fontId="8" fillId="0" borderId="12" xfId="1" applyNumberFormat="1" applyFont="1" applyBorder="1" applyAlignment="1">
      <alignment horizontal="center"/>
    </xf>
    <xf numFmtId="165" fontId="3" fillId="9" borderId="12" xfId="0" applyNumberFormat="1" applyFont="1" applyFill="1" applyBorder="1" applyAlignment="1" applyProtection="1">
      <alignment horizontal="center" vertical="center"/>
    </xf>
    <xf numFmtId="165" fontId="3" fillId="9" borderId="12" xfId="0" applyNumberFormat="1" applyFont="1" applyFill="1" applyBorder="1" applyAlignment="1" applyProtection="1">
      <alignment horizontal="center" vertical="center" wrapText="1"/>
    </xf>
    <xf numFmtId="165" fontId="3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left" vertical="center"/>
    </xf>
    <xf numFmtId="0" fontId="3" fillId="9" borderId="8" xfId="0" applyFont="1" applyFill="1" applyBorder="1" applyAlignment="1" applyProtection="1">
      <alignment horizontal="left" vertical="center"/>
    </xf>
    <xf numFmtId="4" fontId="3" fillId="5" borderId="2" xfId="0" applyNumberFormat="1" applyFont="1" applyFill="1" applyBorder="1" applyAlignment="1" applyProtection="1">
      <alignment horizontal="center" vertical="center" wrapText="1"/>
    </xf>
    <xf numFmtId="4" fontId="3" fillId="5" borderId="9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4" fontId="3" fillId="4" borderId="6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4" fontId="3" fillId="4" borderId="8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 wrapText="1"/>
    </xf>
    <xf numFmtId="4" fontId="3" fillId="5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04"/>
  <sheetViews>
    <sheetView tabSelected="1" workbookViewId="0">
      <selection activeCell="H39" sqref="H39"/>
    </sheetView>
  </sheetViews>
  <sheetFormatPr defaultColWidth="9" defaultRowHeight="14.25" customHeight="1"/>
  <cols>
    <col min="1" max="1" width="5.140625" style="9" customWidth="1"/>
    <col min="2" max="2" width="13.5703125" style="2" customWidth="1"/>
    <col min="3" max="3" width="11" style="4" customWidth="1"/>
    <col min="4" max="4" width="11" style="9" customWidth="1"/>
    <col min="5" max="5" width="12.5703125" style="4" customWidth="1"/>
    <col min="6" max="6" width="11.140625" style="4" customWidth="1"/>
    <col min="7" max="7" width="9" style="4"/>
    <col min="8" max="8" width="11.7109375" style="4" customWidth="1"/>
    <col min="9" max="9" width="10.28515625" style="4" customWidth="1"/>
    <col min="10" max="10" width="9" style="4"/>
    <col min="11" max="11" width="11.7109375" style="4" customWidth="1"/>
    <col min="12" max="12" width="9.85546875" style="4" customWidth="1"/>
    <col min="13" max="14" width="9" style="4"/>
    <col min="15" max="15" width="9" style="7"/>
    <col min="16" max="16" width="9" style="4"/>
    <col min="17" max="18" width="10.28515625" style="4" customWidth="1"/>
    <col min="19" max="19" width="9" style="4"/>
    <col min="20" max="20" width="10.5703125" style="4" customWidth="1"/>
    <col min="21" max="22" width="9" style="4"/>
    <col min="23" max="23" width="10.5703125" style="4" customWidth="1"/>
    <col min="24" max="25" width="9" style="4"/>
    <col min="26" max="26" width="10.28515625" style="4" customWidth="1"/>
    <col min="27" max="28" width="9" style="4"/>
    <col min="29" max="29" width="11.42578125" style="4" customWidth="1"/>
    <col min="30" max="30" width="9" style="4"/>
    <col min="31" max="31" width="11" style="4" customWidth="1"/>
    <col min="32" max="32" width="9" style="4"/>
    <col min="33" max="33" width="11.7109375" style="7" customWidth="1"/>
    <col min="34" max="34" width="11.7109375" style="4" customWidth="1"/>
    <col min="35" max="36" width="10.7109375" style="4" customWidth="1"/>
    <col min="37" max="40" width="9" style="4"/>
    <col min="41" max="42" width="10.85546875" style="4" customWidth="1"/>
    <col min="43" max="43" width="9" style="4"/>
    <col min="44" max="44" width="10" style="4" customWidth="1"/>
    <col min="45" max="45" width="9.42578125" style="4" customWidth="1"/>
    <col min="46" max="46" width="10.140625" style="4" customWidth="1"/>
    <col min="47" max="47" width="10.42578125" style="4" customWidth="1"/>
    <col min="48" max="48" width="9.85546875" style="4" customWidth="1"/>
    <col min="49" max="49" width="10.5703125" style="4" customWidth="1"/>
    <col min="50" max="50" width="9.85546875" style="4" customWidth="1"/>
    <col min="51" max="51" width="9" style="4"/>
    <col min="52" max="52" width="10.140625" style="4" customWidth="1"/>
    <col min="53" max="53" width="9" style="4"/>
    <col min="54" max="54" width="10.42578125" style="4" customWidth="1"/>
    <col min="55" max="55" width="9" style="4"/>
    <col min="56" max="56" width="11.28515625" style="4" customWidth="1"/>
    <col min="57" max="57" width="9" style="4"/>
    <col min="58" max="58" width="10.5703125" style="4" customWidth="1"/>
    <col min="59" max="59" width="9" style="4"/>
    <col min="60" max="60" width="11.7109375" style="4" customWidth="1"/>
    <col min="61" max="61" width="9" style="4"/>
    <col min="62" max="62" width="10.140625" style="4" customWidth="1"/>
    <col min="63" max="63" width="9" style="4"/>
    <col min="64" max="64" width="10.5703125" style="4" customWidth="1"/>
    <col min="65" max="65" width="9" style="4"/>
    <col min="66" max="66" width="9.7109375" style="4" customWidth="1"/>
    <col min="67" max="67" width="9" style="4"/>
    <col min="68" max="68" width="10.28515625" style="4" customWidth="1"/>
    <col min="69" max="70" width="9" style="4"/>
    <col min="71" max="71" width="12.28515625" style="4" customWidth="1"/>
    <col min="72" max="72" width="11.140625" style="4" customWidth="1"/>
    <col min="73" max="74" width="12.5703125" style="4" customWidth="1"/>
    <col min="75" max="75" width="11" style="4" customWidth="1"/>
    <col min="76" max="76" width="9" style="4"/>
    <col min="77" max="77" width="11.28515625" style="4" customWidth="1"/>
    <col min="78" max="78" width="9" style="4"/>
    <col min="79" max="79" width="13.7109375" style="4" customWidth="1"/>
    <col min="80" max="80" width="12.7109375" style="4" customWidth="1"/>
    <col min="81" max="82" width="14" style="4" customWidth="1"/>
    <col min="83" max="83" width="10" style="4" customWidth="1"/>
    <col min="84" max="85" width="9" style="4"/>
    <col min="86" max="86" width="11.140625" style="4" customWidth="1"/>
    <col min="87" max="16384" width="9" style="4"/>
  </cols>
  <sheetData>
    <row r="1" spans="1:87" ht="17.25" customHeight="1">
      <c r="A1" s="1"/>
      <c r="C1" s="107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3"/>
      <c r="S1" s="3"/>
      <c r="U1" s="3"/>
      <c r="V1" s="3"/>
      <c r="X1" s="3"/>
      <c r="Y1" s="3"/>
      <c r="AA1" s="3"/>
      <c r="AB1" s="3"/>
      <c r="AC1" s="3"/>
      <c r="AD1" s="3"/>
      <c r="AE1" s="6"/>
      <c r="AF1" s="6"/>
      <c r="AH1" s="6"/>
      <c r="AJ1" s="6"/>
      <c r="AK1" s="5"/>
      <c r="AL1" s="5"/>
      <c r="AM1" s="5"/>
      <c r="AN1" s="6"/>
      <c r="AO1" s="6"/>
      <c r="AP1" s="6"/>
      <c r="AQ1" s="6"/>
      <c r="AS1" s="6"/>
      <c r="AT1" s="6"/>
      <c r="AU1" s="6"/>
      <c r="AW1" s="6"/>
      <c r="AY1" s="6"/>
      <c r="AZ1" s="6"/>
      <c r="BA1" s="6"/>
      <c r="BC1" s="6"/>
      <c r="BD1" s="6"/>
      <c r="BE1" s="6"/>
      <c r="BG1" s="6"/>
      <c r="BH1" s="6"/>
      <c r="BI1" s="6"/>
      <c r="BK1" s="6"/>
      <c r="BM1" s="6"/>
      <c r="BN1" s="6"/>
      <c r="BO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F1" s="6"/>
      <c r="CG1" s="6"/>
    </row>
    <row r="2" spans="1:87" ht="33.75" customHeight="1">
      <c r="A2" s="1"/>
      <c r="B2" s="8"/>
      <c r="C2" s="108" t="s">
        <v>78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"/>
      <c r="S2" s="1"/>
      <c r="U2" s="1"/>
      <c r="V2" s="1"/>
      <c r="X2" s="3"/>
      <c r="Y2" s="3"/>
      <c r="AA2" s="3"/>
      <c r="AB2" s="3"/>
      <c r="AC2" s="3"/>
      <c r="AD2" s="3"/>
      <c r="AE2" s="6"/>
      <c r="AF2" s="6"/>
      <c r="AH2" s="6"/>
      <c r="AJ2" s="6"/>
      <c r="AK2" s="6"/>
      <c r="AL2" s="6"/>
      <c r="AM2" s="6"/>
      <c r="AN2" s="6"/>
      <c r="AO2" s="6"/>
      <c r="AP2" s="6"/>
      <c r="AQ2" s="6"/>
      <c r="AS2" s="6"/>
      <c r="AT2" s="6"/>
      <c r="AU2" s="6"/>
      <c r="AW2" s="6"/>
      <c r="AY2" s="6"/>
      <c r="AZ2" s="6"/>
      <c r="BA2" s="6"/>
      <c r="BC2" s="6"/>
      <c r="BD2" s="6"/>
      <c r="BE2" s="6"/>
      <c r="BG2" s="6"/>
      <c r="BH2" s="6"/>
      <c r="BI2" s="6"/>
      <c r="BK2" s="6"/>
      <c r="BM2" s="6"/>
      <c r="BN2" s="6"/>
      <c r="BO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F2" s="6"/>
      <c r="CG2" s="6"/>
    </row>
    <row r="3" spans="1:87" ht="10.5" customHeight="1">
      <c r="B3" s="10"/>
      <c r="L3" s="11"/>
      <c r="Q3" s="109" t="s">
        <v>1</v>
      </c>
      <c r="R3" s="109"/>
      <c r="U3" s="1"/>
      <c r="V3" s="1"/>
      <c r="X3" s="3"/>
      <c r="Y3" s="3"/>
      <c r="AA3" s="3"/>
      <c r="AB3" s="3"/>
      <c r="AC3" s="3"/>
      <c r="AD3" s="3"/>
      <c r="AE3" s="6"/>
      <c r="AF3" s="6"/>
      <c r="AH3" s="6"/>
      <c r="AJ3" s="6"/>
      <c r="AK3" s="6"/>
      <c r="AL3" s="6"/>
      <c r="AM3" s="6"/>
      <c r="AN3" s="6"/>
      <c r="AO3" s="6"/>
      <c r="AP3" s="6"/>
      <c r="AQ3" s="6"/>
      <c r="AS3" s="6"/>
      <c r="AT3" s="6"/>
      <c r="AU3" s="6"/>
      <c r="AW3" s="6"/>
      <c r="AY3" s="6"/>
      <c r="AZ3" s="6"/>
      <c r="BA3" s="6"/>
      <c r="BC3" s="6"/>
      <c r="BD3" s="6"/>
      <c r="BE3" s="6"/>
      <c r="BG3" s="6"/>
      <c r="BH3" s="6"/>
      <c r="BI3" s="6"/>
      <c r="BK3" s="6"/>
      <c r="BM3" s="6"/>
      <c r="BN3" s="6"/>
      <c r="BO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F3" s="6"/>
      <c r="CG3" s="6"/>
    </row>
    <row r="4" spans="1:87" s="12" customFormat="1" ht="12.75" customHeight="1">
      <c r="A4" s="110" t="s">
        <v>2</v>
      </c>
      <c r="B4" s="112" t="s">
        <v>3</v>
      </c>
      <c r="C4" s="114" t="s">
        <v>4</v>
      </c>
      <c r="D4" s="114" t="s">
        <v>5</v>
      </c>
      <c r="E4" s="96" t="s">
        <v>6</v>
      </c>
      <c r="F4" s="116"/>
      <c r="G4" s="97"/>
      <c r="H4" s="119" t="s">
        <v>7</v>
      </c>
      <c r="I4" s="120"/>
      <c r="J4" s="121"/>
      <c r="K4" s="87" t="s">
        <v>8</v>
      </c>
      <c r="L4" s="88"/>
      <c r="M4" s="88"/>
      <c r="N4" s="88"/>
      <c r="O4" s="88"/>
      <c r="P4" s="88"/>
      <c r="Q4" s="88"/>
      <c r="R4" s="88"/>
      <c r="S4" s="89"/>
      <c r="T4" s="87" t="s">
        <v>8</v>
      </c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7" t="s">
        <v>8</v>
      </c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9"/>
      <c r="BH4" s="87" t="s">
        <v>8</v>
      </c>
      <c r="BI4" s="88"/>
      <c r="BJ4" s="88"/>
      <c r="BK4" s="88"/>
      <c r="BL4" s="88"/>
      <c r="BM4" s="88"/>
      <c r="BN4" s="88"/>
      <c r="BO4" s="88"/>
      <c r="BP4" s="88"/>
      <c r="BQ4" s="89"/>
      <c r="BR4" s="73" t="s">
        <v>9</v>
      </c>
      <c r="BS4" s="96" t="s">
        <v>10</v>
      </c>
      <c r="BT4" s="97"/>
      <c r="BU4" s="87" t="s">
        <v>11</v>
      </c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9"/>
      <c r="CG4" s="73" t="s">
        <v>9</v>
      </c>
      <c r="CH4" s="75" t="s">
        <v>12</v>
      </c>
      <c r="CI4" s="76"/>
    </row>
    <row r="5" spans="1:87" s="12" customFormat="1" ht="37.5" customHeight="1">
      <c r="A5" s="111"/>
      <c r="B5" s="113"/>
      <c r="C5" s="115"/>
      <c r="D5" s="115"/>
      <c r="E5" s="98"/>
      <c r="F5" s="117"/>
      <c r="G5" s="99"/>
      <c r="H5" s="122"/>
      <c r="I5" s="123"/>
      <c r="J5" s="124"/>
      <c r="K5" s="90" t="s">
        <v>13</v>
      </c>
      <c r="L5" s="91"/>
      <c r="M5" s="91"/>
      <c r="N5" s="91"/>
      <c r="O5" s="91"/>
      <c r="P5" s="91"/>
      <c r="Q5" s="91"/>
      <c r="R5" s="91"/>
      <c r="S5" s="91"/>
      <c r="T5" s="90" t="s">
        <v>13</v>
      </c>
      <c r="U5" s="91"/>
      <c r="V5" s="91"/>
      <c r="W5" s="91"/>
      <c r="X5" s="91"/>
      <c r="Y5" s="91"/>
      <c r="Z5" s="91"/>
      <c r="AA5" s="91"/>
      <c r="AB5" s="91"/>
      <c r="AC5" s="13"/>
      <c r="AD5" s="14"/>
      <c r="AE5" s="69" t="s">
        <v>14</v>
      </c>
      <c r="AF5" s="92"/>
      <c r="AG5" s="92"/>
      <c r="AH5" s="92"/>
      <c r="AI5" s="92"/>
      <c r="AJ5" s="92"/>
      <c r="AK5" s="92"/>
      <c r="AL5" s="70"/>
      <c r="AM5" s="82" t="s">
        <v>15</v>
      </c>
      <c r="AN5" s="83"/>
      <c r="AO5" s="69" t="s">
        <v>16</v>
      </c>
      <c r="AP5" s="92"/>
      <c r="AQ5" s="92"/>
      <c r="AR5" s="92"/>
      <c r="AS5" s="92"/>
      <c r="AT5" s="92"/>
      <c r="AU5" s="92"/>
      <c r="AV5" s="92"/>
      <c r="AW5" s="92"/>
      <c r="AX5" s="92"/>
      <c r="AY5" s="70"/>
      <c r="AZ5" s="62" t="s">
        <v>17</v>
      </c>
      <c r="BA5" s="86"/>
      <c r="BB5" s="86"/>
      <c r="BC5" s="86"/>
      <c r="BD5" s="86"/>
      <c r="BE5" s="63"/>
      <c r="BF5" s="69" t="s">
        <v>18</v>
      </c>
      <c r="BG5" s="92"/>
      <c r="BH5" s="92"/>
      <c r="BI5" s="92"/>
      <c r="BJ5" s="92"/>
      <c r="BK5" s="70"/>
      <c r="BL5" s="102" t="s">
        <v>19</v>
      </c>
      <c r="BM5" s="103"/>
      <c r="BN5" s="82" t="s">
        <v>20</v>
      </c>
      <c r="BO5" s="83"/>
      <c r="BP5" s="82" t="s">
        <v>21</v>
      </c>
      <c r="BQ5" s="83"/>
      <c r="BR5" s="74"/>
      <c r="BS5" s="98"/>
      <c r="BT5" s="99"/>
      <c r="BU5" s="81" t="s">
        <v>69</v>
      </c>
      <c r="BV5" s="81"/>
      <c r="BW5" s="81" t="s">
        <v>70</v>
      </c>
      <c r="BX5" s="81"/>
      <c r="BY5" s="82" t="s">
        <v>22</v>
      </c>
      <c r="BZ5" s="83"/>
      <c r="CA5" s="81" t="s">
        <v>71</v>
      </c>
      <c r="CB5" s="81"/>
      <c r="CC5" s="81" t="s">
        <v>72</v>
      </c>
      <c r="CD5" s="81"/>
      <c r="CE5" s="106" t="s">
        <v>73</v>
      </c>
      <c r="CF5" s="106"/>
      <c r="CG5" s="74"/>
      <c r="CH5" s="77"/>
      <c r="CI5" s="78"/>
    </row>
    <row r="6" spans="1:87" s="12" customFormat="1" ht="108" customHeight="1">
      <c r="A6" s="111"/>
      <c r="B6" s="113"/>
      <c r="C6" s="115"/>
      <c r="D6" s="115"/>
      <c r="E6" s="100"/>
      <c r="F6" s="118"/>
      <c r="G6" s="101"/>
      <c r="H6" s="125"/>
      <c r="I6" s="126"/>
      <c r="J6" s="127"/>
      <c r="K6" s="128" t="s">
        <v>23</v>
      </c>
      <c r="L6" s="129"/>
      <c r="M6" s="130"/>
      <c r="N6" s="66" t="s">
        <v>24</v>
      </c>
      <c r="O6" s="68"/>
      <c r="P6" s="67"/>
      <c r="Q6" s="66" t="s">
        <v>25</v>
      </c>
      <c r="R6" s="68"/>
      <c r="S6" s="67"/>
      <c r="T6" s="66" t="s">
        <v>26</v>
      </c>
      <c r="U6" s="68"/>
      <c r="V6" s="67"/>
      <c r="W6" s="66" t="s">
        <v>27</v>
      </c>
      <c r="X6" s="68"/>
      <c r="Y6" s="67"/>
      <c r="Z6" s="66" t="s">
        <v>28</v>
      </c>
      <c r="AA6" s="68"/>
      <c r="AB6" s="67"/>
      <c r="AC6" s="64" t="s">
        <v>29</v>
      </c>
      <c r="AD6" s="65"/>
      <c r="AE6" s="66" t="s">
        <v>30</v>
      </c>
      <c r="AF6" s="67"/>
      <c r="AG6" s="66" t="s">
        <v>31</v>
      </c>
      <c r="AH6" s="68"/>
      <c r="AI6" s="69" t="s">
        <v>32</v>
      </c>
      <c r="AJ6" s="70"/>
      <c r="AK6" s="69" t="s">
        <v>33</v>
      </c>
      <c r="AL6" s="70"/>
      <c r="AM6" s="84"/>
      <c r="AN6" s="85"/>
      <c r="AO6" s="93" t="s">
        <v>74</v>
      </c>
      <c r="AP6" s="94"/>
      <c r="AQ6" s="95"/>
      <c r="AR6" s="62" t="s">
        <v>34</v>
      </c>
      <c r="AS6" s="63"/>
      <c r="AT6" s="62" t="s">
        <v>35</v>
      </c>
      <c r="AU6" s="63"/>
      <c r="AV6" s="62" t="s">
        <v>36</v>
      </c>
      <c r="AW6" s="63"/>
      <c r="AX6" s="62" t="s">
        <v>37</v>
      </c>
      <c r="AY6" s="63"/>
      <c r="AZ6" s="62" t="s">
        <v>75</v>
      </c>
      <c r="BA6" s="63"/>
      <c r="BB6" s="62" t="s">
        <v>76</v>
      </c>
      <c r="BC6" s="63"/>
      <c r="BD6" s="62" t="s">
        <v>38</v>
      </c>
      <c r="BE6" s="63"/>
      <c r="BF6" s="62" t="s">
        <v>39</v>
      </c>
      <c r="BG6" s="63"/>
      <c r="BH6" s="62" t="s">
        <v>40</v>
      </c>
      <c r="BI6" s="63"/>
      <c r="BJ6" s="62" t="s">
        <v>77</v>
      </c>
      <c r="BK6" s="63"/>
      <c r="BL6" s="104"/>
      <c r="BM6" s="105"/>
      <c r="BN6" s="84"/>
      <c r="BO6" s="85"/>
      <c r="BP6" s="84"/>
      <c r="BQ6" s="85"/>
      <c r="BR6" s="74"/>
      <c r="BS6" s="100"/>
      <c r="BT6" s="101"/>
      <c r="BU6" s="81"/>
      <c r="BV6" s="81"/>
      <c r="BW6" s="81"/>
      <c r="BX6" s="81"/>
      <c r="BY6" s="84"/>
      <c r="BZ6" s="85"/>
      <c r="CA6" s="81"/>
      <c r="CB6" s="81"/>
      <c r="CC6" s="81"/>
      <c r="CD6" s="81"/>
      <c r="CE6" s="106"/>
      <c r="CF6" s="106"/>
      <c r="CG6" s="74"/>
      <c r="CH6" s="79"/>
      <c r="CI6" s="80"/>
    </row>
    <row r="7" spans="1:87" s="12" customFormat="1" ht="39" customHeight="1">
      <c r="A7" s="111"/>
      <c r="B7" s="113"/>
      <c r="C7" s="115"/>
      <c r="D7" s="115"/>
      <c r="E7" s="19" t="s">
        <v>41</v>
      </c>
      <c r="F7" s="19" t="s">
        <v>42</v>
      </c>
      <c r="G7" s="19" t="s">
        <v>43</v>
      </c>
      <c r="H7" s="19" t="s">
        <v>41</v>
      </c>
      <c r="I7" s="19" t="s">
        <v>42</v>
      </c>
      <c r="J7" s="19" t="s">
        <v>43</v>
      </c>
      <c r="K7" s="19" t="s">
        <v>41</v>
      </c>
      <c r="L7" s="19" t="s">
        <v>42</v>
      </c>
      <c r="M7" s="19" t="s">
        <v>43</v>
      </c>
      <c r="N7" s="19" t="s">
        <v>41</v>
      </c>
      <c r="O7" s="19" t="s">
        <v>42</v>
      </c>
      <c r="P7" s="19" t="s">
        <v>43</v>
      </c>
      <c r="Q7" s="19" t="s">
        <v>41</v>
      </c>
      <c r="R7" s="19" t="s">
        <v>42</v>
      </c>
      <c r="S7" s="19" t="s">
        <v>43</v>
      </c>
      <c r="T7" s="19" t="s">
        <v>41</v>
      </c>
      <c r="U7" s="19" t="s">
        <v>42</v>
      </c>
      <c r="V7" s="19" t="s">
        <v>43</v>
      </c>
      <c r="W7" s="19" t="s">
        <v>41</v>
      </c>
      <c r="X7" s="19" t="s">
        <v>42</v>
      </c>
      <c r="Y7" s="19" t="s">
        <v>43</v>
      </c>
      <c r="Z7" s="19" t="s">
        <v>41</v>
      </c>
      <c r="AA7" s="19" t="s">
        <v>42</v>
      </c>
      <c r="AB7" s="19" t="s">
        <v>43</v>
      </c>
      <c r="AC7" s="20" t="s">
        <v>41</v>
      </c>
      <c r="AD7" s="20" t="s">
        <v>42</v>
      </c>
      <c r="AE7" s="20" t="s">
        <v>41</v>
      </c>
      <c r="AF7" s="20" t="s">
        <v>42</v>
      </c>
      <c r="AG7" s="20" t="s">
        <v>41</v>
      </c>
      <c r="AH7" s="20" t="s">
        <v>42</v>
      </c>
      <c r="AI7" s="20" t="s">
        <v>41</v>
      </c>
      <c r="AJ7" s="20" t="s">
        <v>42</v>
      </c>
      <c r="AK7" s="20" t="s">
        <v>41</v>
      </c>
      <c r="AL7" s="20" t="s">
        <v>42</v>
      </c>
      <c r="AM7" s="20" t="s">
        <v>41</v>
      </c>
      <c r="AN7" s="20" t="s">
        <v>42</v>
      </c>
      <c r="AO7" s="19" t="s">
        <v>41</v>
      </c>
      <c r="AP7" s="19" t="s">
        <v>42</v>
      </c>
      <c r="AQ7" s="19" t="s">
        <v>43</v>
      </c>
      <c r="AR7" s="20" t="s">
        <v>41</v>
      </c>
      <c r="AS7" s="20" t="s">
        <v>42</v>
      </c>
      <c r="AT7" s="20" t="s">
        <v>41</v>
      </c>
      <c r="AU7" s="20" t="s">
        <v>42</v>
      </c>
      <c r="AV7" s="20" t="s">
        <v>41</v>
      </c>
      <c r="AW7" s="20" t="s">
        <v>42</v>
      </c>
      <c r="AX7" s="20" t="s">
        <v>41</v>
      </c>
      <c r="AY7" s="20" t="s">
        <v>42</v>
      </c>
      <c r="AZ7" s="20" t="s">
        <v>41</v>
      </c>
      <c r="BA7" s="20" t="s">
        <v>42</v>
      </c>
      <c r="BB7" s="20" t="s">
        <v>41</v>
      </c>
      <c r="BC7" s="20" t="s">
        <v>42</v>
      </c>
      <c r="BD7" s="20" t="s">
        <v>41</v>
      </c>
      <c r="BE7" s="20" t="s">
        <v>42</v>
      </c>
      <c r="BF7" s="20" t="s">
        <v>41</v>
      </c>
      <c r="BG7" s="20" t="s">
        <v>42</v>
      </c>
      <c r="BH7" s="20" t="s">
        <v>41</v>
      </c>
      <c r="BI7" s="20" t="s">
        <v>42</v>
      </c>
      <c r="BJ7" s="20" t="s">
        <v>41</v>
      </c>
      <c r="BK7" s="20" t="s">
        <v>42</v>
      </c>
      <c r="BL7" s="20" t="s">
        <v>41</v>
      </c>
      <c r="BM7" s="20" t="s">
        <v>42</v>
      </c>
      <c r="BN7" s="20" t="s">
        <v>41</v>
      </c>
      <c r="BO7" s="20" t="s">
        <v>42</v>
      </c>
      <c r="BP7" s="20" t="s">
        <v>41</v>
      </c>
      <c r="BQ7" s="20" t="s">
        <v>42</v>
      </c>
      <c r="BR7" s="74"/>
      <c r="BS7" s="20" t="s">
        <v>41</v>
      </c>
      <c r="BT7" s="20" t="s">
        <v>42</v>
      </c>
      <c r="BU7" s="20" t="s">
        <v>41</v>
      </c>
      <c r="BV7" s="20" t="s">
        <v>42</v>
      </c>
      <c r="BW7" s="20" t="s">
        <v>41</v>
      </c>
      <c r="BX7" s="20" t="s">
        <v>42</v>
      </c>
      <c r="BY7" s="20" t="s">
        <v>41</v>
      </c>
      <c r="BZ7" s="20" t="s">
        <v>42</v>
      </c>
      <c r="CA7" s="20" t="s">
        <v>41</v>
      </c>
      <c r="CB7" s="20" t="s">
        <v>42</v>
      </c>
      <c r="CC7" s="20" t="s">
        <v>41</v>
      </c>
      <c r="CD7" s="20" t="s">
        <v>42</v>
      </c>
      <c r="CE7" s="20" t="s">
        <v>41</v>
      </c>
      <c r="CF7" s="20" t="s">
        <v>42</v>
      </c>
      <c r="CG7" s="74"/>
      <c r="CH7" s="20" t="s">
        <v>41</v>
      </c>
      <c r="CI7" s="20" t="s">
        <v>42</v>
      </c>
    </row>
    <row r="8" spans="1:87" s="12" customFormat="1" ht="11.25" customHeight="1">
      <c r="A8" s="21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21">
        <v>18</v>
      </c>
      <c r="T8" s="21">
        <v>19</v>
      </c>
      <c r="U8" s="21">
        <v>20</v>
      </c>
      <c r="V8" s="21">
        <v>21</v>
      </c>
      <c r="W8" s="21">
        <v>22</v>
      </c>
      <c r="X8" s="21">
        <v>23</v>
      </c>
      <c r="Y8" s="21">
        <v>24</v>
      </c>
      <c r="Z8" s="21">
        <v>25</v>
      </c>
      <c r="AA8" s="21">
        <v>26</v>
      </c>
      <c r="AB8" s="21">
        <v>27</v>
      </c>
      <c r="AC8" s="21">
        <v>28</v>
      </c>
      <c r="AD8" s="21">
        <v>29</v>
      </c>
      <c r="AE8" s="21">
        <v>30</v>
      </c>
      <c r="AF8" s="21">
        <v>31</v>
      </c>
      <c r="AG8" s="21">
        <v>32</v>
      </c>
      <c r="AH8" s="21">
        <v>33</v>
      </c>
      <c r="AI8" s="21">
        <v>34</v>
      </c>
      <c r="AJ8" s="21">
        <v>35</v>
      </c>
      <c r="AK8" s="21">
        <v>36</v>
      </c>
      <c r="AL8" s="21">
        <v>37</v>
      </c>
      <c r="AM8" s="21">
        <v>38</v>
      </c>
      <c r="AN8" s="21">
        <v>39</v>
      </c>
      <c r="AO8" s="21">
        <v>40</v>
      </c>
      <c r="AP8" s="21">
        <v>41</v>
      </c>
      <c r="AQ8" s="21">
        <v>42</v>
      </c>
      <c r="AR8" s="21">
        <v>43</v>
      </c>
      <c r="AS8" s="21">
        <v>44</v>
      </c>
      <c r="AT8" s="21">
        <v>45</v>
      </c>
      <c r="AU8" s="21">
        <v>46</v>
      </c>
      <c r="AV8" s="21">
        <v>47</v>
      </c>
      <c r="AW8" s="21">
        <v>48</v>
      </c>
      <c r="AX8" s="21">
        <v>49</v>
      </c>
      <c r="AY8" s="21">
        <v>50</v>
      </c>
      <c r="AZ8" s="21">
        <v>51</v>
      </c>
      <c r="BA8" s="21">
        <v>52</v>
      </c>
      <c r="BB8" s="21">
        <v>53</v>
      </c>
      <c r="BC8" s="21">
        <v>54</v>
      </c>
      <c r="BD8" s="21">
        <v>55</v>
      </c>
      <c r="BE8" s="21">
        <v>56</v>
      </c>
      <c r="BF8" s="21">
        <v>57</v>
      </c>
      <c r="BG8" s="21">
        <v>58</v>
      </c>
      <c r="BH8" s="21">
        <v>59</v>
      </c>
      <c r="BI8" s="21">
        <v>60</v>
      </c>
      <c r="BJ8" s="21">
        <v>61</v>
      </c>
      <c r="BK8" s="21">
        <v>62</v>
      </c>
      <c r="BL8" s="21">
        <v>63</v>
      </c>
      <c r="BM8" s="21">
        <v>64</v>
      </c>
      <c r="BN8" s="21">
        <v>65</v>
      </c>
      <c r="BO8" s="21">
        <v>66</v>
      </c>
      <c r="BP8" s="21">
        <v>67</v>
      </c>
      <c r="BQ8" s="21">
        <v>68</v>
      </c>
      <c r="BR8" s="21">
        <v>69</v>
      </c>
      <c r="BS8" s="21">
        <v>70</v>
      </c>
      <c r="BT8" s="21">
        <v>71</v>
      </c>
      <c r="BU8" s="21">
        <v>72</v>
      </c>
      <c r="BV8" s="21">
        <v>73</v>
      </c>
      <c r="BW8" s="21">
        <v>74</v>
      </c>
      <c r="BX8" s="21">
        <v>75</v>
      </c>
      <c r="BY8" s="21">
        <v>76</v>
      </c>
      <c r="BZ8" s="21">
        <v>77</v>
      </c>
      <c r="CA8" s="21">
        <v>78</v>
      </c>
      <c r="CB8" s="21">
        <v>79</v>
      </c>
      <c r="CC8" s="21">
        <v>80</v>
      </c>
      <c r="CD8" s="21">
        <v>81</v>
      </c>
      <c r="CE8" s="21">
        <v>82</v>
      </c>
      <c r="CF8" s="21">
        <v>83</v>
      </c>
      <c r="CG8" s="21">
        <v>84</v>
      </c>
      <c r="CH8" s="21">
        <v>85</v>
      </c>
      <c r="CI8" s="21">
        <v>86</v>
      </c>
    </row>
    <row r="9" spans="1:87" s="39" customFormat="1" ht="15.75" customHeight="1">
      <c r="A9" s="22">
        <v>1</v>
      </c>
      <c r="B9" s="23" t="s">
        <v>44</v>
      </c>
      <c r="C9" s="24">
        <v>175917.3</v>
      </c>
      <c r="D9" s="25">
        <v>0</v>
      </c>
      <c r="E9" s="26">
        <f t="shared" ref="E9:E32" si="0">BS9+CH9-CE9</f>
        <v>819184.56499999994</v>
      </c>
      <c r="F9" s="26">
        <f>BT9+CI9+BR9-CF9</f>
        <v>248061.80809999999</v>
      </c>
      <c r="G9" s="26">
        <f>F9/E9*100</f>
        <v>30.28155298555949</v>
      </c>
      <c r="H9" s="27">
        <f t="shared" ref="H9:H32" si="1">N9+Q9+T9+W9+Z9+AC9+AM9+AR9+AT9+AV9+AX9+AZ9+BD9+BF9+BJ9+BL9+BP9</f>
        <v>320789.565</v>
      </c>
      <c r="I9" s="27">
        <f t="shared" ref="I9:I32" si="2">O9+R9+U9+X9+AA9+AD9+AN9+AS9+AU9+AW9+AY9+BA9+BE9+BG9+BK9+BM9+BQ9</f>
        <v>83966.438099999999</v>
      </c>
      <c r="J9" s="27">
        <f t="shared" ref="J9:J33" si="3">I9/H9*100</f>
        <v>26.174928133962212</v>
      </c>
      <c r="K9" s="28">
        <f t="shared" ref="K9:L32" si="4">N9+T9</f>
        <v>93786</v>
      </c>
      <c r="L9" s="28">
        <f t="shared" si="4"/>
        <v>27051.3524</v>
      </c>
      <c r="M9" s="29">
        <f>L9/K9*100</f>
        <v>28.843699912566905</v>
      </c>
      <c r="N9" s="30">
        <v>29657</v>
      </c>
      <c r="O9" s="31">
        <v>7428.2453999999998</v>
      </c>
      <c r="P9" s="32">
        <f>O9*100/N9</f>
        <v>25.047190882422363</v>
      </c>
      <c r="Q9" s="30">
        <v>35976</v>
      </c>
      <c r="R9" s="31">
        <v>7108.9993000000004</v>
      </c>
      <c r="S9" s="32">
        <f>R9*100/Q9</f>
        <v>19.760393873693573</v>
      </c>
      <c r="T9" s="30">
        <v>64129</v>
      </c>
      <c r="U9" s="31">
        <v>19623.107</v>
      </c>
      <c r="V9" s="32">
        <f>U9*100/T9</f>
        <v>30.599427716009917</v>
      </c>
      <c r="W9" s="30">
        <v>20860</v>
      </c>
      <c r="X9" s="31">
        <v>5947.1859999999997</v>
      </c>
      <c r="Y9" s="32">
        <f t="shared" ref="Y9:Y16" si="5">X9*100/W9</f>
        <v>28.509999999999998</v>
      </c>
      <c r="Z9" s="30">
        <v>4200</v>
      </c>
      <c r="AA9" s="31">
        <v>1546.8</v>
      </c>
      <c r="AB9" s="32">
        <f>AA9*100/Z9</f>
        <v>36.828571428571429</v>
      </c>
      <c r="AC9" s="33"/>
      <c r="AD9" s="33"/>
      <c r="AE9" s="33"/>
      <c r="AF9" s="30"/>
      <c r="AG9" s="33">
        <v>481477.9</v>
      </c>
      <c r="AH9" s="31">
        <v>160492.79999999999</v>
      </c>
      <c r="AI9" s="30">
        <v>10501.9</v>
      </c>
      <c r="AJ9" s="31">
        <v>2628.9</v>
      </c>
      <c r="AK9" s="33"/>
      <c r="AL9" s="34"/>
      <c r="AM9" s="33"/>
      <c r="AN9" s="33"/>
      <c r="AO9" s="27">
        <f t="shared" ref="AO9:AP32" si="6">AR9+AT9+AV9+AX9</f>
        <v>43033</v>
      </c>
      <c r="AP9" s="27">
        <f t="shared" si="6"/>
        <v>12366.224999999999</v>
      </c>
      <c r="AQ9" s="35">
        <f>AP9/AO9*100</f>
        <v>28.736609113935813</v>
      </c>
      <c r="AR9" s="31">
        <v>17763</v>
      </c>
      <c r="AS9" s="31">
        <v>4106.0370000000003</v>
      </c>
      <c r="AT9" s="31"/>
      <c r="AU9" s="31"/>
      <c r="AV9" s="31">
        <v>14646</v>
      </c>
      <c r="AW9" s="31">
        <v>5001.8180000000002</v>
      </c>
      <c r="AX9" s="30">
        <v>10624</v>
      </c>
      <c r="AY9" s="31">
        <v>3258.37</v>
      </c>
      <c r="AZ9" s="33"/>
      <c r="BA9" s="33"/>
      <c r="BB9" s="31">
        <v>6415.2</v>
      </c>
      <c r="BC9" s="31">
        <v>973.67</v>
      </c>
      <c r="BD9" s="33"/>
      <c r="BE9" s="33"/>
      <c r="BF9" s="30">
        <v>113250</v>
      </c>
      <c r="BG9" s="31">
        <v>29531.310399999998</v>
      </c>
      <c r="BH9" s="36">
        <v>30000</v>
      </c>
      <c r="BI9" s="31">
        <v>7330.3433999999997</v>
      </c>
      <c r="BJ9" s="30">
        <v>8400</v>
      </c>
      <c r="BK9" s="31">
        <v>0</v>
      </c>
      <c r="BL9" s="30">
        <v>1100</v>
      </c>
      <c r="BM9" s="37">
        <v>230</v>
      </c>
      <c r="BN9" s="31"/>
      <c r="BO9" s="31"/>
      <c r="BP9" s="31">
        <v>184.565</v>
      </c>
      <c r="BQ9" s="31">
        <v>184.565</v>
      </c>
      <c r="BR9" s="31"/>
      <c r="BS9" s="26">
        <f t="shared" ref="BS9:BS32" si="7">N9+Q9+T9+W9+Z9+AC9+AE9+AG9+AI9+AK9+AM9+AR9+AT9+AV9+AX9+AZ9+BB9+BD9+BF9+BJ9+BL9+BN9+BP9</f>
        <v>819184.56499999994</v>
      </c>
      <c r="BT9" s="26">
        <f t="shared" ref="BT9:BT32" si="8">O9+R9+U9+X9+AA9+AD9+AF9+AH9+AJ9+AL9+AN9+AS9+AU9+AW9+AY9+BA9+BC9+BE9+BG9+BK9+BM9+BO9+BQ9</f>
        <v>248061.80809999999</v>
      </c>
      <c r="BU9" s="33"/>
      <c r="BV9" s="33"/>
      <c r="BW9" s="33"/>
      <c r="BX9" s="31"/>
      <c r="BY9" s="33"/>
      <c r="BZ9" s="33"/>
      <c r="CA9" s="33"/>
      <c r="CB9" s="31"/>
      <c r="CC9" s="33"/>
      <c r="CD9" s="33"/>
      <c r="CE9" s="33"/>
      <c r="CF9" s="31"/>
      <c r="CG9" s="33"/>
      <c r="CH9" s="38">
        <f t="shared" ref="CH9:CI32" si="9">BU9+BW9+BY9+CA9+CC9+CE9</f>
        <v>0</v>
      </c>
      <c r="CI9" s="38">
        <f t="shared" si="9"/>
        <v>0</v>
      </c>
    </row>
    <row r="10" spans="1:87" s="39" customFormat="1" ht="15.75" customHeight="1">
      <c r="A10" s="40">
        <v>2</v>
      </c>
      <c r="B10" s="41" t="s">
        <v>45</v>
      </c>
      <c r="C10" s="42">
        <v>129710</v>
      </c>
      <c r="D10" s="43">
        <v>0</v>
      </c>
      <c r="E10" s="44">
        <f t="shared" si="0"/>
        <v>889797.2</v>
      </c>
      <c r="F10" s="44">
        <f>BT10+CI10+BR10-CF10</f>
        <v>294538.94400000002</v>
      </c>
      <c r="G10" s="44">
        <f t="shared" ref="G10:G33" si="10">F10/E10*100</f>
        <v>33.101806119416878</v>
      </c>
      <c r="H10" s="27">
        <f t="shared" si="1"/>
        <v>194899.9</v>
      </c>
      <c r="I10" s="27">
        <f t="shared" si="2"/>
        <v>67235.644</v>
      </c>
      <c r="J10" s="27">
        <f t="shared" si="3"/>
        <v>34.497526165995986</v>
      </c>
      <c r="K10" s="28">
        <f t="shared" si="4"/>
        <v>67000</v>
      </c>
      <c r="L10" s="28">
        <f t="shared" si="4"/>
        <v>22818.862000000001</v>
      </c>
      <c r="M10" s="29">
        <f t="shared" ref="M10:M33" si="11">L10/K10*100</f>
        <v>34.058002985074623</v>
      </c>
      <c r="N10" s="30">
        <v>4700</v>
      </c>
      <c r="O10" s="31">
        <v>1094.954</v>
      </c>
      <c r="P10" s="32">
        <f t="shared" ref="P10:P33" si="12">O10*100/N10</f>
        <v>23.296893617021276</v>
      </c>
      <c r="Q10" s="30">
        <v>47499.9</v>
      </c>
      <c r="R10" s="31">
        <v>17740.555</v>
      </c>
      <c r="S10" s="32">
        <f t="shared" ref="S10:S33" si="13">R10*100/Q10</f>
        <v>37.34861547076941</v>
      </c>
      <c r="T10" s="30">
        <v>62300</v>
      </c>
      <c r="U10" s="31">
        <v>21723.907999999999</v>
      </c>
      <c r="V10" s="32">
        <f t="shared" ref="V10:V33" si="14">U10*100/T10</f>
        <v>34.869836276083461</v>
      </c>
      <c r="W10" s="30">
        <v>4700</v>
      </c>
      <c r="X10" s="31">
        <v>1421.18</v>
      </c>
      <c r="Y10" s="32">
        <f t="shared" si="5"/>
        <v>30.237872340425533</v>
      </c>
      <c r="Z10" s="30">
        <v>6200</v>
      </c>
      <c r="AA10" s="31">
        <v>2050.5</v>
      </c>
      <c r="AB10" s="32">
        <f t="shared" ref="AB10:AB33" si="15">AA10*100/Z10</f>
        <v>33.072580645161288</v>
      </c>
      <c r="AC10" s="34"/>
      <c r="AD10" s="34"/>
      <c r="AE10" s="34"/>
      <c r="AF10" s="30"/>
      <c r="AG10" s="45">
        <v>676042.6</v>
      </c>
      <c r="AH10" s="31">
        <v>225347.6</v>
      </c>
      <c r="AI10" s="34">
        <v>3500.6</v>
      </c>
      <c r="AJ10" s="31">
        <v>876.3</v>
      </c>
      <c r="AK10" s="46"/>
      <c r="AL10" s="34"/>
      <c r="AM10" s="34"/>
      <c r="AN10" s="34"/>
      <c r="AO10" s="27">
        <f t="shared" si="6"/>
        <v>15500</v>
      </c>
      <c r="AP10" s="27">
        <f t="shared" si="6"/>
        <v>3994.1909999999998</v>
      </c>
      <c r="AQ10" s="35">
        <f t="shared" ref="AQ10:AQ33" si="16">AP10/AO10*100</f>
        <v>25.768974193548388</v>
      </c>
      <c r="AR10" s="31">
        <v>8000</v>
      </c>
      <c r="AS10" s="31">
        <v>1968.4449999999999</v>
      </c>
      <c r="AT10" s="31"/>
      <c r="AU10" s="31"/>
      <c r="AV10" s="30"/>
      <c r="AW10" s="37"/>
      <c r="AX10" s="30">
        <v>7500</v>
      </c>
      <c r="AY10" s="31">
        <v>2025.7460000000001</v>
      </c>
      <c r="AZ10" s="34"/>
      <c r="BA10" s="34"/>
      <c r="BB10" s="31">
        <v>5354.1</v>
      </c>
      <c r="BC10" s="31">
        <v>1079.4000000000001</v>
      </c>
      <c r="BD10" s="47"/>
      <c r="BE10" s="48"/>
      <c r="BF10" s="30">
        <v>49000</v>
      </c>
      <c r="BG10" s="31">
        <v>16740.356</v>
      </c>
      <c r="BH10" s="36">
        <v>14000</v>
      </c>
      <c r="BI10" s="31">
        <v>4847</v>
      </c>
      <c r="BJ10" s="30"/>
      <c r="BK10" s="31"/>
      <c r="BL10" s="30"/>
      <c r="BM10" s="37"/>
      <c r="BN10" s="31"/>
      <c r="BO10" s="31"/>
      <c r="BP10" s="31">
        <v>5000</v>
      </c>
      <c r="BQ10" s="31">
        <v>2470</v>
      </c>
      <c r="BR10" s="31"/>
      <c r="BS10" s="26">
        <f t="shared" si="7"/>
        <v>879797.2</v>
      </c>
      <c r="BT10" s="26">
        <f t="shared" si="8"/>
        <v>294538.94400000002</v>
      </c>
      <c r="BU10" s="34"/>
      <c r="BV10" s="34"/>
      <c r="BW10" s="34"/>
      <c r="BX10" s="31"/>
      <c r="BY10" s="34"/>
      <c r="BZ10" s="34"/>
      <c r="CA10" s="49">
        <v>10000</v>
      </c>
      <c r="CB10" s="31">
        <v>0</v>
      </c>
      <c r="CC10" s="34"/>
      <c r="CD10" s="34"/>
      <c r="CE10" s="50"/>
      <c r="CF10" s="31"/>
      <c r="CG10" s="30"/>
      <c r="CH10" s="38">
        <f t="shared" si="9"/>
        <v>10000</v>
      </c>
      <c r="CI10" s="38">
        <f t="shared" si="9"/>
        <v>0</v>
      </c>
    </row>
    <row r="11" spans="1:87" s="39" customFormat="1" ht="15.75" customHeight="1">
      <c r="A11" s="22">
        <v>3</v>
      </c>
      <c r="B11" s="23" t="s">
        <v>46</v>
      </c>
      <c r="C11" s="24">
        <v>41326.5</v>
      </c>
      <c r="D11" s="24">
        <v>0</v>
      </c>
      <c r="E11" s="26">
        <f t="shared" si="0"/>
        <v>473151.6</v>
      </c>
      <c r="F11" s="26">
        <f>BT11+CI11+BR11-CF11</f>
        <v>152331.81300000002</v>
      </c>
      <c r="G11" s="26">
        <f t="shared" si="10"/>
        <v>32.195138513744858</v>
      </c>
      <c r="H11" s="27">
        <f t="shared" si="1"/>
        <v>132624.5</v>
      </c>
      <c r="I11" s="27">
        <f t="shared" si="2"/>
        <v>40217.492999999995</v>
      </c>
      <c r="J11" s="27">
        <f t="shared" si="3"/>
        <v>30.324331477215743</v>
      </c>
      <c r="K11" s="28">
        <f t="shared" si="4"/>
        <v>54600</v>
      </c>
      <c r="L11" s="28">
        <f t="shared" si="4"/>
        <v>13456.4463</v>
      </c>
      <c r="M11" s="29">
        <f t="shared" si="11"/>
        <v>24.645506043956043</v>
      </c>
      <c r="N11" s="30">
        <v>2500</v>
      </c>
      <c r="O11" s="31">
        <v>738.31100000000004</v>
      </c>
      <c r="P11" s="32">
        <f t="shared" si="12"/>
        <v>29.532440000000001</v>
      </c>
      <c r="Q11" s="30">
        <v>18000</v>
      </c>
      <c r="R11" s="31">
        <v>8936.1</v>
      </c>
      <c r="S11" s="32">
        <f t="shared" si="13"/>
        <v>49.645000000000003</v>
      </c>
      <c r="T11" s="30">
        <v>52100</v>
      </c>
      <c r="U11" s="31">
        <v>12718.1353</v>
      </c>
      <c r="V11" s="32">
        <f t="shared" si="14"/>
        <v>24.411008253358926</v>
      </c>
      <c r="W11" s="30">
        <v>4765</v>
      </c>
      <c r="X11" s="31">
        <v>1829.5550000000001</v>
      </c>
      <c r="Y11" s="32">
        <f t="shared" si="5"/>
        <v>38.395697796432316</v>
      </c>
      <c r="Z11" s="30">
        <v>6000</v>
      </c>
      <c r="AA11" s="31">
        <v>2473.6</v>
      </c>
      <c r="AB11" s="32">
        <f t="shared" si="15"/>
        <v>41.226666666666667</v>
      </c>
      <c r="AC11" s="34"/>
      <c r="AD11" s="34"/>
      <c r="AE11" s="34"/>
      <c r="AF11" s="30"/>
      <c r="AG11" s="33">
        <v>325967.8</v>
      </c>
      <c r="AH11" s="31">
        <v>108656</v>
      </c>
      <c r="AI11" s="34">
        <v>9201.2999999999993</v>
      </c>
      <c r="AJ11" s="31">
        <v>1927.8</v>
      </c>
      <c r="AK11" s="46"/>
      <c r="AL11" s="34"/>
      <c r="AM11" s="34"/>
      <c r="AN11" s="34"/>
      <c r="AO11" s="27">
        <f t="shared" si="6"/>
        <v>12800</v>
      </c>
      <c r="AP11" s="27">
        <f t="shared" si="6"/>
        <v>3583.2247000000002</v>
      </c>
      <c r="AQ11" s="35">
        <f t="shared" si="16"/>
        <v>27.993942968750002</v>
      </c>
      <c r="AR11" s="31">
        <v>2800</v>
      </c>
      <c r="AS11" s="31">
        <v>812.09270000000004</v>
      </c>
      <c r="AT11" s="31">
        <v>6500</v>
      </c>
      <c r="AU11" s="31">
        <v>1359.44</v>
      </c>
      <c r="AV11" s="30"/>
      <c r="AW11" s="37"/>
      <c r="AX11" s="30">
        <v>3500</v>
      </c>
      <c r="AY11" s="31">
        <v>1411.692</v>
      </c>
      <c r="AZ11" s="34"/>
      <c r="BA11" s="34"/>
      <c r="BB11" s="31">
        <v>5358</v>
      </c>
      <c r="BC11" s="31">
        <v>1529.08</v>
      </c>
      <c r="BD11" s="47">
        <v>9000</v>
      </c>
      <c r="BE11" s="31">
        <v>274.55</v>
      </c>
      <c r="BF11" s="30">
        <v>24699.5</v>
      </c>
      <c r="BG11" s="31">
        <v>9088.8169999999991</v>
      </c>
      <c r="BH11" s="30">
        <v>6000</v>
      </c>
      <c r="BI11" s="31">
        <v>2063.2269999999999</v>
      </c>
      <c r="BJ11" s="30">
        <v>50</v>
      </c>
      <c r="BK11" s="37">
        <v>0</v>
      </c>
      <c r="BL11" s="30"/>
      <c r="BM11" s="37"/>
      <c r="BN11" s="31"/>
      <c r="BO11" s="31">
        <v>1.44</v>
      </c>
      <c r="BP11" s="31">
        <v>2710</v>
      </c>
      <c r="BQ11" s="31">
        <v>575.20000000000005</v>
      </c>
      <c r="BR11" s="31"/>
      <c r="BS11" s="26">
        <f t="shared" si="7"/>
        <v>473151.6</v>
      </c>
      <c r="BT11" s="26">
        <f t="shared" si="8"/>
        <v>152331.81300000002</v>
      </c>
      <c r="BU11" s="34"/>
      <c r="BV11" s="34"/>
      <c r="BW11" s="34"/>
      <c r="BX11" s="31"/>
      <c r="BY11" s="34"/>
      <c r="BZ11" s="34"/>
      <c r="CA11" s="34"/>
      <c r="CB11" s="31"/>
      <c r="CC11" s="34"/>
      <c r="CD11" s="34"/>
      <c r="CE11" s="50"/>
      <c r="CF11" s="31"/>
      <c r="CG11" s="30"/>
      <c r="CH11" s="38">
        <f t="shared" si="9"/>
        <v>0</v>
      </c>
      <c r="CI11" s="38">
        <f t="shared" si="9"/>
        <v>0</v>
      </c>
    </row>
    <row r="12" spans="1:87" s="39" customFormat="1" ht="15.75" customHeight="1">
      <c r="A12" s="22">
        <v>4</v>
      </c>
      <c r="B12" s="23" t="s">
        <v>47</v>
      </c>
      <c r="C12" s="24">
        <v>100013.9</v>
      </c>
      <c r="D12" s="24">
        <v>0</v>
      </c>
      <c r="E12" s="26">
        <f t="shared" si="0"/>
        <v>265622</v>
      </c>
      <c r="F12" s="26">
        <f>BT12+CI12+BR12-CF12</f>
        <v>90643.17740000003</v>
      </c>
      <c r="G12" s="26">
        <f t="shared" si="10"/>
        <v>34.124875725655265</v>
      </c>
      <c r="H12" s="27">
        <f t="shared" si="1"/>
        <v>104011.5</v>
      </c>
      <c r="I12" s="27">
        <f t="shared" si="2"/>
        <v>37063.477399999996</v>
      </c>
      <c r="J12" s="27">
        <f t="shared" si="3"/>
        <v>35.634018738312591</v>
      </c>
      <c r="K12" s="28">
        <f t="shared" si="4"/>
        <v>35734</v>
      </c>
      <c r="L12" s="28">
        <f t="shared" si="4"/>
        <v>12894.344999999999</v>
      </c>
      <c r="M12" s="29">
        <f t="shared" si="11"/>
        <v>36.084247495382549</v>
      </c>
      <c r="N12" s="30">
        <v>1534</v>
      </c>
      <c r="O12" s="31">
        <v>249.785</v>
      </c>
      <c r="P12" s="32">
        <f t="shared" si="12"/>
        <v>16.283246414602345</v>
      </c>
      <c r="Q12" s="30">
        <v>32375</v>
      </c>
      <c r="R12" s="31">
        <v>10856.760399999999</v>
      </c>
      <c r="S12" s="32">
        <f t="shared" si="13"/>
        <v>33.534395057915056</v>
      </c>
      <c r="T12" s="30">
        <v>34200</v>
      </c>
      <c r="U12" s="31">
        <v>12644.56</v>
      </c>
      <c r="V12" s="32">
        <f t="shared" si="14"/>
        <v>36.972397660818714</v>
      </c>
      <c r="W12" s="30">
        <v>2614.5</v>
      </c>
      <c r="X12" s="31">
        <v>592.27200000000005</v>
      </c>
      <c r="Y12" s="32">
        <f t="shared" si="5"/>
        <v>22.653356282271947</v>
      </c>
      <c r="Z12" s="30"/>
      <c r="AA12" s="31"/>
      <c r="AB12" s="32"/>
      <c r="AC12" s="34"/>
      <c r="AD12" s="34"/>
      <c r="AE12" s="34"/>
      <c r="AF12" s="30"/>
      <c r="AG12" s="45">
        <v>158109.79999999999</v>
      </c>
      <c r="AH12" s="31">
        <v>52703.4</v>
      </c>
      <c r="AI12" s="34">
        <v>3500.7</v>
      </c>
      <c r="AJ12" s="31">
        <v>876.3</v>
      </c>
      <c r="AK12" s="46"/>
      <c r="AL12" s="34"/>
      <c r="AM12" s="34"/>
      <c r="AN12" s="34"/>
      <c r="AO12" s="27">
        <f t="shared" si="6"/>
        <v>13268.5</v>
      </c>
      <c r="AP12" s="27">
        <f t="shared" si="6"/>
        <v>2802.9659999999999</v>
      </c>
      <c r="AQ12" s="35">
        <f t="shared" si="16"/>
        <v>21.124965143007877</v>
      </c>
      <c r="AR12" s="31">
        <v>1161</v>
      </c>
      <c r="AS12" s="31">
        <v>208.84899999999999</v>
      </c>
      <c r="AT12" s="31">
        <v>10171.5</v>
      </c>
      <c r="AU12" s="31">
        <v>1806.2629999999999</v>
      </c>
      <c r="AV12" s="30"/>
      <c r="AW12" s="37"/>
      <c r="AX12" s="30">
        <v>1936</v>
      </c>
      <c r="AY12" s="31">
        <v>787.85400000000004</v>
      </c>
      <c r="AZ12" s="34"/>
      <c r="BA12" s="34"/>
      <c r="BB12" s="31"/>
      <c r="BC12" s="31"/>
      <c r="BD12" s="47"/>
      <c r="BE12" s="31"/>
      <c r="BF12" s="30">
        <v>14959.5</v>
      </c>
      <c r="BG12" s="31">
        <v>4194.134</v>
      </c>
      <c r="BH12" s="30">
        <v>3870</v>
      </c>
      <c r="BI12" s="31">
        <v>541.64400000000001</v>
      </c>
      <c r="BJ12" s="30"/>
      <c r="BK12" s="37"/>
      <c r="BL12" s="30">
        <v>50</v>
      </c>
      <c r="BM12" s="37">
        <v>400</v>
      </c>
      <c r="BN12" s="31"/>
      <c r="BO12" s="31"/>
      <c r="BP12" s="31">
        <v>5010</v>
      </c>
      <c r="BQ12" s="31">
        <v>5323</v>
      </c>
      <c r="BR12" s="31"/>
      <c r="BS12" s="26">
        <f t="shared" si="7"/>
        <v>265622</v>
      </c>
      <c r="BT12" s="26">
        <f t="shared" si="8"/>
        <v>90643.17740000003</v>
      </c>
      <c r="BU12" s="34"/>
      <c r="BV12" s="34"/>
      <c r="BW12" s="34"/>
      <c r="BX12" s="31"/>
      <c r="BY12" s="34"/>
      <c r="BZ12" s="34"/>
      <c r="CA12" s="34"/>
      <c r="CB12" s="31"/>
      <c r="CC12" s="34"/>
      <c r="CD12" s="34"/>
      <c r="CE12" s="50"/>
      <c r="CF12" s="31"/>
      <c r="CG12" s="30"/>
      <c r="CH12" s="38">
        <f t="shared" si="9"/>
        <v>0</v>
      </c>
      <c r="CI12" s="38">
        <f t="shared" si="9"/>
        <v>0</v>
      </c>
    </row>
    <row r="13" spans="1:87" s="39" customFormat="1" ht="15.75" customHeight="1">
      <c r="A13" s="22">
        <v>5</v>
      </c>
      <c r="B13" s="23" t="s">
        <v>48</v>
      </c>
      <c r="C13" s="24">
        <v>533.79999999999995</v>
      </c>
      <c r="D13" s="24">
        <v>0</v>
      </c>
      <c r="E13" s="26">
        <f t="shared" si="0"/>
        <v>154766.1</v>
      </c>
      <c r="F13" s="26">
        <f>BT13+CI13+BR13-CF13</f>
        <v>48792.925999999992</v>
      </c>
      <c r="G13" s="26">
        <f t="shared" si="10"/>
        <v>31.526882178978465</v>
      </c>
      <c r="H13" s="27">
        <f t="shared" si="1"/>
        <v>44006</v>
      </c>
      <c r="I13" s="27">
        <f t="shared" si="2"/>
        <v>12260.326000000001</v>
      </c>
      <c r="J13" s="27">
        <f t="shared" si="3"/>
        <v>27.860578102985961</v>
      </c>
      <c r="K13" s="28">
        <f t="shared" si="4"/>
        <v>18623</v>
      </c>
      <c r="L13" s="28">
        <f t="shared" si="4"/>
        <v>4660.8499999999995</v>
      </c>
      <c r="M13" s="29">
        <f t="shared" si="11"/>
        <v>25.027385491059441</v>
      </c>
      <c r="N13" s="30">
        <v>200</v>
      </c>
      <c r="O13" s="31">
        <v>108.44</v>
      </c>
      <c r="P13" s="32">
        <f t="shared" si="12"/>
        <v>54.22</v>
      </c>
      <c r="Q13" s="30">
        <v>7823</v>
      </c>
      <c r="R13" s="31">
        <v>3459.3960000000002</v>
      </c>
      <c r="S13" s="32">
        <f t="shared" si="13"/>
        <v>44.220835996420817</v>
      </c>
      <c r="T13" s="30">
        <v>18423</v>
      </c>
      <c r="U13" s="31">
        <v>4552.41</v>
      </c>
      <c r="V13" s="32">
        <f t="shared" si="14"/>
        <v>24.710470607392931</v>
      </c>
      <c r="W13" s="30">
        <v>560</v>
      </c>
      <c r="X13" s="31">
        <v>163.5</v>
      </c>
      <c r="Y13" s="32">
        <f t="shared" si="5"/>
        <v>29.196428571428573</v>
      </c>
      <c r="Z13" s="30"/>
      <c r="AA13" s="31"/>
      <c r="AB13" s="32"/>
      <c r="AC13" s="30"/>
      <c r="AD13" s="30"/>
      <c r="AE13" s="30"/>
      <c r="AF13" s="30"/>
      <c r="AG13" s="45">
        <v>106092.6</v>
      </c>
      <c r="AH13" s="31">
        <v>35364.199999999997</v>
      </c>
      <c r="AI13" s="30">
        <v>4667.5</v>
      </c>
      <c r="AJ13" s="31">
        <v>1168.4000000000001</v>
      </c>
      <c r="AK13" s="46"/>
      <c r="AL13" s="30"/>
      <c r="AM13" s="34"/>
      <c r="AN13" s="30"/>
      <c r="AO13" s="27">
        <f t="shared" si="6"/>
        <v>3690</v>
      </c>
      <c r="AP13" s="27">
        <f t="shared" si="6"/>
        <v>434.2</v>
      </c>
      <c r="AQ13" s="35">
        <f t="shared" si="16"/>
        <v>11.766937669376693</v>
      </c>
      <c r="AR13" s="31">
        <v>1850</v>
      </c>
      <c r="AS13" s="31">
        <v>333.2</v>
      </c>
      <c r="AT13" s="31">
        <v>1000</v>
      </c>
      <c r="AU13" s="31">
        <v>101</v>
      </c>
      <c r="AV13" s="31"/>
      <c r="AW13" s="37"/>
      <c r="AX13" s="30">
        <v>840</v>
      </c>
      <c r="AY13" s="31">
        <v>0</v>
      </c>
      <c r="AZ13" s="34"/>
      <c r="BA13" s="30"/>
      <c r="BB13" s="31"/>
      <c r="BC13" s="31"/>
      <c r="BD13" s="47"/>
      <c r="BE13" s="31"/>
      <c r="BF13" s="30">
        <v>13280</v>
      </c>
      <c r="BG13" s="31">
        <v>3542.38</v>
      </c>
      <c r="BH13" s="30">
        <v>2240</v>
      </c>
      <c r="BI13" s="31">
        <v>171.36</v>
      </c>
      <c r="BJ13" s="30"/>
      <c r="BK13" s="37"/>
      <c r="BL13" s="30">
        <v>30</v>
      </c>
      <c r="BM13" s="37">
        <v>0</v>
      </c>
      <c r="BN13" s="31"/>
      <c r="BO13" s="31"/>
      <c r="BP13" s="31"/>
      <c r="BQ13" s="31"/>
      <c r="BR13" s="31"/>
      <c r="BS13" s="26">
        <f t="shared" si="7"/>
        <v>154766.1</v>
      </c>
      <c r="BT13" s="26">
        <f t="shared" si="8"/>
        <v>48792.925999999992</v>
      </c>
      <c r="BU13" s="30"/>
      <c r="BV13" s="30"/>
      <c r="BW13" s="30"/>
      <c r="BX13" s="31"/>
      <c r="BY13" s="30"/>
      <c r="BZ13" s="30"/>
      <c r="CA13" s="30"/>
      <c r="CB13" s="31"/>
      <c r="CC13" s="30"/>
      <c r="CD13" s="30"/>
      <c r="CE13" s="50"/>
      <c r="CF13" s="31"/>
      <c r="CG13" s="30"/>
      <c r="CH13" s="38">
        <f t="shared" si="9"/>
        <v>0</v>
      </c>
      <c r="CI13" s="38">
        <f t="shared" si="9"/>
        <v>0</v>
      </c>
    </row>
    <row r="14" spans="1:87" s="1" customFormat="1" ht="15.75" customHeight="1">
      <c r="A14" s="22">
        <v>6</v>
      </c>
      <c r="B14" s="23" t="s">
        <v>49</v>
      </c>
      <c r="C14" s="24">
        <v>91476.800000000003</v>
      </c>
      <c r="D14" s="24">
        <v>1300.5999999999999</v>
      </c>
      <c r="E14" s="26">
        <f t="shared" si="0"/>
        <v>601752.51</v>
      </c>
      <c r="F14" s="26">
        <f>BT14+CI14-CF14</f>
        <v>194938.43809999997</v>
      </c>
      <c r="G14" s="26">
        <f t="shared" si="10"/>
        <v>32.395118401749578</v>
      </c>
      <c r="H14" s="27">
        <f t="shared" si="1"/>
        <v>186163</v>
      </c>
      <c r="I14" s="27">
        <f t="shared" si="2"/>
        <v>57919.438099999999</v>
      </c>
      <c r="J14" s="27">
        <f t="shared" si="3"/>
        <v>31.112217841354084</v>
      </c>
      <c r="K14" s="28">
        <f t="shared" si="4"/>
        <v>79080</v>
      </c>
      <c r="L14" s="28">
        <f t="shared" si="4"/>
        <v>21706.043000000001</v>
      </c>
      <c r="M14" s="29">
        <f t="shared" si="11"/>
        <v>27.448208143651996</v>
      </c>
      <c r="N14" s="30">
        <v>6130</v>
      </c>
      <c r="O14" s="31">
        <v>2449.5430000000001</v>
      </c>
      <c r="P14" s="32">
        <f t="shared" si="12"/>
        <v>39.959918433931485</v>
      </c>
      <c r="Q14" s="30">
        <v>3200</v>
      </c>
      <c r="R14" s="31">
        <v>568.54300000000001</v>
      </c>
      <c r="S14" s="32">
        <f t="shared" si="13"/>
        <v>17.76696875</v>
      </c>
      <c r="T14" s="30">
        <v>72950</v>
      </c>
      <c r="U14" s="31">
        <v>19256.5</v>
      </c>
      <c r="V14" s="32">
        <f t="shared" si="14"/>
        <v>26.396847155586016</v>
      </c>
      <c r="W14" s="30">
        <v>10416</v>
      </c>
      <c r="X14" s="31">
        <v>3094.7156</v>
      </c>
      <c r="Y14" s="32">
        <f t="shared" si="5"/>
        <v>29.711171274961597</v>
      </c>
      <c r="Z14" s="30">
        <v>7000</v>
      </c>
      <c r="AA14" s="31">
        <v>2112.3000000000002</v>
      </c>
      <c r="AB14" s="32">
        <f t="shared" si="15"/>
        <v>30.175714285714289</v>
      </c>
      <c r="AC14" s="34"/>
      <c r="AD14" s="34"/>
      <c r="AE14" s="34"/>
      <c r="AF14" s="30"/>
      <c r="AG14" s="51">
        <v>394463.3</v>
      </c>
      <c r="AH14" s="31">
        <v>131487.79999999999</v>
      </c>
      <c r="AI14" s="34">
        <v>13769.2</v>
      </c>
      <c r="AJ14" s="31">
        <v>3446.7</v>
      </c>
      <c r="AK14" s="46"/>
      <c r="AL14" s="34"/>
      <c r="AM14" s="34"/>
      <c r="AN14" s="34"/>
      <c r="AO14" s="27">
        <f t="shared" si="6"/>
        <v>3500</v>
      </c>
      <c r="AP14" s="27">
        <f t="shared" si="6"/>
        <v>3069.86</v>
      </c>
      <c r="AQ14" s="35">
        <f t="shared" si="16"/>
        <v>87.710285714285718</v>
      </c>
      <c r="AR14" s="31">
        <v>3500</v>
      </c>
      <c r="AS14" s="31">
        <v>3069.86</v>
      </c>
      <c r="AT14" s="31"/>
      <c r="AU14" s="31"/>
      <c r="AV14" s="31"/>
      <c r="AW14" s="37"/>
      <c r="AX14" s="30"/>
      <c r="AY14" s="31"/>
      <c r="AZ14" s="34"/>
      <c r="BA14" s="34"/>
      <c r="BB14" s="31">
        <v>7357.01</v>
      </c>
      <c r="BC14" s="31">
        <v>2084.5</v>
      </c>
      <c r="BD14" s="47"/>
      <c r="BE14" s="31"/>
      <c r="BF14" s="30">
        <v>82467</v>
      </c>
      <c r="BG14" s="31">
        <v>27352.976500000001</v>
      </c>
      <c r="BH14" s="30">
        <v>30000</v>
      </c>
      <c r="BI14" s="31">
        <v>9212.7065000000002</v>
      </c>
      <c r="BJ14" s="30"/>
      <c r="BK14" s="37"/>
      <c r="BL14" s="30">
        <v>500</v>
      </c>
      <c r="BM14" s="37">
        <v>15</v>
      </c>
      <c r="BN14" s="31"/>
      <c r="BO14" s="31"/>
      <c r="BP14" s="31"/>
      <c r="BQ14" s="31"/>
      <c r="BR14" s="31"/>
      <c r="BS14" s="26">
        <f t="shared" si="7"/>
        <v>601752.51</v>
      </c>
      <c r="BT14" s="26">
        <f t="shared" si="8"/>
        <v>194938.43809999997</v>
      </c>
      <c r="BU14" s="34"/>
      <c r="BV14" s="34"/>
      <c r="BW14" s="34"/>
      <c r="BX14" s="31"/>
      <c r="BY14" s="34"/>
      <c r="BZ14" s="34"/>
      <c r="CA14" s="34"/>
      <c r="CB14" s="31"/>
      <c r="CC14" s="34"/>
      <c r="CD14" s="34"/>
      <c r="CE14" s="50"/>
      <c r="CF14" s="31"/>
      <c r="CG14" s="30"/>
      <c r="CH14" s="38">
        <f t="shared" si="9"/>
        <v>0</v>
      </c>
      <c r="CI14" s="38">
        <f t="shared" si="9"/>
        <v>0</v>
      </c>
    </row>
    <row r="15" spans="1:87" s="53" customFormat="1" ht="15.75" customHeight="1">
      <c r="A15" s="22">
        <v>7</v>
      </c>
      <c r="B15" s="23" t="s">
        <v>50</v>
      </c>
      <c r="C15" s="24">
        <v>8927</v>
      </c>
      <c r="D15" s="52">
        <v>20</v>
      </c>
      <c r="E15" s="26">
        <f t="shared" si="0"/>
        <v>73542</v>
      </c>
      <c r="F15" s="26">
        <f t="shared" ref="F15:F32" si="17">BT15+CI15+BR15-CF15</f>
        <v>22346.364999999998</v>
      </c>
      <c r="G15" s="26">
        <f t="shared" si="10"/>
        <v>30.385854341736689</v>
      </c>
      <c r="H15" s="27">
        <f t="shared" si="1"/>
        <v>12706.8</v>
      </c>
      <c r="I15" s="27">
        <f t="shared" si="2"/>
        <v>2281.165</v>
      </c>
      <c r="J15" s="27">
        <f t="shared" si="3"/>
        <v>17.952316869707559</v>
      </c>
      <c r="K15" s="28">
        <f t="shared" si="4"/>
        <v>5976.8</v>
      </c>
      <c r="L15" s="28">
        <f t="shared" si="4"/>
        <v>1215.4869999999999</v>
      </c>
      <c r="M15" s="29">
        <f t="shared" si="11"/>
        <v>20.336752108151515</v>
      </c>
      <c r="N15" s="30"/>
      <c r="O15" s="31">
        <v>36.177</v>
      </c>
      <c r="P15" s="32"/>
      <c r="Q15" s="30">
        <v>16</v>
      </c>
      <c r="R15" s="31">
        <v>13.1</v>
      </c>
      <c r="S15" s="32">
        <f t="shared" si="13"/>
        <v>81.875</v>
      </c>
      <c r="T15" s="30">
        <v>5976.8</v>
      </c>
      <c r="U15" s="31">
        <v>1179.31</v>
      </c>
      <c r="V15" s="32">
        <f t="shared" si="14"/>
        <v>19.731461651719982</v>
      </c>
      <c r="W15" s="30">
        <v>561</v>
      </c>
      <c r="X15" s="31">
        <v>141.69999999999999</v>
      </c>
      <c r="Y15" s="32">
        <f t="shared" si="5"/>
        <v>25.258467023172901</v>
      </c>
      <c r="Z15" s="31"/>
      <c r="AA15" s="31"/>
      <c r="AB15" s="32"/>
      <c r="AC15" s="34"/>
      <c r="AD15" s="34"/>
      <c r="AE15" s="34"/>
      <c r="AF15" s="30"/>
      <c r="AG15" s="51">
        <v>58268.1</v>
      </c>
      <c r="AH15" s="31">
        <v>19422.599999999999</v>
      </c>
      <c r="AI15" s="34">
        <v>2567.1</v>
      </c>
      <c r="AJ15" s="31">
        <v>642.6</v>
      </c>
      <c r="AK15" s="30"/>
      <c r="AL15" s="34"/>
      <c r="AM15" s="34"/>
      <c r="AN15" s="34"/>
      <c r="AO15" s="27">
        <f t="shared" si="6"/>
        <v>123</v>
      </c>
      <c r="AP15" s="27">
        <f t="shared" si="6"/>
        <v>41</v>
      </c>
      <c r="AQ15" s="35">
        <f t="shared" si="16"/>
        <v>33.333333333333329</v>
      </c>
      <c r="AR15" s="31"/>
      <c r="AS15" s="31"/>
      <c r="AT15" s="31"/>
      <c r="AU15" s="31"/>
      <c r="AV15" s="31"/>
      <c r="AW15" s="37"/>
      <c r="AX15" s="30">
        <v>123</v>
      </c>
      <c r="AY15" s="31">
        <v>41</v>
      </c>
      <c r="AZ15" s="34"/>
      <c r="BA15" s="34"/>
      <c r="BB15" s="47"/>
      <c r="BC15" s="31"/>
      <c r="BD15" s="47"/>
      <c r="BE15" s="31">
        <v>72.888000000000005</v>
      </c>
      <c r="BF15" s="30">
        <v>6030</v>
      </c>
      <c r="BG15" s="31">
        <v>796.99</v>
      </c>
      <c r="BH15" s="30">
        <v>1585</v>
      </c>
      <c r="BI15" s="31">
        <v>411.99</v>
      </c>
      <c r="BJ15" s="30"/>
      <c r="BK15" s="37"/>
      <c r="BL15" s="30"/>
      <c r="BM15" s="37"/>
      <c r="BN15" s="31"/>
      <c r="BO15" s="31"/>
      <c r="BP15" s="31"/>
      <c r="BQ15" s="31"/>
      <c r="BR15" s="31"/>
      <c r="BS15" s="26">
        <f t="shared" si="7"/>
        <v>73542</v>
      </c>
      <c r="BT15" s="26">
        <f t="shared" si="8"/>
        <v>22346.364999999998</v>
      </c>
      <c r="BU15" s="34"/>
      <c r="BV15" s="34"/>
      <c r="BW15" s="34"/>
      <c r="BX15" s="31"/>
      <c r="BY15" s="34"/>
      <c r="BZ15" s="34"/>
      <c r="CA15" s="34"/>
      <c r="CB15" s="31"/>
      <c r="CC15" s="34"/>
      <c r="CD15" s="34"/>
      <c r="CE15" s="31"/>
      <c r="CF15" s="31"/>
      <c r="CG15" s="30"/>
      <c r="CH15" s="38">
        <f t="shared" si="9"/>
        <v>0</v>
      </c>
      <c r="CI15" s="38">
        <f t="shared" si="9"/>
        <v>0</v>
      </c>
    </row>
    <row r="16" spans="1:87" s="1" customFormat="1" ht="15.75" customHeight="1">
      <c r="A16" s="22">
        <v>8</v>
      </c>
      <c r="B16" s="23" t="s">
        <v>51</v>
      </c>
      <c r="C16" s="24">
        <v>42.3</v>
      </c>
      <c r="D16" s="54">
        <v>0</v>
      </c>
      <c r="E16" s="26">
        <f t="shared" si="0"/>
        <v>22070.735999999997</v>
      </c>
      <c r="F16" s="26">
        <f t="shared" si="17"/>
        <v>14647.475</v>
      </c>
      <c r="G16" s="26">
        <f t="shared" si="10"/>
        <v>66.366046877639249</v>
      </c>
      <c r="H16" s="27">
        <f t="shared" si="1"/>
        <v>3586.3159999999998</v>
      </c>
      <c r="I16" s="27">
        <f t="shared" si="2"/>
        <v>1617.0550000000001</v>
      </c>
      <c r="J16" s="27">
        <f t="shared" si="3"/>
        <v>45.089584966857359</v>
      </c>
      <c r="K16" s="28">
        <f t="shared" si="4"/>
        <v>1195.616</v>
      </c>
      <c r="L16" s="28">
        <f t="shared" si="4"/>
        <v>288.90500000000003</v>
      </c>
      <c r="M16" s="29">
        <f t="shared" si="11"/>
        <v>24.16369469796323</v>
      </c>
      <c r="N16" s="30">
        <v>0.316</v>
      </c>
      <c r="O16" s="31">
        <v>0.158</v>
      </c>
      <c r="P16" s="32">
        <f t="shared" si="12"/>
        <v>50</v>
      </c>
      <c r="Q16" s="30">
        <v>2024.7</v>
      </c>
      <c r="R16" s="31">
        <v>1172.6500000000001</v>
      </c>
      <c r="S16" s="32">
        <f t="shared" si="13"/>
        <v>57.917222304538953</v>
      </c>
      <c r="T16" s="30">
        <v>1195.3</v>
      </c>
      <c r="U16" s="31">
        <v>288.74700000000001</v>
      </c>
      <c r="V16" s="32">
        <f t="shared" si="14"/>
        <v>24.156864385509916</v>
      </c>
      <c r="W16" s="30">
        <v>4</v>
      </c>
      <c r="X16" s="31">
        <v>1</v>
      </c>
      <c r="Y16" s="32">
        <f t="shared" si="5"/>
        <v>25</v>
      </c>
      <c r="Z16" s="31"/>
      <c r="AA16" s="31"/>
      <c r="AB16" s="32"/>
      <c r="AC16" s="34"/>
      <c r="AD16" s="34"/>
      <c r="AE16" s="34"/>
      <c r="AF16" s="30"/>
      <c r="AG16" s="51">
        <v>8181</v>
      </c>
      <c r="AH16" s="31">
        <v>2727</v>
      </c>
      <c r="AI16" s="34"/>
      <c r="AJ16" s="31"/>
      <c r="AK16" s="30"/>
      <c r="AL16" s="34"/>
      <c r="AM16" s="34"/>
      <c r="AN16" s="34"/>
      <c r="AO16" s="27">
        <f t="shared" si="6"/>
        <v>362</v>
      </c>
      <c r="AP16" s="27">
        <f t="shared" si="6"/>
        <v>152.5</v>
      </c>
      <c r="AQ16" s="35">
        <f t="shared" si="16"/>
        <v>42.127071823204417</v>
      </c>
      <c r="AR16" s="31">
        <v>362</v>
      </c>
      <c r="AS16" s="31">
        <v>152.5</v>
      </c>
      <c r="AT16" s="31"/>
      <c r="AU16" s="31"/>
      <c r="AV16" s="31"/>
      <c r="AW16" s="37"/>
      <c r="AX16" s="30"/>
      <c r="AY16" s="31"/>
      <c r="AZ16" s="34"/>
      <c r="BA16" s="34"/>
      <c r="BB16" s="30"/>
      <c r="BC16" s="31"/>
      <c r="BD16" s="47"/>
      <c r="BE16" s="55"/>
      <c r="BF16" s="30"/>
      <c r="BG16" s="31">
        <v>2</v>
      </c>
      <c r="BH16" s="30"/>
      <c r="BI16" s="31"/>
      <c r="BJ16" s="30"/>
      <c r="BK16" s="56"/>
      <c r="BL16" s="30"/>
      <c r="BM16" s="37"/>
      <c r="BN16" s="31">
        <v>10303.42</v>
      </c>
      <c r="BO16" s="31">
        <v>10303.42</v>
      </c>
      <c r="BP16" s="31"/>
      <c r="BQ16" s="31"/>
      <c r="BR16" s="31"/>
      <c r="BS16" s="26">
        <f t="shared" si="7"/>
        <v>22070.735999999997</v>
      </c>
      <c r="BT16" s="26">
        <f t="shared" si="8"/>
        <v>14647.475</v>
      </c>
      <c r="BU16" s="34"/>
      <c r="BV16" s="34"/>
      <c r="BW16" s="34"/>
      <c r="BX16" s="31"/>
      <c r="BY16" s="34"/>
      <c r="BZ16" s="34"/>
      <c r="CA16" s="34"/>
      <c r="CB16" s="31"/>
      <c r="CC16" s="34"/>
      <c r="CD16" s="34"/>
      <c r="CE16" s="57"/>
      <c r="CF16" s="31"/>
      <c r="CG16" s="30"/>
      <c r="CH16" s="38">
        <f t="shared" si="9"/>
        <v>0</v>
      </c>
      <c r="CI16" s="38">
        <f t="shared" si="9"/>
        <v>0</v>
      </c>
    </row>
    <row r="17" spans="1:87" s="1" customFormat="1" ht="15.75" customHeight="1">
      <c r="A17" s="22">
        <v>9</v>
      </c>
      <c r="B17" s="23" t="s">
        <v>52</v>
      </c>
      <c r="C17" s="24">
        <v>252.1</v>
      </c>
      <c r="D17" s="54">
        <v>0</v>
      </c>
      <c r="E17" s="26">
        <f t="shared" si="0"/>
        <v>4776</v>
      </c>
      <c r="F17" s="26">
        <f t="shared" si="17"/>
        <v>1632.9450000000002</v>
      </c>
      <c r="G17" s="26">
        <f t="shared" si="10"/>
        <v>34.190640703517595</v>
      </c>
      <c r="H17" s="27">
        <f t="shared" si="1"/>
        <v>958.7</v>
      </c>
      <c r="I17" s="27">
        <f t="shared" si="2"/>
        <v>360.54499999999996</v>
      </c>
      <c r="J17" s="27">
        <f t="shared" si="3"/>
        <v>37.607697924272451</v>
      </c>
      <c r="K17" s="28">
        <f t="shared" si="4"/>
        <v>768.7</v>
      </c>
      <c r="L17" s="28">
        <f t="shared" si="4"/>
        <v>354.04499999999996</v>
      </c>
      <c r="M17" s="29">
        <f t="shared" si="11"/>
        <v>46.057629764537523</v>
      </c>
      <c r="N17" s="30">
        <v>29.6</v>
      </c>
      <c r="O17" s="31">
        <v>19.085000000000001</v>
      </c>
      <c r="P17" s="32">
        <f t="shared" si="12"/>
        <v>64.476351351351354</v>
      </c>
      <c r="Q17" s="30">
        <v>100</v>
      </c>
      <c r="R17" s="31">
        <v>6.5</v>
      </c>
      <c r="S17" s="32">
        <f t="shared" si="13"/>
        <v>6.5</v>
      </c>
      <c r="T17" s="30">
        <v>739.1</v>
      </c>
      <c r="U17" s="31">
        <v>334.96</v>
      </c>
      <c r="V17" s="32">
        <f t="shared" si="14"/>
        <v>45.319983764037339</v>
      </c>
      <c r="W17" s="30"/>
      <c r="X17" s="31"/>
      <c r="Y17" s="32"/>
      <c r="Z17" s="31"/>
      <c r="AA17" s="31"/>
      <c r="AB17" s="32"/>
      <c r="AC17" s="34"/>
      <c r="AD17" s="34"/>
      <c r="AE17" s="34"/>
      <c r="AF17" s="30"/>
      <c r="AG17" s="45">
        <v>3817.3</v>
      </c>
      <c r="AH17" s="31">
        <v>1272.4000000000001</v>
      </c>
      <c r="AI17" s="34"/>
      <c r="AJ17" s="31"/>
      <c r="AK17" s="30"/>
      <c r="AL17" s="34"/>
      <c r="AM17" s="34"/>
      <c r="AN17" s="34"/>
      <c r="AO17" s="27">
        <f t="shared" si="6"/>
        <v>90</v>
      </c>
      <c r="AP17" s="27">
        <f t="shared" si="6"/>
        <v>0</v>
      </c>
      <c r="AQ17" s="35">
        <f t="shared" si="16"/>
        <v>0</v>
      </c>
      <c r="AR17" s="31">
        <v>90</v>
      </c>
      <c r="AS17" s="31">
        <v>0</v>
      </c>
      <c r="AT17" s="31"/>
      <c r="AU17" s="31"/>
      <c r="AV17" s="31"/>
      <c r="AW17" s="37"/>
      <c r="AX17" s="30"/>
      <c r="AY17" s="31"/>
      <c r="AZ17" s="34"/>
      <c r="BA17" s="34"/>
      <c r="BB17" s="30"/>
      <c r="BC17" s="31"/>
      <c r="BD17" s="47"/>
      <c r="BE17" s="55"/>
      <c r="BF17" s="30"/>
      <c r="BG17" s="31"/>
      <c r="BH17" s="30"/>
      <c r="BI17" s="31"/>
      <c r="BJ17" s="30"/>
      <c r="BK17" s="56"/>
      <c r="BL17" s="30"/>
      <c r="BM17" s="37"/>
      <c r="BN17" s="31"/>
      <c r="BO17" s="31"/>
      <c r="BP17" s="31"/>
      <c r="BQ17" s="31"/>
      <c r="BR17" s="31"/>
      <c r="BS17" s="26">
        <f t="shared" si="7"/>
        <v>4776</v>
      </c>
      <c r="BT17" s="26">
        <f t="shared" si="8"/>
        <v>1632.9450000000002</v>
      </c>
      <c r="BU17" s="34"/>
      <c r="BV17" s="34"/>
      <c r="BW17" s="34"/>
      <c r="BX17" s="31"/>
      <c r="BY17" s="34"/>
      <c r="BZ17" s="34"/>
      <c r="CA17" s="34"/>
      <c r="CB17" s="31"/>
      <c r="CC17" s="34"/>
      <c r="CD17" s="34"/>
      <c r="CE17" s="50"/>
      <c r="CF17" s="31"/>
      <c r="CG17" s="30"/>
      <c r="CH17" s="38">
        <f t="shared" si="9"/>
        <v>0</v>
      </c>
      <c r="CI17" s="38">
        <f t="shared" si="9"/>
        <v>0</v>
      </c>
    </row>
    <row r="18" spans="1:87" s="1" customFormat="1" ht="15.75" customHeight="1">
      <c r="A18" s="22">
        <v>10</v>
      </c>
      <c r="B18" s="23" t="s">
        <v>53</v>
      </c>
      <c r="C18" s="24">
        <v>22640.799999999999</v>
      </c>
      <c r="D18" s="24">
        <v>0</v>
      </c>
      <c r="E18" s="26">
        <f t="shared" si="0"/>
        <v>94801.7</v>
      </c>
      <c r="F18" s="26">
        <f t="shared" si="17"/>
        <v>31456.354000000003</v>
      </c>
      <c r="G18" s="26">
        <f t="shared" si="10"/>
        <v>33.18121299512562</v>
      </c>
      <c r="H18" s="27">
        <f t="shared" si="1"/>
        <v>11902.7</v>
      </c>
      <c r="I18" s="27">
        <f t="shared" si="2"/>
        <v>3823.3540000000003</v>
      </c>
      <c r="J18" s="27">
        <f t="shared" si="3"/>
        <v>32.121737084863099</v>
      </c>
      <c r="K18" s="28">
        <f t="shared" si="4"/>
        <v>5993.6</v>
      </c>
      <c r="L18" s="28">
        <f t="shared" si="4"/>
        <v>1223.6020000000001</v>
      </c>
      <c r="M18" s="29">
        <f t="shared" si="11"/>
        <v>20.415142819006942</v>
      </c>
      <c r="N18" s="30"/>
      <c r="O18" s="31">
        <v>0.28599999999999998</v>
      </c>
      <c r="P18" s="32"/>
      <c r="Q18" s="30">
        <v>4359.1000000000004</v>
      </c>
      <c r="R18" s="31">
        <v>2187.6219999999998</v>
      </c>
      <c r="S18" s="32">
        <f t="shared" si="13"/>
        <v>50.185175839049336</v>
      </c>
      <c r="T18" s="30">
        <v>5993.6</v>
      </c>
      <c r="U18" s="31">
        <v>1223.316</v>
      </c>
      <c r="V18" s="32">
        <f t="shared" si="14"/>
        <v>20.410371062466631</v>
      </c>
      <c r="W18" s="30">
        <v>100</v>
      </c>
      <c r="X18" s="31">
        <v>30</v>
      </c>
      <c r="Y18" s="32">
        <f>X18*100/W18</f>
        <v>30</v>
      </c>
      <c r="Z18" s="31"/>
      <c r="AA18" s="31"/>
      <c r="AB18" s="32"/>
      <c r="AC18" s="34"/>
      <c r="AD18" s="34"/>
      <c r="AE18" s="34"/>
      <c r="AF18" s="30"/>
      <c r="AG18" s="51">
        <v>82899</v>
      </c>
      <c r="AH18" s="31">
        <v>27633</v>
      </c>
      <c r="AI18" s="34"/>
      <c r="AJ18" s="31"/>
      <c r="AK18" s="34"/>
      <c r="AL18" s="34"/>
      <c r="AM18" s="34"/>
      <c r="AN18" s="34"/>
      <c r="AO18" s="27">
        <f t="shared" si="6"/>
        <v>1080</v>
      </c>
      <c r="AP18" s="27">
        <f t="shared" si="6"/>
        <v>355</v>
      </c>
      <c r="AQ18" s="35">
        <f t="shared" si="16"/>
        <v>32.870370370370374</v>
      </c>
      <c r="AR18" s="31">
        <v>500</v>
      </c>
      <c r="AS18" s="31">
        <v>195</v>
      </c>
      <c r="AT18" s="31"/>
      <c r="AU18" s="31"/>
      <c r="AV18" s="31"/>
      <c r="AW18" s="37"/>
      <c r="AX18" s="30">
        <v>580</v>
      </c>
      <c r="AY18" s="31">
        <v>160</v>
      </c>
      <c r="AZ18" s="34"/>
      <c r="BA18" s="34"/>
      <c r="BB18" s="30"/>
      <c r="BC18" s="31"/>
      <c r="BD18" s="47"/>
      <c r="BE18" s="55"/>
      <c r="BF18" s="30">
        <v>370</v>
      </c>
      <c r="BG18" s="31">
        <v>27.13</v>
      </c>
      <c r="BH18" s="30">
        <v>370</v>
      </c>
      <c r="BI18" s="31">
        <v>27.13</v>
      </c>
      <c r="BJ18" s="30"/>
      <c r="BK18" s="56"/>
      <c r="BL18" s="30"/>
      <c r="BM18" s="37"/>
      <c r="BN18" s="31"/>
      <c r="BO18" s="31"/>
      <c r="BP18" s="31"/>
      <c r="BQ18" s="31"/>
      <c r="BR18" s="31"/>
      <c r="BS18" s="26">
        <f t="shared" si="7"/>
        <v>94801.7</v>
      </c>
      <c r="BT18" s="26">
        <f t="shared" si="8"/>
        <v>31456.354000000003</v>
      </c>
      <c r="BU18" s="34"/>
      <c r="BV18" s="34"/>
      <c r="BW18" s="34"/>
      <c r="BX18" s="31"/>
      <c r="BY18" s="34"/>
      <c r="BZ18" s="34"/>
      <c r="CA18" s="34"/>
      <c r="CB18" s="31"/>
      <c r="CC18" s="34"/>
      <c r="CD18" s="34"/>
      <c r="CE18" s="57"/>
      <c r="CF18" s="31"/>
      <c r="CG18" s="30"/>
      <c r="CH18" s="38">
        <f t="shared" si="9"/>
        <v>0</v>
      </c>
      <c r="CI18" s="38">
        <f t="shared" si="9"/>
        <v>0</v>
      </c>
    </row>
    <row r="19" spans="1:87" s="1" customFormat="1" ht="15.75" customHeight="1">
      <c r="A19" s="22">
        <v>11</v>
      </c>
      <c r="B19" s="23" t="s">
        <v>54</v>
      </c>
      <c r="C19" s="24">
        <v>675.9</v>
      </c>
      <c r="D19" s="24">
        <v>0</v>
      </c>
      <c r="E19" s="26">
        <f t="shared" si="0"/>
        <v>116046</v>
      </c>
      <c r="F19" s="26">
        <f t="shared" si="17"/>
        <v>35793.461000000003</v>
      </c>
      <c r="G19" s="26">
        <f t="shared" si="10"/>
        <v>30.844200575633803</v>
      </c>
      <c r="H19" s="27">
        <f t="shared" si="1"/>
        <v>31830</v>
      </c>
      <c r="I19" s="27">
        <f t="shared" si="2"/>
        <v>7915.0609999999997</v>
      </c>
      <c r="J19" s="27">
        <f t="shared" si="3"/>
        <v>24.866669808356896</v>
      </c>
      <c r="K19" s="28">
        <f t="shared" si="4"/>
        <v>12000</v>
      </c>
      <c r="L19" s="28">
        <f t="shared" si="4"/>
        <v>2952.0940000000001</v>
      </c>
      <c r="M19" s="29">
        <f t="shared" si="11"/>
        <v>24.600783333333336</v>
      </c>
      <c r="N19" s="30"/>
      <c r="O19" s="31">
        <v>0.33100000000000002</v>
      </c>
      <c r="P19" s="32"/>
      <c r="Q19" s="30">
        <v>11300</v>
      </c>
      <c r="R19" s="31">
        <v>1109.3979999999999</v>
      </c>
      <c r="S19" s="32">
        <f t="shared" si="13"/>
        <v>9.8176814159292025</v>
      </c>
      <c r="T19" s="30">
        <v>12000</v>
      </c>
      <c r="U19" s="31">
        <v>2951.7629999999999</v>
      </c>
      <c r="V19" s="32">
        <f t="shared" si="14"/>
        <v>24.598025</v>
      </c>
      <c r="W19" s="30">
        <v>1620</v>
      </c>
      <c r="X19" s="31">
        <v>365.91699999999997</v>
      </c>
      <c r="Y19" s="32">
        <f>X19*100/W19</f>
        <v>22.587469135802468</v>
      </c>
      <c r="Z19" s="31"/>
      <c r="AA19" s="31"/>
      <c r="AB19" s="32"/>
      <c r="AC19" s="30"/>
      <c r="AD19" s="30"/>
      <c r="AE19" s="30"/>
      <c r="AF19" s="30"/>
      <c r="AG19" s="51">
        <v>81882.3</v>
      </c>
      <c r="AH19" s="31">
        <v>27294.2</v>
      </c>
      <c r="AI19" s="30">
        <v>2333.6999999999998</v>
      </c>
      <c r="AJ19" s="31">
        <v>584.20000000000005</v>
      </c>
      <c r="AK19" s="46"/>
      <c r="AL19" s="34"/>
      <c r="AM19" s="30"/>
      <c r="AN19" s="30"/>
      <c r="AO19" s="27">
        <f t="shared" si="6"/>
        <v>1150</v>
      </c>
      <c r="AP19" s="27">
        <f t="shared" si="6"/>
        <v>46.597000000000001</v>
      </c>
      <c r="AQ19" s="35">
        <f t="shared" si="16"/>
        <v>4.0519130434782618</v>
      </c>
      <c r="AR19" s="31">
        <v>1150</v>
      </c>
      <c r="AS19" s="31">
        <v>46.597000000000001</v>
      </c>
      <c r="AT19" s="31"/>
      <c r="AU19" s="31"/>
      <c r="AV19" s="31"/>
      <c r="AW19" s="37"/>
      <c r="AX19" s="30"/>
      <c r="AY19" s="31"/>
      <c r="AZ19" s="34"/>
      <c r="BA19" s="30"/>
      <c r="BB19" s="30"/>
      <c r="BC19" s="31"/>
      <c r="BD19" s="47"/>
      <c r="BE19" s="55"/>
      <c r="BF19" s="30">
        <v>5760</v>
      </c>
      <c r="BG19" s="31">
        <v>3041.0549999999998</v>
      </c>
      <c r="BH19" s="30">
        <v>342</v>
      </c>
      <c r="BI19" s="31"/>
      <c r="BJ19" s="30"/>
      <c r="BK19" s="56"/>
      <c r="BL19" s="30"/>
      <c r="BM19" s="37">
        <v>400</v>
      </c>
      <c r="BN19" s="31"/>
      <c r="BO19" s="31"/>
      <c r="BP19" s="31"/>
      <c r="BQ19" s="31"/>
      <c r="BR19" s="31"/>
      <c r="BS19" s="26">
        <f t="shared" si="7"/>
        <v>116046</v>
      </c>
      <c r="BT19" s="26">
        <f t="shared" si="8"/>
        <v>35793.461000000003</v>
      </c>
      <c r="BU19" s="30"/>
      <c r="BV19" s="30"/>
      <c r="BW19" s="30"/>
      <c r="BX19" s="31"/>
      <c r="BY19" s="30"/>
      <c r="BZ19" s="30"/>
      <c r="CA19" s="30"/>
      <c r="CB19" s="31"/>
      <c r="CC19" s="30"/>
      <c r="CD19" s="30"/>
      <c r="CE19" s="30"/>
      <c r="CF19" s="31"/>
      <c r="CG19" s="30"/>
      <c r="CH19" s="38">
        <f t="shared" si="9"/>
        <v>0</v>
      </c>
      <c r="CI19" s="38">
        <f t="shared" si="9"/>
        <v>0</v>
      </c>
    </row>
    <row r="20" spans="1:87" s="1" customFormat="1" ht="15.75" customHeight="1">
      <c r="A20" s="22">
        <v>12</v>
      </c>
      <c r="B20" s="23" t="s">
        <v>55</v>
      </c>
      <c r="C20" s="24">
        <v>133.19999999999999</v>
      </c>
      <c r="D20" s="24">
        <v>0</v>
      </c>
      <c r="E20" s="26">
        <f t="shared" si="0"/>
        <v>13333.6</v>
      </c>
      <c r="F20" s="26">
        <f t="shared" si="17"/>
        <v>4537.93</v>
      </c>
      <c r="G20" s="26">
        <f t="shared" si="10"/>
        <v>34.033794324113522</v>
      </c>
      <c r="H20" s="27">
        <f t="shared" si="1"/>
        <v>2579.9</v>
      </c>
      <c r="I20" s="27">
        <f t="shared" si="2"/>
        <v>953.33</v>
      </c>
      <c r="J20" s="27">
        <f t="shared" si="3"/>
        <v>36.952207449901159</v>
      </c>
      <c r="K20" s="28">
        <f t="shared" si="4"/>
        <v>2035.8</v>
      </c>
      <c r="L20" s="28">
        <f t="shared" si="4"/>
        <v>697.23</v>
      </c>
      <c r="M20" s="29">
        <f t="shared" si="11"/>
        <v>34.248452696728563</v>
      </c>
      <c r="N20" s="30">
        <v>17.8</v>
      </c>
      <c r="O20" s="31">
        <v>17.881</v>
      </c>
      <c r="P20" s="32">
        <f t="shared" si="12"/>
        <v>100.45505617977527</v>
      </c>
      <c r="Q20" s="30">
        <v>480.2</v>
      </c>
      <c r="R20" s="31">
        <v>240.1</v>
      </c>
      <c r="S20" s="32">
        <f t="shared" si="13"/>
        <v>50</v>
      </c>
      <c r="T20" s="30">
        <v>2018</v>
      </c>
      <c r="U20" s="31">
        <v>679.34900000000005</v>
      </c>
      <c r="V20" s="32">
        <f t="shared" si="14"/>
        <v>33.66446977205154</v>
      </c>
      <c r="W20" s="30"/>
      <c r="X20" s="31"/>
      <c r="Y20" s="32"/>
      <c r="Z20" s="31"/>
      <c r="AA20" s="31"/>
      <c r="AB20" s="32"/>
      <c r="AC20" s="30"/>
      <c r="AD20" s="30"/>
      <c r="AE20" s="30"/>
      <c r="AF20" s="30"/>
      <c r="AG20" s="51">
        <v>10753.7</v>
      </c>
      <c r="AH20" s="31">
        <v>3584.6</v>
      </c>
      <c r="AI20" s="51"/>
      <c r="AJ20" s="31"/>
      <c r="AK20" s="30"/>
      <c r="AL20" s="34"/>
      <c r="AM20" s="34"/>
      <c r="AN20" s="30"/>
      <c r="AO20" s="27">
        <f t="shared" si="6"/>
        <v>63.9</v>
      </c>
      <c r="AP20" s="27">
        <f t="shared" si="6"/>
        <v>0</v>
      </c>
      <c r="AQ20" s="35">
        <f t="shared" si="16"/>
        <v>0</v>
      </c>
      <c r="AR20" s="31"/>
      <c r="AS20" s="31"/>
      <c r="AT20" s="31">
        <v>63.9</v>
      </c>
      <c r="AU20" s="31">
        <v>0</v>
      </c>
      <c r="AV20" s="31"/>
      <c r="AW20" s="37"/>
      <c r="AX20" s="30"/>
      <c r="AY20" s="31"/>
      <c r="AZ20" s="34"/>
      <c r="BA20" s="30"/>
      <c r="BB20" s="30"/>
      <c r="BC20" s="31"/>
      <c r="BD20" s="47"/>
      <c r="BE20" s="55"/>
      <c r="BF20" s="30"/>
      <c r="BG20" s="31">
        <v>16</v>
      </c>
      <c r="BH20" s="30"/>
      <c r="BI20" s="31"/>
      <c r="BJ20" s="36"/>
      <c r="BK20" s="56"/>
      <c r="BL20" s="30"/>
      <c r="BM20" s="37"/>
      <c r="BN20" s="31"/>
      <c r="BO20" s="31"/>
      <c r="BP20" s="31"/>
      <c r="BQ20" s="31"/>
      <c r="BR20" s="31"/>
      <c r="BS20" s="26">
        <f t="shared" si="7"/>
        <v>13333.6</v>
      </c>
      <c r="BT20" s="26">
        <f t="shared" si="8"/>
        <v>4537.93</v>
      </c>
      <c r="BU20" s="30"/>
      <c r="BV20" s="30"/>
      <c r="BW20" s="30"/>
      <c r="BX20" s="31"/>
      <c r="BY20" s="30"/>
      <c r="BZ20" s="30"/>
      <c r="CA20" s="30"/>
      <c r="CB20" s="31"/>
      <c r="CC20" s="30"/>
      <c r="CD20" s="30"/>
      <c r="CE20" s="50"/>
      <c r="CF20" s="31"/>
      <c r="CG20" s="30"/>
      <c r="CH20" s="38">
        <f t="shared" si="9"/>
        <v>0</v>
      </c>
      <c r="CI20" s="38">
        <f t="shared" si="9"/>
        <v>0</v>
      </c>
    </row>
    <row r="21" spans="1:87" s="1" customFormat="1" ht="15.75" customHeight="1">
      <c r="A21" s="22">
        <v>13</v>
      </c>
      <c r="B21" s="23" t="s">
        <v>56</v>
      </c>
      <c r="C21" s="24">
        <v>1132.5</v>
      </c>
      <c r="D21" s="24">
        <v>0</v>
      </c>
      <c r="E21" s="26">
        <f t="shared" si="0"/>
        <v>88257.400000000009</v>
      </c>
      <c r="F21" s="26">
        <f t="shared" si="17"/>
        <v>28253.456999999999</v>
      </c>
      <c r="G21" s="26">
        <f t="shared" si="10"/>
        <v>32.012564385535939</v>
      </c>
      <c r="H21" s="27">
        <f t="shared" si="1"/>
        <v>18081.3</v>
      </c>
      <c r="I21" s="27">
        <f t="shared" si="2"/>
        <v>4861.2569999999996</v>
      </c>
      <c r="J21" s="27">
        <f t="shared" si="3"/>
        <v>26.885550264638052</v>
      </c>
      <c r="K21" s="28">
        <f t="shared" si="4"/>
        <v>7987.3</v>
      </c>
      <c r="L21" s="28">
        <f t="shared" si="4"/>
        <v>2341.1</v>
      </c>
      <c r="M21" s="29">
        <f t="shared" si="11"/>
        <v>29.310280069610506</v>
      </c>
      <c r="N21" s="30">
        <v>58.3</v>
      </c>
      <c r="O21" s="31">
        <v>2.2400000000000002</v>
      </c>
      <c r="P21" s="32">
        <f t="shared" si="12"/>
        <v>3.8421955403087487</v>
      </c>
      <c r="Q21" s="30">
        <v>5524</v>
      </c>
      <c r="R21" s="31">
        <v>1155.6969999999999</v>
      </c>
      <c r="S21" s="32">
        <f t="shared" si="13"/>
        <v>20.921379435191888</v>
      </c>
      <c r="T21" s="30">
        <v>7929</v>
      </c>
      <c r="U21" s="31">
        <v>2338.86</v>
      </c>
      <c r="V21" s="32">
        <f t="shared" si="14"/>
        <v>29.497540673477108</v>
      </c>
      <c r="W21" s="30">
        <v>620</v>
      </c>
      <c r="X21" s="31">
        <v>74.7</v>
      </c>
      <c r="Y21" s="32">
        <f>X21*100/W21</f>
        <v>12.048387096774194</v>
      </c>
      <c r="Z21" s="31"/>
      <c r="AA21" s="31"/>
      <c r="AB21" s="32"/>
      <c r="AC21" s="30"/>
      <c r="AD21" s="30"/>
      <c r="AE21" s="30"/>
      <c r="AF21" s="30"/>
      <c r="AG21" s="51">
        <v>70176.100000000006</v>
      </c>
      <c r="AH21" s="31">
        <v>23392.2</v>
      </c>
      <c r="AI21" s="30"/>
      <c r="AJ21" s="31"/>
      <c r="AK21" s="46"/>
      <c r="AL21" s="34"/>
      <c r="AM21" s="34"/>
      <c r="AN21" s="30"/>
      <c r="AO21" s="27">
        <f t="shared" si="6"/>
        <v>750</v>
      </c>
      <c r="AP21" s="27">
        <f t="shared" si="6"/>
        <v>105.336</v>
      </c>
      <c r="AQ21" s="35">
        <f t="shared" si="16"/>
        <v>14.044799999999999</v>
      </c>
      <c r="AR21" s="31"/>
      <c r="AS21" s="31"/>
      <c r="AT21" s="31">
        <v>750</v>
      </c>
      <c r="AU21" s="31">
        <v>105.336</v>
      </c>
      <c r="AV21" s="31"/>
      <c r="AW21" s="37"/>
      <c r="AX21" s="30"/>
      <c r="AY21" s="31"/>
      <c r="AZ21" s="34"/>
      <c r="BA21" s="30"/>
      <c r="BB21" s="30"/>
      <c r="BC21" s="31"/>
      <c r="BD21" s="47"/>
      <c r="BE21" s="55"/>
      <c r="BF21" s="30">
        <v>3200</v>
      </c>
      <c r="BG21" s="31">
        <v>1184.424</v>
      </c>
      <c r="BH21" s="30">
        <v>600</v>
      </c>
      <c r="BI21" s="31">
        <v>111.17400000000001</v>
      </c>
      <c r="BJ21" s="36"/>
      <c r="BK21" s="56"/>
      <c r="BL21" s="30"/>
      <c r="BM21" s="37"/>
      <c r="BN21" s="31"/>
      <c r="BO21" s="31"/>
      <c r="BP21" s="31"/>
      <c r="BQ21" s="31"/>
      <c r="BR21" s="31"/>
      <c r="BS21" s="26">
        <f t="shared" si="7"/>
        <v>88257.400000000009</v>
      </c>
      <c r="BT21" s="26">
        <f t="shared" si="8"/>
        <v>28253.456999999999</v>
      </c>
      <c r="BU21" s="30"/>
      <c r="BV21" s="30"/>
      <c r="BW21" s="49"/>
      <c r="BX21" s="31"/>
      <c r="BY21" s="30"/>
      <c r="BZ21" s="30"/>
      <c r="CA21" s="30"/>
      <c r="CB21" s="31"/>
      <c r="CC21" s="30"/>
      <c r="CD21" s="30"/>
      <c r="CE21" s="57"/>
      <c r="CF21" s="31"/>
      <c r="CG21" s="30"/>
      <c r="CH21" s="38">
        <f t="shared" si="9"/>
        <v>0</v>
      </c>
      <c r="CI21" s="38">
        <f t="shared" si="9"/>
        <v>0</v>
      </c>
    </row>
    <row r="22" spans="1:87" s="1" customFormat="1" ht="15.75" customHeight="1">
      <c r="A22" s="22">
        <v>14</v>
      </c>
      <c r="B22" s="23" t="s">
        <v>57</v>
      </c>
      <c r="C22" s="24">
        <v>442.8</v>
      </c>
      <c r="D22" s="24">
        <v>0</v>
      </c>
      <c r="E22" s="26">
        <f t="shared" si="0"/>
        <v>52278.9</v>
      </c>
      <c r="F22" s="26">
        <f t="shared" si="17"/>
        <v>16448.018</v>
      </c>
      <c r="G22" s="26">
        <f t="shared" si="10"/>
        <v>31.462058306506062</v>
      </c>
      <c r="H22" s="27">
        <f t="shared" si="1"/>
        <v>10302.4</v>
      </c>
      <c r="I22" s="27">
        <f t="shared" si="2"/>
        <v>2455.6179999999999</v>
      </c>
      <c r="J22" s="27">
        <f t="shared" si="3"/>
        <v>23.835397577263549</v>
      </c>
      <c r="K22" s="28">
        <f t="shared" si="4"/>
        <v>4538.3</v>
      </c>
      <c r="L22" s="28">
        <f t="shared" si="4"/>
        <v>780.04499999999996</v>
      </c>
      <c r="M22" s="29">
        <f t="shared" si="11"/>
        <v>17.18804398122645</v>
      </c>
      <c r="N22" s="30"/>
      <c r="O22" s="31">
        <v>7.8570000000000002</v>
      </c>
      <c r="P22" s="32"/>
      <c r="Q22" s="30">
        <v>2901.3</v>
      </c>
      <c r="R22" s="31">
        <v>773.60900000000004</v>
      </c>
      <c r="S22" s="32">
        <f t="shared" si="13"/>
        <v>26.664219487815807</v>
      </c>
      <c r="T22" s="30">
        <v>4538.3</v>
      </c>
      <c r="U22" s="31">
        <v>772.18799999999999</v>
      </c>
      <c r="V22" s="32">
        <f t="shared" si="14"/>
        <v>17.014917480113699</v>
      </c>
      <c r="W22" s="30">
        <v>770.8</v>
      </c>
      <c r="X22" s="31">
        <v>90</v>
      </c>
      <c r="Y22" s="32">
        <f>X22*100/W22</f>
        <v>11.67618059159315</v>
      </c>
      <c r="Z22" s="31"/>
      <c r="AA22" s="31"/>
      <c r="AB22" s="32"/>
      <c r="AC22" s="30"/>
      <c r="AD22" s="30"/>
      <c r="AE22" s="30"/>
      <c r="AF22" s="30"/>
      <c r="AG22" s="51">
        <v>35976.5</v>
      </c>
      <c r="AH22" s="31">
        <v>11992.4</v>
      </c>
      <c r="AI22" s="30"/>
      <c r="AJ22" s="31"/>
      <c r="AK22" s="46"/>
      <c r="AL22" s="34"/>
      <c r="AM22" s="34"/>
      <c r="AN22" s="30"/>
      <c r="AO22" s="27">
        <f t="shared" si="6"/>
        <v>482</v>
      </c>
      <c r="AP22" s="27">
        <f t="shared" si="6"/>
        <v>380.16399999999999</v>
      </c>
      <c r="AQ22" s="35">
        <f t="shared" si="16"/>
        <v>78.872199170124475</v>
      </c>
      <c r="AR22" s="31"/>
      <c r="AS22" s="31"/>
      <c r="AT22" s="31">
        <v>200</v>
      </c>
      <c r="AU22" s="31">
        <v>311.16399999999999</v>
      </c>
      <c r="AV22" s="31"/>
      <c r="AW22" s="37"/>
      <c r="AX22" s="30">
        <v>282</v>
      </c>
      <c r="AY22" s="31">
        <v>69</v>
      </c>
      <c r="AZ22" s="34"/>
      <c r="BA22" s="30"/>
      <c r="BB22" s="30"/>
      <c r="BC22" s="31"/>
      <c r="BD22" s="47"/>
      <c r="BE22" s="55"/>
      <c r="BF22" s="30">
        <v>1610</v>
      </c>
      <c r="BG22" s="31">
        <v>431.8</v>
      </c>
      <c r="BH22" s="30">
        <v>290</v>
      </c>
      <c r="BI22" s="31">
        <v>15.8</v>
      </c>
      <c r="BJ22" s="36"/>
      <c r="BK22" s="56"/>
      <c r="BL22" s="30"/>
      <c r="BM22" s="37"/>
      <c r="BN22" s="31">
        <v>6000</v>
      </c>
      <c r="BO22" s="31">
        <v>2000</v>
      </c>
      <c r="BP22" s="31"/>
      <c r="BQ22" s="31"/>
      <c r="BR22" s="31"/>
      <c r="BS22" s="26">
        <f t="shared" si="7"/>
        <v>52278.9</v>
      </c>
      <c r="BT22" s="26">
        <f t="shared" si="8"/>
        <v>16448.018</v>
      </c>
      <c r="BU22" s="30"/>
      <c r="BV22" s="30"/>
      <c r="BW22" s="30"/>
      <c r="BX22" s="31"/>
      <c r="BY22" s="30"/>
      <c r="BZ22" s="30"/>
      <c r="CA22" s="30"/>
      <c r="CB22" s="31"/>
      <c r="CC22" s="30"/>
      <c r="CD22" s="30"/>
      <c r="CE22" s="50"/>
      <c r="CF22" s="31"/>
      <c r="CG22" s="30"/>
      <c r="CH22" s="38">
        <f t="shared" si="9"/>
        <v>0</v>
      </c>
      <c r="CI22" s="38">
        <f t="shared" si="9"/>
        <v>0</v>
      </c>
    </row>
    <row r="23" spans="1:87" s="1" customFormat="1" ht="15.75" customHeight="1">
      <c r="A23" s="22">
        <v>15</v>
      </c>
      <c r="B23" s="23" t="s">
        <v>58</v>
      </c>
      <c r="C23" s="24">
        <v>1091.0999999999999</v>
      </c>
      <c r="D23" s="24">
        <v>0</v>
      </c>
      <c r="E23" s="26">
        <f t="shared" si="0"/>
        <v>8336.2999999999993</v>
      </c>
      <c r="F23" s="26">
        <f t="shared" si="17"/>
        <v>2689.8129999999996</v>
      </c>
      <c r="G23" s="26">
        <f t="shared" si="10"/>
        <v>32.266269208161887</v>
      </c>
      <c r="H23" s="27">
        <f t="shared" si="1"/>
        <v>4321.7</v>
      </c>
      <c r="I23" s="27">
        <f t="shared" si="2"/>
        <v>1351.6129999999998</v>
      </c>
      <c r="J23" s="27">
        <f t="shared" si="3"/>
        <v>31.275030659231319</v>
      </c>
      <c r="K23" s="28">
        <f t="shared" si="4"/>
        <v>2175.6999999999998</v>
      </c>
      <c r="L23" s="28">
        <f t="shared" si="4"/>
        <v>734.02500000000009</v>
      </c>
      <c r="M23" s="29">
        <f t="shared" si="11"/>
        <v>33.737417842533446</v>
      </c>
      <c r="N23" s="30">
        <v>375.7</v>
      </c>
      <c r="O23" s="31">
        <v>22.382999999999999</v>
      </c>
      <c r="P23" s="32">
        <f t="shared" si="12"/>
        <v>5.95767899920149</v>
      </c>
      <c r="Q23" s="30">
        <v>1500</v>
      </c>
      <c r="R23" s="31">
        <v>328.988</v>
      </c>
      <c r="S23" s="32">
        <f t="shared" si="13"/>
        <v>21.932533333333335</v>
      </c>
      <c r="T23" s="30">
        <v>1800</v>
      </c>
      <c r="U23" s="31">
        <v>711.64200000000005</v>
      </c>
      <c r="V23" s="32">
        <f t="shared" si="14"/>
        <v>39.535666666666671</v>
      </c>
      <c r="W23" s="30">
        <v>6</v>
      </c>
      <c r="X23" s="31">
        <v>31.5</v>
      </c>
      <c r="Y23" s="32">
        <f>X23*100/W23</f>
        <v>525</v>
      </c>
      <c r="Z23" s="31"/>
      <c r="AA23" s="31"/>
      <c r="AB23" s="32"/>
      <c r="AC23" s="30"/>
      <c r="AD23" s="30"/>
      <c r="AE23" s="30"/>
      <c r="AF23" s="30"/>
      <c r="AG23" s="51">
        <v>4014.6</v>
      </c>
      <c r="AH23" s="31">
        <v>1338.2</v>
      </c>
      <c r="AI23" s="30"/>
      <c r="AJ23" s="31"/>
      <c r="AK23" s="46"/>
      <c r="AL23" s="34"/>
      <c r="AM23" s="34"/>
      <c r="AN23" s="30"/>
      <c r="AO23" s="27">
        <f t="shared" si="6"/>
        <v>580</v>
      </c>
      <c r="AP23" s="27">
        <f t="shared" si="6"/>
        <v>257.10000000000002</v>
      </c>
      <c r="AQ23" s="35">
        <f t="shared" si="16"/>
        <v>44.327586206896555</v>
      </c>
      <c r="AR23" s="31">
        <v>580</v>
      </c>
      <c r="AS23" s="31">
        <v>257.10000000000002</v>
      </c>
      <c r="AT23" s="31"/>
      <c r="AU23" s="31"/>
      <c r="AV23" s="31"/>
      <c r="AW23" s="37"/>
      <c r="AX23" s="30"/>
      <c r="AY23" s="31"/>
      <c r="AZ23" s="34"/>
      <c r="BA23" s="30"/>
      <c r="BB23" s="30"/>
      <c r="BC23" s="31"/>
      <c r="BD23" s="47"/>
      <c r="BE23" s="55"/>
      <c r="BF23" s="30">
        <v>60</v>
      </c>
      <c r="BG23" s="31">
        <v>0</v>
      </c>
      <c r="BH23" s="30"/>
      <c r="BI23" s="31"/>
      <c r="BJ23" s="36"/>
      <c r="BK23" s="56"/>
      <c r="BL23" s="30"/>
      <c r="BM23" s="37"/>
      <c r="BN23" s="31"/>
      <c r="BO23" s="31"/>
      <c r="BP23" s="31"/>
      <c r="BQ23" s="31"/>
      <c r="BR23" s="31"/>
      <c r="BS23" s="26">
        <f t="shared" si="7"/>
        <v>8336.2999999999993</v>
      </c>
      <c r="BT23" s="26">
        <f t="shared" si="8"/>
        <v>2689.8129999999996</v>
      </c>
      <c r="BU23" s="30"/>
      <c r="BV23" s="30"/>
      <c r="BW23" s="30"/>
      <c r="BX23" s="31"/>
      <c r="BY23" s="30"/>
      <c r="BZ23" s="30"/>
      <c r="CA23" s="30"/>
      <c r="CB23" s="31"/>
      <c r="CC23" s="30"/>
      <c r="CD23" s="30"/>
      <c r="CE23" s="50"/>
      <c r="CF23" s="31"/>
      <c r="CG23" s="30"/>
      <c r="CH23" s="38">
        <f t="shared" si="9"/>
        <v>0</v>
      </c>
      <c r="CI23" s="38">
        <f t="shared" si="9"/>
        <v>0</v>
      </c>
    </row>
    <row r="24" spans="1:87" s="1" customFormat="1" ht="15.75" customHeight="1">
      <c r="A24" s="22">
        <v>16</v>
      </c>
      <c r="B24" s="23" t="s">
        <v>59</v>
      </c>
      <c r="C24" s="24">
        <v>3311.1</v>
      </c>
      <c r="D24" s="24">
        <v>0</v>
      </c>
      <c r="E24" s="26">
        <f t="shared" si="0"/>
        <v>12969.8</v>
      </c>
      <c r="F24" s="26">
        <f t="shared" si="17"/>
        <v>5131.4269999999997</v>
      </c>
      <c r="G24" s="26">
        <f t="shared" si="10"/>
        <v>39.564426591003716</v>
      </c>
      <c r="H24" s="27">
        <f t="shared" si="1"/>
        <v>5410</v>
      </c>
      <c r="I24" s="27">
        <f t="shared" si="2"/>
        <v>2611.4270000000001</v>
      </c>
      <c r="J24" s="27">
        <f t="shared" si="3"/>
        <v>48.270369685767101</v>
      </c>
      <c r="K24" s="28">
        <f t="shared" si="4"/>
        <v>910</v>
      </c>
      <c r="L24" s="28">
        <f t="shared" si="4"/>
        <v>456.78700000000003</v>
      </c>
      <c r="M24" s="29">
        <f t="shared" si="11"/>
        <v>50.196373626373628</v>
      </c>
      <c r="N24" s="30"/>
      <c r="O24" s="31">
        <v>2.3380000000000001</v>
      </c>
      <c r="P24" s="32"/>
      <c r="Q24" s="30">
        <v>3000</v>
      </c>
      <c r="R24" s="31">
        <v>375.5</v>
      </c>
      <c r="S24" s="32">
        <f t="shared" si="13"/>
        <v>12.516666666666667</v>
      </c>
      <c r="T24" s="30">
        <v>910</v>
      </c>
      <c r="U24" s="31">
        <v>454.44900000000001</v>
      </c>
      <c r="V24" s="32">
        <f t="shared" si="14"/>
        <v>49.939450549450548</v>
      </c>
      <c r="W24" s="30">
        <v>100</v>
      </c>
      <c r="X24" s="31">
        <v>26.15</v>
      </c>
      <c r="Y24" s="32">
        <f>X24*100/W24</f>
        <v>26.15</v>
      </c>
      <c r="Z24" s="31"/>
      <c r="AA24" s="31"/>
      <c r="AB24" s="32"/>
      <c r="AC24" s="30"/>
      <c r="AD24" s="30"/>
      <c r="AE24" s="30"/>
      <c r="AF24" s="30"/>
      <c r="AG24" s="51">
        <v>7559.8</v>
      </c>
      <c r="AH24" s="31">
        <v>2520</v>
      </c>
      <c r="AI24" s="30"/>
      <c r="AJ24" s="31"/>
      <c r="AK24" s="30"/>
      <c r="AL24" s="34"/>
      <c r="AM24" s="34"/>
      <c r="AN24" s="30"/>
      <c r="AO24" s="27">
        <f t="shared" si="6"/>
        <v>1100</v>
      </c>
      <c r="AP24" s="27">
        <f t="shared" si="6"/>
        <v>1738.71</v>
      </c>
      <c r="AQ24" s="35">
        <f t="shared" si="16"/>
        <v>158.06454545454548</v>
      </c>
      <c r="AR24" s="31">
        <v>1100</v>
      </c>
      <c r="AS24" s="31">
        <v>1738.71</v>
      </c>
      <c r="AT24" s="31"/>
      <c r="AU24" s="31"/>
      <c r="AV24" s="31"/>
      <c r="AW24" s="37"/>
      <c r="AX24" s="30"/>
      <c r="AY24" s="31"/>
      <c r="AZ24" s="34"/>
      <c r="BA24" s="30"/>
      <c r="BB24" s="30"/>
      <c r="BC24" s="31"/>
      <c r="BD24" s="47"/>
      <c r="BE24" s="55"/>
      <c r="BF24" s="30">
        <v>300</v>
      </c>
      <c r="BG24" s="31">
        <v>14.28</v>
      </c>
      <c r="BH24" s="30">
        <v>300</v>
      </c>
      <c r="BI24" s="31">
        <v>14.28</v>
      </c>
      <c r="BJ24" s="36"/>
      <c r="BK24" s="56"/>
      <c r="BL24" s="30"/>
      <c r="BM24" s="37"/>
      <c r="BN24" s="31"/>
      <c r="BO24" s="31"/>
      <c r="BP24" s="31"/>
      <c r="BQ24" s="31"/>
      <c r="BR24" s="31"/>
      <c r="BS24" s="26">
        <f t="shared" si="7"/>
        <v>12969.8</v>
      </c>
      <c r="BT24" s="26">
        <f t="shared" si="8"/>
        <v>5131.4269999999997</v>
      </c>
      <c r="BU24" s="30"/>
      <c r="BV24" s="30"/>
      <c r="BW24" s="49"/>
      <c r="BX24" s="31"/>
      <c r="BY24" s="30"/>
      <c r="BZ24" s="30"/>
      <c r="CA24" s="30"/>
      <c r="CB24" s="31"/>
      <c r="CC24" s="30"/>
      <c r="CD24" s="30"/>
      <c r="CE24" s="57"/>
      <c r="CF24" s="31"/>
      <c r="CG24" s="30"/>
      <c r="CH24" s="38">
        <f t="shared" si="9"/>
        <v>0</v>
      </c>
      <c r="CI24" s="38">
        <f t="shared" si="9"/>
        <v>0</v>
      </c>
    </row>
    <row r="25" spans="1:87" s="1" customFormat="1" ht="15.75" customHeight="1">
      <c r="A25" s="22">
        <v>17</v>
      </c>
      <c r="B25" s="23" t="s">
        <v>60</v>
      </c>
      <c r="C25" s="24">
        <v>789.7</v>
      </c>
      <c r="D25" s="24">
        <v>0</v>
      </c>
      <c r="E25" s="26">
        <f t="shared" si="0"/>
        <v>7551.9</v>
      </c>
      <c r="F25" s="26">
        <f t="shared" si="17"/>
        <v>2366.16</v>
      </c>
      <c r="G25" s="26">
        <f t="shared" si="10"/>
        <v>31.331982679855404</v>
      </c>
      <c r="H25" s="27">
        <f t="shared" si="1"/>
        <v>1276.0999999999999</v>
      </c>
      <c r="I25" s="27">
        <f t="shared" si="2"/>
        <v>274.15999999999997</v>
      </c>
      <c r="J25" s="27">
        <f t="shared" si="3"/>
        <v>21.484209701434057</v>
      </c>
      <c r="K25" s="28">
        <f t="shared" si="4"/>
        <v>474.4</v>
      </c>
      <c r="L25" s="28">
        <f t="shared" si="4"/>
        <v>154.6</v>
      </c>
      <c r="M25" s="29">
        <f t="shared" si="11"/>
        <v>32.588532883642493</v>
      </c>
      <c r="N25" s="30"/>
      <c r="O25" s="31"/>
      <c r="P25" s="32"/>
      <c r="Q25" s="30">
        <v>596.70000000000005</v>
      </c>
      <c r="R25" s="31">
        <v>119.56</v>
      </c>
      <c r="S25" s="32">
        <f t="shared" si="13"/>
        <v>20.036869448634153</v>
      </c>
      <c r="T25" s="30">
        <v>474.4</v>
      </c>
      <c r="U25" s="31">
        <v>154.6</v>
      </c>
      <c r="V25" s="32">
        <f t="shared" si="14"/>
        <v>32.5885328836425</v>
      </c>
      <c r="W25" s="30"/>
      <c r="X25" s="31"/>
      <c r="Y25" s="32"/>
      <c r="Z25" s="31"/>
      <c r="AA25" s="31"/>
      <c r="AB25" s="32"/>
      <c r="AC25" s="30"/>
      <c r="AD25" s="30"/>
      <c r="AE25" s="30"/>
      <c r="AF25" s="30"/>
      <c r="AG25" s="45">
        <v>6275.8</v>
      </c>
      <c r="AH25" s="31">
        <v>2092</v>
      </c>
      <c r="AI25" s="30"/>
      <c r="AJ25" s="31"/>
      <c r="AK25" s="30"/>
      <c r="AL25" s="34"/>
      <c r="AM25" s="34"/>
      <c r="AN25" s="30"/>
      <c r="AO25" s="27">
        <f t="shared" si="6"/>
        <v>205</v>
      </c>
      <c r="AP25" s="27">
        <f t="shared" si="6"/>
        <v>0</v>
      </c>
      <c r="AQ25" s="35">
        <f t="shared" si="16"/>
        <v>0</v>
      </c>
      <c r="AR25" s="31">
        <v>205</v>
      </c>
      <c r="AS25" s="31">
        <v>0</v>
      </c>
      <c r="AT25" s="31"/>
      <c r="AU25" s="31"/>
      <c r="AV25" s="31"/>
      <c r="AW25" s="37"/>
      <c r="AX25" s="30"/>
      <c r="AY25" s="31"/>
      <c r="AZ25" s="34"/>
      <c r="BA25" s="30"/>
      <c r="BB25" s="30"/>
      <c r="BC25" s="31"/>
      <c r="BD25" s="47"/>
      <c r="BE25" s="48"/>
      <c r="BF25" s="30"/>
      <c r="BG25" s="31"/>
      <c r="BH25" s="30"/>
      <c r="BI25" s="31"/>
      <c r="BJ25" s="36"/>
      <c r="BK25" s="56"/>
      <c r="BL25" s="30"/>
      <c r="BM25" s="37"/>
      <c r="BN25" s="31"/>
      <c r="BO25" s="31"/>
      <c r="BP25" s="31"/>
      <c r="BQ25" s="31"/>
      <c r="BR25" s="31"/>
      <c r="BS25" s="26">
        <f t="shared" si="7"/>
        <v>7551.9</v>
      </c>
      <c r="BT25" s="26">
        <f t="shared" si="8"/>
        <v>2366.16</v>
      </c>
      <c r="BU25" s="30"/>
      <c r="BV25" s="30"/>
      <c r="BW25" s="30"/>
      <c r="BX25" s="31"/>
      <c r="BY25" s="30"/>
      <c r="BZ25" s="30"/>
      <c r="CA25" s="30"/>
      <c r="CB25" s="31"/>
      <c r="CC25" s="30"/>
      <c r="CD25" s="30"/>
      <c r="CE25" s="50"/>
      <c r="CF25" s="31"/>
      <c r="CG25" s="30"/>
      <c r="CH25" s="38">
        <f t="shared" si="9"/>
        <v>0</v>
      </c>
      <c r="CI25" s="38">
        <f t="shared" si="9"/>
        <v>0</v>
      </c>
    </row>
    <row r="26" spans="1:87" s="39" customFormat="1" ht="15.75" customHeight="1">
      <c r="A26" s="22">
        <v>18</v>
      </c>
      <c r="B26" s="23" t="s">
        <v>61</v>
      </c>
      <c r="C26" s="24">
        <v>8213.2000000000007</v>
      </c>
      <c r="D26" s="24">
        <v>0</v>
      </c>
      <c r="E26" s="26">
        <f t="shared" si="0"/>
        <v>18127.900000000001</v>
      </c>
      <c r="F26" s="26">
        <f t="shared" si="17"/>
        <v>4993.933</v>
      </c>
      <c r="G26" s="26">
        <f t="shared" si="10"/>
        <v>27.548326060933697</v>
      </c>
      <c r="H26" s="27">
        <f t="shared" si="1"/>
        <v>5138.5</v>
      </c>
      <c r="I26" s="27">
        <f t="shared" si="2"/>
        <v>664.13300000000004</v>
      </c>
      <c r="J26" s="27">
        <f t="shared" si="3"/>
        <v>12.924647270604261</v>
      </c>
      <c r="K26" s="28">
        <f t="shared" si="4"/>
        <v>1404.6</v>
      </c>
      <c r="L26" s="28">
        <f t="shared" si="4"/>
        <v>261.08299999999997</v>
      </c>
      <c r="M26" s="29">
        <f t="shared" si="11"/>
        <v>18.587711804072331</v>
      </c>
      <c r="N26" s="30">
        <v>44.6</v>
      </c>
      <c r="O26" s="31">
        <v>20.733000000000001</v>
      </c>
      <c r="P26" s="32">
        <v>0</v>
      </c>
      <c r="Q26" s="30">
        <v>1895.9</v>
      </c>
      <c r="R26" s="31">
        <v>331.85</v>
      </c>
      <c r="S26" s="32">
        <f t="shared" si="13"/>
        <v>17.50356031436257</v>
      </c>
      <c r="T26" s="30">
        <v>1360</v>
      </c>
      <c r="U26" s="31">
        <v>240.35</v>
      </c>
      <c r="V26" s="32">
        <f t="shared" si="14"/>
        <v>17.672794117647058</v>
      </c>
      <c r="W26" s="30">
        <v>120</v>
      </c>
      <c r="X26" s="31">
        <v>4</v>
      </c>
      <c r="Y26" s="32">
        <f t="shared" ref="Y26:Y33" si="18">X26*100/W26</f>
        <v>3.3333333333333335</v>
      </c>
      <c r="Z26" s="31"/>
      <c r="AA26" s="31"/>
      <c r="AB26" s="32"/>
      <c r="AC26" s="30"/>
      <c r="AD26" s="30"/>
      <c r="AE26" s="30"/>
      <c r="AF26" s="30"/>
      <c r="AG26" s="45">
        <v>12989.4</v>
      </c>
      <c r="AH26" s="31">
        <v>4329.8</v>
      </c>
      <c r="AI26" s="30"/>
      <c r="AJ26" s="31"/>
      <c r="AK26" s="30"/>
      <c r="AL26" s="34"/>
      <c r="AM26" s="34"/>
      <c r="AN26" s="30"/>
      <c r="AO26" s="27">
        <f t="shared" si="6"/>
        <v>1590</v>
      </c>
      <c r="AP26" s="27">
        <f t="shared" si="6"/>
        <v>8</v>
      </c>
      <c r="AQ26" s="35">
        <f t="shared" si="16"/>
        <v>0.50314465408805031</v>
      </c>
      <c r="AR26" s="31">
        <v>1590</v>
      </c>
      <c r="AS26" s="31">
        <v>8</v>
      </c>
      <c r="AT26" s="31"/>
      <c r="AU26" s="31"/>
      <c r="AV26" s="31"/>
      <c r="AW26" s="37"/>
      <c r="AX26" s="30"/>
      <c r="AY26" s="31"/>
      <c r="AZ26" s="34"/>
      <c r="BA26" s="30"/>
      <c r="BB26" s="30"/>
      <c r="BC26" s="31"/>
      <c r="BD26" s="47"/>
      <c r="BE26" s="48"/>
      <c r="BF26" s="30">
        <v>128</v>
      </c>
      <c r="BG26" s="31">
        <v>59.2</v>
      </c>
      <c r="BH26" s="30">
        <v>108</v>
      </c>
      <c r="BI26" s="31">
        <v>19.2</v>
      </c>
      <c r="BJ26" s="36"/>
      <c r="BK26" s="56"/>
      <c r="BL26" s="30"/>
      <c r="BM26" s="37"/>
      <c r="BN26" s="31"/>
      <c r="BO26" s="31"/>
      <c r="BP26" s="31"/>
      <c r="BQ26" s="31"/>
      <c r="BR26" s="31"/>
      <c r="BS26" s="26">
        <f t="shared" si="7"/>
        <v>18127.900000000001</v>
      </c>
      <c r="BT26" s="26">
        <f t="shared" si="8"/>
        <v>4993.933</v>
      </c>
      <c r="BU26" s="30"/>
      <c r="BV26" s="30"/>
      <c r="BW26" s="30"/>
      <c r="BX26" s="31"/>
      <c r="BY26" s="30"/>
      <c r="BZ26" s="30"/>
      <c r="CA26" s="30"/>
      <c r="CB26" s="31"/>
      <c r="CC26" s="30"/>
      <c r="CD26" s="30"/>
      <c r="CE26" s="57"/>
      <c r="CF26" s="31"/>
      <c r="CG26" s="30"/>
      <c r="CH26" s="38">
        <f t="shared" si="9"/>
        <v>0</v>
      </c>
      <c r="CI26" s="38">
        <f t="shared" si="9"/>
        <v>0</v>
      </c>
    </row>
    <row r="27" spans="1:87" s="39" customFormat="1" ht="15.75" customHeight="1">
      <c r="A27" s="22">
        <v>19</v>
      </c>
      <c r="B27" s="23" t="s">
        <v>62</v>
      </c>
      <c r="C27" s="24">
        <v>0.4</v>
      </c>
      <c r="D27" s="24">
        <v>0</v>
      </c>
      <c r="E27" s="26">
        <f t="shared" si="0"/>
        <v>46072.1</v>
      </c>
      <c r="F27" s="26">
        <f t="shared" si="17"/>
        <v>21250.108</v>
      </c>
      <c r="G27" s="26">
        <f t="shared" si="10"/>
        <v>46.123593237555923</v>
      </c>
      <c r="H27" s="27">
        <f t="shared" si="1"/>
        <v>11984.5</v>
      </c>
      <c r="I27" s="27">
        <f t="shared" si="2"/>
        <v>1567.508</v>
      </c>
      <c r="J27" s="27">
        <f t="shared" si="3"/>
        <v>13.079460970420126</v>
      </c>
      <c r="K27" s="28">
        <f t="shared" si="4"/>
        <v>4332.7</v>
      </c>
      <c r="L27" s="28">
        <f t="shared" si="4"/>
        <v>639.82600000000002</v>
      </c>
      <c r="M27" s="29">
        <f t="shared" si="11"/>
        <v>14.76737369307822</v>
      </c>
      <c r="N27" s="30"/>
      <c r="O27" s="31">
        <v>0.126</v>
      </c>
      <c r="P27" s="32"/>
      <c r="Q27" s="30">
        <v>2578.3000000000002</v>
      </c>
      <c r="R27" s="31">
        <v>418.26</v>
      </c>
      <c r="S27" s="32">
        <f t="shared" si="13"/>
        <v>16.222317030601559</v>
      </c>
      <c r="T27" s="30">
        <v>4332.7</v>
      </c>
      <c r="U27" s="31">
        <v>639.70000000000005</v>
      </c>
      <c r="V27" s="32">
        <f t="shared" si="14"/>
        <v>14.764465575737995</v>
      </c>
      <c r="W27" s="30">
        <v>40</v>
      </c>
      <c r="X27" s="31">
        <v>5</v>
      </c>
      <c r="Y27" s="32">
        <f t="shared" si="18"/>
        <v>12.5</v>
      </c>
      <c r="Z27" s="31"/>
      <c r="AA27" s="31"/>
      <c r="AB27" s="32"/>
      <c r="AC27" s="30"/>
      <c r="AD27" s="30"/>
      <c r="AE27" s="30"/>
      <c r="AF27" s="30"/>
      <c r="AG27" s="45">
        <v>34087.599999999999</v>
      </c>
      <c r="AH27" s="31">
        <v>11362.6</v>
      </c>
      <c r="AI27" s="30"/>
      <c r="AJ27" s="31"/>
      <c r="AK27" s="46"/>
      <c r="AL27" s="34"/>
      <c r="AM27" s="34"/>
      <c r="AN27" s="30"/>
      <c r="AO27" s="27">
        <f t="shared" si="6"/>
        <v>1673.5</v>
      </c>
      <c r="AP27" s="27">
        <f t="shared" si="6"/>
        <v>348.3</v>
      </c>
      <c r="AQ27" s="35">
        <f t="shared" si="16"/>
        <v>20.812668060950106</v>
      </c>
      <c r="AR27" s="31">
        <v>1403.5</v>
      </c>
      <c r="AS27" s="31">
        <v>132</v>
      </c>
      <c r="AT27" s="31"/>
      <c r="AU27" s="31"/>
      <c r="AV27" s="31"/>
      <c r="AW27" s="37"/>
      <c r="AX27" s="30">
        <v>270</v>
      </c>
      <c r="AY27" s="31">
        <v>216.3</v>
      </c>
      <c r="AZ27" s="34"/>
      <c r="BA27" s="30"/>
      <c r="BB27" s="30"/>
      <c r="BC27" s="31"/>
      <c r="BD27" s="47"/>
      <c r="BE27" s="48"/>
      <c r="BF27" s="30">
        <v>3360</v>
      </c>
      <c r="BG27" s="31">
        <v>156.12200000000001</v>
      </c>
      <c r="BH27" s="30">
        <v>960</v>
      </c>
      <c r="BI27" s="31">
        <v>116.122</v>
      </c>
      <c r="BJ27" s="36"/>
      <c r="BK27" s="56"/>
      <c r="BL27" s="30"/>
      <c r="BM27" s="37"/>
      <c r="BN27" s="31"/>
      <c r="BO27" s="31">
        <v>8320</v>
      </c>
      <c r="BP27" s="31"/>
      <c r="BQ27" s="31"/>
      <c r="BR27" s="31"/>
      <c r="BS27" s="26">
        <f t="shared" si="7"/>
        <v>46072.1</v>
      </c>
      <c r="BT27" s="26">
        <f t="shared" si="8"/>
        <v>21250.108</v>
      </c>
      <c r="BU27" s="30"/>
      <c r="BV27" s="30"/>
      <c r="BW27" s="30"/>
      <c r="BX27" s="31"/>
      <c r="BY27" s="30"/>
      <c r="BZ27" s="30"/>
      <c r="CA27" s="30"/>
      <c r="CB27" s="31"/>
      <c r="CC27" s="30"/>
      <c r="CD27" s="30"/>
      <c r="CE27" s="57"/>
      <c r="CF27" s="31"/>
      <c r="CG27" s="30"/>
      <c r="CH27" s="38">
        <f t="shared" si="9"/>
        <v>0</v>
      </c>
      <c r="CI27" s="38">
        <f t="shared" si="9"/>
        <v>0</v>
      </c>
    </row>
    <row r="28" spans="1:87" s="39" customFormat="1" ht="15.75" customHeight="1">
      <c r="A28" s="22">
        <v>20</v>
      </c>
      <c r="B28" s="23" t="s">
        <v>63</v>
      </c>
      <c r="C28" s="24">
        <v>7.4</v>
      </c>
      <c r="D28" s="54">
        <v>0</v>
      </c>
      <c r="E28" s="26">
        <f t="shared" si="0"/>
        <v>12650.699999999999</v>
      </c>
      <c r="F28" s="26">
        <f t="shared" si="17"/>
        <v>4528.3789999999999</v>
      </c>
      <c r="G28" s="26">
        <f t="shared" si="10"/>
        <v>35.795481672950906</v>
      </c>
      <c r="H28" s="27">
        <f t="shared" si="1"/>
        <v>2887.7000000000003</v>
      </c>
      <c r="I28" s="27">
        <f t="shared" si="2"/>
        <v>1273.979</v>
      </c>
      <c r="J28" s="27">
        <f t="shared" si="3"/>
        <v>44.117429095820199</v>
      </c>
      <c r="K28" s="28">
        <f t="shared" si="4"/>
        <v>985.7</v>
      </c>
      <c r="L28" s="28">
        <f t="shared" si="4"/>
        <v>480.87900000000002</v>
      </c>
      <c r="M28" s="29">
        <f t="shared" si="11"/>
        <v>48.785533123668458</v>
      </c>
      <c r="N28" s="30">
        <v>1</v>
      </c>
      <c r="O28" s="31">
        <v>0.129</v>
      </c>
      <c r="P28" s="32">
        <f t="shared" si="12"/>
        <v>12.9</v>
      </c>
      <c r="Q28" s="30">
        <v>1586.2</v>
      </c>
      <c r="R28" s="31">
        <v>793.1</v>
      </c>
      <c r="S28" s="32">
        <f t="shared" si="13"/>
        <v>50</v>
      </c>
      <c r="T28" s="30">
        <v>984.7</v>
      </c>
      <c r="U28" s="31">
        <v>480.75</v>
      </c>
      <c r="V28" s="32">
        <f t="shared" si="14"/>
        <v>48.821976236417179</v>
      </c>
      <c r="W28" s="30">
        <v>24</v>
      </c>
      <c r="X28" s="31">
        <v>0</v>
      </c>
      <c r="Y28" s="32">
        <f t="shared" si="18"/>
        <v>0</v>
      </c>
      <c r="Z28" s="31"/>
      <c r="AA28" s="31"/>
      <c r="AB28" s="32"/>
      <c r="AC28" s="30"/>
      <c r="AD28" s="30"/>
      <c r="AE28" s="30"/>
      <c r="AF28" s="30"/>
      <c r="AG28" s="45">
        <v>9763</v>
      </c>
      <c r="AH28" s="31">
        <v>3254.4</v>
      </c>
      <c r="AI28" s="30"/>
      <c r="AJ28" s="31"/>
      <c r="AK28" s="30"/>
      <c r="AL28" s="34"/>
      <c r="AM28" s="34"/>
      <c r="AN28" s="30"/>
      <c r="AO28" s="27">
        <f t="shared" si="6"/>
        <v>291.8</v>
      </c>
      <c r="AP28" s="27">
        <f t="shared" si="6"/>
        <v>0</v>
      </c>
      <c r="AQ28" s="35">
        <f t="shared" si="16"/>
        <v>0</v>
      </c>
      <c r="AR28" s="31">
        <v>291.8</v>
      </c>
      <c r="AS28" s="31">
        <v>0</v>
      </c>
      <c r="AT28" s="31"/>
      <c r="AU28" s="31"/>
      <c r="AV28" s="31"/>
      <c r="AW28" s="37"/>
      <c r="AX28" s="30"/>
      <c r="AY28" s="31"/>
      <c r="AZ28" s="34"/>
      <c r="BA28" s="30"/>
      <c r="BB28" s="30"/>
      <c r="BC28" s="31"/>
      <c r="BD28" s="47"/>
      <c r="BE28" s="48"/>
      <c r="BF28" s="30"/>
      <c r="BG28" s="31"/>
      <c r="BH28" s="30"/>
      <c r="BI28" s="31"/>
      <c r="BJ28" s="36"/>
      <c r="BK28" s="56"/>
      <c r="BL28" s="30"/>
      <c r="BM28" s="37"/>
      <c r="BN28" s="31"/>
      <c r="BO28" s="31"/>
      <c r="BP28" s="31"/>
      <c r="BQ28" s="31"/>
      <c r="BR28" s="31"/>
      <c r="BS28" s="26">
        <f t="shared" si="7"/>
        <v>12650.699999999999</v>
      </c>
      <c r="BT28" s="26">
        <f t="shared" si="8"/>
        <v>4528.3789999999999</v>
      </c>
      <c r="BU28" s="30"/>
      <c r="BV28" s="30"/>
      <c r="BW28" s="30"/>
      <c r="BX28" s="31"/>
      <c r="BY28" s="30"/>
      <c r="BZ28" s="30"/>
      <c r="CA28" s="30"/>
      <c r="CB28" s="31"/>
      <c r="CC28" s="30"/>
      <c r="CD28" s="30"/>
      <c r="CE28" s="57"/>
      <c r="CF28" s="31"/>
      <c r="CG28" s="30"/>
      <c r="CH28" s="38">
        <f t="shared" si="9"/>
        <v>0</v>
      </c>
      <c r="CI28" s="38">
        <f t="shared" si="9"/>
        <v>0</v>
      </c>
    </row>
    <row r="29" spans="1:87" s="39" customFormat="1" ht="15.75" customHeight="1">
      <c r="A29" s="22">
        <v>21</v>
      </c>
      <c r="B29" s="23" t="s">
        <v>64</v>
      </c>
      <c r="C29" s="24">
        <v>1944.8</v>
      </c>
      <c r="D29" s="54">
        <v>0</v>
      </c>
      <c r="E29" s="26">
        <f t="shared" si="0"/>
        <v>8890.6</v>
      </c>
      <c r="F29" s="26">
        <f t="shared" si="17"/>
        <v>3030.5</v>
      </c>
      <c r="G29" s="26">
        <f t="shared" si="10"/>
        <v>34.08656333655771</v>
      </c>
      <c r="H29" s="27">
        <f t="shared" si="1"/>
        <v>1250.5999999999999</v>
      </c>
      <c r="I29" s="27">
        <f t="shared" si="2"/>
        <v>483.7</v>
      </c>
      <c r="J29" s="27">
        <f t="shared" si="3"/>
        <v>38.677434831280991</v>
      </c>
      <c r="K29" s="28">
        <f t="shared" si="4"/>
        <v>835</v>
      </c>
      <c r="L29" s="28">
        <f t="shared" si="4"/>
        <v>255.54999999999998</v>
      </c>
      <c r="M29" s="29">
        <f t="shared" si="11"/>
        <v>30.604790419161677</v>
      </c>
      <c r="N29" s="30"/>
      <c r="O29" s="31">
        <v>0.45</v>
      </c>
      <c r="P29" s="32"/>
      <c r="Q29" s="30">
        <v>371.6</v>
      </c>
      <c r="R29" s="31">
        <v>202.65</v>
      </c>
      <c r="S29" s="32">
        <f t="shared" si="13"/>
        <v>54.534445640473628</v>
      </c>
      <c r="T29" s="30">
        <v>835</v>
      </c>
      <c r="U29" s="31">
        <v>255.1</v>
      </c>
      <c r="V29" s="32">
        <f t="shared" si="14"/>
        <v>30.550898203592816</v>
      </c>
      <c r="W29" s="30">
        <v>44</v>
      </c>
      <c r="X29" s="31">
        <v>25.5</v>
      </c>
      <c r="Y29" s="32">
        <f t="shared" si="18"/>
        <v>57.954545454545453</v>
      </c>
      <c r="Z29" s="31"/>
      <c r="AA29" s="31"/>
      <c r="AB29" s="32"/>
      <c r="AC29" s="30"/>
      <c r="AD29" s="30"/>
      <c r="AE29" s="30"/>
      <c r="AF29" s="30"/>
      <c r="AG29" s="45">
        <v>7640</v>
      </c>
      <c r="AH29" s="31">
        <v>2546.8000000000002</v>
      </c>
      <c r="AI29" s="30"/>
      <c r="AJ29" s="31"/>
      <c r="AK29" s="30"/>
      <c r="AL29" s="34"/>
      <c r="AM29" s="34"/>
      <c r="AN29" s="30"/>
      <c r="AO29" s="27">
        <f t="shared" si="6"/>
        <v>0</v>
      </c>
      <c r="AP29" s="27">
        <f t="shared" si="6"/>
        <v>0</v>
      </c>
      <c r="AQ29" s="35">
        <v>0</v>
      </c>
      <c r="AR29" s="31">
        <v>0</v>
      </c>
      <c r="AS29" s="31">
        <v>0</v>
      </c>
      <c r="AT29" s="31"/>
      <c r="AU29" s="31"/>
      <c r="AV29" s="31"/>
      <c r="AW29" s="37"/>
      <c r="AX29" s="30"/>
      <c r="AY29" s="31"/>
      <c r="AZ29" s="34"/>
      <c r="BA29" s="30"/>
      <c r="BB29" s="30"/>
      <c r="BC29" s="31"/>
      <c r="BD29" s="47"/>
      <c r="BE29" s="48"/>
      <c r="BF29" s="30"/>
      <c r="BG29" s="31"/>
      <c r="BH29" s="30"/>
      <c r="BI29" s="31"/>
      <c r="BJ29" s="36"/>
      <c r="BK29" s="56"/>
      <c r="BL29" s="30"/>
      <c r="BM29" s="37"/>
      <c r="BN29" s="31"/>
      <c r="BO29" s="31"/>
      <c r="BP29" s="31"/>
      <c r="BQ29" s="31"/>
      <c r="BR29" s="31"/>
      <c r="BS29" s="26">
        <f t="shared" si="7"/>
        <v>8890.6</v>
      </c>
      <c r="BT29" s="26">
        <f t="shared" si="8"/>
        <v>3030.5</v>
      </c>
      <c r="BU29" s="30"/>
      <c r="BV29" s="30"/>
      <c r="BW29" s="30"/>
      <c r="BX29" s="31"/>
      <c r="BY29" s="30"/>
      <c r="BZ29" s="30"/>
      <c r="CA29" s="30"/>
      <c r="CB29" s="31"/>
      <c r="CC29" s="30"/>
      <c r="CD29" s="30"/>
      <c r="CE29" s="57"/>
      <c r="CF29" s="31"/>
      <c r="CG29" s="30"/>
      <c r="CH29" s="38">
        <f t="shared" si="9"/>
        <v>0</v>
      </c>
      <c r="CI29" s="38">
        <f t="shared" si="9"/>
        <v>0</v>
      </c>
    </row>
    <row r="30" spans="1:87" s="39" customFormat="1" ht="15.75" customHeight="1">
      <c r="A30" s="22">
        <v>22</v>
      </c>
      <c r="B30" s="23" t="s">
        <v>65</v>
      </c>
      <c r="C30" s="24">
        <v>158.4</v>
      </c>
      <c r="D30" s="54">
        <v>0</v>
      </c>
      <c r="E30" s="26">
        <f t="shared" si="0"/>
        <v>34972.9</v>
      </c>
      <c r="F30" s="26">
        <f t="shared" si="17"/>
        <v>11264.891</v>
      </c>
      <c r="G30" s="26">
        <f t="shared" si="10"/>
        <v>32.210342865475837</v>
      </c>
      <c r="H30" s="27">
        <f t="shared" si="1"/>
        <v>9415</v>
      </c>
      <c r="I30" s="27">
        <f t="shared" si="2"/>
        <v>2745.6910000000003</v>
      </c>
      <c r="J30" s="27">
        <f t="shared" si="3"/>
        <v>29.162942113648437</v>
      </c>
      <c r="K30" s="28">
        <f t="shared" si="4"/>
        <v>2310</v>
      </c>
      <c r="L30" s="28">
        <f t="shared" si="4"/>
        <v>858.274</v>
      </c>
      <c r="M30" s="29">
        <f t="shared" si="11"/>
        <v>37.154718614718611</v>
      </c>
      <c r="N30" s="30">
        <v>10</v>
      </c>
      <c r="O30" s="31">
        <v>11.856</v>
      </c>
      <c r="P30" s="32">
        <f t="shared" si="12"/>
        <v>118.55999999999999</v>
      </c>
      <c r="Q30" s="30">
        <v>2355</v>
      </c>
      <c r="R30" s="31">
        <v>1129.8230000000001</v>
      </c>
      <c r="S30" s="32">
        <f t="shared" si="13"/>
        <v>47.975498938428878</v>
      </c>
      <c r="T30" s="30">
        <v>2300</v>
      </c>
      <c r="U30" s="31">
        <v>846.41800000000001</v>
      </c>
      <c r="V30" s="32">
        <f t="shared" si="14"/>
        <v>36.800782608695656</v>
      </c>
      <c r="W30" s="30">
        <v>350</v>
      </c>
      <c r="X30" s="31">
        <v>193.75</v>
      </c>
      <c r="Y30" s="32">
        <f t="shared" si="18"/>
        <v>55.357142857142854</v>
      </c>
      <c r="Z30" s="31"/>
      <c r="AA30" s="31"/>
      <c r="AB30" s="32"/>
      <c r="AC30" s="30"/>
      <c r="AD30" s="30"/>
      <c r="AE30" s="30"/>
      <c r="AF30" s="30"/>
      <c r="AG30" s="45">
        <v>25557.9</v>
      </c>
      <c r="AH30" s="31">
        <v>8519.2000000000007</v>
      </c>
      <c r="AI30" s="30"/>
      <c r="AJ30" s="31"/>
      <c r="AK30" s="30"/>
      <c r="AL30" s="34"/>
      <c r="AM30" s="34"/>
      <c r="AN30" s="30"/>
      <c r="AO30" s="27">
        <f t="shared" si="6"/>
        <v>1900</v>
      </c>
      <c r="AP30" s="27">
        <f t="shared" si="6"/>
        <v>160</v>
      </c>
      <c r="AQ30" s="35">
        <f t="shared" si="16"/>
        <v>8.4210526315789469</v>
      </c>
      <c r="AR30" s="31">
        <v>1900</v>
      </c>
      <c r="AS30" s="31">
        <v>160</v>
      </c>
      <c r="AT30" s="31"/>
      <c r="AU30" s="31"/>
      <c r="AV30" s="31"/>
      <c r="AW30" s="37"/>
      <c r="AX30" s="30"/>
      <c r="AY30" s="31"/>
      <c r="AZ30" s="34"/>
      <c r="BA30" s="30"/>
      <c r="BB30" s="30"/>
      <c r="BC30" s="31"/>
      <c r="BD30" s="47"/>
      <c r="BE30" s="48"/>
      <c r="BF30" s="30">
        <v>2500</v>
      </c>
      <c r="BG30" s="31">
        <v>403.84399999999999</v>
      </c>
      <c r="BH30" s="30">
        <v>1200</v>
      </c>
      <c r="BI30" s="31">
        <v>276.64400000000001</v>
      </c>
      <c r="BJ30" s="36"/>
      <c r="BK30" s="56"/>
      <c r="BL30" s="30"/>
      <c r="BM30" s="37"/>
      <c r="BN30" s="31"/>
      <c r="BO30" s="31"/>
      <c r="BP30" s="31"/>
      <c r="BQ30" s="31"/>
      <c r="BR30" s="31"/>
      <c r="BS30" s="26">
        <f t="shared" si="7"/>
        <v>34972.9</v>
      </c>
      <c r="BT30" s="26">
        <f t="shared" si="8"/>
        <v>11264.891</v>
      </c>
      <c r="BU30" s="30"/>
      <c r="BV30" s="30"/>
      <c r="BW30" s="30"/>
      <c r="BX30" s="31"/>
      <c r="BY30" s="30"/>
      <c r="BZ30" s="30"/>
      <c r="CA30" s="30"/>
      <c r="CB30" s="31"/>
      <c r="CC30" s="30"/>
      <c r="CD30" s="30"/>
      <c r="CE30" s="57"/>
      <c r="CF30" s="31"/>
      <c r="CG30" s="30"/>
      <c r="CH30" s="38">
        <f t="shared" si="9"/>
        <v>0</v>
      </c>
      <c r="CI30" s="38">
        <f t="shared" si="9"/>
        <v>0</v>
      </c>
    </row>
    <row r="31" spans="1:87" s="39" customFormat="1" ht="15.75" customHeight="1">
      <c r="A31" s="22">
        <v>23</v>
      </c>
      <c r="B31" s="23" t="s">
        <v>66</v>
      </c>
      <c r="C31" s="24">
        <v>25933.5</v>
      </c>
      <c r="D31" s="24">
        <v>0</v>
      </c>
      <c r="E31" s="26">
        <f t="shared" si="0"/>
        <v>52807</v>
      </c>
      <c r="F31" s="26">
        <f t="shared" si="17"/>
        <v>18584.384999999995</v>
      </c>
      <c r="G31" s="26">
        <f t="shared" si="10"/>
        <v>35.193033120609002</v>
      </c>
      <c r="H31" s="27">
        <f t="shared" si="1"/>
        <v>14113.9</v>
      </c>
      <c r="I31" s="27">
        <f t="shared" si="2"/>
        <v>5686.5850000000009</v>
      </c>
      <c r="J31" s="27">
        <f t="shared" si="3"/>
        <v>40.290670898901091</v>
      </c>
      <c r="K31" s="28">
        <f t="shared" si="4"/>
        <v>6080</v>
      </c>
      <c r="L31" s="28">
        <f t="shared" si="4"/>
        <v>2358.431</v>
      </c>
      <c r="M31" s="29">
        <f t="shared" si="11"/>
        <v>38.789983552631583</v>
      </c>
      <c r="N31" s="30">
        <v>80</v>
      </c>
      <c r="O31" s="31">
        <v>11.675000000000001</v>
      </c>
      <c r="P31" s="32">
        <f t="shared" si="12"/>
        <v>14.59375</v>
      </c>
      <c r="Q31" s="30">
        <v>4537.3999999999996</v>
      </c>
      <c r="R31" s="31">
        <v>2274.3359999999998</v>
      </c>
      <c r="S31" s="32">
        <f t="shared" si="13"/>
        <v>50.124212103848016</v>
      </c>
      <c r="T31" s="30">
        <v>6000</v>
      </c>
      <c r="U31" s="31">
        <v>2346.7559999999999</v>
      </c>
      <c r="V31" s="32">
        <f t="shared" si="14"/>
        <v>39.112599999999993</v>
      </c>
      <c r="W31" s="30">
        <v>332</v>
      </c>
      <c r="X31" s="31">
        <v>167</v>
      </c>
      <c r="Y31" s="32">
        <f t="shared" si="18"/>
        <v>50.30120481927711</v>
      </c>
      <c r="Z31" s="31"/>
      <c r="AA31" s="31"/>
      <c r="AB31" s="32"/>
      <c r="AC31" s="30"/>
      <c r="AD31" s="30"/>
      <c r="AE31" s="30"/>
      <c r="AF31" s="30"/>
      <c r="AG31" s="45">
        <v>38693.1</v>
      </c>
      <c r="AH31" s="31">
        <v>12897.8</v>
      </c>
      <c r="AI31" s="30"/>
      <c r="AJ31" s="31"/>
      <c r="AK31" s="30"/>
      <c r="AL31" s="34"/>
      <c r="AM31" s="34"/>
      <c r="AN31" s="30"/>
      <c r="AO31" s="27">
        <f t="shared" si="6"/>
        <v>1040</v>
      </c>
      <c r="AP31" s="27">
        <f t="shared" si="6"/>
        <v>173.6</v>
      </c>
      <c r="AQ31" s="35">
        <f t="shared" si="16"/>
        <v>16.692307692307693</v>
      </c>
      <c r="AR31" s="31">
        <v>1040</v>
      </c>
      <c r="AS31" s="31">
        <v>173.6</v>
      </c>
      <c r="AT31" s="31"/>
      <c r="AU31" s="31"/>
      <c r="AV31" s="31"/>
      <c r="AW31" s="37"/>
      <c r="AX31" s="30"/>
      <c r="AY31" s="31"/>
      <c r="AZ31" s="34"/>
      <c r="BA31" s="30"/>
      <c r="BB31" s="30"/>
      <c r="BC31" s="31"/>
      <c r="BD31" s="47"/>
      <c r="BE31" s="48"/>
      <c r="BF31" s="30">
        <v>2124.5</v>
      </c>
      <c r="BG31" s="31">
        <v>673.61800000000005</v>
      </c>
      <c r="BH31" s="30">
        <v>300</v>
      </c>
      <c r="BI31" s="31">
        <v>44.118000000000002</v>
      </c>
      <c r="BJ31" s="36"/>
      <c r="BK31" s="56"/>
      <c r="BL31" s="30"/>
      <c r="BM31" s="37"/>
      <c r="BN31" s="31"/>
      <c r="BO31" s="31"/>
      <c r="BP31" s="31"/>
      <c r="BQ31" s="31">
        <v>39.6</v>
      </c>
      <c r="BR31" s="31"/>
      <c r="BS31" s="26">
        <f t="shared" si="7"/>
        <v>52807</v>
      </c>
      <c r="BT31" s="26">
        <f t="shared" si="8"/>
        <v>18584.384999999995</v>
      </c>
      <c r="BU31" s="30"/>
      <c r="BV31" s="30"/>
      <c r="BW31" s="30"/>
      <c r="BX31" s="31"/>
      <c r="BY31" s="30"/>
      <c r="BZ31" s="30"/>
      <c r="CA31" s="30"/>
      <c r="CB31" s="31"/>
      <c r="CC31" s="30"/>
      <c r="CD31" s="30"/>
      <c r="CE31" s="50"/>
      <c r="CF31" s="31"/>
      <c r="CG31" s="30"/>
      <c r="CH31" s="38">
        <f t="shared" si="9"/>
        <v>0</v>
      </c>
      <c r="CI31" s="38">
        <f t="shared" si="9"/>
        <v>0</v>
      </c>
    </row>
    <row r="32" spans="1:87" s="39" customFormat="1" ht="15.75" customHeight="1">
      <c r="A32" s="22">
        <v>24</v>
      </c>
      <c r="B32" s="23" t="s">
        <v>67</v>
      </c>
      <c r="C32" s="24">
        <v>812.4</v>
      </c>
      <c r="D32" s="24">
        <v>0</v>
      </c>
      <c r="E32" s="26">
        <f t="shared" si="0"/>
        <v>20920.7</v>
      </c>
      <c r="F32" s="26">
        <f t="shared" si="17"/>
        <v>6763.5540000000001</v>
      </c>
      <c r="G32" s="26">
        <f t="shared" si="10"/>
        <v>32.329482283097597</v>
      </c>
      <c r="H32" s="27">
        <f t="shared" si="1"/>
        <v>2484.3000000000002</v>
      </c>
      <c r="I32" s="27">
        <f t="shared" si="2"/>
        <v>618.154</v>
      </c>
      <c r="J32" s="27">
        <f t="shared" si="3"/>
        <v>24.88242160769633</v>
      </c>
      <c r="K32" s="28">
        <f t="shared" si="4"/>
        <v>642.70000000000005</v>
      </c>
      <c r="L32" s="28">
        <f t="shared" si="4"/>
        <v>11.234</v>
      </c>
      <c r="M32" s="29">
        <f t="shared" si="11"/>
        <v>1.7479383849385404</v>
      </c>
      <c r="N32" s="30">
        <v>100.7</v>
      </c>
      <c r="O32" s="31">
        <v>3.4000000000000002E-2</v>
      </c>
      <c r="P32" s="32">
        <f t="shared" si="12"/>
        <v>3.3763654419066536E-2</v>
      </c>
      <c r="Q32" s="30">
        <v>1474.6</v>
      </c>
      <c r="R32" s="31">
        <v>516.91999999999996</v>
      </c>
      <c r="S32" s="32">
        <f t="shared" si="13"/>
        <v>35.054930150549296</v>
      </c>
      <c r="T32" s="30">
        <v>542</v>
      </c>
      <c r="U32" s="31">
        <v>11.2</v>
      </c>
      <c r="V32" s="32">
        <f t="shared" si="14"/>
        <v>2.0664206642066421</v>
      </c>
      <c r="W32" s="30">
        <v>6</v>
      </c>
      <c r="X32" s="31">
        <v>0</v>
      </c>
      <c r="Y32" s="32">
        <f t="shared" si="18"/>
        <v>0</v>
      </c>
      <c r="Z32" s="31"/>
      <c r="AA32" s="31"/>
      <c r="AB32" s="32"/>
      <c r="AC32" s="30"/>
      <c r="AD32" s="30"/>
      <c r="AE32" s="30"/>
      <c r="AF32" s="30"/>
      <c r="AG32" s="45">
        <v>18436.400000000001</v>
      </c>
      <c r="AH32" s="31">
        <v>6145.4</v>
      </c>
      <c r="AI32" s="30"/>
      <c r="AJ32" s="31"/>
      <c r="AK32" s="30"/>
      <c r="AL32" s="34"/>
      <c r="AM32" s="34"/>
      <c r="AN32" s="30"/>
      <c r="AO32" s="27">
        <f t="shared" si="6"/>
        <v>361</v>
      </c>
      <c r="AP32" s="27">
        <f t="shared" si="6"/>
        <v>90</v>
      </c>
      <c r="AQ32" s="35">
        <f t="shared" si="16"/>
        <v>24.930747922437675</v>
      </c>
      <c r="AR32" s="31">
        <v>361</v>
      </c>
      <c r="AS32" s="31">
        <v>90</v>
      </c>
      <c r="AT32" s="31"/>
      <c r="AU32" s="31"/>
      <c r="AV32" s="31"/>
      <c r="AW32" s="37"/>
      <c r="AX32" s="30"/>
      <c r="AY32" s="31"/>
      <c r="AZ32" s="34"/>
      <c r="BA32" s="30"/>
      <c r="BB32" s="30"/>
      <c r="BC32" s="31"/>
      <c r="BD32" s="47"/>
      <c r="BE32" s="48"/>
      <c r="BF32" s="30"/>
      <c r="BG32" s="31"/>
      <c r="BH32" s="30"/>
      <c r="BI32" s="31"/>
      <c r="BJ32" s="36"/>
      <c r="BK32" s="56"/>
      <c r="BL32" s="30"/>
      <c r="BM32" s="37"/>
      <c r="BN32" s="31"/>
      <c r="BO32" s="31"/>
      <c r="BP32" s="31"/>
      <c r="BQ32" s="31"/>
      <c r="BR32" s="31"/>
      <c r="BS32" s="26">
        <f t="shared" si="7"/>
        <v>20920.7</v>
      </c>
      <c r="BT32" s="26">
        <f t="shared" si="8"/>
        <v>6763.5540000000001</v>
      </c>
      <c r="BU32" s="30"/>
      <c r="BV32" s="30"/>
      <c r="BW32" s="30"/>
      <c r="BX32" s="31"/>
      <c r="BY32" s="30"/>
      <c r="BZ32" s="30"/>
      <c r="CA32" s="30"/>
      <c r="CB32" s="31"/>
      <c r="CC32" s="30"/>
      <c r="CD32" s="30"/>
      <c r="CE32" s="50"/>
      <c r="CF32" s="31"/>
      <c r="CG32" s="30"/>
      <c r="CH32" s="38">
        <f t="shared" si="9"/>
        <v>0</v>
      </c>
      <c r="CI32" s="38">
        <f t="shared" si="9"/>
        <v>0</v>
      </c>
    </row>
    <row r="33" spans="1:87" s="61" customFormat="1" ht="16.5" customHeight="1">
      <c r="A33" s="71" t="s">
        <v>68</v>
      </c>
      <c r="B33" s="72"/>
      <c r="C33" s="58">
        <f>SUM(C9:C32)</f>
        <v>615486.9</v>
      </c>
      <c r="D33" s="58">
        <f t="shared" ref="D33:F33" si="19">SUM(D9:D32)</f>
        <v>1320.6</v>
      </c>
      <c r="E33" s="58">
        <f t="shared" si="19"/>
        <v>3892680.2109999997</v>
      </c>
      <c r="F33" s="58">
        <f t="shared" si="19"/>
        <v>1265026.2615999999</v>
      </c>
      <c r="G33" s="59">
        <f t="shared" si="10"/>
        <v>32.497564480772603</v>
      </c>
      <c r="H33" s="58">
        <f t="shared" ref="H33:I33" si="20">SUM(H9:H32)</f>
        <v>1132724.8809999998</v>
      </c>
      <c r="I33" s="58">
        <f t="shared" si="20"/>
        <v>340207.15159999992</v>
      </c>
      <c r="J33" s="59">
        <f t="shared" si="3"/>
        <v>30.034402643266382</v>
      </c>
      <c r="K33" s="58">
        <f t="shared" ref="K33:L33" si="21">SUM(K9:K32)</f>
        <v>409469.91599999997</v>
      </c>
      <c r="L33" s="58">
        <f t="shared" si="21"/>
        <v>118651.09569999999</v>
      </c>
      <c r="M33" s="60">
        <f t="shared" si="11"/>
        <v>28.976755327734505</v>
      </c>
      <c r="N33" s="58">
        <f t="shared" ref="N33:O33" si="22">SUM(N9:N32)</f>
        <v>45439.015999999996</v>
      </c>
      <c r="O33" s="58">
        <f t="shared" si="22"/>
        <v>12223.017399999997</v>
      </c>
      <c r="P33" s="60">
        <f t="shared" si="12"/>
        <v>26.899828552625344</v>
      </c>
      <c r="Q33" s="58">
        <f t="shared" ref="Q33:R33" si="23">SUM(Q9:Q32)</f>
        <v>191474.90000000002</v>
      </c>
      <c r="R33" s="58">
        <f t="shared" si="23"/>
        <v>61820.016699999993</v>
      </c>
      <c r="S33" s="60">
        <f t="shared" si="13"/>
        <v>32.28622482633493</v>
      </c>
      <c r="T33" s="58">
        <f t="shared" ref="T33:U33" si="24">SUM(T9:T32)</f>
        <v>364030.89999999997</v>
      </c>
      <c r="U33" s="58">
        <f t="shared" si="24"/>
        <v>106428.07830000004</v>
      </c>
      <c r="V33" s="60">
        <f t="shared" si="14"/>
        <v>29.236001202095771</v>
      </c>
      <c r="W33" s="58">
        <f t="shared" ref="W33:X33" si="25">SUM(W9:W32)</f>
        <v>48613.3</v>
      </c>
      <c r="X33" s="58">
        <f t="shared" si="25"/>
        <v>14204.625600000001</v>
      </c>
      <c r="Y33" s="60">
        <f t="shared" si="18"/>
        <v>29.219628373305248</v>
      </c>
      <c r="Z33" s="58">
        <f t="shared" ref="Z33:AA33" si="26">SUM(Z9:Z32)</f>
        <v>23400</v>
      </c>
      <c r="AA33" s="58">
        <f t="shared" si="26"/>
        <v>8183.2</v>
      </c>
      <c r="AB33" s="60">
        <f t="shared" si="15"/>
        <v>34.970940170940167</v>
      </c>
      <c r="AC33" s="58">
        <f t="shared" ref="AC33:AP33" si="27">SUM(AC9:AC32)</f>
        <v>0</v>
      </c>
      <c r="AD33" s="58">
        <f t="shared" si="27"/>
        <v>0</v>
      </c>
      <c r="AE33" s="58">
        <f t="shared" si="27"/>
        <v>0</v>
      </c>
      <c r="AF33" s="58">
        <f t="shared" si="27"/>
        <v>0</v>
      </c>
      <c r="AG33" s="58">
        <f t="shared" si="27"/>
        <v>2659125.5999999996</v>
      </c>
      <c r="AH33" s="58">
        <f t="shared" si="27"/>
        <v>886376.4</v>
      </c>
      <c r="AI33" s="58">
        <f t="shared" si="27"/>
        <v>50041.999999999993</v>
      </c>
      <c r="AJ33" s="58">
        <f t="shared" si="27"/>
        <v>12151.200000000003</v>
      </c>
      <c r="AK33" s="58">
        <f t="shared" si="27"/>
        <v>0</v>
      </c>
      <c r="AL33" s="58">
        <f t="shared" si="27"/>
        <v>0</v>
      </c>
      <c r="AM33" s="58">
        <f t="shared" si="27"/>
        <v>0</v>
      </c>
      <c r="AN33" s="58">
        <f t="shared" si="27"/>
        <v>0</v>
      </c>
      <c r="AO33" s="58">
        <f t="shared" si="27"/>
        <v>104633.7</v>
      </c>
      <c r="AP33" s="58">
        <f t="shared" si="27"/>
        <v>30106.973699999995</v>
      </c>
      <c r="AQ33" s="60">
        <f t="shared" si="16"/>
        <v>28.773687349295678</v>
      </c>
      <c r="AR33" s="58">
        <f t="shared" ref="AR33:CI33" si="28">SUM(AR9:AR32)</f>
        <v>45647.3</v>
      </c>
      <c r="AS33" s="58">
        <f t="shared" si="28"/>
        <v>13451.9907</v>
      </c>
      <c r="AT33" s="58">
        <f t="shared" si="28"/>
        <v>18685.400000000001</v>
      </c>
      <c r="AU33" s="58">
        <f t="shared" si="28"/>
        <v>3683.2029999999995</v>
      </c>
      <c r="AV33" s="58">
        <f t="shared" si="28"/>
        <v>14646</v>
      </c>
      <c r="AW33" s="58">
        <f t="shared" si="28"/>
        <v>5001.8180000000002</v>
      </c>
      <c r="AX33" s="58">
        <f t="shared" si="28"/>
        <v>25655</v>
      </c>
      <c r="AY33" s="58">
        <f t="shared" si="28"/>
        <v>7969.9620000000004</v>
      </c>
      <c r="AZ33" s="58">
        <f t="shared" si="28"/>
        <v>0</v>
      </c>
      <c r="BA33" s="58">
        <f t="shared" si="28"/>
        <v>0</v>
      </c>
      <c r="BB33" s="58">
        <f t="shared" si="28"/>
        <v>24484.309999999998</v>
      </c>
      <c r="BC33" s="58">
        <f t="shared" si="28"/>
        <v>5666.65</v>
      </c>
      <c r="BD33" s="58">
        <f t="shared" si="28"/>
        <v>9000</v>
      </c>
      <c r="BE33" s="58">
        <f t="shared" si="28"/>
        <v>347.43799999999999</v>
      </c>
      <c r="BF33" s="58">
        <f t="shared" si="28"/>
        <v>323098.5</v>
      </c>
      <c r="BG33" s="58">
        <f t="shared" si="28"/>
        <v>97256.436900000001</v>
      </c>
      <c r="BH33" s="58">
        <f t="shared" si="28"/>
        <v>92165</v>
      </c>
      <c r="BI33" s="58">
        <f t="shared" si="28"/>
        <v>25202.7389</v>
      </c>
      <c r="BJ33" s="58">
        <f t="shared" si="28"/>
        <v>8450</v>
      </c>
      <c r="BK33" s="58">
        <f t="shared" si="28"/>
        <v>0</v>
      </c>
      <c r="BL33" s="58">
        <f t="shared" si="28"/>
        <v>1680</v>
      </c>
      <c r="BM33" s="58">
        <f t="shared" si="28"/>
        <v>1045</v>
      </c>
      <c r="BN33" s="58">
        <f t="shared" si="28"/>
        <v>16303.42</v>
      </c>
      <c r="BO33" s="58">
        <f t="shared" si="28"/>
        <v>20624.86</v>
      </c>
      <c r="BP33" s="58">
        <f t="shared" si="28"/>
        <v>12904.564999999999</v>
      </c>
      <c r="BQ33" s="58">
        <f t="shared" si="28"/>
        <v>8592.3649999999998</v>
      </c>
      <c r="BR33" s="58">
        <f t="shared" si="28"/>
        <v>0</v>
      </c>
      <c r="BS33" s="58">
        <f t="shared" si="28"/>
        <v>3882680.2109999997</v>
      </c>
      <c r="BT33" s="58">
        <f t="shared" si="28"/>
        <v>1265026.2615999999</v>
      </c>
      <c r="BU33" s="58">
        <f t="shared" si="28"/>
        <v>0</v>
      </c>
      <c r="BV33" s="58">
        <f t="shared" si="28"/>
        <v>0</v>
      </c>
      <c r="BW33" s="58">
        <f t="shared" si="28"/>
        <v>0</v>
      </c>
      <c r="BX33" s="58">
        <f t="shared" si="28"/>
        <v>0</v>
      </c>
      <c r="BY33" s="58">
        <f t="shared" si="28"/>
        <v>0</v>
      </c>
      <c r="BZ33" s="58">
        <f t="shared" si="28"/>
        <v>0</v>
      </c>
      <c r="CA33" s="58">
        <f t="shared" si="28"/>
        <v>10000</v>
      </c>
      <c r="CB33" s="58">
        <f t="shared" si="28"/>
        <v>0</v>
      </c>
      <c r="CC33" s="58">
        <f t="shared" si="28"/>
        <v>0</v>
      </c>
      <c r="CD33" s="58">
        <f t="shared" si="28"/>
        <v>0</v>
      </c>
      <c r="CE33" s="58">
        <f t="shared" si="28"/>
        <v>0</v>
      </c>
      <c r="CF33" s="58">
        <f t="shared" si="28"/>
        <v>0</v>
      </c>
      <c r="CG33" s="58">
        <f t="shared" si="28"/>
        <v>0</v>
      </c>
      <c r="CH33" s="58">
        <f t="shared" si="28"/>
        <v>10000</v>
      </c>
      <c r="CI33" s="58">
        <f t="shared" si="28"/>
        <v>0</v>
      </c>
    </row>
    <row r="34" spans="1:87" ht="13.5">
      <c r="A34" s="15"/>
      <c r="B34" s="16"/>
      <c r="C34" s="17"/>
      <c r="D34" s="1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ht="13.5">
      <c r="A35" s="15"/>
      <c r="B35" s="16"/>
      <c r="C35" s="17"/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ht="13.5">
      <c r="A36" s="15"/>
      <c r="B36" s="16"/>
      <c r="C36" s="17"/>
      <c r="D36" s="1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ht="13.5">
      <c r="A37" s="15"/>
      <c r="B37" s="16"/>
      <c r="C37" s="17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ht="13.5">
      <c r="A38" s="15"/>
      <c r="B38" s="16"/>
      <c r="C38" s="17"/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1:87" ht="13.5">
      <c r="A39" s="15"/>
      <c r="B39" s="16"/>
      <c r="C39" s="17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1:87" ht="13.5">
      <c r="A40" s="15"/>
      <c r="B40" s="16"/>
      <c r="C40" s="17"/>
      <c r="D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1:87" ht="13.5">
      <c r="A41" s="15"/>
      <c r="B41" s="16"/>
      <c r="C41" s="17"/>
      <c r="D41" s="1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ht="13.5">
      <c r="A42" s="15"/>
      <c r="B42" s="16"/>
      <c r="C42" s="17"/>
      <c r="D42" s="1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1:87" ht="13.5">
      <c r="A43" s="15"/>
      <c r="B43" s="16"/>
      <c r="C43" s="17"/>
      <c r="D43" s="1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spans="1:87" ht="13.5">
      <c r="A44" s="15"/>
      <c r="B44" s="16"/>
      <c r="C44" s="17"/>
      <c r="D44" s="1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</row>
    <row r="45" spans="1:87" ht="13.5">
      <c r="A45" s="15"/>
      <c r="B45" s="16"/>
      <c r="C45" s="17"/>
      <c r="D45" s="1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1:87" ht="13.5">
      <c r="A46" s="15"/>
      <c r="B46" s="16"/>
      <c r="C46" s="17"/>
      <c r="D46" s="1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</row>
    <row r="47" spans="1:87" ht="13.5">
      <c r="A47" s="15"/>
      <c r="B47" s="16"/>
      <c r="C47" s="17"/>
      <c r="D47" s="15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8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</row>
    <row r="48" spans="1:87" ht="13.5">
      <c r="A48" s="15"/>
      <c r="B48" s="16"/>
      <c r="C48" s="17"/>
      <c r="D48" s="1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8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</row>
    <row r="49" spans="1:87" ht="13.5">
      <c r="A49" s="15"/>
      <c r="B49" s="16"/>
      <c r="C49" s="17"/>
      <c r="D49" s="1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</row>
    <row r="50" spans="1:87" ht="13.5">
      <c r="A50" s="15"/>
      <c r="B50" s="16"/>
      <c r="C50" s="17"/>
      <c r="D50" s="1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8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</row>
    <row r="51" spans="1:87" ht="13.5">
      <c r="A51" s="15"/>
      <c r="B51" s="16"/>
      <c r="C51" s="17"/>
      <c r="D51" s="15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8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</row>
    <row r="52" spans="1:87" ht="13.5">
      <c r="A52" s="15"/>
      <c r="B52" s="16"/>
      <c r="C52" s="17"/>
      <c r="D52" s="1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8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</row>
    <row r="53" spans="1:87" ht="13.5">
      <c r="A53" s="15"/>
      <c r="B53" s="16"/>
      <c r="C53" s="17"/>
      <c r="D53" s="15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8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</row>
    <row r="54" spans="1:87" ht="13.5">
      <c r="A54" s="15"/>
      <c r="B54" s="16"/>
      <c r="C54" s="17"/>
      <c r="D54" s="15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8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</row>
    <row r="55" spans="1:87" ht="13.5">
      <c r="A55" s="15"/>
      <c r="B55" s="16"/>
      <c r="C55" s="17"/>
      <c r="D55" s="1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8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</row>
    <row r="56" spans="1:87" ht="13.5">
      <c r="A56" s="15"/>
      <c r="B56" s="16"/>
      <c r="C56" s="17"/>
      <c r="D56" s="15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8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</row>
    <row r="57" spans="1:87" ht="13.5">
      <c r="A57" s="15"/>
      <c r="B57" s="16"/>
      <c r="C57" s="17"/>
      <c r="D57" s="15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8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</row>
    <row r="58" spans="1:87" ht="13.5">
      <c r="A58" s="15"/>
      <c r="B58" s="16"/>
      <c r="C58" s="17"/>
      <c r="D58" s="15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</row>
    <row r="59" spans="1:87" ht="13.5">
      <c r="A59" s="15"/>
      <c r="B59" s="16"/>
      <c r="C59" s="17"/>
      <c r="D59" s="15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8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</row>
    <row r="60" spans="1:87" ht="13.5">
      <c r="A60" s="15"/>
      <c r="B60" s="16"/>
      <c r="C60" s="17"/>
      <c r="D60" s="15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8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</row>
    <row r="61" spans="1:87" ht="13.5">
      <c r="A61" s="15"/>
      <c r="B61" s="16"/>
      <c r="C61" s="17"/>
      <c r="D61" s="1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8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8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</row>
    <row r="62" spans="1:87" ht="13.5">
      <c r="A62" s="15"/>
      <c r="B62" s="16"/>
      <c r="C62" s="17"/>
      <c r="D62" s="15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8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8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</row>
    <row r="63" spans="1:87" ht="13.5">
      <c r="A63" s="15"/>
      <c r="B63" s="16"/>
      <c r="C63" s="17"/>
      <c r="D63" s="1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8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</row>
    <row r="64" spans="1:87" ht="13.5">
      <c r="A64" s="15"/>
      <c r="B64" s="16"/>
      <c r="C64" s="17"/>
      <c r="D64" s="15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8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</row>
    <row r="65" spans="1:87" ht="13.5">
      <c r="A65" s="15"/>
      <c r="B65" s="16"/>
      <c r="C65" s="17"/>
      <c r="D65" s="15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8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</row>
    <row r="66" spans="1:87" ht="13.5">
      <c r="A66" s="15"/>
      <c r="B66" s="16"/>
      <c r="C66" s="17"/>
      <c r="D66" s="15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8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</row>
    <row r="67" spans="1:87" ht="13.5">
      <c r="A67" s="15"/>
      <c r="B67" s="16"/>
      <c r="C67" s="17"/>
      <c r="D67" s="15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8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8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</row>
    <row r="68" spans="1:87" ht="13.5">
      <c r="A68" s="15"/>
      <c r="B68" s="16"/>
      <c r="C68" s="17"/>
      <c r="D68" s="15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8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</row>
    <row r="69" spans="1:87" ht="13.5">
      <c r="A69" s="15"/>
      <c r="B69" s="16"/>
      <c r="C69" s="17"/>
      <c r="D69" s="15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8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8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</row>
    <row r="70" spans="1:87" ht="13.5">
      <c r="A70" s="15"/>
      <c r="B70" s="16"/>
      <c r="C70" s="17"/>
      <c r="D70" s="15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8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8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</row>
    <row r="71" spans="1:87" ht="13.5">
      <c r="A71" s="15"/>
      <c r="B71" s="16"/>
      <c r="C71" s="17"/>
      <c r="D71" s="15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8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</row>
    <row r="72" spans="1:87" ht="13.5">
      <c r="A72" s="15"/>
      <c r="B72" s="16"/>
      <c r="C72" s="17"/>
      <c r="D72" s="15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8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</row>
    <row r="73" spans="1:87" ht="13.5">
      <c r="A73" s="15"/>
      <c r="B73" s="16"/>
      <c r="C73" s="17"/>
      <c r="D73" s="15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8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</row>
    <row r="74" spans="1:87" ht="13.5">
      <c r="A74" s="15"/>
      <c r="B74" s="16"/>
      <c r="C74" s="17"/>
      <c r="D74" s="15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8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8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</row>
    <row r="75" spans="1:87" ht="13.5">
      <c r="A75" s="15"/>
      <c r="B75" s="16"/>
      <c r="C75" s="17"/>
      <c r="D75" s="15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8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8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</row>
    <row r="76" spans="1:87" ht="13.5">
      <c r="A76" s="15"/>
      <c r="B76" s="16"/>
      <c r="C76" s="17"/>
      <c r="D76" s="1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8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8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</row>
    <row r="77" spans="1:87" ht="13.5">
      <c r="A77" s="15"/>
      <c r="B77" s="16"/>
      <c r="C77" s="17"/>
      <c r="D77" s="15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8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8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</row>
    <row r="78" spans="1:87" ht="13.5">
      <c r="A78" s="15"/>
      <c r="B78" s="16"/>
      <c r="C78" s="17"/>
      <c r="D78" s="15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8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8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</row>
    <row r="79" spans="1:87" ht="13.5">
      <c r="A79" s="15"/>
      <c r="B79" s="16"/>
      <c r="C79" s="17"/>
      <c r="D79" s="15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8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</row>
    <row r="80" spans="1:87" ht="13.5">
      <c r="A80" s="15"/>
      <c r="B80" s="16"/>
      <c r="C80" s="17"/>
      <c r="D80" s="15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8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8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</row>
    <row r="81" spans="1:87" ht="13.5">
      <c r="A81" s="15"/>
      <c r="B81" s="16"/>
      <c r="C81" s="17"/>
      <c r="D81" s="15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</row>
    <row r="82" spans="1:87" ht="13.5">
      <c r="A82" s="15"/>
      <c r="B82" s="16"/>
      <c r="C82" s="17"/>
      <c r="D82" s="15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8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</row>
    <row r="83" spans="1:87" ht="13.5">
      <c r="A83" s="15"/>
      <c r="B83" s="16"/>
      <c r="C83" s="17"/>
      <c r="D83" s="15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8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</row>
    <row r="84" spans="1:87" ht="13.5">
      <c r="A84" s="15"/>
      <c r="B84" s="16"/>
      <c r="C84" s="17"/>
      <c r="D84" s="15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8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8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</row>
    <row r="85" spans="1:87" ht="13.5">
      <c r="A85" s="15"/>
      <c r="B85" s="16"/>
      <c r="C85" s="17"/>
      <c r="D85" s="15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8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8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</row>
    <row r="86" spans="1:87" ht="13.5">
      <c r="A86" s="15"/>
      <c r="B86" s="16"/>
      <c r="C86" s="17"/>
      <c r="D86" s="15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8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</row>
    <row r="87" spans="1:87" ht="13.5">
      <c r="A87" s="15"/>
      <c r="B87" s="16"/>
      <c r="C87" s="17"/>
      <c r="D87" s="15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8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8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</row>
    <row r="88" spans="1:87" ht="13.5">
      <c r="A88" s="15"/>
      <c r="B88" s="16"/>
      <c r="C88" s="17"/>
      <c r="D88" s="15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8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8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</row>
    <row r="89" spans="1:87" ht="13.5">
      <c r="A89" s="15"/>
      <c r="B89" s="16"/>
      <c r="C89" s="17"/>
      <c r="D89" s="15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8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8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</row>
    <row r="90" spans="1:87" ht="13.5">
      <c r="A90" s="15"/>
      <c r="B90" s="16"/>
      <c r="C90" s="17"/>
      <c r="D90" s="15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8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8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</row>
    <row r="91" spans="1:87" ht="13.5">
      <c r="A91" s="15"/>
      <c r="B91" s="16"/>
      <c r="C91" s="17"/>
      <c r="D91" s="15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8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</row>
    <row r="92" spans="1:87" ht="13.5">
      <c r="A92" s="15"/>
      <c r="B92" s="16"/>
      <c r="C92" s="17"/>
      <c r="D92" s="15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8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8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</row>
    <row r="93" spans="1:87" ht="13.5">
      <c r="A93" s="15"/>
      <c r="B93" s="16"/>
      <c r="C93" s="17"/>
      <c r="D93" s="15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8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</row>
    <row r="94" spans="1:87" ht="13.5">
      <c r="A94" s="15"/>
      <c r="B94" s="16"/>
      <c r="C94" s="17"/>
      <c r="D94" s="15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8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8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</row>
    <row r="95" spans="1:87" ht="13.5">
      <c r="A95" s="15"/>
      <c r="B95" s="16"/>
      <c r="C95" s="17"/>
      <c r="D95" s="15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8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8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</row>
    <row r="96" spans="1:87" ht="13.5">
      <c r="A96" s="15"/>
      <c r="B96" s="16"/>
      <c r="C96" s="17"/>
      <c r="D96" s="15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8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8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</row>
    <row r="97" spans="1:87" ht="13.5">
      <c r="A97" s="15"/>
      <c r="B97" s="16"/>
      <c r="C97" s="17"/>
      <c r="D97" s="15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8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8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</row>
    <row r="98" spans="1:87" ht="13.5">
      <c r="A98" s="15"/>
      <c r="B98" s="16"/>
      <c r="C98" s="17"/>
      <c r="D98" s="15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8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8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</row>
    <row r="99" spans="1:87" ht="13.5">
      <c r="A99" s="15"/>
      <c r="B99" s="16"/>
      <c r="C99" s="17"/>
      <c r="D99" s="15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8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8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</row>
    <row r="100" spans="1:87" ht="13.5">
      <c r="A100" s="15"/>
      <c r="B100" s="16"/>
      <c r="C100" s="17"/>
      <c r="D100" s="15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8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8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</row>
    <row r="101" spans="1:87" ht="13.5">
      <c r="A101" s="15"/>
      <c r="B101" s="16"/>
      <c r="C101" s="17"/>
      <c r="D101" s="15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8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8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</row>
    <row r="102" spans="1:87" ht="13.5">
      <c r="A102" s="15"/>
      <c r="B102" s="16"/>
      <c r="C102" s="17"/>
      <c r="D102" s="15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8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</row>
    <row r="103" spans="1:87" ht="13.5">
      <c r="A103" s="15"/>
      <c r="B103" s="16"/>
      <c r="C103" s="17"/>
      <c r="D103" s="15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8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</row>
    <row r="104" spans="1:87" ht="13.5">
      <c r="A104" s="15"/>
      <c r="B104" s="16"/>
      <c r="C104" s="17"/>
      <c r="D104" s="15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8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8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</row>
    <row r="105" spans="1:87" ht="13.5">
      <c r="A105" s="15"/>
      <c r="B105" s="16"/>
      <c r="C105" s="17"/>
      <c r="D105" s="1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8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8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</row>
    <row r="106" spans="1:87" ht="13.5">
      <c r="A106" s="15"/>
      <c r="B106" s="16"/>
      <c r="C106" s="17"/>
      <c r="D106" s="15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8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8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</row>
    <row r="107" spans="1:87" ht="13.5">
      <c r="A107" s="15"/>
      <c r="B107" s="16"/>
      <c r="C107" s="17"/>
      <c r="D107" s="15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8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8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</row>
    <row r="108" spans="1:87" ht="13.5">
      <c r="A108" s="15"/>
      <c r="B108" s="16"/>
      <c r="C108" s="17"/>
      <c r="D108" s="15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8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8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</row>
    <row r="109" spans="1:87" ht="13.5">
      <c r="A109" s="15"/>
      <c r="B109" s="16"/>
      <c r="C109" s="17"/>
      <c r="D109" s="15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8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8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</row>
    <row r="110" spans="1:87" ht="13.5">
      <c r="A110" s="15"/>
      <c r="B110" s="16"/>
      <c r="C110" s="17"/>
      <c r="D110" s="15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8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8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</row>
    <row r="111" spans="1:87" ht="13.5">
      <c r="A111" s="15"/>
      <c r="B111" s="16"/>
      <c r="C111" s="17"/>
      <c r="D111" s="15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8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8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</row>
    <row r="112" spans="1:87" ht="13.5">
      <c r="A112" s="15"/>
      <c r="B112" s="16"/>
      <c r="C112" s="17"/>
      <c r="D112" s="15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8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8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</row>
    <row r="113" spans="1:87" ht="13.5">
      <c r="A113" s="15"/>
      <c r="B113" s="16"/>
      <c r="C113" s="17"/>
      <c r="D113" s="1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8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8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</row>
    <row r="114" spans="1:87" ht="13.5">
      <c r="A114" s="15"/>
      <c r="B114" s="16"/>
      <c r="C114" s="17"/>
      <c r="D114" s="15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8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8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</row>
    <row r="115" spans="1:87" ht="13.5">
      <c r="A115" s="15"/>
      <c r="B115" s="16"/>
      <c r="C115" s="17"/>
      <c r="D115" s="15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8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8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</row>
    <row r="116" spans="1:87" ht="13.5">
      <c r="A116" s="15"/>
      <c r="B116" s="16"/>
      <c r="C116" s="17"/>
      <c r="D116" s="15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8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8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</row>
    <row r="117" spans="1:87" ht="13.5">
      <c r="A117" s="15"/>
      <c r="B117" s="16"/>
      <c r="C117" s="17"/>
      <c r="D117" s="15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8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8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</row>
    <row r="118" spans="1:87" ht="13.5">
      <c r="A118" s="15"/>
      <c r="B118" s="16"/>
      <c r="C118" s="17"/>
      <c r="D118" s="15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8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8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</row>
    <row r="119" spans="1:87" ht="13.5">
      <c r="A119" s="15"/>
      <c r="B119" s="16"/>
      <c r="C119" s="17"/>
      <c r="D119" s="15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8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8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</row>
    <row r="120" spans="1:87" ht="13.5">
      <c r="A120" s="15"/>
      <c r="B120" s="16"/>
      <c r="C120" s="17"/>
      <c r="D120" s="15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8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8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</row>
    <row r="121" spans="1:87" ht="13.5">
      <c r="A121" s="15"/>
      <c r="B121" s="16"/>
      <c r="C121" s="17"/>
      <c r="D121" s="15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8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8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</row>
    <row r="122" spans="1:87" ht="13.5">
      <c r="A122" s="15"/>
      <c r="B122" s="16"/>
      <c r="C122" s="17"/>
      <c r="D122" s="15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8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8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</row>
    <row r="123" spans="1:87" ht="13.5">
      <c r="A123" s="15"/>
      <c r="B123" s="16"/>
      <c r="C123" s="17"/>
      <c r="D123" s="15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8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8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</row>
    <row r="124" spans="1:87" ht="13.5">
      <c r="A124" s="15"/>
      <c r="B124" s="16"/>
      <c r="C124" s="17"/>
      <c r="D124" s="15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8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</row>
    <row r="125" spans="1:87" ht="13.5">
      <c r="A125" s="15"/>
      <c r="B125" s="16"/>
      <c r="C125" s="17"/>
      <c r="D125" s="15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8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8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</row>
    <row r="126" spans="1:87" ht="13.5">
      <c r="A126" s="15"/>
      <c r="B126" s="16"/>
      <c r="C126" s="17"/>
      <c r="D126" s="15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8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8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</row>
    <row r="127" spans="1:87" ht="13.5">
      <c r="A127" s="15"/>
      <c r="B127" s="16"/>
      <c r="C127" s="17"/>
      <c r="D127" s="15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8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8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</row>
    <row r="128" spans="1:87" ht="13.5">
      <c r="A128" s="15"/>
      <c r="B128" s="16"/>
      <c r="C128" s="17"/>
      <c r="D128" s="15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8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8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</row>
    <row r="129" spans="1:87" ht="13.5">
      <c r="A129" s="15"/>
      <c r="B129" s="16"/>
      <c r="C129" s="17"/>
      <c r="D129" s="15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8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8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</row>
    <row r="130" spans="1:87" ht="13.5">
      <c r="A130" s="15"/>
      <c r="B130" s="16"/>
      <c r="C130" s="17"/>
      <c r="D130" s="15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8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8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</row>
    <row r="131" spans="1:87" ht="13.5">
      <c r="A131" s="15"/>
      <c r="B131" s="16"/>
      <c r="C131" s="17"/>
      <c r="D131" s="15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8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8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</row>
    <row r="132" spans="1:87" ht="13.5">
      <c r="A132" s="15"/>
      <c r="B132" s="16"/>
      <c r="C132" s="17"/>
      <c r="D132" s="15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8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8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</row>
    <row r="133" spans="1:87" ht="13.5">
      <c r="A133" s="15"/>
      <c r="B133" s="16"/>
      <c r="C133" s="17"/>
      <c r="D133" s="15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8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8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</row>
    <row r="134" spans="1:87" ht="13.5">
      <c r="A134" s="15"/>
      <c r="B134" s="16"/>
      <c r="C134" s="17"/>
      <c r="D134" s="15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</row>
    <row r="135" spans="1:87" ht="13.5">
      <c r="A135" s="15"/>
      <c r="B135" s="16"/>
      <c r="C135" s="17"/>
      <c r="D135" s="15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8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8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</row>
    <row r="136" spans="1:87" ht="13.5">
      <c r="A136" s="15"/>
      <c r="B136" s="16"/>
      <c r="C136" s="17"/>
      <c r="D136" s="15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8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</row>
    <row r="137" spans="1:87" ht="13.5">
      <c r="A137" s="15"/>
      <c r="B137" s="16"/>
      <c r="C137" s="17"/>
      <c r="D137" s="1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8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8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</row>
    <row r="138" spans="1:87" ht="13.5">
      <c r="A138" s="15"/>
      <c r="B138" s="16"/>
      <c r="C138" s="17"/>
      <c r="D138" s="15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8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8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</row>
    <row r="139" spans="1:87" ht="13.5">
      <c r="A139" s="15"/>
      <c r="B139" s="16"/>
      <c r="C139" s="17"/>
      <c r="D139" s="15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8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8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</row>
    <row r="140" spans="1:87" ht="13.5">
      <c r="A140" s="15"/>
      <c r="B140" s="16"/>
      <c r="C140" s="17"/>
      <c r="D140" s="15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8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</row>
    <row r="141" spans="1:87" ht="13.5">
      <c r="A141" s="15"/>
      <c r="B141" s="16"/>
      <c r="C141" s="17"/>
      <c r="D141" s="15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8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8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</row>
    <row r="142" spans="1:87" ht="13.5">
      <c r="A142" s="15"/>
      <c r="B142" s="16"/>
      <c r="C142" s="17"/>
      <c r="D142" s="15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8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8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</row>
    <row r="143" spans="1:87" ht="13.5">
      <c r="A143" s="15"/>
      <c r="B143" s="16"/>
      <c r="C143" s="17"/>
      <c r="D143" s="15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8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8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</row>
    <row r="144" spans="1:87" ht="13.5">
      <c r="A144" s="15"/>
      <c r="B144" s="16"/>
      <c r="C144" s="17"/>
      <c r="D144" s="15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8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8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</row>
    <row r="145" spans="1:87" ht="13.5">
      <c r="A145" s="15"/>
      <c r="B145" s="16"/>
      <c r="C145" s="17"/>
      <c r="D145" s="15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8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8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</row>
    <row r="146" spans="1:87" ht="13.5">
      <c r="A146" s="15"/>
      <c r="B146" s="16"/>
      <c r="C146" s="17"/>
      <c r="D146" s="1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8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8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</row>
    <row r="147" spans="1:87" ht="13.5">
      <c r="A147" s="15"/>
      <c r="B147" s="16"/>
      <c r="C147" s="17"/>
      <c r="D147" s="15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8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8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</row>
    <row r="148" spans="1:87" ht="13.5">
      <c r="A148" s="15"/>
      <c r="B148" s="16"/>
      <c r="C148" s="17"/>
      <c r="D148" s="15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8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8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</row>
    <row r="149" spans="1:87" ht="13.5">
      <c r="A149" s="15"/>
      <c r="B149" s="16"/>
      <c r="C149" s="17"/>
      <c r="D149" s="15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8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8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</row>
    <row r="150" spans="1:87" ht="13.5">
      <c r="A150" s="15"/>
      <c r="B150" s="16"/>
      <c r="C150" s="17"/>
      <c r="D150" s="15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8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8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</row>
    <row r="151" spans="1:87" ht="13.5">
      <c r="A151" s="15"/>
      <c r="B151" s="16"/>
      <c r="C151" s="17"/>
      <c r="D151" s="15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8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</row>
    <row r="152" spans="1:87" ht="13.5">
      <c r="A152" s="15"/>
      <c r="B152" s="16"/>
      <c r="C152" s="17"/>
      <c r="D152" s="15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8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</row>
    <row r="153" spans="1:87" ht="13.5">
      <c r="A153" s="15"/>
      <c r="B153" s="16"/>
      <c r="C153" s="17"/>
      <c r="D153" s="1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8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8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</row>
    <row r="154" spans="1:87" ht="13.5">
      <c r="A154" s="15"/>
      <c r="B154" s="16"/>
      <c r="C154" s="17"/>
      <c r="D154" s="15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8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8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</row>
    <row r="155" spans="1:87" ht="13.5">
      <c r="A155" s="15"/>
      <c r="B155" s="16"/>
      <c r="C155" s="17"/>
      <c r="D155" s="15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8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8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</row>
    <row r="156" spans="1:87" ht="13.5">
      <c r="A156" s="15"/>
      <c r="B156" s="16"/>
      <c r="C156" s="17"/>
      <c r="D156" s="15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8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8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</row>
    <row r="157" spans="1:87" ht="13.5">
      <c r="A157" s="15"/>
      <c r="B157" s="16"/>
      <c r="C157" s="17"/>
      <c r="D157" s="1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8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</row>
    <row r="158" spans="1:87" ht="13.5">
      <c r="A158" s="15"/>
      <c r="B158" s="16"/>
      <c r="C158" s="17"/>
      <c r="D158" s="15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8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8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</row>
    <row r="159" spans="1:87" ht="13.5">
      <c r="A159" s="15"/>
      <c r="B159" s="16"/>
      <c r="C159" s="17"/>
      <c r="D159" s="15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8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8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</row>
    <row r="160" spans="1:87" ht="13.5">
      <c r="A160" s="15"/>
      <c r="B160" s="16"/>
      <c r="C160" s="17"/>
      <c r="D160" s="15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8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8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</row>
    <row r="161" spans="1:87" ht="13.5">
      <c r="A161" s="15"/>
      <c r="B161" s="16"/>
      <c r="C161" s="17"/>
      <c r="D161" s="15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8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8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</row>
    <row r="162" spans="1:87" ht="13.5">
      <c r="A162" s="15"/>
      <c r="B162" s="16"/>
      <c r="C162" s="17"/>
      <c r="D162" s="15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8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8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</row>
    <row r="163" spans="1:87" ht="13.5">
      <c r="A163" s="15"/>
      <c r="B163" s="16"/>
      <c r="C163" s="17"/>
      <c r="D163" s="15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8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8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</row>
    <row r="164" spans="1:87" ht="13.5">
      <c r="A164" s="15"/>
      <c r="B164" s="16"/>
      <c r="C164" s="17"/>
      <c r="D164" s="15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8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8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</row>
    <row r="165" spans="1:87" ht="13.5">
      <c r="A165" s="15"/>
      <c r="B165" s="16"/>
      <c r="C165" s="17"/>
      <c r="D165" s="15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8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8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</row>
    <row r="166" spans="1:87" ht="13.5">
      <c r="A166" s="15"/>
      <c r="B166" s="16"/>
      <c r="C166" s="17"/>
      <c r="D166" s="15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8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8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</row>
    <row r="167" spans="1:87" ht="13.5">
      <c r="A167" s="15"/>
      <c r="B167" s="16"/>
      <c r="C167" s="17"/>
      <c r="D167" s="15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8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8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</row>
    <row r="168" spans="1:87" ht="13.5">
      <c r="A168" s="15"/>
      <c r="B168" s="16"/>
      <c r="C168" s="17"/>
      <c r="D168" s="15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8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</row>
    <row r="169" spans="1:87" ht="13.5">
      <c r="A169" s="15"/>
      <c r="B169" s="16"/>
      <c r="C169" s="17"/>
      <c r="D169" s="15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8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8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</row>
    <row r="170" spans="1:87" ht="13.5">
      <c r="A170" s="15"/>
      <c r="B170" s="16"/>
      <c r="C170" s="17"/>
      <c r="D170" s="15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8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8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</row>
    <row r="171" spans="1:87" ht="13.5">
      <c r="A171" s="15"/>
      <c r="B171" s="16"/>
      <c r="C171" s="17"/>
      <c r="D171" s="15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8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8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</row>
    <row r="172" spans="1:87" ht="13.5">
      <c r="A172" s="15"/>
      <c r="B172" s="16"/>
      <c r="C172" s="17"/>
      <c r="D172" s="15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8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8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</row>
    <row r="173" spans="1:87" ht="13.5">
      <c r="A173" s="15"/>
      <c r="B173" s="16"/>
      <c r="C173" s="17"/>
      <c r="D173" s="15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8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8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</row>
    <row r="174" spans="1:87" ht="13.5">
      <c r="A174" s="15"/>
      <c r="B174" s="16"/>
      <c r="C174" s="17"/>
      <c r="D174" s="15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8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8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</row>
    <row r="175" spans="1:87" ht="13.5">
      <c r="A175" s="15"/>
      <c r="B175" s="16"/>
      <c r="C175" s="17"/>
      <c r="D175" s="15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8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8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</row>
    <row r="176" spans="1:87" ht="13.5">
      <c r="A176" s="15"/>
      <c r="B176" s="16"/>
      <c r="C176" s="17"/>
      <c r="D176" s="15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8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8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</row>
    <row r="177" spans="1:87" ht="13.5">
      <c r="A177" s="15"/>
      <c r="B177" s="16"/>
      <c r="C177" s="17"/>
      <c r="D177" s="15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8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8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</row>
    <row r="178" spans="1:87" ht="13.5">
      <c r="A178" s="15"/>
      <c r="B178" s="16"/>
      <c r="C178" s="17"/>
      <c r="D178" s="15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8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8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</row>
    <row r="179" spans="1:87" ht="13.5">
      <c r="A179" s="15"/>
      <c r="B179" s="16"/>
      <c r="C179" s="17"/>
      <c r="D179" s="1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8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8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</row>
    <row r="180" spans="1:87" ht="13.5">
      <c r="A180" s="15"/>
      <c r="B180" s="16"/>
      <c r="C180" s="17"/>
      <c r="D180" s="15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8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8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</row>
    <row r="181" spans="1:87" ht="13.5">
      <c r="A181" s="15"/>
      <c r="B181" s="16"/>
      <c r="C181" s="17"/>
      <c r="D181" s="15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8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8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</row>
    <row r="182" spans="1:87" ht="13.5">
      <c r="A182" s="15"/>
      <c r="B182" s="16"/>
      <c r="C182" s="17"/>
      <c r="D182" s="15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8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8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</row>
    <row r="183" spans="1:87" ht="13.5">
      <c r="A183" s="15"/>
      <c r="B183" s="16"/>
      <c r="C183" s="17"/>
      <c r="D183" s="1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8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8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</row>
    <row r="184" spans="1:87" ht="13.5">
      <c r="A184" s="15"/>
      <c r="B184" s="16"/>
      <c r="C184" s="17"/>
      <c r="D184" s="15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8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8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</row>
    <row r="185" spans="1:87" ht="13.5">
      <c r="A185" s="15"/>
      <c r="B185" s="16"/>
      <c r="C185" s="17"/>
      <c r="D185" s="15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8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8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</row>
    <row r="186" spans="1:87" ht="13.5">
      <c r="A186" s="15"/>
      <c r="B186" s="16"/>
      <c r="C186" s="17"/>
      <c r="D186" s="15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8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8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</row>
    <row r="187" spans="1:87" ht="13.5">
      <c r="A187" s="15"/>
      <c r="B187" s="16"/>
      <c r="C187" s="17"/>
      <c r="D187" s="15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8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8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</row>
    <row r="188" spans="1:87" ht="13.5">
      <c r="A188" s="15"/>
      <c r="B188" s="16"/>
      <c r="C188" s="17"/>
      <c r="D188" s="15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8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8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</row>
    <row r="189" spans="1:87" ht="13.5">
      <c r="A189" s="15"/>
      <c r="B189" s="16"/>
      <c r="C189" s="17"/>
      <c r="D189" s="15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8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8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</row>
    <row r="190" spans="1:87" ht="13.5">
      <c r="A190" s="15"/>
      <c r="B190" s="16"/>
      <c r="C190" s="17"/>
      <c r="D190" s="15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8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8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</row>
    <row r="191" spans="1:87" ht="13.5">
      <c r="A191" s="15"/>
      <c r="B191" s="16"/>
      <c r="C191" s="17"/>
      <c r="D191" s="15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8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8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</row>
    <row r="192" spans="1:87" ht="13.5">
      <c r="A192" s="15"/>
      <c r="B192" s="16"/>
      <c r="C192" s="17"/>
      <c r="D192" s="15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8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8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</row>
    <row r="193" spans="1:87" ht="13.5">
      <c r="A193" s="15"/>
      <c r="B193" s="16"/>
      <c r="C193" s="17"/>
      <c r="D193" s="15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8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8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</row>
    <row r="194" spans="1:87" ht="13.5">
      <c r="A194" s="15"/>
      <c r="B194" s="16"/>
      <c r="C194" s="17"/>
      <c r="D194" s="15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8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8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</row>
    <row r="195" spans="1:87" ht="13.5">
      <c r="A195" s="15"/>
      <c r="B195" s="16"/>
      <c r="C195" s="17"/>
      <c r="D195" s="15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8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8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</row>
    <row r="196" spans="1:87" ht="13.5">
      <c r="A196" s="15"/>
      <c r="B196" s="16"/>
      <c r="C196" s="17"/>
      <c r="D196" s="15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8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8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</row>
    <row r="197" spans="1:87" ht="13.5">
      <c r="A197" s="15"/>
      <c r="B197" s="16"/>
      <c r="C197" s="17"/>
      <c r="D197" s="15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8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8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</row>
    <row r="198" spans="1:87" ht="13.5">
      <c r="A198" s="15"/>
      <c r="B198" s="16"/>
      <c r="C198" s="17"/>
      <c r="D198" s="1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8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8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</row>
    <row r="199" spans="1:87" ht="13.5">
      <c r="A199" s="15"/>
      <c r="B199" s="16"/>
      <c r="C199" s="17"/>
      <c r="D199" s="15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8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8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</row>
    <row r="200" spans="1:87" ht="13.5">
      <c r="A200" s="15"/>
      <c r="B200" s="16"/>
      <c r="C200" s="17"/>
      <c r="D200" s="1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8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8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</row>
    <row r="201" spans="1:87" ht="13.5">
      <c r="A201" s="15"/>
      <c r="B201" s="16"/>
      <c r="C201" s="17"/>
      <c r="D201" s="1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8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8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</row>
    <row r="202" spans="1:87" ht="13.5">
      <c r="A202" s="15"/>
      <c r="B202" s="16"/>
      <c r="C202" s="17"/>
      <c r="D202" s="15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8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8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</row>
    <row r="203" spans="1:87" ht="13.5">
      <c r="A203" s="15"/>
      <c r="B203" s="16"/>
      <c r="C203" s="17"/>
      <c r="D203" s="15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8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8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</row>
    <row r="204" spans="1:87" ht="13.5">
      <c r="A204" s="15"/>
      <c r="B204" s="16"/>
      <c r="C204" s="17"/>
      <c r="D204" s="1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8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8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</row>
    <row r="205" spans="1:87" ht="13.5">
      <c r="A205" s="15"/>
      <c r="B205" s="16"/>
      <c r="C205" s="17"/>
      <c r="D205" s="1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8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8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</row>
    <row r="206" spans="1:87" ht="13.5">
      <c r="A206" s="15"/>
      <c r="B206" s="16"/>
      <c r="C206" s="17"/>
      <c r="D206" s="1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8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8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</row>
    <row r="207" spans="1:87" ht="13.5">
      <c r="A207" s="15"/>
      <c r="B207" s="16"/>
      <c r="C207" s="17"/>
      <c r="D207" s="1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8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8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</row>
    <row r="208" spans="1:87" ht="13.5">
      <c r="A208" s="15"/>
      <c r="B208" s="16"/>
      <c r="C208" s="17"/>
      <c r="D208" s="1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8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8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</row>
    <row r="209" spans="1:87" ht="13.5">
      <c r="A209" s="15"/>
      <c r="B209" s="16"/>
      <c r="C209" s="17"/>
      <c r="D209" s="1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8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8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</row>
    <row r="210" spans="1:87" ht="13.5">
      <c r="A210" s="15"/>
      <c r="B210" s="16"/>
      <c r="C210" s="17"/>
      <c r="D210" s="15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8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8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</row>
    <row r="211" spans="1:87" ht="13.5">
      <c r="A211" s="15"/>
      <c r="B211" s="16"/>
      <c r="C211" s="17"/>
      <c r="D211" s="1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8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8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</row>
    <row r="212" spans="1:87" ht="13.5">
      <c r="A212" s="15"/>
      <c r="B212" s="16"/>
      <c r="C212" s="17"/>
      <c r="D212" s="1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8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8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</row>
    <row r="213" spans="1:87" ht="13.5">
      <c r="A213" s="15"/>
      <c r="B213" s="16"/>
      <c r="C213" s="17"/>
      <c r="D213" s="15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8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8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</row>
    <row r="214" spans="1:87" ht="13.5">
      <c r="A214" s="15"/>
      <c r="B214" s="16"/>
      <c r="C214" s="17"/>
      <c r="D214" s="15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8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8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</row>
    <row r="215" spans="1:87" ht="13.5">
      <c r="A215" s="15"/>
      <c r="B215" s="16"/>
      <c r="C215" s="17"/>
      <c r="D215" s="15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8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8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</row>
    <row r="216" spans="1:87" ht="13.5">
      <c r="A216" s="15"/>
      <c r="B216" s="16"/>
      <c r="C216" s="17"/>
      <c r="D216" s="15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8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8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</row>
    <row r="217" spans="1:87" ht="13.5">
      <c r="A217" s="15"/>
      <c r="B217" s="16"/>
      <c r="C217" s="17"/>
      <c r="D217" s="15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8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8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</row>
    <row r="218" spans="1:87" ht="13.5">
      <c r="A218" s="15"/>
      <c r="B218" s="16"/>
      <c r="C218" s="17"/>
      <c r="D218" s="15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8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8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</row>
    <row r="219" spans="1:87" ht="13.5">
      <c r="A219" s="15"/>
      <c r="B219" s="16"/>
      <c r="C219" s="17"/>
      <c r="D219" s="15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8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8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</row>
    <row r="220" spans="1:87" ht="13.5">
      <c r="A220" s="15"/>
      <c r="B220" s="16"/>
      <c r="C220" s="17"/>
      <c r="D220" s="15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8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8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</row>
    <row r="221" spans="1:87" ht="13.5">
      <c r="A221" s="15"/>
      <c r="B221" s="16"/>
      <c r="C221" s="17"/>
      <c r="D221" s="15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8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8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</row>
    <row r="222" spans="1:87" ht="13.5">
      <c r="A222" s="15"/>
      <c r="B222" s="16"/>
      <c r="C222" s="17"/>
      <c r="D222" s="15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8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8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</row>
    <row r="223" spans="1:87" ht="13.5">
      <c r="A223" s="15"/>
      <c r="B223" s="16"/>
      <c r="C223" s="17"/>
      <c r="D223" s="15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8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8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</row>
    <row r="224" spans="1:87" ht="13.5">
      <c r="A224" s="15"/>
      <c r="B224" s="16"/>
      <c r="C224" s="17"/>
      <c r="D224" s="15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8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8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</row>
    <row r="225" spans="1:87" ht="13.5">
      <c r="A225" s="15"/>
      <c r="B225" s="16"/>
      <c r="C225" s="17"/>
      <c r="D225" s="15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8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8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</row>
    <row r="226" spans="1:87" ht="13.5">
      <c r="A226" s="15"/>
      <c r="B226" s="16"/>
      <c r="C226" s="17"/>
      <c r="D226" s="15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8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8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</row>
    <row r="227" spans="1:87" ht="13.5">
      <c r="A227" s="15"/>
      <c r="B227" s="16"/>
      <c r="C227" s="17"/>
      <c r="D227" s="15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8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8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</row>
    <row r="228" spans="1:87" ht="13.5">
      <c r="A228" s="15"/>
      <c r="B228" s="16"/>
      <c r="C228" s="17"/>
      <c r="D228" s="15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8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8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</row>
    <row r="229" spans="1:87" ht="13.5">
      <c r="A229" s="15"/>
      <c r="B229" s="16"/>
      <c r="C229" s="17"/>
      <c r="D229" s="15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8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8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</row>
    <row r="230" spans="1:87" ht="13.5">
      <c r="A230" s="15"/>
      <c r="B230" s="16"/>
      <c r="C230" s="17"/>
      <c r="D230" s="1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8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8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</row>
    <row r="231" spans="1:87" ht="13.5">
      <c r="A231" s="15"/>
      <c r="B231" s="16"/>
      <c r="C231" s="17"/>
      <c r="D231" s="15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8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8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</row>
    <row r="232" spans="1:87" ht="13.5">
      <c r="A232" s="15"/>
      <c r="B232" s="16"/>
      <c r="C232" s="17"/>
      <c r="D232" s="1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8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8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</row>
    <row r="233" spans="1:87" ht="13.5">
      <c r="A233" s="15"/>
      <c r="B233" s="16"/>
      <c r="C233" s="17"/>
      <c r="D233" s="15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8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8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</row>
    <row r="234" spans="1:87" ht="13.5">
      <c r="A234" s="15"/>
      <c r="B234" s="16"/>
      <c r="C234" s="17"/>
      <c r="D234" s="15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8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8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</row>
    <row r="235" spans="1:87" ht="13.5">
      <c r="A235" s="15"/>
      <c r="B235" s="16"/>
      <c r="C235" s="17"/>
      <c r="D235" s="15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8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8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</row>
    <row r="236" spans="1:87" ht="13.5">
      <c r="A236" s="15"/>
      <c r="B236" s="16"/>
      <c r="C236" s="17"/>
      <c r="D236" s="15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8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8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</row>
    <row r="237" spans="1:87" ht="13.5">
      <c r="A237" s="15"/>
      <c r="B237" s="16"/>
      <c r="C237" s="17"/>
      <c r="D237" s="15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8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8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</row>
    <row r="238" spans="1:87" ht="13.5">
      <c r="A238" s="15"/>
      <c r="B238" s="16"/>
      <c r="C238" s="17"/>
      <c r="D238" s="1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8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8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</row>
    <row r="239" spans="1:87" ht="13.5">
      <c r="A239" s="15"/>
      <c r="B239" s="16"/>
      <c r="C239" s="17"/>
      <c r="D239" s="15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8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8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</row>
    <row r="240" spans="1:87" ht="13.5">
      <c r="A240" s="15"/>
      <c r="B240" s="16"/>
      <c r="C240" s="17"/>
      <c r="D240" s="15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8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8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</row>
    <row r="241" spans="1:87" ht="13.5">
      <c r="A241" s="15"/>
      <c r="B241" s="16"/>
      <c r="C241" s="17"/>
      <c r="D241" s="15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8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8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</row>
    <row r="242" spans="1:87" ht="13.5">
      <c r="A242" s="15"/>
      <c r="B242" s="16"/>
      <c r="C242" s="17"/>
      <c r="D242" s="15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8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8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</row>
    <row r="243" spans="1:87" ht="13.5">
      <c r="A243" s="15"/>
      <c r="B243" s="16"/>
      <c r="C243" s="17"/>
      <c r="D243" s="1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8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8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</row>
    <row r="244" spans="1:87" ht="13.5">
      <c r="A244" s="15"/>
      <c r="B244" s="16"/>
      <c r="C244" s="17"/>
      <c r="D244" s="1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8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8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</row>
    <row r="245" spans="1:87" ht="13.5">
      <c r="A245" s="15"/>
      <c r="B245" s="16"/>
      <c r="C245" s="17"/>
      <c r="D245" s="15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8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8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</row>
    <row r="246" spans="1:87" ht="13.5">
      <c r="A246" s="15"/>
      <c r="B246" s="16"/>
      <c r="C246" s="17"/>
      <c r="D246" s="15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8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8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</row>
    <row r="247" spans="1:87" ht="13.5">
      <c r="A247" s="15"/>
      <c r="B247" s="16"/>
      <c r="C247" s="17"/>
      <c r="D247" s="15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8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8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</row>
    <row r="248" spans="1:87" ht="13.5">
      <c r="A248" s="15"/>
      <c r="B248" s="16"/>
      <c r="C248" s="17"/>
      <c r="D248" s="15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8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8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</row>
    <row r="249" spans="1:87" ht="13.5">
      <c r="A249" s="15"/>
      <c r="B249" s="16"/>
      <c r="C249" s="17"/>
      <c r="D249" s="15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8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8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</row>
    <row r="250" spans="1:87" ht="13.5">
      <c r="A250" s="15"/>
      <c r="B250" s="16"/>
      <c r="C250" s="17"/>
      <c r="D250" s="1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8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8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</row>
    <row r="251" spans="1:87" ht="13.5">
      <c r="A251" s="15"/>
      <c r="B251" s="16"/>
      <c r="C251" s="17"/>
      <c r="D251" s="15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8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8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</row>
    <row r="252" spans="1:87" ht="13.5">
      <c r="A252" s="15"/>
      <c r="B252" s="16"/>
      <c r="C252" s="17"/>
      <c r="D252" s="15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8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8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</row>
    <row r="253" spans="1:87" ht="13.5">
      <c r="A253" s="15"/>
      <c r="B253" s="16"/>
      <c r="C253" s="17"/>
      <c r="D253" s="15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8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8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</row>
    <row r="254" spans="1:87" ht="13.5">
      <c r="A254" s="15"/>
      <c r="B254" s="16"/>
      <c r="C254" s="17"/>
      <c r="D254" s="15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8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8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</row>
    <row r="255" spans="1:87" ht="13.5">
      <c r="A255" s="15"/>
      <c r="B255" s="16"/>
      <c r="C255" s="17"/>
      <c r="D255" s="15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8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8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</row>
    <row r="256" spans="1:87" ht="13.5">
      <c r="A256" s="15"/>
      <c r="B256" s="16"/>
      <c r="C256" s="17"/>
      <c r="D256" s="15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8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8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</row>
    <row r="257" spans="1:87" ht="13.5">
      <c r="A257" s="15"/>
      <c r="B257" s="16"/>
      <c r="C257" s="17"/>
      <c r="D257" s="15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8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8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</row>
    <row r="258" spans="1:87" ht="13.5">
      <c r="A258" s="15"/>
      <c r="B258" s="16"/>
      <c r="C258" s="17"/>
      <c r="D258" s="15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8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8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</row>
    <row r="259" spans="1:87" ht="13.5">
      <c r="A259" s="15"/>
      <c r="B259" s="16"/>
      <c r="C259" s="17"/>
      <c r="D259" s="15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8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8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</row>
    <row r="260" spans="1:87" ht="13.5">
      <c r="A260" s="15"/>
      <c r="B260" s="16"/>
      <c r="C260" s="17"/>
      <c r="D260" s="15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8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8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</row>
    <row r="261" spans="1:87" ht="13.5">
      <c r="A261" s="15"/>
      <c r="B261" s="16"/>
      <c r="C261" s="17"/>
      <c r="D261" s="15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8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8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</row>
    <row r="262" spans="1:87" ht="13.5">
      <c r="A262" s="15"/>
      <c r="B262" s="16"/>
      <c r="C262" s="17"/>
      <c r="D262" s="15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8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8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</row>
    <row r="263" spans="1:87" ht="13.5">
      <c r="A263" s="15"/>
      <c r="B263" s="16"/>
      <c r="C263" s="17"/>
      <c r="D263" s="15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8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8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</row>
    <row r="264" spans="1:87" ht="13.5">
      <c r="A264" s="15"/>
      <c r="B264" s="16"/>
      <c r="C264" s="17"/>
      <c r="D264" s="15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8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8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</row>
    <row r="265" spans="1:87" ht="13.5">
      <c r="A265" s="15"/>
      <c r="B265" s="16"/>
      <c r="C265" s="17"/>
      <c r="D265" s="15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8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8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</row>
    <row r="266" spans="1:87" ht="13.5">
      <c r="A266" s="15"/>
      <c r="B266" s="16"/>
      <c r="C266" s="17"/>
      <c r="D266" s="15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8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8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</row>
    <row r="267" spans="1:87" ht="13.5">
      <c r="A267" s="15"/>
      <c r="B267" s="16"/>
      <c r="C267" s="17"/>
      <c r="D267" s="15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8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8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</row>
    <row r="268" spans="1:87" ht="13.5">
      <c r="A268" s="15"/>
      <c r="B268" s="16"/>
      <c r="C268" s="17"/>
      <c r="D268" s="15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8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8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</row>
    <row r="269" spans="1:87" ht="13.5">
      <c r="A269" s="15"/>
      <c r="B269" s="16"/>
      <c r="C269" s="17"/>
      <c r="D269" s="15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8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8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</row>
    <row r="270" spans="1:87" ht="13.5">
      <c r="A270" s="15"/>
      <c r="B270" s="16"/>
      <c r="C270" s="17"/>
      <c r="D270" s="15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8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8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</row>
    <row r="271" spans="1:87" ht="13.5">
      <c r="A271" s="15"/>
      <c r="B271" s="16"/>
      <c r="C271" s="17"/>
      <c r="D271" s="15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8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8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</row>
    <row r="272" spans="1:87" ht="13.5">
      <c r="A272" s="15"/>
      <c r="B272" s="16"/>
      <c r="C272" s="17"/>
      <c r="D272" s="15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8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8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</row>
    <row r="273" spans="1:87" ht="13.5">
      <c r="A273" s="15"/>
      <c r="B273" s="16"/>
      <c r="C273" s="17"/>
      <c r="D273" s="15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8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8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</row>
    <row r="274" spans="1:87" ht="13.5">
      <c r="A274" s="15"/>
      <c r="B274" s="16"/>
      <c r="C274" s="17"/>
      <c r="D274" s="15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8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8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</row>
    <row r="275" spans="1:87" ht="13.5">
      <c r="A275" s="15"/>
      <c r="B275" s="16"/>
      <c r="C275" s="17"/>
      <c r="D275" s="15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8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8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</row>
    <row r="276" spans="1:87" ht="13.5">
      <c r="A276" s="15"/>
      <c r="B276" s="16"/>
      <c r="C276" s="17"/>
      <c r="D276" s="15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8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8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</row>
    <row r="277" spans="1:87" ht="13.5">
      <c r="A277" s="15"/>
      <c r="B277" s="16"/>
      <c r="C277" s="17"/>
      <c r="D277" s="15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8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8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</row>
    <row r="278" spans="1:87" ht="13.5">
      <c r="A278" s="15"/>
      <c r="B278" s="16"/>
      <c r="C278" s="17"/>
      <c r="D278" s="15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8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8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</row>
    <row r="279" spans="1:87" ht="13.5">
      <c r="A279" s="15"/>
      <c r="B279" s="16"/>
      <c r="C279" s="17"/>
      <c r="D279" s="15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8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8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</row>
    <row r="280" spans="1:87" ht="13.5">
      <c r="A280" s="15"/>
      <c r="B280" s="16"/>
      <c r="C280" s="17"/>
      <c r="D280" s="15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8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8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</row>
    <row r="281" spans="1:87" ht="13.5">
      <c r="A281" s="15"/>
      <c r="B281" s="16"/>
      <c r="C281" s="17"/>
      <c r="D281" s="15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8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8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</row>
    <row r="282" spans="1:87" ht="13.5">
      <c r="A282" s="15"/>
      <c r="B282" s="16"/>
      <c r="C282" s="17"/>
      <c r="D282" s="15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8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8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</row>
    <row r="283" spans="1:87" ht="13.5">
      <c r="A283" s="15"/>
      <c r="B283" s="16"/>
      <c r="C283" s="17"/>
      <c r="D283" s="15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8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8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</row>
    <row r="284" spans="1:87" ht="13.5">
      <c r="A284" s="15"/>
      <c r="B284" s="16"/>
      <c r="C284" s="17"/>
      <c r="D284" s="15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8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8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</row>
    <row r="285" spans="1:87" ht="13.5">
      <c r="A285" s="15"/>
      <c r="B285" s="16"/>
      <c r="C285" s="17"/>
      <c r="D285" s="15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8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8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</row>
    <row r="286" spans="1:87" ht="13.5">
      <c r="A286" s="15"/>
      <c r="B286" s="16"/>
      <c r="C286" s="17"/>
      <c r="D286" s="15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8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8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</row>
    <row r="287" spans="1:87" ht="13.5">
      <c r="A287" s="15"/>
      <c r="B287" s="16"/>
      <c r="C287" s="17"/>
      <c r="D287" s="15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8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8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</row>
    <row r="288" spans="1:87" ht="13.5">
      <c r="A288" s="15"/>
      <c r="B288" s="16"/>
      <c r="C288" s="17"/>
      <c r="D288" s="15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8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8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</row>
    <row r="289" spans="1:87" ht="13.5">
      <c r="A289" s="15"/>
      <c r="B289" s="16"/>
      <c r="C289" s="17"/>
      <c r="D289" s="15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8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8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</row>
    <row r="290" spans="1:87" ht="13.5">
      <c r="A290" s="15"/>
      <c r="B290" s="16"/>
      <c r="C290" s="17"/>
      <c r="D290" s="15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8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8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</row>
    <row r="291" spans="1:87" ht="13.5">
      <c r="A291" s="15"/>
      <c r="B291" s="16"/>
      <c r="C291" s="17"/>
      <c r="D291" s="15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8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8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</row>
    <row r="292" spans="1:87" ht="13.5">
      <c r="A292" s="15"/>
      <c r="B292" s="16"/>
      <c r="C292" s="17"/>
      <c r="D292" s="15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8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8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</row>
    <row r="293" spans="1:87" ht="13.5">
      <c r="A293" s="15"/>
      <c r="B293" s="16"/>
      <c r="C293" s="17"/>
      <c r="D293" s="15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8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8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</row>
    <row r="294" spans="1:87" ht="13.5">
      <c r="A294" s="15"/>
      <c r="B294" s="16"/>
      <c r="C294" s="17"/>
      <c r="D294" s="15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8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8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</row>
    <row r="295" spans="1:87" ht="13.5">
      <c r="A295" s="15"/>
      <c r="B295" s="16"/>
      <c r="C295" s="17"/>
      <c r="D295" s="15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8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8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</row>
    <row r="296" spans="1:87" ht="13.5">
      <c r="A296" s="15"/>
      <c r="B296" s="16"/>
      <c r="C296" s="17"/>
      <c r="D296" s="15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8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8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</row>
    <row r="297" spans="1:87" ht="13.5">
      <c r="A297" s="15"/>
      <c r="B297" s="16"/>
      <c r="C297" s="17"/>
      <c r="D297" s="15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8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8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</row>
    <row r="298" spans="1:87" ht="13.5">
      <c r="A298" s="15"/>
      <c r="B298" s="16"/>
      <c r="C298" s="17"/>
      <c r="D298" s="15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8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8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</row>
    <row r="299" spans="1:87" ht="13.5">
      <c r="A299" s="15"/>
      <c r="B299" s="16"/>
      <c r="C299" s="17"/>
      <c r="D299" s="15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8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8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</row>
    <row r="300" spans="1:87" ht="13.5">
      <c r="A300" s="15"/>
      <c r="B300" s="16"/>
      <c r="C300" s="17"/>
      <c r="D300" s="15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8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8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</row>
    <row r="301" spans="1:87" ht="13.5">
      <c r="A301" s="15"/>
      <c r="B301" s="16"/>
      <c r="C301" s="17"/>
      <c r="D301" s="15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8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8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</row>
    <row r="302" spans="1:87" ht="13.5">
      <c r="A302" s="15"/>
      <c r="B302" s="16"/>
      <c r="C302" s="17"/>
      <c r="D302" s="15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8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8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</row>
    <row r="303" spans="1:87" ht="13.5">
      <c r="A303" s="15"/>
      <c r="B303" s="16"/>
      <c r="C303" s="17"/>
      <c r="D303" s="15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8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8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</row>
    <row r="304" spans="1:87" ht="13.5">
      <c r="A304" s="15"/>
      <c r="B304" s="16"/>
      <c r="C304" s="17"/>
      <c r="D304" s="15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8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8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</row>
    <row r="305" spans="1:87" ht="13.5">
      <c r="A305" s="15"/>
      <c r="B305" s="16"/>
      <c r="C305" s="17"/>
      <c r="D305" s="15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8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8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</row>
    <row r="306" spans="1:87" ht="13.5">
      <c r="A306" s="15"/>
      <c r="B306" s="16"/>
      <c r="C306" s="17"/>
      <c r="D306" s="15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8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8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</row>
    <row r="307" spans="1:87" ht="13.5">
      <c r="A307" s="15"/>
      <c r="B307" s="16"/>
      <c r="C307" s="17"/>
      <c r="D307" s="15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8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8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</row>
    <row r="308" spans="1:87" ht="13.5">
      <c r="A308" s="15"/>
      <c r="B308" s="16"/>
      <c r="C308" s="17"/>
      <c r="D308" s="15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8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8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</row>
    <row r="309" spans="1:87" ht="13.5">
      <c r="A309" s="15"/>
      <c r="B309" s="16"/>
      <c r="C309" s="17"/>
      <c r="D309" s="15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8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8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</row>
    <row r="310" spans="1:87" ht="13.5">
      <c r="A310" s="15"/>
      <c r="B310" s="16"/>
      <c r="C310" s="17"/>
      <c r="D310" s="15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8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8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</row>
    <row r="311" spans="1:87" ht="13.5">
      <c r="A311" s="15"/>
      <c r="B311" s="16"/>
      <c r="C311" s="17"/>
      <c r="D311" s="15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8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8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</row>
    <row r="312" spans="1:87" ht="13.5">
      <c r="A312" s="15"/>
      <c r="B312" s="16"/>
      <c r="C312" s="17"/>
      <c r="D312" s="15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8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8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</row>
    <row r="313" spans="1:87" ht="13.5">
      <c r="A313" s="15"/>
      <c r="B313" s="16"/>
      <c r="C313" s="17"/>
      <c r="D313" s="15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8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8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</row>
    <row r="314" spans="1:87" ht="13.5">
      <c r="A314" s="15"/>
      <c r="B314" s="16"/>
      <c r="C314" s="17"/>
      <c r="D314" s="15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8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8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</row>
    <row r="315" spans="1:87" ht="13.5">
      <c r="A315" s="15"/>
      <c r="B315" s="16"/>
      <c r="C315" s="17"/>
      <c r="D315" s="15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8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8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</row>
    <row r="316" spans="1:87" ht="13.5">
      <c r="A316" s="15"/>
      <c r="B316" s="16"/>
      <c r="C316" s="17"/>
      <c r="D316" s="15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8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8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</row>
    <row r="317" spans="1:87" ht="13.5">
      <c r="A317" s="15"/>
      <c r="B317" s="16"/>
      <c r="C317" s="17"/>
      <c r="D317" s="15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8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8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</row>
    <row r="318" spans="1:87" ht="13.5">
      <c r="A318" s="15"/>
      <c r="B318" s="16"/>
      <c r="C318" s="17"/>
      <c r="D318" s="15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8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8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</row>
    <row r="319" spans="1:87" ht="13.5">
      <c r="A319" s="15"/>
      <c r="B319" s="16"/>
      <c r="C319" s="17"/>
      <c r="D319" s="15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8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8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</row>
    <row r="320" spans="1:87" ht="13.5">
      <c r="A320" s="15"/>
      <c r="B320" s="16"/>
      <c r="C320" s="17"/>
      <c r="D320" s="15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8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8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</row>
    <row r="321" spans="1:87" ht="13.5">
      <c r="A321" s="15"/>
      <c r="B321" s="16"/>
      <c r="C321" s="17"/>
      <c r="D321" s="15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8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8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</row>
    <row r="322" spans="1:87" ht="13.5">
      <c r="A322" s="15"/>
      <c r="B322" s="16"/>
      <c r="C322" s="17"/>
      <c r="D322" s="15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8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8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</row>
    <row r="323" spans="1:87" ht="13.5">
      <c r="A323" s="15"/>
      <c r="B323" s="16"/>
      <c r="C323" s="17"/>
      <c r="D323" s="15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8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8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</row>
    <row r="324" spans="1:87" ht="13.5">
      <c r="A324" s="15"/>
      <c r="B324" s="16"/>
      <c r="C324" s="17"/>
      <c r="D324" s="15"/>
      <c r="E324" s="17"/>
      <c r="F324" s="17"/>
      <c r="G324" s="17"/>
      <c r="H324" s="17"/>
      <c r="I324" s="17"/>
      <c r="J324" s="17"/>
      <c r="K324" s="17"/>
      <c r="L324" s="17"/>
      <c r="M324" s="17"/>
      <c r="O324" s="18"/>
      <c r="P324" s="17"/>
      <c r="R324" s="17"/>
      <c r="S324" s="17"/>
      <c r="U324" s="17"/>
      <c r="V324" s="17"/>
      <c r="X324" s="17"/>
      <c r="Y324" s="17"/>
      <c r="AA324" s="17"/>
      <c r="AB324" s="17"/>
      <c r="AC324" s="17"/>
      <c r="AD324" s="17"/>
      <c r="AE324" s="17"/>
      <c r="AF324" s="17"/>
      <c r="AH324" s="17"/>
      <c r="AJ324" s="17"/>
      <c r="AK324" s="17"/>
      <c r="AL324" s="17"/>
      <c r="AM324" s="17"/>
      <c r="AN324" s="17"/>
      <c r="AO324" s="17"/>
      <c r="AP324" s="17"/>
      <c r="AQ324" s="17"/>
      <c r="AS324" s="17"/>
      <c r="AT324" s="17"/>
      <c r="AU324" s="17"/>
      <c r="AW324" s="17"/>
      <c r="AY324" s="17"/>
      <c r="AZ324" s="17"/>
      <c r="BA324" s="17"/>
      <c r="BC324" s="17"/>
      <c r="BD324" s="17"/>
      <c r="BE324" s="17"/>
      <c r="BG324" s="17"/>
      <c r="BH324" s="17"/>
      <c r="BI324" s="17"/>
      <c r="BK324" s="17"/>
      <c r="BM324" s="17"/>
      <c r="BN324" s="17"/>
      <c r="BO324" s="17"/>
      <c r="BQ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F324" s="17"/>
      <c r="CG324" s="17"/>
      <c r="CH324" s="17"/>
      <c r="CI324" s="17"/>
    </row>
    <row r="325" spans="1:87" ht="13.5">
      <c r="A325" s="15"/>
      <c r="B325" s="16"/>
      <c r="C325" s="17"/>
      <c r="D325" s="15"/>
      <c r="E325" s="17"/>
      <c r="F325" s="17"/>
      <c r="G325" s="17"/>
      <c r="H325" s="17"/>
      <c r="I325" s="17"/>
      <c r="J325" s="17"/>
      <c r="K325" s="17"/>
      <c r="L325" s="17"/>
      <c r="M325" s="17"/>
      <c r="O325" s="18"/>
      <c r="P325" s="17"/>
      <c r="R325" s="17"/>
      <c r="S325" s="17"/>
      <c r="U325" s="17"/>
      <c r="V325" s="17"/>
      <c r="X325" s="17"/>
      <c r="Y325" s="17"/>
      <c r="AA325" s="17"/>
      <c r="AB325" s="17"/>
      <c r="AC325" s="17"/>
      <c r="AD325" s="17"/>
      <c r="AE325" s="17"/>
      <c r="AF325" s="17"/>
      <c r="AH325" s="17"/>
      <c r="AJ325" s="17"/>
      <c r="AK325" s="17"/>
      <c r="AL325" s="17"/>
      <c r="AM325" s="17"/>
      <c r="AN325" s="17"/>
      <c r="AO325" s="17"/>
      <c r="AP325" s="17"/>
      <c r="AQ325" s="17"/>
      <c r="AS325" s="17"/>
      <c r="AT325" s="17"/>
      <c r="AU325" s="17"/>
      <c r="AW325" s="17"/>
      <c r="AY325" s="17"/>
      <c r="AZ325" s="17"/>
      <c r="BA325" s="17"/>
      <c r="BC325" s="17"/>
      <c r="BD325" s="17"/>
      <c r="BE325" s="17"/>
      <c r="BG325" s="17"/>
      <c r="BH325" s="17"/>
      <c r="BI325" s="17"/>
      <c r="BK325" s="17"/>
      <c r="BM325" s="17"/>
      <c r="BN325" s="17"/>
      <c r="BO325" s="17"/>
      <c r="BQ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F325" s="17"/>
      <c r="CG325" s="17"/>
      <c r="CH325" s="17"/>
      <c r="CI325" s="17"/>
    </row>
    <row r="326" spans="1:87" ht="13.5">
      <c r="A326" s="15"/>
      <c r="B326" s="16"/>
      <c r="C326" s="17"/>
      <c r="D326" s="15"/>
      <c r="E326" s="17"/>
      <c r="F326" s="17"/>
      <c r="G326" s="17"/>
      <c r="H326" s="17"/>
      <c r="I326" s="17"/>
      <c r="J326" s="17"/>
      <c r="K326" s="17"/>
      <c r="L326" s="17"/>
      <c r="M326" s="17"/>
      <c r="O326" s="18"/>
      <c r="P326" s="17"/>
      <c r="R326" s="17"/>
      <c r="S326" s="17"/>
      <c r="U326" s="17"/>
      <c r="V326" s="17"/>
      <c r="X326" s="17"/>
      <c r="Y326" s="17"/>
      <c r="AA326" s="17"/>
      <c r="AB326" s="17"/>
      <c r="AC326" s="17"/>
      <c r="AD326" s="17"/>
      <c r="AE326" s="17"/>
      <c r="AF326" s="17"/>
      <c r="AH326" s="17"/>
      <c r="AJ326" s="17"/>
      <c r="AK326" s="17"/>
      <c r="AL326" s="17"/>
      <c r="AM326" s="17"/>
      <c r="AN326" s="17"/>
      <c r="AO326" s="17"/>
      <c r="AP326" s="17"/>
      <c r="AQ326" s="17"/>
      <c r="AS326" s="17"/>
      <c r="AT326" s="17"/>
      <c r="AU326" s="17"/>
      <c r="AW326" s="17"/>
      <c r="AY326" s="17"/>
      <c r="AZ326" s="17"/>
      <c r="BA326" s="17"/>
      <c r="BC326" s="17"/>
      <c r="BD326" s="17"/>
      <c r="BE326" s="17"/>
      <c r="BG326" s="17"/>
      <c r="BH326" s="17"/>
      <c r="BI326" s="17"/>
      <c r="BK326" s="17"/>
      <c r="BM326" s="17"/>
      <c r="BN326" s="17"/>
      <c r="BO326" s="17"/>
      <c r="BQ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F326" s="17"/>
      <c r="CG326" s="17"/>
      <c r="CH326" s="17"/>
      <c r="CI326" s="17"/>
    </row>
    <row r="327" spans="1:87" ht="13.5">
      <c r="A327" s="15"/>
      <c r="B327" s="16"/>
      <c r="C327" s="17"/>
      <c r="D327" s="15"/>
      <c r="E327" s="17"/>
      <c r="F327" s="17"/>
      <c r="G327" s="17"/>
      <c r="H327" s="17"/>
      <c r="I327" s="17"/>
      <c r="J327" s="17"/>
      <c r="K327" s="17"/>
      <c r="L327" s="17"/>
      <c r="M327" s="17"/>
      <c r="O327" s="18"/>
      <c r="P327" s="17"/>
      <c r="R327" s="17"/>
      <c r="S327" s="17"/>
      <c r="U327" s="17"/>
      <c r="V327" s="17"/>
      <c r="X327" s="17"/>
      <c r="Y327" s="17"/>
      <c r="AA327" s="17"/>
      <c r="AB327" s="17"/>
      <c r="AC327" s="17"/>
      <c r="AD327" s="17"/>
      <c r="AE327" s="17"/>
      <c r="AF327" s="17"/>
      <c r="AH327" s="17"/>
      <c r="AJ327" s="17"/>
      <c r="AK327" s="17"/>
      <c r="AL327" s="17"/>
      <c r="AM327" s="17"/>
      <c r="AN327" s="17"/>
      <c r="AO327" s="17"/>
      <c r="AP327" s="17"/>
      <c r="AQ327" s="17"/>
      <c r="AS327" s="17"/>
      <c r="AT327" s="17"/>
      <c r="AU327" s="17"/>
      <c r="AW327" s="17"/>
      <c r="AY327" s="17"/>
      <c r="AZ327" s="17"/>
      <c r="BA327" s="17"/>
      <c r="BC327" s="17"/>
      <c r="BD327" s="17"/>
      <c r="BE327" s="17"/>
      <c r="BG327" s="17"/>
      <c r="BH327" s="17"/>
      <c r="BI327" s="17"/>
      <c r="BK327" s="17"/>
      <c r="BM327" s="17"/>
      <c r="BN327" s="17"/>
      <c r="BO327" s="17"/>
      <c r="BQ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F327" s="17"/>
      <c r="CG327" s="17"/>
      <c r="CH327" s="17"/>
      <c r="CI327" s="17"/>
    </row>
    <row r="328" spans="1:87" ht="13.5">
      <c r="A328" s="15"/>
      <c r="B328" s="16"/>
      <c r="C328" s="17"/>
      <c r="D328" s="15"/>
      <c r="E328" s="17"/>
      <c r="F328" s="17"/>
      <c r="G328" s="17"/>
      <c r="H328" s="17"/>
      <c r="I328" s="17"/>
      <c r="J328" s="17"/>
      <c r="K328" s="17"/>
      <c r="L328" s="17"/>
      <c r="M328" s="17"/>
      <c r="O328" s="18"/>
      <c r="P328" s="17"/>
      <c r="R328" s="17"/>
      <c r="S328" s="17"/>
      <c r="U328" s="17"/>
      <c r="V328" s="17"/>
      <c r="X328" s="17"/>
      <c r="Y328" s="17"/>
      <c r="AA328" s="17"/>
      <c r="AB328" s="17"/>
      <c r="AC328" s="17"/>
      <c r="AD328" s="17"/>
      <c r="AE328" s="17"/>
      <c r="AF328" s="17"/>
      <c r="AH328" s="17"/>
      <c r="AJ328" s="17"/>
      <c r="AK328" s="17"/>
      <c r="AL328" s="17"/>
      <c r="AM328" s="17"/>
      <c r="AN328" s="17"/>
      <c r="AO328" s="17"/>
      <c r="AP328" s="17"/>
      <c r="AQ328" s="17"/>
      <c r="AS328" s="17"/>
      <c r="AT328" s="17"/>
      <c r="AU328" s="17"/>
      <c r="AW328" s="17"/>
      <c r="AY328" s="17"/>
      <c r="AZ328" s="17"/>
      <c r="BA328" s="17"/>
      <c r="BC328" s="17"/>
      <c r="BD328" s="17"/>
      <c r="BE328" s="17"/>
      <c r="BG328" s="17"/>
      <c r="BH328" s="17"/>
      <c r="BI328" s="17"/>
      <c r="BK328" s="17"/>
      <c r="BM328" s="17"/>
      <c r="BN328" s="17"/>
      <c r="BO328" s="17"/>
      <c r="BQ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F328" s="17"/>
      <c r="CG328" s="17"/>
      <c r="CH328" s="17"/>
      <c r="CI328" s="17"/>
    </row>
    <row r="329" spans="1:87" ht="13.5">
      <c r="A329" s="15"/>
      <c r="B329" s="16"/>
      <c r="C329" s="17"/>
      <c r="D329" s="15"/>
      <c r="E329" s="17"/>
      <c r="F329" s="17"/>
      <c r="G329" s="17"/>
      <c r="H329" s="17"/>
      <c r="I329" s="17"/>
      <c r="J329" s="17"/>
      <c r="K329" s="17"/>
      <c r="L329" s="17"/>
      <c r="M329" s="17"/>
      <c r="O329" s="18"/>
      <c r="P329" s="17"/>
      <c r="R329" s="17"/>
      <c r="S329" s="17"/>
      <c r="U329" s="17"/>
      <c r="V329" s="17"/>
      <c r="X329" s="17"/>
      <c r="Y329" s="17"/>
      <c r="AA329" s="17"/>
      <c r="AB329" s="17"/>
      <c r="AC329" s="17"/>
      <c r="AD329" s="17"/>
      <c r="AE329" s="17"/>
      <c r="AF329" s="17"/>
      <c r="AH329" s="17"/>
      <c r="AJ329" s="17"/>
      <c r="AK329" s="17"/>
      <c r="AL329" s="17"/>
      <c r="AM329" s="17"/>
      <c r="AN329" s="17"/>
      <c r="AO329" s="17"/>
      <c r="AP329" s="17"/>
      <c r="AQ329" s="17"/>
      <c r="AS329" s="17"/>
      <c r="AT329" s="17"/>
      <c r="AU329" s="17"/>
      <c r="AW329" s="17"/>
      <c r="AY329" s="17"/>
      <c r="AZ329" s="17"/>
      <c r="BA329" s="17"/>
      <c r="BC329" s="17"/>
      <c r="BD329" s="17"/>
      <c r="BE329" s="17"/>
      <c r="BG329" s="17"/>
      <c r="BH329" s="17"/>
      <c r="BI329" s="17"/>
      <c r="BK329" s="17"/>
      <c r="BM329" s="17"/>
      <c r="BN329" s="17"/>
      <c r="BO329" s="17"/>
      <c r="BQ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F329" s="17"/>
      <c r="CG329" s="17"/>
      <c r="CH329" s="17"/>
      <c r="CI329" s="17"/>
    </row>
    <row r="330" spans="1:87" ht="13.5">
      <c r="A330" s="15"/>
      <c r="B330" s="16"/>
      <c r="C330" s="17"/>
      <c r="D330" s="15"/>
      <c r="E330" s="17"/>
      <c r="F330" s="17"/>
      <c r="G330" s="17"/>
      <c r="H330" s="17"/>
      <c r="I330" s="17"/>
      <c r="J330" s="17"/>
      <c r="K330" s="17"/>
      <c r="L330" s="17"/>
      <c r="M330" s="17"/>
      <c r="O330" s="18"/>
      <c r="P330" s="17"/>
      <c r="R330" s="17"/>
      <c r="S330" s="17"/>
      <c r="U330" s="17"/>
      <c r="V330" s="17"/>
      <c r="X330" s="17"/>
      <c r="Y330" s="17"/>
      <c r="AA330" s="17"/>
      <c r="AB330" s="17"/>
      <c r="AC330" s="17"/>
      <c r="AD330" s="17"/>
      <c r="AE330" s="17"/>
      <c r="AF330" s="17"/>
      <c r="AH330" s="17"/>
      <c r="AJ330" s="17"/>
      <c r="AK330" s="17"/>
      <c r="AL330" s="17"/>
      <c r="AM330" s="17"/>
      <c r="AN330" s="17"/>
      <c r="AO330" s="17"/>
      <c r="AP330" s="17"/>
      <c r="AQ330" s="17"/>
      <c r="AS330" s="17"/>
      <c r="AT330" s="17"/>
      <c r="AU330" s="17"/>
      <c r="AW330" s="17"/>
      <c r="AY330" s="17"/>
      <c r="AZ330" s="17"/>
      <c r="BA330" s="17"/>
      <c r="BC330" s="17"/>
      <c r="BD330" s="17"/>
      <c r="BE330" s="17"/>
      <c r="BG330" s="17"/>
      <c r="BH330" s="17"/>
      <c r="BI330" s="17"/>
      <c r="BK330" s="17"/>
      <c r="BM330" s="17"/>
      <c r="BN330" s="17"/>
      <c r="BO330" s="17"/>
      <c r="BQ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F330" s="17"/>
      <c r="CG330" s="17"/>
      <c r="CH330" s="17"/>
      <c r="CI330" s="17"/>
    </row>
    <row r="331" spans="1:87" ht="13.5">
      <c r="A331" s="15"/>
      <c r="B331" s="16"/>
      <c r="C331" s="17"/>
      <c r="D331" s="15"/>
      <c r="E331" s="17"/>
      <c r="F331" s="17"/>
      <c r="G331" s="17"/>
      <c r="H331" s="17"/>
      <c r="I331" s="17"/>
      <c r="J331" s="17"/>
      <c r="K331" s="17"/>
      <c r="L331" s="17"/>
      <c r="M331" s="17"/>
      <c r="O331" s="18"/>
      <c r="P331" s="17"/>
      <c r="R331" s="17"/>
      <c r="S331" s="17"/>
      <c r="U331" s="17"/>
      <c r="V331" s="17"/>
      <c r="X331" s="17"/>
      <c r="Y331" s="17"/>
      <c r="AA331" s="17"/>
      <c r="AB331" s="17"/>
      <c r="AC331" s="17"/>
      <c r="AD331" s="17"/>
      <c r="AE331" s="17"/>
      <c r="AF331" s="17"/>
      <c r="AH331" s="17"/>
      <c r="AJ331" s="17"/>
      <c r="AK331" s="17"/>
      <c r="AL331" s="17"/>
      <c r="AM331" s="17"/>
      <c r="AN331" s="17"/>
      <c r="AO331" s="17"/>
      <c r="AP331" s="17"/>
      <c r="AQ331" s="17"/>
      <c r="AS331" s="17"/>
      <c r="AT331" s="17"/>
      <c r="AU331" s="17"/>
      <c r="AW331" s="17"/>
      <c r="AY331" s="17"/>
      <c r="AZ331" s="17"/>
      <c r="BA331" s="17"/>
      <c r="BC331" s="17"/>
      <c r="BD331" s="17"/>
      <c r="BE331" s="17"/>
      <c r="BG331" s="17"/>
      <c r="BH331" s="17"/>
      <c r="BI331" s="17"/>
      <c r="BK331" s="17"/>
      <c r="BM331" s="17"/>
      <c r="BN331" s="17"/>
      <c r="BO331" s="17"/>
      <c r="BQ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F331" s="17"/>
      <c r="CG331" s="17"/>
      <c r="CH331" s="17"/>
      <c r="CI331" s="17"/>
    </row>
    <row r="332" spans="1:87" ht="13.5">
      <c r="A332" s="15"/>
      <c r="B332" s="16"/>
      <c r="C332" s="17"/>
      <c r="D332" s="15"/>
      <c r="E332" s="17"/>
      <c r="F332" s="17"/>
      <c r="G332" s="17"/>
      <c r="H332" s="17"/>
      <c r="I332" s="17"/>
      <c r="J332" s="17"/>
      <c r="K332" s="17"/>
      <c r="L332" s="17"/>
      <c r="M332" s="17"/>
      <c r="O332" s="18"/>
      <c r="P332" s="17"/>
      <c r="R332" s="17"/>
      <c r="S332" s="17"/>
      <c r="U332" s="17"/>
      <c r="V332" s="17"/>
      <c r="X332" s="17"/>
      <c r="Y332" s="17"/>
      <c r="AA332" s="17"/>
      <c r="AB332" s="17"/>
      <c r="AC332" s="17"/>
      <c r="AD332" s="17"/>
      <c r="AE332" s="17"/>
      <c r="AF332" s="17"/>
      <c r="AH332" s="17"/>
      <c r="AJ332" s="17"/>
      <c r="AK332" s="17"/>
      <c r="AL332" s="17"/>
      <c r="AM332" s="17"/>
      <c r="AN332" s="17"/>
      <c r="AO332" s="17"/>
      <c r="AP332" s="17"/>
      <c r="AQ332" s="17"/>
      <c r="AS332" s="17"/>
      <c r="AT332" s="17"/>
      <c r="AU332" s="17"/>
      <c r="AW332" s="17"/>
      <c r="AY332" s="17"/>
      <c r="AZ332" s="17"/>
      <c r="BA332" s="17"/>
      <c r="BC332" s="17"/>
      <c r="BD332" s="17"/>
      <c r="BE332" s="17"/>
      <c r="BG332" s="17"/>
      <c r="BH332" s="17"/>
      <c r="BI332" s="17"/>
      <c r="BK332" s="17"/>
      <c r="BM332" s="17"/>
      <c r="BN332" s="17"/>
      <c r="BO332" s="17"/>
      <c r="BQ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F332" s="17"/>
      <c r="CG332" s="17"/>
      <c r="CH332" s="17"/>
      <c r="CI332" s="17"/>
    </row>
    <row r="333" spans="1:87" ht="13.5">
      <c r="A333" s="15"/>
      <c r="B333" s="16"/>
      <c r="C333" s="17"/>
      <c r="D333" s="15"/>
      <c r="E333" s="17"/>
      <c r="F333" s="17"/>
      <c r="G333" s="17"/>
      <c r="H333" s="17"/>
      <c r="I333" s="17"/>
      <c r="J333" s="17"/>
      <c r="K333" s="17"/>
      <c r="L333" s="17"/>
      <c r="M333" s="17"/>
      <c r="O333" s="18"/>
      <c r="P333" s="17"/>
      <c r="R333" s="17"/>
      <c r="S333" s="17"/>
      <c r="U333" s="17"/>
      <c r="V333" s="17"/>
      <c r="X333" s="17"/>
      <c r="Y333" s="17"/>
      <c r="AA333" s="17"/>
      <c r="AB333" s="17"/>
      <c r="AC333" s="17"/>
      <c r="AD333" s="17"/>
      <c r="AE333" s="17"/>
      <c r="AF333" s="17"/>
      <c r="AH333" s="17"/>
      <c r="AJ333" s="17"/>
      <c r="AK333" s="17"/>
      <c r="AL333" s="17"/>
      <c r="AM333" s="17"/>
      <c r="AN333" s="17"/>
      <c r="AO333" s="17"/>
      <c r="AP333" s="17"/>
      <c r="AQ333" s="17"/>
      <c r="AS333" s="17"/>
      <c r="AT333" s="17"/>
      <c r="AU333" s="17"/>
      <c r="AW333" s="17"/>
      <c r="AY333" s="17"/>
      <c r="AZ333" s="17"/>
      <c r="BA333" s="17"/>
      <c r="BC333" s="17"/>
      <c r="BD333" s="17"/>
      <c r="BE333" s="17"/>
      <c r="BG333" s="17"/>
      <c r="BH333" s="17"/>
      <c r="BI333" s="17"/>
      <c r="BK333" s="17"/>
      <c r="BM333" s="17"/>
      <c r="BN333" s="17"/>
      <c r="BO333" s="17"/>
      <c r="BQ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F333" s="17"/>
      <c r="CG333" s="17"/>
      <c r="CH333" s="17"/>
      <c r="CI333" s="17"/>
    </row>
    <row r="334" spans="1:87" ht="13.5">
      <c r="A334" s="15"/>
      <c r="B334" s="16"/>
      <c r="C334" s="17"/>
      <c r="D334" s="15"/>
      <c r="E334" s="17"/>
      <c r="F334" s="17"/>
      <c r="G334" s="17"/>
      <c r="H334" s="17"/>
      <c r="I334" s="17"/>
      <c r="J334" s="17"/>
      <c r="K334" s="17"/>
      <c r="L334" s="17"/>
      <c r="M334" s="17"/>
      <c r="O334" s="18"/>
      <c r="P334" s="17"/>
      <c r="R334" s="17"/>
      <c r="S334" s="17"/>
      <c r="U334" s="17"/>
      <c r="V334" s="17"/>
      <c r="X334" s="17"/>
      <c r="Y334" s="17"/>
      <c r="AA334" s="17"/>
      <c r="AB334" s="17"/>
      <c r="AC334" s="17"/>
      <c r="AD334" s="17"/>
      <c r="AE334" s="17"/>
      <c r="AF334" s="17"/>
      <c r="AH334" s="17"/>
      <c r="AJ334" s="17"/>
      <c r="AK334" s="17"/>
      <c r="AL334" s="17"/>
      <c r="AM334" s="17"/>
      <c r="AN334" s="17"/>
      <c r="AO334" s="17"/>
      <c r="AP334" s="17"/>
      <c r="AQ334" s="17"/>
      <c r="AS334" s="17"/>
      <c r="AT334" s="17"/>
      <c r="AU334" s="17"/>
      <c r="AW334" s="17"/>
      <c r="AY334" s="17"/>
      <c r="AZ334" s="17"/>
      <c r="BA334" s="17"/>
      <c r="BC334" s="17"/>
      <c r="BD334" s="17"/>
      <c r="BE334" s="17"/>
      <c r="BG334" s="17"/>
      <c r="BH334" s="17"/>
      <c r="BI334" s="17"/>
      <c r="BK334" s="17"/>
      <c r="BM334" s="17"/>
      <c r="BN334" s="17"/>
      <c r="BO334" s="17"/>
      <c r="BQ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F334" s="17"/>
      <c r="CG334" s="17"/>
      <c r="CH334" s="17"/>
      <c r="CI334" s="17"/>
    </row>
    <row r="335" spans="1:87" ht="13.5">
      <c r="A335" s="15"/>
      <c r="B335" s="16"/>
      <c r="C335" s="17"/>
      <c r="D335" s="15"/>
      <c r="E335" s="17"/>
      <c r="F335" s="17"/>
      <c r="G335" s="17"/>
      <c r="H335" s="17"/>
      <c r="I335" s="17"/>
      <c r="J335" s="17"/>
      <c r="K335" s="17"/>
      <c r="L335" s="17"/>
      <c r="M335" s="17"/>
      <c r="O335" s="18"/>
      <c r="P335" s="17"/>
      <c r="R335" s="17"/>
      <c r="S335" s="17"/>
      <c r="U335" s="17"/>
      <c r="V335" s="17"/>
      <c r="X335" s="17"/>
      <c r="Y335" s="17"/>
      <c r="AA335" s="17"/>
      <c r="AB335" s="17"/>
      <c r="AC335" s="17"/>
      <c r="AD335" s="17"/>
      <c r="AE335" s="17"/>
      <c r="AF335" s="17"/>
      <c r="AH335" s="17"/>
      <c r="AJ335" s="17"/>
      <c r="AK335" s="17"/>
      <c r="AL335" s="17"/>
      <c r="AM335" s="17"/>
      <c r="AN335" s="17"/>
      <c r="AO335" s="17"/>
      <c r="AP335" s="17"/>
      <c r="AQ335" s="17"/>
      <c r="AS335" s="17"/>
      <c r="AT335" s="17"/>
      <c r="AU335" s="17"/>
      <c r="AW335" s="17"/>
      <c r="AY335" s="17"/>
      <c r="AZ335" s="17"/>
      <c r="BA335" s="17"/>
      <c r="BC335" s="17"/>
      <c r="BD335" s="17"/>
      <c r="BE335" s="17"/>
      <c r="BG335" s="17"/>
      <c r="BH335" s="17"/>
      <c r="BI335" s="17"/>
      <c r="BK335" s="17"/>
      <c r="BM335" s="17"/>
      <c r="BN335" s="17"/>
      <c r="BO335" s="17"/>
      <c r="BQ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F335" s="17"/>
      <c r="CG335" s="17"/>
      <c r="CH335" s="17"/>
      <c r="CI335" s="17"/>
    </row>
    <row r="336" spans="1:87" ht="13.5">
      <c r="A336" s="15"/>
      <c r="B336" s="16"/>
      <c r="C336" s="17"/>
      <c r="D336" s="15"/>
      <c r="E336" s="17"/>
      <c r="F336" s="17"/>
      <c r="G336" s="17"/>
      <c r="H336" s="17"/>
      <c r="I336" s="17"/>
      <c r="J336" s="17"/>
      <c r="K336" s="17"/>
      <c r="L336" s="17"/>
      <c r="M336" s="17"/>
      <c r="O336" s="18"/>
      <c r="P336" s="17"/>
      <c r="R336" s="17"/>
      <c r="S336" s="17"/>
      <c r="U336" s="17"/>
      <c r="V336" s="17"/>
      <c r="X336" s="17"/>
      <c r="Y336" s="17"/>
      <c r="AA336" s="17"/>
      <c r="AB336" s="17"/>
      <c r="AC336" s="17"/>
      <c r="AD336" s="17"/>
      <c r="AE336" s="17"/>
      <c r="AF336" s="17"/>
      <c r="AH336" s="17"/>
      <c r="AJ336" s="17"/>
      <c r="AK336" s="17"/>
      <c r="AL336" s="17"/>
      <c r="AM336" s="17"/>
      <c r="AN336" s="17"/>
      <c r="AO336" s="17"/>
      <c r="AP336" s="17"/>
      <c r="AQ336" s="17"/>
      <c r="AS336" s="17"/>
      <c r="AT336" s="17"/>
      <c r="AU336" s="17"/>
      <c r="AW336" s="17"/>
      <c r="AY336" s="17"/>
      <c r="AZ336" s="17"/>
      <c r="BA336" s="17"/>
      <c r="BC336" s="17"/>
      <c r="BD336" s="17"/>
      <c r="BE336" s="17"/>
      <c r="BG336" s="17"/>
      <c r="BH336" s="17"/>
      <c r="BI336" s="17"/>
      <c r="BK336" s="17"/>
      <c r="BM336" s="17"/>
      <c r="BN336" s="17"/>
      <c r="BO336" s="17"/>
      <c r="BQ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F336" s="17"/>
      <c r="CG336" s="17"/>
      <c r="CH336" s="17"/>
      <c r="CI336" s="17"/>
    </row>
    <row r="337" spans="1:87" ht="13.5">
      <c r="A337" s="15"/>
      <c r="B337" s="16"/>
      <c r="C337" s="17"/>
      <c r="D337" s="15"/>
      <c r="E337" s="17"/>
      <c r="F337" s="17"/>
      <c r="G337" s="17"/>
      <c r="H337" s="17"/>
      <c r="I337" s="17"/>
      <c r="J337" s="17"/>
      <c r="K337" s="17"/>
      <c r="L337" s="17"/>
      <c r="M337" s="17"/>
      <c r="O337" s="18"/>
      <c r="P337" s="17"/>
      <c r="R337" s="17"/>
      <c r="S337" s="17"/>
      <c r="U337" s="17"/>
      <c r="V337" s="17"/>
      <c r="X337" s="17"/>
      <c r="Y337" s="17"/>
      <c r="AA337" s="17"/>
      <c r="AB337" s="17"/>
      <c r="AC337" s="17"/>
      <c r="AD337" s="17"/>
      <c r="AE337" s="17"/>
      <c r="AF337" s="17"/>
      <c r="AH337" s="17"/>
      <c r="AJ337" s="17"/>
      <c r="AK337" s="17"/>
      <c r="AL337" s="17"/>
      <c r="AM337" s="17"/>
      <c r="AN337" s="17"/>
      <c r="AO337" s="17"/>
      <c r="AP337" s="17"/>
      <c r="AQ337" s="17"/>
      <c r="AS337" s="17"/>
      <c r="AT337" s="17"/>
      <c r="AU337" s="17"/>
      <c r="AW337" s="17"/>
      <c r="AY337" s="17"/>
      <c r="AZ337" s="17"/>
      <c r="BA337" s="17"/>
      <c r="BC337" s="17"/>
      <c r="BD337" s="17"/>
      <c r="BE337" s="17"/>
      <c r="BG337" s="17"/>
      <c r="BH337" s="17"/>
      <c r="BI337" s="17"/>
      <c r="BK337" s="17"/>
      <c r="BM337" s="17"/>
      <c r="BN337" s="17"/>
      <c r="BO337" s="17"/>
      <c r="BQ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F337" s="17"/>
      <c r="CG337" s="17"/>
      <c r="CH337" s="17"/>
      <c r="CI337" s="17"/>
    </row>
    <row r="338" spans="1:87" ht="13.5">
      <c r="A338" s="15"/>
      <c r="B338" s="16"/>
      <c r="C338" s="17"/>
      <c r="D338" s="15"/>
      <c r="E338" s="17"/>
      <c r="F338" s="17"/>
      <c r="G338" s="17"/>
      <c r="H338" s="17"/>
      <c r="I338" s="17"/>
      <c r="J338" s="17"/>
      <c r="K338" s="17"/>
      <c r="L338" s="17"/>
      <c r="M338" s="17"/>
      <c r="O338" s="18"/>
      <c r="P338" s="17"/>
      <c r="R338" s="17"/>
      <c r="S338" s="17"/>
      <c r="U338" s="17"/>
      <c r="V338" s="17"/>
      <c r="X338" s="17"/>
      <c r="Y338" s="17"/>
      <c r="AA338" s="17"/>
      <c r="AB338" s="17"/>
      <c r="AC338" s="17"/>
      <c r="AD338" s="17"/>
      <c r="AE338" s="17"/>
      <c r="AF338" s="17"/>
      <c r="AH338" s="17"/>
      <c r="AJ338" s="17"/>
      <c r="AK338" s="17"/>
      <c r="AL338" s="17"/>
      <c r="AM338" s="17"/>
      <c r="AN338" s="17"/>
      <c r="AO338" s="17"/>
      <c r="AP338" s="17"/>
      <c r="AQ338" s="17"/>
      <c r="AS338" s="17"/>
      <c r="AT338" s="17"/>
      <c r="AU338" s="17"/>
      <c r="AW338" s="17"/>
      <c r="AY338" s="17"/>
      <c r="AZ338" s="17"/>
      <c r="BA338" s="17"/>
      <c r="BC338" s="17"/>
      <c r="BD338" s="17"/>
      <c r="BE338" s="17"/>
      <c r="BG338" s="17"/>
      <c r="BH338" s="17"/>
      <c r="BI338" s="17"/>
      <c r="BK338" s="17"/>
      <c r="BM338" s="17"/>
      <c r="BN338" s="17"/>
      <c r="BO338" s="17"/>
      <c r="BQ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F338" s="17"/>
      <c r="CG338" s="17"/>
      <c r="CH338" s="17"/>
      <c r="CI338" s="17"/>
    </row>
    <row r="339" spans="1:87" ht="13.5">
      <c r="A339" s="15"/>
      <c r="B339" s="16"/>
      <c r="C339" s="17"/>
      <c r="D339" s="15"/>
      <c r="E339" s="17"/>
      <c r="F339" s="17"/>
      <c r="G339" s="17"/>
      <c r="H339" s="17"/>
      <c r="I339" s="17"/>
      <c r="J339" s="17"/>
      <c r="K339" s="17"/>
      <c r="L339" s="17"/>
      <c r="M339" s="17"/>
      <c r="O339" s="18"/>
      <c r="P339" s="17"/>
      <c r="R339" s="17"/>
      <c r="S339" s="17"/>
      <c r="U339" s="17"/>
      <c r="V339" s="17"/>
      <c r="X339" s="17"/>
      <c r="Y339" s="17"/>
      <c r="AA339" s="17"/>
      <c r="AB339" s="17"/>
      <c r="AC339" s="17"/>
      <c r="AD339" s="17"/>
      <c r="AE339" s="17"/>
      <c r="AF339" s="17"/>
      <c r="AH339" s="17"/>
      <c r="AJ339" s="17"/>
      <c r="AK339" s="17"/>
      <c r="AL339" s="17"/>
      <c r="AM339" s="17"/>
      <c r="AN339" s="17"/>
      <c r="AO339" s="17"/>
      <c r="AP339" s="17"/>
      <c r="AQ339" s="17"/>
      <c r="AS339" s="17"/>
      <c r="AT339" s="17"/>
      <c r="AU339" s="17"/>
      <c r="AW339" s="17"/>
      <c r="AY339" s="17"/>
      <c r="AZ339" s="17"/>
      <c r="BA339" s="17"/>
      <c r="BC339" s="17"/>
      <c r="BD339" s="17"/>
      <c r="BE339" s="17"/>
      <c r="BG339" s="17"/>
      <c r="BH339" s="17"/>
      <c r="BI339" s="17"/>
      <c r="BK339" s="17"/>
      <c r="BM339" s="17"/>
      <c r="BN339" s="17"/>
      <c r="BO339" s="17"/>
      <c r="BQ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F339" s="17"/>
      <c r="CG339" s="17"/>
      <c r="CH339" s="17"/>
      <c r="CI339" s="17"/>
    </row>
    <row r="340" spans="1:87" ht="13.5">
      <c r="A340" s="15"/>
      <c r="B340" s="16"/>
      <c r="C340" s="17"/>
      <c r="D340" s="15"/>
      <c r="E340" s="17"/>
      <c r="F340" s="17"/>
      <c r="G340" s="17"/>
      <c r="H340" s="17"/>
      <c r="I340" s="17"/>
      <c r="J340" s="17"/>
      <c r="K340" s="17"/>
      <c r="L340" s="17"/>
      <c r="M340" s="17"/>
      <c r="O340" s="18"/>
      <c r="P340" s="17"/>
      <c r="R340" s="17"/>
      <c r="S340" s="17"/>
      <c r="U340" s="17"/>
      <c r="V340" s="17"/>
      <c r="X340" s="17"/>
      <c r="Y340" s="17"/>
      <c r="AA340" s="17"/>
      <c r="AB340" s="17"/>
      <c r="AC340" s="17"/>
      <c r="AD340" s="17"/>
      <c r="AE340" s="17"/>
      <c r="AF340" s="17"/>
      <c r="AH340" s="17"/>
      <c r="AJ340" s="17"/>
      <c r="AK340" s="17"/>
      <c r="AL340" s="17"/>
      <c r="AM340" s="17"/>
      <c r="AN340" s="17"/>
      <c r="AO340" s="17"/>
      <c r="AP340" s="17"/>
      <c r="AQ340" s="17"/>
      <c r="AS340" s="17"/>
      <c r="AT340" s="17"/>
      <c r="AU340" s="17"/>
      <c r="AW340" s="17"/>
      <c r="AY340" s="17"/>
      <c r="AZ340" s="17"/>
      <c r="BA340" s="17"/>
      <c r="BC340" s="17"/>
      <c r="BD340" s="17"/>
      <c r="BE340" s="17"/>
      <c r="BG340" s="17"/>
      <c r="BH340" s="17"/>
      <c r="BI340" s="17"/>
      <c r="BK340" s="17"/>
      <c r="BM340" s="17"/>
      <c r="BN340" s="17"/>
      <c r="BO340" s="17"/>
      <c r="BQ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F340" s="17"/>
      <c r="CG340" s="17"/>
      <c r="CH340" s="17"/>
      <c r="CI340" s="17"/>
    </row>
    <row r="341" spans="1:87" ht="13.5">
      <c r="A341" s="15"/>
      <c r="B341" s="16"/>
      <c r="C341" s="17"/>
      <c r="D341" s="15"/>
      <c r="E341" s="17"/>
      <c r="F341" s="17"/>
      <c r="G341" s="17"/>
      <c r="H341" s="17"/>
      <c r="I341" s="17"/>
      <c r="J341" s="17"/>
      <c r="K341" s="17"/>
      <c r="L341" s="17"/>
      <c r="M341" s="17"/>
      <c r="O341" s="18"/>
      <c r="P341" s="17"/>
      <c r="R341" s="17"/>
      <c r="S341" s="17"/>
      <c r="U341" s="17"/>
      <c r="V341" s="17"/>
      <c r="X341" s="17"/>
      <c r="Y341" s="17"/>
      <c r="AA341" s="17"/>
      <c r="AB341" s="17"/>
      <c r="AC341" s="17"/>
      <c r="AD341" s="17"/>
      <c r="AE341" s="17"/>
      <c r="AF341" s="17"/>
      <c r="AH341" s="17"/>
      <c r="AJ341" s="17"/>
      <c r="AK341" s="17"/>
      <c r="AL341" s="17"/>
      <c r="AM341" s="17"/>
      <c r="AN341" s="17"/>
      <c r="AO341" s="17"/>
      <c r="AP341" s="17"/>
      <c r="AQ341" s="17"/>
      <c r="AS341" s="17"/>
      <c r="AT341" s="17"/>
      <c r="AU341" s="17"/>
      <c r="AW341" s="17"/>
      <c r="AY341" s="17"/>
      <c r="AZ341" s="17"/>
      <c r="BA341" s="17"/>
      <c r="BC341" s="17"/>
      <c r="BD341" s="17"/>
      <c r="BE341" s="17"/>
      <c r="BG341" s="17"/>
      <c r="BH341" s="17"/>
      <c r="BI341" s="17"/>
      <c r="BK341" s="17"/>
      <c r="BM341" s="17"/>
      <c r="BN341" s="17"/>
      <c r="BO341" s="17"/>
      <c r="BQ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F341" s="17"/>
      <c r="CG341" s="17"/>
      <c r="CH341" s="17"/>
      <c r="CI341" s="17"/>
    </row>
    <row r="342" spans="1:87" ht="13.5">
      <c r="A342" s="15"/>
      <c r="B342" s="16"/>
      <c r="C342" s="17"/>
      <c r="D342" s="15"/>
      <c r="E342" s="17"/>
      <c r="F342" s="17"/>
      <c r="G342" s="17"/>
      <c r="H342" s="17"/>
      <c r="I342" s="17"/>
      <c r="J342" s="17"/>
      <c r="K342" s="17"/>
      <c r="L342" s="17"/>
      <c r="M342" s="17"/>
      <c r="O342" s="18"/>
      <c r="P342" s="17"/>
      <c r="R342" s="17"/>
      <c r="S342" s="17"/>
      <c r="U342" s="17"/>
      <c r="V342" s="17"/>
      <c r="X342" s="17"/>
      <c r="Y342" s="17"/>
      <c r="AA342" s="17"/>
      <c r="AB342" s="17"/>
      <c r="AC342" s="17"/>
      <c r="AD342" s="17"/>
      <c r="AE342" s="17"/>
      <c r="AF342" s="17"/>
      <c r="AH342" s="17"/>
      <c r="AJ342" s="17"/>
      <c r="AK342" s="17"/>
      <c r="AL342" s="17"/>
      <c r="AM342" s="17"/>
      <c r="AN342" s="17"/>
      <c r="AO342" s="17"/>
      <c r="AP342" s="17"/>
      <c r="AQ342" s="17"/>
      <c r="AS342" s="17"/>
      <c r="AT342" s="17"/>
      <c r="AU342" s="17"/>
      <c r="AW342" s="17"/>
      <c r="AY342" s="17"/>
      <c r="AZ342" s="17"/>
      <c r="BA342" s="17"/>
      <c r="BC342" s="17"/>
      <c r="BD342" s="17"/>
      <c r="BE342" s="17"/>
      <c r="BG342" s="17"/>
      <c r="BH342" s="17"/>
      <c r="BI342" s="17"/>
      <c r="BK342" s="17"/>
      <c r="BM342" s="17"/>
      <c r="BN342" s="17"/>
      <c r="BO342" s="17"/>
      <c r="BQ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F342" s="17"/>
      <c r="CG342" s="17"/>
      <c r="CH342" s="17"/>
      <c r="CI342" s="17"/>
    </row>
    <row r="343" spans="1:87" ht="13.5">
      <c r="A343" s="15"/>
      <c r="B343" s="16"/>
      <c r="C343" s="17"/>
      <c r="D343" s="15"/>
      <c r="E343" s="17"/>
      <c r="F343" s="17"/>
      <c r="G343" s="17"/>
      <c r="H343" s="17"/>
      <c r="I343" s="17"/>
      <c r="J343" s="17"/>
      <c r="K343" s="17"/>
      <c r="L343" s="17"/>
      <c r="M343" s="17"/>
      <c r="O343" s="18"/>
      <c r="P343" s="17"/>
      <c r="R343" s="17"/>
      <c r="S343" s="17"/>
      <c r="U343" s="17"/>
      <c r="V343" s="17"/>
      <c r="X343" s="17"/>
      <c r="Y343" s="17"/>
      <c r="AA343" s="17"/>
      <c r="AB343" s="17"/>
      <c r="AC343" s="17"/>
      <c r="AD343" s="17"/>
      <c r="AE343" s="17"/>
      <c r="AF343" s="17"/>
      <c r="AH343" s="17"/>
      <c r="AJ343" s="17"/>
      <c r="AK343" s="17"/>
      <c r="AL343" s="17"/>
      <c r="AM343" s="17"/>
      <c r="AN343" s="17"/>
      <c r="AO343" s="17"/>
      <c r="AP343" s="17"/>
      <c r="AQ343" s="17"/>
      <c r="AS343" s="17"/>
      <c r="AT343" s="17"/>
      <c r="AU343" s="17"/>
      <c r="AW343" s="17"/>
      <c r="AY343" s="17"/>
      <c r="AZ343" s="17"/>
      <c r="BA343" s="17"/>
      <c r="BC343" s="17"/>
      <c r="BD343" s="17"/>
      <c r="BE343" s="17"/>
      <c r="BG343" s="17"/>
      <c r="BH343" s="17"/>
      <c r="BI343" s="17"/>
      <c r="BK343" s="17"/>
      <c r="BM343" s="17"/>
      <c r="BN343" s="17"/>
      <c r="BO343" s="17"/>
      <c r="BQ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F343" s="17"/>
      <c r="CG343" s="17"/>
      <c r="CH343" s="17"/>
      <c r="CI343" s="17"/>
    </row>
    <row r="344" spans="1:87" ht="13.5">
      <c r="A344" s="15"/>
      <c r="B344" s="16"/>
      <c r="C344" s="17"/>
      <c r="D344" s="15"/>
      <c r="E344" s="17"/>
      <c r="F344" s="17"/>
      <c r="G344" s="17"/>
      <c r="H344" s="17"/>
      <c r="I344" s="17"/>
      <c r="J344" s="17"/>
      <c r="K344" s="17"/>
      <c r="L344" s="17"/>
      <c r="M344" s="17"/>
      <c r="O344" s="18"/>
      <c r="P344" s="17"/>
      <c r="R344" s="17"/>
      <c r="S344" s="17"/>
      <c r="U344" s="17"/>
      <c r="V344" s="17"/>
      <c r="X344" s="17"/>
      <c r="Y344" s="17"/>
      <c r="AA344" s="17"/>
      <c r="AB344" s="17"/>
      <c r="AC344" s="17"/>
      <c r="AD344" s="17"/>
      <c r="AE344" s="17"/>
      <c r="AF344" s="17"/>
      <c r="AH344" s="17"/>
      <c r="AJ344" s="17"/>
      <c r="AK344" s="17"/>
      <c r="AL344" s="17"/>
      <c r="AM344" s="17"/>
      <c r="AN344" s="17"/>
      <c r="AO344" s="17"/>
      <c r="AP344" s="17"/>
      <c r="AQ344" s="17"/>
      <c r="AS344" s="17"/>
      <c r="AT344" s="17"/>
      <c r="AU344" s="17"/>
      <c r="AW344" s="17"/>
      <c r="AY344" s="17"/>
      <c r="AZ344" s="17"/>
      <c r="BA344" s="17"/>
      <c r="BC344" s="17"/>
      <c r="BD344" s="17"/>
      <c r="BE344" s="17"/>
      <c r="BG344" s="17"/>
      <c r="BH344" s="17"/>
      <c r="BI344" s="17"/>
      <c r="BK344" s="17"/>
      <c r="BM344" s="17"/>
      <c r="BN344" s="17"/>
      <c r="BO344" s="17"/>
      <c r="BQ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F344" s="17"/>
      <c r="CG344" s="17"/>
      <c r="CH344" s="17"/>
      <c r="CI344" s="17"/>
    </row>
    <row r="345" spans="1:87" ht="13.5">
      <c r="A345" s="15"/>
      <c r="B345" s="16"/>
      <c r="C345" s="17"/>
      <c r="D345" s="15"/>
      <c r="E345" s="17"/>
      <c r="F345" s="17"/>
      <c r="G345" s="17"/>
      <c r="H345" s="17"/>
      <c r="I345" s="17"/>
      <c r="J345" s="17"/>
      <c r="K345" s="17"/>
      <c r="L345" s="17"/>
      <c r="M345" s="17"/>
      <c r="O345" s="18"/>
      <c r="P345" s="17"/>
      <c r="R345" s="17"/>
      <c r="S345" s="17"/>
      <c r="U345" s="17"/>
      <c r="V345" s="17"/>
      <c r="X345" s="17"/>
      <c r="Y345" s="17"/>
      <c r="AA345" s="17"/>
      <c r="AB345" s="17"/>
      <c r="AC345" s="17"/>
      <c r="AD345" s="17"/>
      <c r="AE345" s="17"/>
      <c r="AF345" s="17"/>
      <c r="AH345" s="17"/>
      <c r="AJ345" s="17"/>
      <c r="AK345" s="17"/>
      <c r="AL345" s="17"/>
      <c r="AM345" s="17"/>
      <c r="AN345" s="17"/>
      <c r="AO345" s="17"/>
      <c r="AP345" s="17"/>
      <c r="AQ345" s="17"/>
      <c r="AS345" s="17"/>
      <c r="AT345" s="17"/>
      <c r="AU345" s="17"/>
      <c r="AW345" s="17"/>
      <c r="AY345" s="17"/>
      <c r="AZ345" s="17"/>
      <c r="BA345" s="17"/>
      <c r="BC345" s="17"/>
      <c r="BD345" s="17"/>
      <c r="BE345" s="17"/>
      <c r="BG345" s="17"/>
      <c r="BH345" s="17"/>
      <c r="BI345" s="17"/>
      <c r="BK345" s="17"/>
      <c r="BM345" s="17"/>
      <c r="BN345" s="17"/>
      <c r="BO345" s="17"/>
      <c r="BQ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F345" s="17"/>
      <c r="CG345" s="17"/>
      <c r="CH345" s="17"/>
      <c r="CI345" s="17"/>
    </row>
    <row r="346" spans="1:87" ht="13.5">
      <c r="A346" s="15"/>
      <c r="B346" s="16"/>
      <c r="C346" s="17"/>
      <c r="D346" s="15"/>
      <c r="E346" s="17"/>
      <c r="F346" s="17"/>
      <c r="G346" s="17"/>
      <c r="H346" s="17"/>
      <c r="I346" s="17"/>
      <c r="J346" s="17"/>
      <c r="K346" s="17"/>
      <c r="L346" s="17"/>
      <c r="M346" s="17"/>
      <c r="O346" s="18"/>
      <c r="P346" s="17"/>
      <c r="R346" s="17"/>
      <c r="S346" s="17"/>
      <c r="U346" s="17"/>
      <c r="V346" s="17"/>
      <c r="X346" s="17"/>
      <c r="Y346" s="17"/>
      <c r="AA346" s="17"/>
      <c r="AB346" s="17"/>
      <c r="AC346" s="17"/>
      <c r="AD346" s="17"/>
      <c r="AE346" s="17"/>
      <c r="AF346" s="17"/>
      <c r="AH346" s="17"/>
      <c r="AJ346" s="17"/>
      <c r="AK346" s="17"/>
      <c r="AL346" s="17"/>
      <c r="AM346" s="17"/>
      <c r="AN346" s="17"/>
      <c r="AO346" s="17"/>
      <c r="AP346" s="17"/>
      <c r="AQ346" s="17"/>
      <c r="AS346" s="17"/>
      <c r="AT346" s="17"/>
      <c r="AU346" s="17"/>
      <c r="AW346" s="17"/>
      <c r="AY346" s="17"/>
      <c r="AZ346" s="17"/>
      <c r="BA346" s="17"/>
      <c r="BC346" s="17"/>
      <c r="BD346" s="17"/>
      <c r="BE346" s="17"/>
      <c r="BG346" s="17"/>
      <c r="BH346" s="17"/>
      <c r="BI346" s="17"/>
      <c r="BK346" s="17"/>
      <c r="BM346" s="17"/>
      <c r="BN346" s="17"/>
      <c r="BO346" s="17"/>
      <c r="BQ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F346" s="17"/>
      <c r="CG346" s="17"/>
      <c r="CH346" s="17"/>
      <c r="CI346" s="17"/>
    </row>
    <row r="347" spans="1:87" ht="13.5">
      <c r="A347" s="15"/>
      <c r="B347" s="16"/>
      <c r="C347" s="17"/>
      <c r="D347" s="15"/>
      <c r="E347" s="17"/>
      <c r="F347" s="17"/>
      <c r="G347" s="17"/>
      <c r="H347" s="17"/>
      <c r="I347" s="17"/>
      <c r="J347" s="17"/>
      <c r="K347" s="17"/>
      <c r="L347" s="17"/>
      <c r="M347" s="17"/>
      <c r="O347" s="18"/>
      <c r="P347" s="17"/>
      <c r="R347" s="17"/>
      <c r="S347" s="17"/>
      <c r="U347" s="17"/>
      <c r="V347" s="17"/>
      <c r="X347" s="17"/>
      <c r="Y347" s="17"/>
      <c r="AA347" s="17"/>
      <c r="AB347" s="17"/>
      <c r="AC347" s="17"/>
      <c r="AD347" s="17"/>
      <c r="AE347" s="17"/>
      <c r="AF347" s="17"/>
      <c r="AH347" s="17"/>
      <c r="AJ347" s="17"/>
      <c r="AK347" s="17"/>
      <c r="AL347" s="17"/>
      <c r="AM347" s="17"/>
      <c r="AN347" s="17"/>
      <c r="AO347" s="17"/>
      <c r="AP347" s="17"/>
      <c r="AQ347" s="17"/>
      <c r="AS347" s="17"/>
      <c r="AT347" s="17"/>
      <c r="AU347" s="17"/>
      <c r="AW347" s="17"/>
      <c r="AY347" s="17"/>
      <c r="AZ347" s="17"/>
      <c r="BA347" s="17"/>
      <c r="BC347" s="17"/>
      <c r="BD347" s="17"/>
      <c r="BE347" s="17"/>
      <c r="BG347" s="17"/>
      <c r="BH347" s="17"/>
      <c r="BI347" s="17"/>
      <c r="BK347" s="17"/>
      <c r="BM347" s="17"/>
      <c r="BN347" s="17"/>
      <c r="BO347" s="17"/>
      <c r="BQ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F347" s="17"/>
      <c r="CG347" s="17"/>
      <c r="CH347" s="17"/>
      <c r="CI347" s="17"/>
    </row>
    <row r="348" spans="1:87" ht="13.5">
      <c r="A348" s="15"/>
      <c r="B348" s="16"/>
      <c r="C348" s="17"/>
      <c r="D348" s="15"/>
      <c r="E348" s="17"/>
      <c r="F348" s="17"/>
      <c r="G348" s="17"/>
      <c r="H348" s="17"/>
      <c r="I348" s="17"/>
      <c r="J348" s="17"/>
      <c r="K348" s="17"/>
      <c r="L348" s="17"/>
      <c r="M348" s="17"/>
      <c r="O348" s="18"/>
      <c r="P348" s="17"/>
      <c r="R348" s="17"/>
      <c r="S348" s="17"/>
      <c r="U348" s="17"/>
      <c r="V348" s="17"/>
      <c r="X348" s="17"/>
      <c r="Y348" s="17"/>
      <c r="AA348" s="17"/>
      <c r="AB348" s="17"/>
      <c r="AC348" s="17"/>
      <c r="AD348" s="17"/>
      <c r="AE348" s="17"/>
      <c r="AF348" s="17"/>
      <c r="AH348" s="17"/>
      <c r="AJ348" s="17"/>
      <c r="AK348" s="17"/>
      <c r="AL348" s="17"/>
      <c r="AM348" s="17"/>
      <c r="AN348" s="17"/>
      <c r="AO348" s="17"/>
      <c r="AP348" s="17"/>
      <c r="AQ348" s="17"/>
      <c r="AS348" s="17"/>
      <c r="AT348" s="17"/>
      <c r="AU348" s="17"/>
      <c r="AW348" s="17"/>
      <c r="AY348" s="17"/>
      <c r="AZ348" s="17"/>
      <c r="BA348" s="17"/>
      <c r="BC348" s="17"/>
      <c r="BD348" s="17"/>
      <c r="BE348" s="17"/>
      <c r="BG348" s="17"/>
      <c r="BH348" s="17"/>
      <c r="BI348" s="17"/>
      <c r="BK348" s="17"/>
      <c r="BM348" s="17"/>
      <c r="BN348" s="17"/>
      <c r="BO348" s="17"/>
      <c r="BQ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F348" s="17"/>
      <c r="CG348" s="17"/>
      <c r="CH348" s="17"/>
      <c r="CI348" s="17"/>
    </row>
    <row r="349" spans="1:87" ht="13.5">
      <c r="A349" s="15"/>
      <c r="B349" s="16"/>
      <c r="C349" s="17"/>
      <c r="D349" s="15"/>
      <c r="E349" s="17"/>
      <c r="F349" s="17"/>
      <c r="G349" s="17"/>
      <c r="H349" s="17"/>
      <c r="I349" s="17"/>
      <c r="J349" s="17"/>
      <c r="K349" s="17"/>
      <c r="L349" s="17"/>
      <c r="M349" s="17"/>
      <c r="O349" s="18"/>
      <c r="P349" s="17"/>
      <c r="R349" s="17"/>
      <c r="S349" s="17"/>
      <c r="U349" s="17"/>
      <c r="V349" s="17"/>
      <c r="X349" s="17"/>
      <c r="Y349" s="17"/>
      <c r="AA349" s="17"/>
      <c r="AB349" s="17"/>
      <c r="AC349" s="17"/>
      <c r="AD349" s="17"/>
      <c r="AE349" s="17"/>
      <c r="AF349" s="17"/>
      <c r="AH349" s="17"/>
      <c r="AJ349" s="17"/>
      <c r="AK349" s="17"/>
      <c r="AL349" s="17"/>
      <c r="AM349" s="17"/>
      <c r="AN349" s="17"/>
      <c r="AO349" s="17"/>
      <c r="AP349" s="17"/>
      <c r="AQ349" s="17"/>
      <c r="AS349" s="17"/>
      <c r="AT349" s="17"/>
      <c r="AU349" s="17"/>
      <c r="AW349" s="17"/>
      <c r="AY349" s="17"/>
      <c r="AZ349" s="17"/>
      <c r="BA349" s="17"/>
      <c r="BC349" s="17"/>
      <c r="BD349" s="17"/>
      <c r="BE349" s="17"/>
      <c r="BG349" s="17"/>
      <c r="BH349" s="17"/>
      <c r="BI349" s="17"/>
      <c r="BK349" s="17"/>
      <c r="BM349" s="17"/>
      <c r="BN349" s="17"/>
      <c r="BO349" s="17"/>
      <c r="BQ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F349" s="17"/>
      <c r="CG349" s="17"/>
      <c r="CH349" s="17"/>
      <c r="CI349" s="17"/>
    </row>
    <row r="350" spans="1:87" ht="13.5">
      <c r="A350" s="15"/>
      <c r="B350" s="16"/>
      <c r="C350" s="17"/>
      <c r="D350" s="15"/>
      <c r="E350" s="17"/>
      <c r="F350" s="17"/>
      <c r="G350" s="17"/>
      <c r="H350" s="17"/>
      <c r="I350" s="17"/>
      <c r="J350" s="17"/>
      <c r="K350" s="17"/>
      <c r="L350" s="17"/>
      <c r="M350" s="17"/>
      <c r="O350" s="18"/>
      <c r="P350" s="17"/>
      <c r="R350" s="17"/>
      <c r="S350" s="17"/>
      <c r="U350" s="17"/>
      <c r="V350" s="17"/>
      <c r="X350" s="17"/>
      <c r="Y350" s="17"/>
      <c r="AA350" s="17"/>
      <c r="AB350" s="17"/>
      <c r="AC350" s="17"/>
      <c r="AD350" s="17"/>
      <c r="AE350" s="17"/>
      <c r="AF350" s="17"/>
      <c r="AH350" s="17"/>
      <c r="AJ350" s="17"/>
      <c r="AK350" s="17"/>
      <c r="AL350" s="17"/>
      <c r="AM350" s="17"/>
      <c r="AN350" s="17"/>
      <c r="AO350" s="17"/>
      <c r="AP350" s="17"/>
      <c r="AQ350" s="17"/>
      <c r="AS350" s="17"/>
      <c r="AT350" s="17"/>
      <c r="AU350" s="17"/>
      <c r="AW350" s="17"/>
      <c r="AY350" s="17"/>
      <c r="AZ350" s="17"/>
      <c r="BA350" s="17"/>
      <c r="BC350" s="17"/>
      <c r="BD350" s="17"/>
      <c r="BE350" s="17"/>
      <c r="BG350" s="17"/>
      <c r="BH350" s="17"/>
      <c r="BI350" s="17"/>
      <c r="BK350" s="17"/>
      <c r="BM350" s="17"/>
      <c r="BN350" s="17"/>
      <c r="BO350" s="17"/>
      <c r="BQ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F350" s="17"/>
      <c r="CG350" s="17"/>
      <c r="CH350" s="17"/>
      <c r="CI350" s="17"/>
    </row>
    <row r="351" spans="1:87" ht="13.5">
      <c r="A351" s="15"/>
      <c r="B351" s="16"/>
      <c r="C351" s="17"/>
      <c r="D351" s="15"/>
      <c r="E351" s="17"/>
      <c r="F351" s="17"/>
      <c r="G351" s="17"/>
      <c r="H351" s="17"/>
      <c r="I351" s="17"/>
      <c r="J351" s="17"/>
      <c r="K351" s="17"/>
      <c r="L351" s="17"/>
      <c r="M351" s="17"/>
      <c r="O351" s="18"/>
      <c r="P351" s="17"/>
      <c r="R351" s="17"/>
      <c r="S351" s="17"/>
      <c r="U351" s="17"/>
      <c r="V351" s="17"/>
      <c r="X351" s="17"/>
      <c r="Y351" s="17"/>
      <c r="AA351" s="17"/>
      <c r="AB351" s="17"/>
      <c r="AC351" s="17"/>
      <c r="AD351" s="17"/>
      <c r="AE351" s="17"/>
      <c r="AF351" s="17"/>
      <c r="AH351" s="17"/>
      <c r="AJ351" s="17"/>
      <c r="AK351" s="17"/>
      <c r="AL351" s="17"/>
      <c r="AM351" s="17"/>
      <c r="AN351" s="17"/>
      <c r="AO351" s="17"/>
      <c r="AP351" s="17"/>
      <c r="AQ351" s="17"/>
      <c r="AS351" s="17"/>
      <c r="AT351" s="17"/>
      <c r="AU351" s="17"/>
      <c r="AW351" s="17"/>
      <c r="AY351" s="17"/>
      <c r="AZ351" s="17"/>
      <c r="BA351" s="17"/>
      <c r="BC351" s="17"/>
      <c r="BD351" s="17"/>
      <c r="BE351" s="17"/>
      <c r="BG351" s="17"/>
      <c r="BH351" s="17"/>
      <c r="BI351" s="17"/>
      <c r="BK351" s="17"/>
      <c r="BM351" s="17"/>
      <c r="BN351" s="17"/>
      <c r="BO351" s="17"/>
      <c r="BQ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F351" s="17"/>
      <c r="CG351" s="17"/>
      <c r="CH351" s="17"/>
      <c r="CI351" s="17"/>
    </row>
    <row r="352" spans="1:87" ht="13.5">
      <c r="A352" s="15"/>
      <c r="B352" s="16"/>
      <c r="C352" s="17"/>
      <c r="D352" s="15"/>
      <c r="E352" s="17"/>
      <c r="F352" s="17"/>
      <c r="G352" s="17"/>
      <c r="H352" s="17"/>
      <c r="I352" s="17"/>
      <c r="J352" s="17"/>
      <c r="K352" s="17"/>
      <c r="L352" s="17"/>
      <c r="M352" s="17"/>
      <c r="O352" s="18"/>
      <c r="P352" s="17"/>
      <c r="R352" s="17"/>
      <c r="S352" s="17"/>
      <c r="U352" s="17"/>
      <c r="V352" s="17"/>
      <c r="X352" s="17"/>
      <c r="Y352" s="17"/>
      <c r="AA352" s="17"/>
      <c r="AB352" s="17"/>
      <c r="AC352" s="17"/>
      <c r="AD352" s="17"/>
      <c r="AE352" s="17"/>
      <c r="AF352" s="17"/>
      <c r="AH352" s="17"/>
      <c r="AJ352" s="17"/>
      <c r="AK352" s="17"/>
      <c r="AL352" s="17"/>
      <c r="AM352" s="17"/>
      <c r="AN352" s="17"/>
      <c r="AO352" s="17"/>
      <c r="AP352" s="17"/>
      <c r="AQ352" s="17"/>
      <c r="AS352" s="17"/>
      <c r="AT352" s="17"/>
      <c r="AU352" s="17"/>
      <c r="AW352" s="17"/>
      <c r="AY352" s="17"/>
      <c r="AZ352" s="17"/>
      <c r="BA352" s="17"/>
      <c r="BC352" s="17"/>
      <c r="BD352" s="17"/>
      <c r="BE352" s="17"/>
      <c r="BG352" s="17"/>
      <c r="BH352" s="17"/>
      <c r="BI352" s="17"/>
      <c r="BK352" s="17"/>
      <c r="BM352" s="17"/>
      <c r="BN352" s="17"/>
      <c r="BO352" s="17"/>
      <c r="BQ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F352" s="17"/>
      <c r="CG352" s="17"/>
      <c r="CH352" s="17"/>
      <c r="CI352" s="17"/>
    </row>
    <row r="353" spans="1:87" ht="13.5">
      <c r="A353" s="15"/>
      <c r="B353" s="16"/>
      <c r="C353" s="17"/>
      <c r="D353" s="15"/>
      <c r="E353" s="17"/>
      <c r="F353" s="17"/>
      <c r="G353" s="17"/>
      <c r="H353" s="17"/>
      <c r="I353" s="17"/>
      <c r="J353" s="17"/>
      <c r="K353" s="17"/>
      <c r="L353" s="17"/>
      <c r="M353" s="17"/>
      <c r="O353" s="18"/>
      <c r="P353" s="17"/>
      <c r="R353" s="17"/>
      <c r="S353" s="17"/>
      <c r="U353" s="17"/>
      <c r="V353" s="17"/>
      <c r="X353" s="17"/>
      <c r="Y353" s="17"/>
      <c r="AA353" s="17"/>
      <c r="AB353" s="17"/>
      <c r="AC353" s="17"/>
      <c r="AD353" s="17"/>
      <c r="AE353" s="17"/>
      <c r="AF353" s="17"/>
      <c r="AH353" s="17"/>
      <c r="AJ353" s="17"/>
      <c r="AK353" s="17"/>
      <c r="AL353" s="17"/>
      <c r="AM353" s="17"/>
      <c r="AN353" s="17"/>
      <c r="AO353" s="17"/>
      <c r="AP353" s="17"/>
      <c r="AQ353" s="17"/>
      <c r="AS353" s="17"/>
      <c r="AT353" s="17"/>
      <c r="AU353" s="17"/>
      <c r="AW353" s="17"/>
      <c r="AY353" s="17"/>
      <c r="AZ353" s="17"/>
      <c r="BA353" s="17"/>
      <c r="BC353" s="17"/>
      <c r="BD353" s="17"/>
      <c r="BE353" s="17"/>
      <c r="BG353" s="17"/>
      <c r="BH353" s="17"/>
      <c r="BI353" s="17"/>
      <c r="BK353" s="17"/>
      <c r="BM353" s="17"/>
      <c r="BN353" s="17"/>
      <c r="BO353" s="17"/>
      <c r="BQ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F353" s="17"/>
      <c r="CG353" s="17"/>
      <c r="CH353" s="17"/>
      <c r="CI353" s="17"/>
    </row>
    <row r="354" spans="1:87" ht="13.5">
      <c r="A354" s="15"/>
      <c r="B354" s="16"/>
      <c r="C354" s="17"/>
      <c r="D354" s="15"/>
      <c r="E354" s="17"/>
      <c r="F354" s="17"/>
      <c r="G354" s="17"/>
      <c r="H354" s="17"/>
      <c r="I354" s="17"/>
      <c r="J354" s="17"/>
      <c r="K354" s="17"/>
      <c r="L354" s="17"/>
      <c r="M354" s="17"/>
      <c r="O354" s="18"/>
      <c r="P354" s="17"/>
      <c r="R354" s="17"/>
      <c r="S354" s="17"/>
      <c r="U354" s="17"/>
      <c r="V354" s="17"/>
      <c r="X354" s="17"/>
      <c r="Y354" s="17"/>
      <c r="AA354" s="17"/>
      <c r="AB354" s="17"/>
      <c r="AC354" s="17"/>
      <c r="AD354" s="17"/>
      <c r="AE354" s="17"/>
      <c r="AF354" s="17"/>
      <c r="AH354" s="17"/>
      <c r="AJ354" s="17"/>
      <c r="AK354" s="17"/>
      <c r="AL354" s="17"/>
      <c r="AM354" s="17"/>
      <c r="AN354" s="17"/>
      <c r="AO354" s="17"/>
      <c r="AP354" s="17"/>
      <c r="AQ354" s="17"/>
      <c r="AS354" s="17"/>
      <c r="AT354" s="17"/>
      <c r="AU354" s="17"/>
      <c r="AW354" s="17"/>
      <c r="AY354" s="17"/>
      <c r="AZ354" s="17"/>
      <c r="BA354" s="17"/>
      <c r="BC354" s="17"/>
      <c r="BD354" s="17"/>
      <c r="BE354" s="17"/>
      <c r="BG354" s="17"/>
      <c r="BH354" s="17"/>
      <c r="BI354" s="17"/>
      <c r="BK354" s="17"/>
      <c r="BM354" s="17"/>
      <c r="BN354" s="17"/>
      <c r="BO354" s="17"/>
      <c r="BQ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F354" s="17"/>
      <c r="CG354" s="17"/>
      <c r="CH354" s="17"/>
      <c r="CI354" s="17"/>
    </row>
    <row r="355" spans="1:87" ht="13.5">
      <c r="A355" s="15"/>
      <c r="B355" s="16"/>
      <c r="C355" s="17"/>
      <c r="D355" s="15"/>
      <c r="E355" s="17"/>
      <c r="F355" s="17"/>
      <c r="G355" s="17"/>
      <c r="H355" s="17"/>
      <c r="I355" s="17"/>
      <c r="J355" s="17"/>
      <c r="K355" s="17"/>
      <c r="L355" s="17"/>
      <c r="M355" s="17"/>
      <c r="O355" s="18"/>
      <c r="P355" s="17"/>
      <c r="R355" s="17"/>
      <c r="S355" s="17"/>
      <c r="U355" s="17"/>
      <c r="V355" s="17"/>
      <c r="X355" s="17"/>
      <c r="Y355" s="17"/>
      <c r="AA355" s="17"/>
      <c r="AB355" s="17"/>
      <c r="AC355" s="17"/>
      <c r="AD355" s="17"/>
      <c r="AE355" s="17"/>
      <c r="AF355" s="17"/>
      <c r="AH355" s="17"/>
      <c r="AJ355" s="17"/>
      <c r="AK355" s="17"/>
      <c r="AL355" s="17"/>
      <c r="AM355" s="17"/>
      <c r="AN355" s="17"/>
      <c r="AO355" s="17"/>
      <c r="AP355" s="17"/>
      <c r="AQ355" s="17"/>
      <c r="AS355" s="17"/>
      <c r="AT355" s="17"/>
      <c r="AU355" s="17"/>
      <c r="AW355" s="17"/>
      <c r="AY355" s="17"/>
      <c r="AZ355" s="17"/>
      <c r="BA355" s="17"/>
      <c r="BC355" s="17"/>
      <c r="BD355" s="17"/>
      <c r="BE355" s="17"/>
      <c r="BG355" s="17"/>
      <c r="BH355" s="17"/>
      <c r="BI355" s="17"/>
      <c r="BK355" s="17"/>
      <c r="BM355" s="17"/>
      <c r="BN355" s="17"/>
      <c r="BO355" s="17"/>
      <c r="BQ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F355" s="17"/>
      <c r="CG355" s="17"/>
      <c r="CH355" s="17"/>
      <c r="CI355" s="17"/>
    </row>
    <row r="356" spans="1:87" ht="13.5">
      <c r="A356" s="15"/>
      <c r="B356" s="16"/>
      <c r="C356" s="17"/>
      <c r="D356" s="15"/>
      <c r="E356" s="17"/>
      <c r="F356" s="17"/>
      <c r="G356" s="17"/>
      <c r="H356" s="17"/>
      <c r="I356" s="17"/>
      <c r="J356" s="17"/>
      <c r="K356" s="17"/>
      <c r="L356" s="17"/>
      <c r="M356" s="17"/>
      <c r="O356" s="18"/>
      <c r="P356" s="17"/>
      <c r="R356" s="17"/>
      <c r="S356" s="17"/>
      <c r="U356" s="17"/>
      <c r="V356" s="17"/>
      <c r="X356" s="17"/>
      <c r="Y356" s="17"/>
      <c r="AA356" s="17"/>
      <c r="AB356" s="17"/>
      <c r="AC356" s="17"/>
      <c r="AD356" s="17"/>
      <c r="AE356" s="17"/>
      <c r="AF356" s="17"/>
      <c r="AH356" s="17"/>
      <c r="AJ356" s="17"/>
      <c r="AK356" s="17"/>
      <c r="AL356" s="17"/>
      <c r="AM356" s="17"/>
      <c r="AN356" s="17"/>
      <c r="AO356" s="17"/>
      <c r="AP356" s="17"/>
      <c r="AQ356" s="17"/>
      <c r="AS356" s="17"/>
      <c r="AT356" s="17"/>
      <c r="AU356" s="17"/>
      <c r="AW356" s="17"/>
      <c r="AY356" s="17"/>
      <c r="AZ356" s="17"/>
      <c r="BA356" s="17"/>
      <c r="BC356" s="17"/>
      <c r="BD356" s="17"/>
      <c r="BE356" s="17"/>
      <c r="BG356" s="17"/>
      <c r="BH356" s="17"/>
      <c r="BI356" s="17"/>
      <c r="BK356" s="17"/>
      <c r="BM356" s="17"/>
      <c r="BN356" s="17"/>
      <c r="BO356" s="17"/>
      <c r="BQ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F356" s="17"/>
      <c r="CG356" s="17"/>
      <c r="CH356" s="17"/>
      <c r="CI356" s="17"/>
    </row>
    <row r="357" spans="1:87" ht="13.5">
      <c r="A357" s="15"/>
      <c r="B357" s="16"/>
      <c r="C357" s="17"/>
      <c r="D357" s="15"/>
      <c r="E357" s="17"/>
      <c r="F357" s="17"/>
      <c r="G357" s="17"/>
      <c r="H357" s="17"/>
      <c r="I357" s="17"/>
      <c r="J357" s="17"/>
      <c r="K357" s="17"/>
      <c r="L357" s="17"/>
      <c r="M357" s="17"/>
      <c r="O357" s="18"/>
      <c r="P357" s="17"/>
      <c r="R357" s="17"/>
      <c r="S357" s="17"/>
      <c r="U357" s="17"/>
      <c r="V357" s="17"/>
      <c r="X357" s="17"/>
      <c r="Y357" s="17"/>
      <c r="AA357" s="17"/>
      <c r="AB357" s="17"/>
      <c r="AC357" s="17"/>
      <c r="AD357" s="17"/>
      <c r="AE357" s="17"/>
      <c r="AF357" s="17"/>
      <c r="AH357" s="17"/>
      <c r="AJ357" s="17"/>
      <c r="AK357" s="17"/>
      <c r="AL357" s="17"/>
      <c r="AM357" s="17"/>
      <c r="AN357" s="17"/>
      <c r="AO357" s="17"/>
      <c r="AP357" s="17"/>
      <c r="AQ357" s="17"/>
      <c r="AS357" s="17"/>
      <c r="AT357" s="17"/>
      <c r="AU357" s="17"/>
      <c r="AW357" s="17"/>
      <c r="AY357" s="17"/>
      <c r="AZ357" s="17"/>
      <c r="BA357" s="17"/>
      <c r="BC357" s="17"/>
      <c r="BD357" s="17"/>
      <c r="BE357" s="17"/>
      <c r="BG357" s="17"/>
      <c r="BH357" s="17"/>
      <c r="BI357" s="17"/>
      <c r="BK357" s="17"/>
      <c r="BM357" s="17"/>
      <c r="BN357" s="17"/>
      <c r="BO357" s="17"/>
      <c r="BQ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F357" s="17"/>
      <c r="CG357" s="17"/>
      <c r="CH357" s="17"/>
      <c r="CI357" s="17"/>
    </row>
    <row r="358" spans="1:87" ht="13.5">
      <c r="A358" s="15"/>
      <c r="B358" s="16"/>
      <c r="C358" s="17"/>
      <c r="D358" s="15"/>
      <c r="E358" s="17"/>
      <c r="F358" s="17"/>
      <c r="G358" s="17"/>
      <c r="H358" s="17"/>
      <c r="I358" s="17"/>
      <c r="J358" s="17"/>
      <c r="K358" s="17"/>
      <c r="L358" s="17"/>
      <c r="M358" s="17"/>
      <c r="O358" s="18"/>
      <c r="P358" s="17"/>
      <c r="R358" s="17"/>
      <c r="S358" s="17"/>
      <c r="U358" s="17"/>
      <c r="V358" s="17"/>
      <c r="X358" s="17"/>
      <c r="Y358" s="17"/>
      <c r="AA358" s="17"/>
      <c r="AB358" s="17"/>
      <c r="AC358" s="17"/>
      <c r="AD358" s="17"/>
      <c r="AE358" s="17"/>
      <c r="AF358" s="17"/>
      <c r="AH358" s="17"/>
      <c r="AJ358" s="17"/>
      <c r="AK358" s="17"/>
      <c r="AL358" s="17"/>
      <c r="AM358" s="17"/>
      <c r="AN358" s="17"/>
      <c r="AO358" s="17"/>
      <c r="AP358" s="17"/>
      <c r="AQ358" s="17"/>
      <c r="AS358" s="17"/>
      <c r="AT358" s="17"/>
      <c r="AU358" s="17"/>
      <c r="AW358" s="17"/>
      <c r="AY358" s="17"/>
      <c r="AZ358" s="17"/>
      <c r="BA358" s="17"/>
      <c r="BC358" s="17"/>
      <c r="BD358" s="17"/>
      <c r="BE358" s="17"/>
      <c r="BG358" s="17"/>
      <c r="BH358" s="17"/>
      <c r="BI358" s="17"/>
      <c r="BK358" s="17"/>
      <c r="BM358" s="17"/>
      <c r="BN358" s="17"/>
      <c r="BO358" s="17"/>
      <c r="BQ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F358" s="17"/>
      <c r="CG358" s="17"/>
      <c r="CH358" s="17"/>
      <c r="CI358" s="17"/>
    </row>
    <row r="359" spans="1:87" ht="13.5">
      <c r="A359" s="15"/>
      <c r="B359" s="16"/>
      <c r="C359" s="17"/>
      <c r="D359" s="15"/>
      <c r="E359" s="17"/>
      <c r="F359" s="17"/>
      <c r="G359" s="17"/>
      <c r="H359" s="17"/>
      <c r="I359" s="17"/>
      <c r="J359" s="17"/>
      <c r="K359" s="17"/>
      <c r="L359" s="17"/>
      <c r="M359" s="17"/>
      <c r="O359" s="18"/>
      <c r="P359" s="17"/>
      <c r="R359" s="17"/>
      <c r="S359" s="17"/>
      <c r="U359" s="17"/>
      <c r="V359" s="17"/>
      <c r="X359" s="17"/>
      <c r="Y359" s="17"/>
      <c r="AA359" s="17"/>
      <c r="AB359" s="17"/>
      <c r="AC359" s="17"/>
      <c r="AD359" s="17"/>
      <c r="AE359" s="17"/>
      <c r="AF359" s="17"/>
      <c r="AH359" s="17"/>
      <c r="AJ359" s="17"/>
      <c r="AK359" s="17"/>
      <c r="AL359" s="17"/>
      <c r="AM359" s="17"/>
      <c r="AN359" s="17"/>
      <c r="AO359" s="17"/>
      <c r="AP359" s="17"/>
      <c r="AQ359" s="17"/>
      <c r="AS359" s="17"/>
      <c r="AT359" s="17"/>
      <c r="AU359" s="17"/>
      <c r="AW359" s="17"/>
      <c r="AY359" s="17"/>
      <c r="AZ359" s="17"/>
      <c r="BA359" s="17"/>
      <c r="BC359" s="17"/>
      <c r="BD359" s="17"/>
      <c r="BE359" s="17"/>
      <c r="BG359" s="17"/>
      <c r="BH359" s="17"/>
      <c r="BI359" s="17"/>
      <c r="BK359" s="17"/>
      <c r="BM359" s="17"/>
      <c r="BN359" s="17"/>
      <c r="BO359" s="17"/>
      <c r="BQ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F359" s="17"/>
      <c r="CG359" s="17"/>
      <c r="CH359" s="17"/>
      <c r="CI359" s="17"/>
    </row>
    <row r="360" spans="1:87" ht="13.5">
      <c r="A360" s="15"/>
      <c r="B360" s="16"/>
      <c r="C360" s="17"/>
      <c r="D360" s="15"/>
      <c r="E360" s="17"/>
      <c r="F360" s="17"/>
      <c r="G360" s="17"/>
      <c r="H360" s="17"/>
      <c r="I360" s="17"/>
      <c r="J360" s="17"/>
      <c r="K360" s="17"/>
      <c r="L360" s="17"/>
      <c r="M360" s="17"/>
      <c r="O360" s="18"/>
      <c r="P360" s="17"/>
      <c r="R360" s="17"/>
      <c r="S360" s="17"/>
      <c r="U360" s="17"/>
      <c r="V360" s="17"/>
      <c r="X360" s="17"/>
      <c r="Y360" s="17"/>
      <c r="AA360" s="17"/>
      <c r="AB360" s="17"/>
      <c r="AC360" s="17"/>
      <c r="AD360" s="17"/>
      <c r="AE360" s="17"/>
      <c r="AF360" s="17"/>
      <c r="AH360" s="17"/>
      <c r="AJ360" s="17"/>
      <c r="AK360" s="17"/>
      <c r="AL360" s="17"/>
      <c r="AM360" s="17"/>
      <c r="AN360" s="17"/>
      <c r="AO360" s="17"/>
      <c r="AP360" s="17"/>
      <c r="AQ360" s="17"/>
      <c r="AS360" s="17"/>
      <c r="AT360" s="17"/>
      <c r="AU360" s="17"/>
      <c r="AW360" s="17"/>
      <c r="AY360" s="17"/>
      <c r="AZ360" s="17"/>
      <c r="BA360" s="17"/>
      <c r="BC360" s="17"/>
      <c r="BD360" s="17"/>
      <c r="BE360" s="17"/>
      <c r="BG360" s="17"/>
      <c r="BH360" s="17"/>
      <c r="BI360" s="17"/>
      <c r="BK360" s="17"/>
      <c r="BM360" s="17"/>
      <c r="BN360" s="17"/>
      <c r="BO360" s="17"/>
      <c r="BQ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F360" s="17"/>
      <c r="CG360" s="17"/>
      <c r="CH360" s="17"/>
      <c r="CI360" s="17"/>
    </row>
    <row r="361" spans="1:87" ht="13.5">
      <c r="A361" s="15"/>
      <c r="B361" s="16"/>
      <c r="C361" s="17"/>
      <c r="D361" s="15"/>
      <c r="E361" s="17"/>
      <c r="F361" s="17"/>
      <c r="G361" s="17"/>
      <c r="H361" s="17"/>
      <c r="I361" s="17"/>
      <c r="J361" s="17"/>
      <c r="K361" s="17"/>
      <c r="L361" s="17"/>
      <c r="M361" s="17"/>
      <c r="O361" s="18"/>
      <c r="P361" s="17"/>
      <c r="R361" s="17"/>
      <c r="S361" s="17"/>
      <c r="U361" s="17"/>
      <c r="V361" s="17"/>
      <c r="X361" s="17"/>
      <c r="Y361" s="17"/>
      <c r="AA361" s="17"/>
      <c r="AB361" s="17"/>
      <c r="AC361" s="17"/>
      <c r="AD361" s="17"/>
      <c r="AE361" s="17"/>
      <c r="AF361" s="17"/>
      <c r="AH361" s="17"/>
      <c r="AJ361" s="17"/>
      <c r="AK361" s="17"/>
      <c r="AL361" s="17"/>
      <c r="AM361" s="17"/>
      <c r="AN361" s="17"/>
      <c r="AO361" s="17"/>
      <c r="AP361" s="17"/>
      <c r="AQ361" s="17"/>
      <c r="AS361" s="17"/>
      <c r="AT361" s="17"/>
      <c r="AU361" s="17"/>
      <c r="AW361" s="17"/>
      <c r="AY361" s="17"/>
      <c r="AZ361" s="17"/>
      <c r="BA361" s="17"/>
      <c r="BC361" s="17"/>
      <c r="BD361" s="17"/>
      <c r="BE361" s="17"/>
      <c r="BG361" s="17"/>
      <c r="BH361" s="17"/>
      <c r="BI361" s="17"/>
      <c r="BK361" s="17"/>
      <c r="BM361" s="17"/>
      <c r="BN361" s="17"/>
      <c r="BO361" s="17"/>
      <c r="BQ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F361" s="17"/>
      <c r="CG361" s="17"/>
      <c r="CH361" s="17"/>
      <c r="CI361" s="17"/>
    </row>
    <row r="362" spans="1:87" ht="13.5">
      <c r="A362" s="15"/>
      <c r="B362" s="16"/>
      <c r="C362" s="17"/>
      <c r="D362" s="15"/>
      <c r="E362" s="17"/>
      <c r="F362" s="17"/>
      <c r="G362" s="17"/>
      <c r="H362" s="17"/>
      <c r="I362" s="17"/>
      <c r="J362" s="17"/>
      <c r="K362" s="17"/>
      <c r="L362" s="17"/>
      <c r="M362" s="17"/>
      <c r="O362" s="18"/>
      <c r="P362" s="17"/>
      <c r="R362" s="17"/>
      <c r="S362" s="17"/>
      <c r="U362" s="17"/>
      <c r="V362" s="17"/>
      <c r="X362" s="17"/>
      <c r="Y362" s="17"/>
      <c r="AA362" s="17"/>
      <c r="AB362" s="17"/>
      <c r="AC362" s="17"/>
      <c r="AD362" s="17"/>
      <c r="AE362" s="17"/>
      <c r="AF362" s="17"/>
      <c r="AH362" s="17"/>
      <c r="AJ362" s="17"/>
      <c r="AK362" s="17"/>
      <c r="AL362" s="17"/>
      <c r="AM362" s="17"/>
      <c r="AN362" s="17"/>
      <c r="AO362" s="17"/>
      <c r="AP362" s="17"/>
      <c r="AQ362" s="17"/>
      <c r="AS362" s="17"/>
      <c r="AT362" s="17"/>
      <c r="AU362" s="17"/>
      <c r="AW362" s="17"/>
      <c r="AY362" s="17"/>
      <c r="AZ362" s="17"/>
      <c r="BA362" s="17"/>
      <c r="BC362" s="17"/>
      <c r="BD362" s="17"/>
      <c r="BE362" s="17"/>
      <c r="BG362" s="17"/>
      <c r="BH362" s="17"/>
      <c r="BI362" s="17"/>
      <c r="BK362" s="17"/>
      <c r="BM362" s="17"/>
      <c r="BN362" s="17"/>
      <c r="BO362" s="17"/>
      <c r="BQ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F362" s="17"/>
      <c r="CG362" s="17"/>
      <c r="CH362" s="17"/>
      <c r="CI362" s="17"/>
    </row>
    <row r="363" spans="1:87" ht="13.5">
      <c r="A363" s="15"/>
      <c r="B363" s="16"/>
      <c r="C363" s="17"/>
      <c r="D363" s="15"/>
      <c r="E363" s="17"/>
      <c r="F363" s="17"/>
      <c r="G363" s="17"/>
      <c r="H363" s="17"/>
      <c r="I363" s="17"/>
      <c r="J363" s="17"/>
      <c r="K363" s="17"/>
      <c r="L363" s="17"/>
      <c r="M363" s="17"/>
      <c r="O363" s="18"/>
      <c r="P363" s="17"/>
      <c r="R363" s="17"/>
      <c r="S363" s="17"/>
      <c r="U363" s="17"/>
      <c r="V363" s="17"/>
      <c r="X363" s="17"/>
      <c r="Y363" s="17"/>
      <c r="AA363" s="17"/>
      <c r="AB363" s="17"/>
      <c r="AC363" s="17"/>
      <c r="AD363" s="17"/>
      <c r="AE363" s="17"/>
      <c r="AF363" s="17"/>
      <c r="AH363" s="17"/>
      <c r="AJ363" s="17"/>
      <c r="AK363" s="17"/>
      <c r="AL363" s="17"/>
      <c r="AM363" s="17"/>
      <c r="AN363" s="17"/>
      <c r="AO363" s="17"/>
      <c r="AP363" s="17"/>
      <c r="AQ363" s="17"/>
      <c r="AS363" s="17"/>
      <c r="AT363" s="17"/>
      <c r="AU363" s="17"/>
      <c r="AW363" s="17"/>
      <c r="AY363" s="17"/>
      <c r="AZ363" s="17"/>
      <c r="BA363" s="17"/>
      <c r="BC363" s="17"/>
      <c r="BD363" s="17"/>
      <c r="BE363" s="17"/>
      <c r="BG363" s="17"/>
      <c r="BH363" s="17"/>
      <c r="BI363" s="17"/>
      <c r="BK363" s="17"/>
      <c r="BM363" s="17"/>
      <c r="BN363" s="17"/>
      <c r="BO363" s="17"/>
      <c r="BQ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F363" s="17"/>
      <c r="CG363" s="17"/>
      <c r="CH363" s="17"/>
      <c r="CI363" s="17"/>
    </row>
    <row r="364" spans="1:87" ht="13.5">
      <c r="A364" s="15"/>
      <c r="B364" s="16"/>
      <c r="C364" s="17"/>
      <c r="D364" s="15"/>
      <c r="E364" s="17"/>
      <c r="F364" s="17"/>
      <c r="G364" s="17"/>
      <c r="H364" s="17"/>
      <c r="I364" s="17"/>
      <c r="J364" s="17"/>
      <c r="K364" s="17"/>
      <c r="L364" s="17"/>
      <c r="M364" s="17"/>
      <c r="O364" s="18"/>
      <c r="P364" s="17"/>
      <c r="R364" s="17"/>
      <c r="S364" s="17"/>
      <c r="U364" s="17"/>
      <c r="V364" s="17"/>
      <c r="X364" s="17"/>
      <c r="Y364" s="17"/>
      <c r="AA364" s="17"/>
      <c r="AB364" s="17"/>
      <c r="AC364" s="17"/>
      <c r="AD364" s="17"/>
      <c r="AE364" s="17"/>
      <c r="AF364" s="17"/>
      <c r="AH364" s="17"/>
      <c r="AJ364" s="17"/>
      <c r="AK364" s="17"/>
      <c r="AL364" s="17"/>
      <c r="AM364" s="17"/>
      <c r="AN364" s="17"/>
      <c r="AO364" s="17"/>
      <c r="AP364" s="17"/>
      <c r="AQ364" s="17"/>
      <c r="AS364" s="17"/>
      <c r="AT364" s="17"/>
      <c r="AU364" s="17"/>
      <c r="AW364" s="17"/>
      <c r="AY364" s="17"/>
      <c r="AZ364" s="17"/>
      <c r="BA364" s="17"/>
      <c r="BC364" s="17"/>
      <c r="BD364" s="17"/>
      <c r="BE364" s="17"/>
      <c r="BG364" s="17"/>
      <c r="BH364" s="17"/>
      <c r="BI364" s="17"/>
      <c r="BK364" s="17"/>
      <c r="BM364" s="17"/>
      <c r="BN364" s="17"/>
      <c r="BO364" s="17"/>
      <c r="BQ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F364" s="17"/>
      <c r="CG364" s="17"/>
      <c r="CH364" s="17"/>
      <c r="CI364" s="17"/>
    </row>
    <row r="365" spans="1:87" ht="13.5">
      <c r="A365" s="15"/>
      <c r="B365" s="16"/>
      <c r="C365" s="17"/>
      <c r="D365" s="15"/>
      <c r="E365" s="17"/>
      <c r="F365" s="17"/>
      <c r="G365" s="17"/>
      <c r="H365" s="17"/>
      <c r="I365" s="17"/>
      <c r="J365" s="17"/>
      <c r="K365" s="17"/>
      <c r="L365" s="17"/>
      <c r="M365" s="17"/>
      <c r="O365" s="18"/>
      <c r="P365" s="17"/>
      <c r="R365" s="17"/>
      <c r="S365" s="17"/>
      <c r="U365" s="17"/>
      <c r="V365" s="17"/>
      <c r="X365" s="17"/>
      <c r="Y365" s="17"/>
      <c r="AA365" s="17"/>
      <c r="AB365" s="17"/>
      <c r="AC365" s="17"/>
      <c r="AD365" s="17"/>
      <c r="AE365" s="17"/>
      <c r="AF365" s="17"/>
      <c r="AH365" s="17"/>
      <c r="AJ365" s="17"/>
      <c r="AK365" s="17"/>
      <c r="AL365" s="17"/>
      <c r="AM365" s="17"/>
      <c r="AN365" s="17"/>
      <c r="AO365" s="17"/>
      <c r="AP365" s="17"/>
      <c r="AQ365" s="17"/>
      <c r="AS365" s="17"/>
      <c r="AT365" s="17"/>
      <c r="AU365" s="17"/>
      <c r="AW365" s="17"/>
      <c r="AY365" s="17"/>
      <c r="AZ365" s="17"/>
      <c r="BA365" s="17"/>
      <c r="BC365" s="17"/>
      <c r="BD365" s="17"/>
      <c r="BE365" s="17"/>
      <c r="BG365" s="17"/>
      <c r="BH365" s="17"/>
      <c r="BI365" s="17"/>
      <c r="BK365" s="17"/>
      <c r="BM365" s="17"/>
      <c r="BN365" s="17"/>
      <c r="BO365" s="17"/>
      <c r="BQ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F365" s="17"/>
      <c r="CG365" s="17"/>
      <c r="CH365" s="17"/>
      <c r="CI365" s="17"/>
    </row>
    <row r="366" spans="1:87" ht="13.5">
      <c r="A366" s="15"/>
      <c r="B366" s="16"/>
      <c r="C366" s="17"/>
      <c r="D366" s="15"/>
      <c r="E366" s="17"/>
      <c r="F366" s="17"/>
      <c r="G366" s="17"/>
      <c r="H366" s="17"/>
      <c r="I366" s="17"/>
      <c r="J366" s="17"/>
      <c r="K366" s="17"/>
      <c r="L366" s="17"/>
      <c r="M366" s="17"/>
      <c r="O366" s="18"/>
      <c r="P366" s="17"/>
      <c r="R366" s="17"/>
      <c r="S366" s="17"/>
      <c r="U366" s="17"/>
      <c r="V366" s="17"/>
      <c r="X366" s="17"/>
      <c r="Y366" s="17"/>
      <c r="AA366" s="17"/>
      <c r="AB366" s="17"/>
      <c r="AC366" s="17"/>
      <c r="AD366" s="17"/>
      <c r="AE366" s="17"/>
      <c r="AF366" s="17"/>
      <c r="AH366" s="17"/>
      <c r="AJ366" s="17"/>
      <c r="AK366" s="17"/>
      <c r="AL366" s="17"/>
      <c r="AM366" s="17"/>
      <c r="AN366" s="17"/>
      <c r="AO366" s="17"/>
      <c r="AP366" s="17"/>
      <c r="AQ366" s="17"/>
      <c r="AS366" s="17"/>
      <c r="AT366" s="17"/>
      <c r="AU366" s="17"/>
      <c r="AW366" s="17"/>
      <c r="AY366" s="17"/>
      <c r="AZ366" s="17"/>
      <c r="BA366" s="17"/>
      <c r="BC366" s="17"/>
      <c r="BD366" s="17"/>
      <c r="BE366" s="17"/>
      <c r="BG366" s="17"/>
      <c r="BH366" s="17"/>
      <c r="BI366" s="17"/>
      <c r="BK366" s="17"/>
      <c r="BM366" s="17"/>
      <c r="BN366" s="17"/>
      <c r="BO366" s="17"/>
      <c r="BQ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F366" s="17"/>
      <c r="CG366" s="17"/>
      <c r="CH366" s="17"/>
      <c r="CI366" s="17"/>
    </row>
    <row r="367" spans="1:87" ht="13.5">
      <c r="A367" s="15"/>
      <c r="B367" s="16"/>
      <c r="C367" s="17"/>
      <c r="D367" s="15"/>
      <c r="E367" s="17"/>
      <c r="F367" s="17"/>
      <c r="G367" s="17"/>
      <c r="H367" s="17"/>
      <c r="I367" s="17"/>
      <c r="J367" s="17"/>
      <c r="K367" s="17"/>
      <c r="L367" s="17"/>
      <c r="M367" s="17"/>
      <c r="O367" s="18"/>
      <c r="P367" s="17"/>
      <c r="R367" s="17"/>
      <c r="S367" s="17"/>
      <c r="U367" s="17"/>
      <c r="V367" s="17"/>
      <c r="X367" s="17"/>
      <c r="Y367" s="17"/>
      <c r="AA367" s="17"/>
      <c r="AB367" s="17"/>
      <c r="AC367" s="17"/>
      <c r="AD367" s="17"/>
      <c r="AE367" s="17"/>
      <c r="AF367" s="17"/>
      <c r="AH367" s="17"/>
      <c r="AJ367" s="17"/>
      <c r="AK367" s="17"/>
      <c r="AL367" s="17"/>
      <c r="AM367" s="17"/>
      <c r="AN367" s="17"/>
      <c r="AO367" s="17"/>
      <c r="AP367" s="17"/>
      <c r="AQ367" s="17"/>
      <c r="AS367" s="17"/>
      <c r="AT367" s="17"/>
      <c r="AU367" s="17"/>
      <c r="AW367" s="17"/>
      <c r="AY367" s="17"/>
      <c r="AZ367" s="17"/>
      <c r="BA367" s="17"/>
      <c r="BC367" s="17"/>
      <c r="BD367" s="17"/>
      <c r="BE367" s="17"/>
      <c r="BG367" s="17"/>
      <c r="BH367" s="17"/>
      <c r="BI367" s="17"/>
      <c r="BK367" s="17"/>
      <c r="BM367" s="17"/>
      <c r="BN367" s="17"/>
      <c r="BO367" s="17"/>
      <c r="BQ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F367" s="17"/>
      <c r="CG367" s="17"/>
      <c r="CH367" s="17"/>
      <c r="CI367" s="17"/>
    </row>
    <row r="368" spans="1:87" ht="13.5">
      <c r="A368" s="15"/>
      <c r="B368" s="16"/>
      <c r="C368" s="17"/>
      <c r="D368" s="15"/>
      <c r="E368" s="17"/>
      <c r="F368" s="17"/>
      <c r="G368" s="17"/>
      <c r="H368" s="17"/>
      <c r="I368" s="17"/>
      <c r="J368" s="17"/>
      <c r="K368" s="17"/>
      <c r="L368" s="17"/>
      <c r="M368" s="17"/>
      <c r="O368" s="18"/>
      <c r="P368" s="17"/>
      <c r="R368" s="17"/>
      <c r="S368" s="17"/>
      <c r="U368" s="17"/>
      <c r="V368" s="17"/>
      <c r="X368" s="17"/>
      <c r="Y368" s="17"/>
      <c r="AA368" s="17"/>
      <c r="AB368" s="17"/>
      <c r="AC368" s="17"/>
      <c r="AD368" s="17"/>
      <c r="AE368" s="17"/>
      <c r="AF368" s="17"/>
      <c r="AH368" s="17"/>
      <c r="AJ368" s="17"/>
      <c r="AK368" s="17"/>
      <c r="AL368" s="17"/>
      <c r="AM368" s="17"/>
      <c r="AN368" s="17"/>
      <c r="AO368" s="17"/>
      <c r="AP368" s="17"/>
      <c r="AQ368" s="17"/>
      <c r="AS368" s="17"/>
      <c r="AT368" s="17"/>
      <c r="AU368" s="17"/>
      <c r="AW368" s="17"/>
      <c r="AY368" s="17"/>
      <c r="AZ368" s="17"/>
      <c r="BA368" s="17"/>
      <c r="BC368" s="17"/>
      <c r="BD368" s="17"/>
      <c r="BE368" s="17"/>
      <c r="BG368" s="17"/>
      <c r="BH368" s="17"/>
      <c r="BI368" s="17"/>
      <c r="BK368" s="17"/>
      <c r="BM368" s="17"/>
      <c r="BN368" s="17"/>
      <c r="BO368" s="17"/>
      <c r="BQ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F368" s="17"/>
      <c r="CG368" s="17"/>
      <c r="CH368" s="17"/>
      <c r="CI368" s="17"/>
    </row>
    <row r="369" spans="1:87" ht="13.5">
      <c r="A369" s="15"/>
      <c r="B369" s="16"/>
      <c r="C369" s="17"/>
      <c r="D369" s="15"/>
      <c r="E369" s="17"/>
      <c r="F369" s="17"/>
      <c r="G369" s="17"/>
      <c r="H369" s="17"/>
      <c r="I369" s="17"/>
      <c r="J369" s="17"/>
      <c r="K369" s="17"/>
      <c r="L369" s="17"/>
      <c r="M369" s="17"/>
      <c r="O369" s="18"/>
      <c r="P369" s="17"/>
      <c r="R369" s="17"/>
      <c r="S369" s="17"/>
      <c r="U369" s="17"/>
      <c r="V369" s="17"/>
      <c r="X369" s="17"/>
      <c r="Y369" s="17"/>
      <c r="AA369" s="17"/>
      <c r="AB369" s="17"/>
      <c r="AC369" s="17"/>
      <c r="AD369" s="17"/>
      <c r="AE369" s="17"/>
      <c r="AF369" s="17"/>
      <c r="AH369" s="17"/>
      <c r="AJ369" s="17"/>
      <c r="AK369" s="17"/>
      <c r="AL369" s="17"/>
      <c r="AM369" s="17"/>
      <c r="AN369" s="17"/>
      <c r="AO369" s="17"/>
      <c r="AP369" s="17"/>
      <c r="AQ369" s="17"/>
      <c r="AS369" s="17"/>
      <c r="AT369" s="17"/>
      <c r="AU369" s="17"/>
      <c r="AW369" s="17"/>
      <c r="AY369" s="17"/>
      <c r="AZ369" s="17"/>
      <c r="BA369" s="17"/>
      <c r="BC369" s="17"/>
      <c r="BD369" s="17"/>
      <c r="BE369" s="17"/>
      <c r="BG369" s="17"/>
      <c r="BH369" s="17"/>
      <c r="BI369" s="17"/>
      <c r="BK369" s="17"/>
      <c r="BM369" s="17"/>
      <c r="BN369" s="17"/>
      <c r="BO369" s="17"/>
      <c r="BQ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F369" s="17"/>
      <c r="CG369" s="17"/>
      <c r="CH369" s="17"/>
      <c r="CI369" s="17"/>
    </row>
    <row r="370" spans="1:87" ht="13.5">
      <c r="A370" s="15"/>
      <c r="B370" s="16"/>
      <c r="C370" s="17"/>
      <c r="D370" s="15"/>
      <c r="E370" s="17"/>
      <c r="F370" s="17"/>
      <c r="G370" s="17"/>
      <c r="H370" s="17"/>
      <c r="I370" s="17"/>
      <c r="J370" s="17"/>
      <c r="K370" s="17"/>
      <c r="L370" s="17"/>
      <c r="M370" s="17"/>
      <c r="O370" s="18"/>
      <c r="P370" s="17"/>
      <c r="R370" s="17"/>
      <c r="S370" s="17"/>
      <c r="U370" s="17"/>
      <c r="V370" s="17"/>
      <c r="X370" s="17"/>
      <c r="Y370" s="17"/>
      <c r="AA370" s="17"/>
      <c r="AB370" s="17"/>
      <c r="AC370" s="17"/>
      <c r="AD370" s="17"/>
      <c r="AE370" s="17"/>
      <c r="AF370" s="17"/>
      <c r="AH370" s="17"/>
      <c r="AJ370" s="17"/>
      <c r="AK370" s="17"/>
      <c r="AL370" s="17"/>
      <c r="AM370" s="17"/>
      <c r="AN370" s="17"/>
      <c r="AO370" s="17"/>
      <c r="AP370" s="17"/>
      <c r="AQ370" s="17"/>
      <c r="AS370" s="17"/>
      <c r="AT370" s="17"/>
      <c r="AU370" s="17"/>
      <c r="AW370" s="17"/>
      <c r="AY370" s="17"/>
      <c r="AZ370" s="17"/>
      <c r="BA370" s="17"/>
      <c r="BC370" s="17"/>
      <c r="BD370" s="17"/>
      <c r="BE370" s="17"/>
      <c r="BG370" s="17"/>
      <c r="BH370" s="17"/>
      <c r="BI370" s="17"/>
      <c r="BK370" s="17"/>
      <c r="BM370" s="17"/>
      <c r="BN370" s="17"/>
      <c r="BO370" s="17"/>
      <c r="BQ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F370" s="17"/>
      <c r="CG370" s="17"/>
      <c r="CH370" s="17"/>
      <c r="CI370" s="17"/>
    </row>
    <row r="371" spans="1:87" ht="13.5">
      <c r="A371" s="15"/>
      <c r="B371" s="16"/>
      <c r="C371" s="17"/>
      <c r="D371" s="15"/>
      <c r="E371" s="17"/>
      <c r="F371" s="17"/>
      <c r="G371" s="17"/>
      <c r="H371" s="17"/>
      <c r="I371" s="17"/>
      <c r="J371" s="17"/>
      <c r="K371" s="17"/>
      <c r="L371" s="17"/>
      <c r="M371" s="17"/>
      <c r="O371" s="18"/>
      <c r="P371" s="17"/>
      <c r="R371" s="17"/>
      <c r="S371" s="17"/>
      <c r="U371" s="17"/>
      <c r="V371" s="17"/>
      <c r="X371" s="17"/>
      <c r="Y371" s="17"/>
      <c r="AA371" s="17"/>
      <c r="AB371" s="17"/>
      <c r="AC371" s="17"/>
      <c r="AD371" s="17"/>
      <c r="AE371" s="17"/>
      <c r="AF371" s="17"/>
      <c r="AH371" s="17"/>
      <c r="AJ371" s="17"/>
      <c r="AK371" s="17"/>
      <c r="AL371" s="17"/>
      <c r="AM371" s="17"/>
      <c r="AN371" s="17"/>
      <c r="AO371" s="17"/>
      <c r="AP371" s="17"/>
      <c r="AQ371" s="17"/>
      <c r="AS371" s="17"/>
      <c r="AT371" s="17"/>
      <c r="AU371" s="17"/>
      <c r="AW371" s="17"/>
      <c r="AY371" s="17"/>
      <c r="AZ371" s="17"/>
      <c r="BA371" s="17"/>
      <c r="BC371" s="17"/>
      <c r="BD371" s="17"/>
      <c r="BE371" s="17"/>
      <c r="BG371" s="17"/>
      <c r="BH371" s="17"/>
      <c r="BI371" s="17"/>
      <c r="BK371" s="17"/>
      <c r="BM371" s="17"/>
      <c r="BN371" s="17"/>
      <c r="BO371" s="17"/>
      <c r="BQ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F371" s="17"/>
      <c r="CG371" s="17"/>
      <c r="CH371" s="17"/>
      <c r="CI371" s="17"/>
    </row>
    <row r="372" spans="1:87" ht="13.5">
      <c r="A372" s="15"/>
      <c r="B372" s="16"/>
      <c r="C372" s="17"/>
      <c r="D372" s="15"/>
      <c r="E372" s="17"/>
      <c r="F372" s="17"/>
      <c r="G372" s="17"/>
      <c r="H372" s="17"/>
      <c r="I372" s="17"/>
      <c r="J372" s="17"/>
      <c r="K372" s="17"/>
      <c r="L372" s="17"/>
      <c r="M372" s="17"/>
      <c r="O372" s="18"/>
      <c r="P372" s="17"/>
      <c r="R372" s="17"/>
      <c r="S372" s="17"/>
      <c r="U372" s="17"/>
      <c r="V372" s="17"/>
      <c r="X372" s="17"/>
      <c r="Y372" s="17"/>
      <c r="AA372" s="17"/>
      <c r="AB372" s="17"/>
      <c r="AC372" s="17"/>
      <c r="AD372" s="17"/>
      <c r="AE372" s="17"/>
      <c r="AF372" s="17"/>
      <c r="AH372" s="17"/>
      <c r="AJ372" s="17"/>
      <c r="AK372" s="17"/>
      <c r="AL372" s="17"/>
      <c r="AM372" s="17"/>
      <c r="AN372" s="17"/>
      <c r="AO372" s="17"/>
      <c r="AP372" s="17"/>
      <c r="AQ372" s="17"/>
      <c r="AS372" s="17"/>
      <c r="AT372" s="17"/>
      <c r="AU372" s="17"/>
      <c r="AW372" s="17"/>
      <c r="AY372" s="17"/>
      <c r="AZ372" s="17"/>
      <c r="BA372" s="17"/>
      <c r="BC372" s="17"/>
      <c r="BD372" s="17"/>
      <c r="BE372" s="17"/>
      <c r="BG372" s="17"/>
      <c r="BH372" s="17"/>
      <c r="BI372" s="17"/>
      <c r="BK372" s="17"/>
      <c r="BM372" s="17"/>
      <c r="BN372" s="17"/>
      <c r="BO372" s="17"/>
      <c r="BQ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F372" s="17"/>
      <c r="CG372" s="17"/>
      <c r="CH372" s="17"/>
      <c r="CI372" s="17"/>
    </row>
    <row r="373" spans="1:87" ht="13.5">
      <c r="A373" s="15"/>
      <c r="B373" s="16"/>
      <c r="C373" s="17"/>
      <c r="D373" s="15"/>
      <c r="E373" s="17"/>
      <c r="F373" s="17"/>
      <c r="G373" s="17"/>
      <c r="H373" s="17"/>
      <c r="I373" s="17"/>
      <c r="J373" s="17"/>
      <c r="K373" s="17"/>
      <c r="L373" s="17"/>
      <c r="M373" s="17"/>
      <c r="O373" s="18"/>
      <c r="P373" s="17"/>
      <c r="R373" s="17"/>
      <c r="S373" s="17"/>
      <c r="U373" s="17"/>
      <c r="V373" s="17"/>
      <c r="X373" s="17"/>
      <c r="Y373" s="17"/>
      <c r="AA373" s="17"/>
      <c r="AB373" s="17"/>
      <c r="AC373" s="17"/>
      <c r="AD373" s="17"/>
      <c r="AE373" s="17"/>
      <c r="AF373" s="17"/>
      <c r="AH373" s="17"/>
      <c r="AJ373" s="17"/>
      <c r="AK373" s="17"/>
      <c r="AL373" s="17"/>
      <c r="AM373" s="17"/>
      <c r="AN373" s="17"/>
      <c r="AO373" s="17"/>
      <c r="AP373" s="17"/>
      <c r="AQ373" s="17"/>
      <c r="AS373" s="17"/>
      <c r="AT373" s="17"/>
      <c r="AU373" s="17"/>
      <c r="AW373" s="17"/>
      <c r="AY373" s="17"/>
      <c r="AZ373" s="17"/>
      <c r="BA373" s="17"/>
      <c r="BC373" s="17"/>
      <c r="BD373" s="17"/>
      <c r="BE373" s="17"/>
      <c r="BG373" s="17"/>
      <c r="BH373" s="17"/>
      <c r="BI373" s="17"/>
      <c r="BK373" s="17"/>
      <c r="BM373" s="17"/>
      <c r="BN373" s="17"/>
      <c r="BO373" s="17"/>
      <c r="BQ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F373" s="17"/>
      <c r="CG373" s="17"/>
      <c r="CH373" s="17"/>
      <c r="CI373" s="17"/>
    </row>
    <row r="374" spans="1:87" ht="13.5">
      <c r="A374" s="15"/>
      <c r="B374" s="16"/>
      <c r="C374" s="17"/>
      <c r="D374" s="15"/>
      <c r="E374" s="17"/>
      <c r="F374" s="17"/>
      <c r="G374" s="17"/>
      <c r="H374" s="17"/>
      <c r="I374" s="17"/>
      <c r="J374" s="17"/>
      <c r="K374" s="17"/>
      <c r="L374" s="17"/>
      <c r="M374" s="17"/>
      <c r="O374" s="18"/>
      <c r="P374" s="17"/>
      <c r="R374" s="17"/>
      <c r="S374" s="17"/>
      <c r="U374" s="17"/>
      <c r="V374" s="17"/>
      <c r="X374" s="17"/>
      <c r="Y374" s="17"/>
      <c r="AA374" s="17"/>
      <c r="AB374" s="17"/>
      <c r="AC374" s="17"/>
      <c r="AD374" s="17"/>
      <c r="AE374" s="17"/>
      <c r="AF374" s="17"/>
      <c r="AH374" s="17"/>
      <c r="AJ374" s="17"/>
      <c r="AK374" s="17"/>
      <c r="AL374" s="17"/>
      <c r="AM374" s="17"/>
      <c r="AN374" s="17"/>
      <c r="AO374" s="17"/>
      <c r="AP374" s="17"/>
      <c r="AQ374" s="17"/>
      <c r="AS374" s="17"/>
      <c r="AT374" s="17"/>
      <c r="AU374" s="17"/>
      <c r="AW374" s="17"/>
      <c r="AY374" s="17"/>
      <c r="AZ374" s="17"/>
      <c r="BA374" s="17"/>
      <c r="BC374" s="17"/>
      <c r="BD374" s="17"/>
      <c r="BE374" s="17"/>
      <c r="BG374" s="17"/>
      <c r="BH374" s="17"/>
      <c r="BI374" s="17"/>
      <c r="BK374" s="17"/>
      <c r="BM374" s="17"/>
      <c r="BN374" s="17"/>
      <c r="BO374" s="17"/>
      <c r="BQ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F374" s="17"/>
      <c r="CG374" s="17"/>
      <c r="CH374" s="17"/>
      <c r="CI374" s="17"/>
    </row>
    <row r="375" spans="1:87" ht="13.5">
      <c r="A375" s="15"/>
      <c r="B375" s="16"/>
      <c r="C375" s="17"/>
      <c r="D375" s="15"/>
      <c r="E375" s="17"/>
      <c r="F375" s="17"/>
      <c r="G375" s="17"/>
      <c r="H375" s="17"/>
      <c r="I375" s="17"/>
      <c r="J375" s="17"/>
      <c r="K375" s="17"/>
      <c r="L375" s="17"/>
      <c r="M375" s="17"/>
      <c r="O375" s="18"/>
      <c r="P375" s="17"/>
      <c r="R375" s="17"/>
      <c r="S375" s="17"/>
      <c r="U375" s="17"/>
      <c r="V375" s="17"/>
      <c r="X375" s="17"/>
      <c r="Y375" s="17"/>
      <c r="AA375" s="17"/>
      <c r="AB375" s="17"/>
      <c r="AC375" s="17"/>
      <c r="AD375" s="17"/>
      <c r="AE375" s="17"/>
      <c r="AF375" s="17"/>
      <c r="AH375" s="17"/>
      <c r="AJ375" s="17"/>
      <c r="AK375" s="17"/>
      <c r="AL375" s="17"/>
      <c r="AM375" s="17"/>
      <c r="AN375" s="17"/>
      <c r="AO375" s="17"/>
      <c r="AP375" s="17"/>
      <c r="AQ375" s="17"/>
      <c r="AS375" s="17"/>
      <c r="AT375" s="17"/>
      <c r="AU375" s="17"/>
      <c r="AW375" s="17"/>
      <c r="AY375" s="17"/>
      <c r="AZ375" s="17"/>
      <c r="BA375" s="17"/>
      <c r="BC375" s="17"/>
      <c r="BD375" s="17"/>
      <c r="BE375" s="17"/>
      <c r="BG375" s="17"/>
      <c r="BH375" s="17"/>
      <c r="BI375" s="17"/>
      <c r="BK375" s="17"/>
      <c r="BM375" s="17"/>
      <c r="BN375" s="17"/>
      <c r="BO375" s="17"/>
      <c r="BQ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F375" s="17"/>
      <c r="CG375" s="17"/>
      <c r="CH375" s="17"/>
      <c r="CI375" s="17"/>
    </row>
    <row r="376" spans="1:87" ht="13.5">
      <c r="A376" s="15"/>
      <c r="B376" s="16"/>
      <c r="C376" s="17"/>
      <c r="D376" s="15"/>
      <c r="E376" s="17"/>
      <c r="F376" s="17"/>
      <c r="G376" s="17"/>
      <c r="H376" s="17"/>
      <c r="I376" s="17"/>
      <c r="J376" s="17"/>
      <c r="K376" s="17"/>
      <c r="L376" s="17"/>
      <c r="M376" s="17"/>
      <c r="O376" s="18"/>
      <c r="P376" s="17"/>
      <c r="R376" s="17"/>
      <c r="S376" s="17"/>
      <c r="U376" s="17"/>
      <c r="V376" s="17"/>
      <c r="X376" s="17"/>
      <c r="Y376" s="17"/>
      <c r="AA376" s="17"/>
      <c r="AB376" s="17"/>
      <c r="AC376" s="17"/>
      <c r="AD376" s="17"/>
      <c r="AE376" s="17"/>
      <c r="AF376" s="17"/>
      <c r="AH376" s="17"/>
      <c r="AJ376" s="17"/>
      <c r="AK376" s="17"/>
      <c r="AL376" s="17"/>
      <c r="AM376" s="17"/>
      <c r="AN376" s="17"/>
      <c r="AO376" s="17"/>
      <c r="AP376" s="17"/>
      <c r="AQ376" s="17"/>
      <c r="AS376" s="17"/>
      <c r="AT376" s="17"/>
      <c r="AU376" s="17"/>
      <c r="AW376" s="17"/>
      <c r="AY376" s="17"/>
      <c r="AZ376" s="17"/>
      <c r="BA376" s="17"/>
      <c r="BC376" s="17"/>
      <c r="BD376" s="17"/>
      <c r="BE376" s="17"/>
      <c r="BG376" s="17"/>
      <c r="BH376" s="17"/>
      <c r="BI376" s="17"/>
      <c r="BK376" s="17"/>
      <c r="BM376" s="17"/>
      <c r="BN376" s="17"/>
      <c r="BO376" s="17"/>
      <c r="BQ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F376" s="17"/>
      <c r="CG376" s="17"/>
      <c r="CH376" s="17"/>
      <c r="CI376" s="17"/>
    </row>
    <row r="377" spans="1:87" ht="13.5">
      <c r="A377" s="15"/>
      <c r="B377" s="16"/>
      <c r="C377" s="17"/>
      <c r="D377" s="15"/>
      <c r="E377" s="17"/>
      <c r="F377" s="17"/>
      <c r="G377" s="17"/>
      <c r="H377" s="17"/>
      <c r="I377" s="17"/>
      <c r="J377" s="17"/>
      <c r="K377" s="17"/>
      <c r="L377" s="17"/>
      <c r="M377" s="17"/>
      <c r="O377" s="18"/>
      <c r="P377" s="17"/>
      <c r="R377" s="17"/>
      <c r="S377" s="17"/>
      <c r="U377" s="17"/>
      <c r="V377" s="17"/>
      <c r="X377" s="17"/>
      <c r="Y377" s="17"/>
      <c r="AA377" s="17"/>
      <c r="AB377" s="17"/>
      <c r="AC377" s="17"/>
      <c r="AD377" s="17"/>
      <c r="AE377" s="17"/>
      <c r="AF377" s="17"/>
      <c r="AH377" s="17"/>
      <c r="AJ377" s="17"/>
      <c r="AK377" s="17"/>
      <c r="AL377" s="17"/>
      <c r="AM377" s="17"/>
      <c r="AN377" s="17"/>
      <c r="AO377" s="17"/>
      <c r="AP377" s="17"/>
      <c r="AQ377" s="17"/>
      <c r="AS377" s="17"/>
      <c r="AT377" s="17"/>
      <c r="AU377" s="17"/>
      <c r="AW377" s="17"/>
      <c r="AY377" s="17"/>
      <c r="AZ377" s="17"/>
      <c r="BA377" s="17"/>
      <c r="BC377" s="17"/>
      <c r="BD377" s="17"/>
      <c r="BE377" s="17"/>
      <c r="BG377" s="17"/>
      <c r="BH377" s="17"/>
      <c r="BI377" s="17"/>
      <c r="BK377" s="17"/>
      <c r="BM377" s="17"/>
      <c r="BN377" s="17"/>
      <c r="BO377" s="17"/>
      <c r="BQ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F377" s="17"/>
      <c r="CG377" s="17"/>
      <c r="CH377" s="17"/>
      <c r="CI377" s="17"/>
    </row>
    <row r="378" spans="1:87" ht="13.5">
      <c r="A378" s="15"/>
      <c r="B378" s="16"/>
      <c r="C378" s="17"/>
      <c r="D378" s="15"/>
      <c r="E378" s="17"/>
      <c r="F378" s="17"/>
      <c r="G378" s="17"/>
      <c r="H378" s="17"/>
      <c r="I378" s="17"/>
      <c r="J378" s="17"/>
      <c r="K378" s="17"/>
      <c r="L378" s="17"/>
      <c r="M378" s="17"/>
      <c r="O378" s="18"/>
      <c r="P378" s="17"/>
      <c r="R378" s="17"/>
      <c r="S378" s="17"/>
      <c r="U378" s="17"/>
      <c r="V378" s="17"/>
      <c r="X378" s="17"/>
      <c r="Y378" s="17"/>
      <c r="AA378" s="17"/>
      <c r="AB378" s="17"/>
      <c r="AC378" s="17"/>
      <c r="AD378" s="17"/>
      <c r="AE378" s="17"/>
      <c r="AF378" s="17"/>
      <c r="AH378" s="17"/>
      <c r="AJ378" s="17"/>
      <c r="AK378" s="17"/>
      <c r="AL378" s="17"/>
      <c r="AM378" s="17"/>
      <c r="AN378" s="17"/>
      <c r="AO378" s="17"/>
      <c r="AP378" s="17"/>
      <c r="AQ378" s="17"/>
      <c r="AS378" s="17"/>
      <c r="AT378" s="17"/>
      <c r="AU378" s="17"/>
      <c r="AW378" s="17"/>
      <c r="AY378" s="17"/>
      <c r="AZ378" s="17"/>
      <c r="BA378" s="17"/>
      <c r="BC378" s="17"/>
      <c r="BD378" s="17"/>
      <c r="BE378" s="17"/>
      <c r="BG378" s="17"/>
      <c r="BH378" s="17"/>
      <c r="BI378" s="17"/>
      <c r="BK378" s="17"/>
      <c r="BM378" s="17"/>
      <c r="BN378" s="17"/>
      <c r="BO378" s="17"/>
      <c r="BQ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F378" s="17"/>
      <c r="CG378" s="17"/>
      <c r="CH378" s="17"/>
      <c r="CI378" s="17"/>
    </row>
    <row r="379" spans="1:87" ht="13.5">
      <c r="A379" s="15"/>
      <c r="B379" s="16"/>
      <c r="C379" s="17"/>
      <c r="D379" s="15"/>
      <c r="E379" s="17"/>
      <c r="F379" s="17"/>
      <c r="G379" s="17"/>
      <c r="H379" s="17"/>
      <c r="I379" s="17"/>
      <c r="J379" s="17"/>
      <c r="K379" s="17"/>
      <c r="L379" s="17"/>
      <c r="M379" s="17"/>
      <c r="O379" s="18"/>
      <c r="P379" s="17"/>
      <c r="R379" s="17"/>
      <c r="S379" s="17"/>
      <c r="U379" s="17"/>
      <c r="V379" s="17"/>
      <c r="X379" s="17"/>
      <c r="Y379" s="17"/>
      <c r="AA379" s="17"/>
      <c r="AB379" s="17"/>
      <c r="AC379" s="17"/>
      <c r="AD379" s="17"/>
      <c r="AE379" s="17"/>
      <c r="AF379" s="17"/>
      <c r="AH379" s="17"/>
      <c r="AJ379" s="17"/>
      <c r="AK379" s="17"/>
      <c r="AL379" s="17"/>
      <c r="AM379" s="17"/>
      <c r="AN379" s="17"/>
      <c r="AO379" s="17"/>
      <c r="AP379" s="17"/>
      <c r="AQ379" s="17"/>
      <c r="AS379" s="17"/>
      <c r="AT379" s="17"/>
      <c r="AU379" s="17"/>
      <c r="AW379" s="17"/>
      <c r="AY379" s="17"/>
      <c r="AZ379" s="17"/>
      <c r="BA379" s="17"/>
      <c r="BC379" s="17"/>
      <c r="BD379" s="17"/>
      <c r="BE379" s="17"/>
      <c r="BG379" s="17"/>
      <c r="BH379" s="17"/>
      <c r="BI379" s="17"/>
      <c r="BK379" s="17"/>
      <c r="BM379" s="17"/>
      <c r="BN379" s="17"/>
      <c r="BO379" s="17"/>
      <c r="BQ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F379" s="17"/>
      <c r="CG379" s="17"/>
      <c r="CH379" s="17"/>
      <c r="CI379" s="17"/>
    </row>
    <row r="380" spans="1:87" ht="13.5">
      <c r="A380" s="15"/>
      <c r="B380" s="16"/>
      <c r="C380" s="17"/>
      <c r="D380" s="15"/>
      <c r="E380" s="17"/>
      <c r="F380" s="17"/>
      <c r="G380" s="17"/>
      <c r="H380" s="17"/>
      <c r="I380" s="17"/>
      <c r="J380" s="17"/>
      <c r="K380" s="17"/>
      <c r="L380" s="17"/>
      <c r="M380" s="17"/>
      <c r="O380" s="18"/>
      <c r="P380" s="17"/>
      <c r="R380" s="17"/>
      <c r="S380" s="17"/>
      <c r="U380" s="17"/>
      <c r="V380" s="17"/>
      <c r="X380" s="17"/>
      <c r="Y380" s="17"/>
      <c r="AA380" s="17"/>
      <c r="AB380" s="17"/>
      <c r="AC380" s="17"/>
      <c r="AD380" s="17"/>
      <c r="AE380" s="17"/>
      <c r="AF380" s="17"/>
      <c r="AH380" s="17"/>
      <c r="AJ380" s="17"/>
      <c r="AK380" s="17"/>
      <c r="AL380" s="17"/>
      <c r="AM380" s="17"/>
      <c r="AN380" s="17"/>
      <c r="AO380" s="17"/>
      <c r="AP380" s="17"/>
      <c r="AQ380" s="17"/>
      <c r="AS380" s="17"/>
      <c r="AT380" s="17"/>
      <c r="AU380" s="17"/>
      <c r="AW380" s="17"/>
      <c r="AY380" s="17"/>
      <c r="AZ380" s="17"/>
      <c r="BA380" s="17"/>
      <c r="BC380" s="17"/>
      <c r="BD380" s="17"/>
      <c r="BE380" s="17"/>
      <c r="BG380" s="17"/>
      <c r="BH380" s="17"/>
      <c r="BI380" s="17"/>
      <c r="BK380" s="17"/>
      <c r="BM380" s="17"/>
      <c r="BN380" s="17"/>
      <c r="BO380" s="17"/>
      <c r="BQ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F380" s="17"/>
      <c r="CG380" s="17"/>
      <c r="CH380" s="17"/>
      <c r="CI380" s="17"/>
    </row>
    <row r="381" spans="1:87" ht="13.5">
      <c r="A381" s="15"/>
      <c r="B381" s="16"/>
      <c r="C381" s="17"/>
      <c r="D381" s="15"/>
      <c r="E381" s="17"/>
      <c r="F381" s="17"/>
      <c r="G381" s="17"/>
      <c r="H381" s="17"/>
      <c r="I381" s="17"/>
      <c r="J381" s="17"/>
      <c r="K381" s="17"/>
      <c r="L381" s="17"/>
      <c r="M381" s="17"/>
      <c r="O381" s="18"/>
      <c r="P381" s="17"/>
      <c r="R381" s="17"/>
      <c r="S381" s="17"/>
      <c r="U381" s="17"/>
      <c r="V381" s="17"/>
      <c r="X381" s="17"/>
      <c r="Y381" s="17"/>
      <c r="AA381" s="17"/>
      <c r="AB381" s="17"/>
      <c r="AC381" s="17"/>
      <c r="AD381" s="17"/>
      <c r="AE381" s="17"/>
      <c r="AF381" s="17"/>
      <c r="AH381" s="17"/>
      <c r="AJ381" s="17"/>
      <c r="AK381" s="17"/>
      <c r="AL381" s="17"/>
      <c r="AM381" s="17"/>
      <c r="AN381" s="17"/>
      <c r="AO381" s="17"/>
      <c r="AP381" s="17"/>
      <c r="AQ381" s="17"/>
      <c r="AS381" s="17"/>
      <c r="AT381" s="17"/>
      <c r="AU381" s="17"/>
      <c r="AW381" s="17"/>
      <c r="AY381" s="17"/>
      <c r="AZ381" s="17"/>
      <c r="BA381" s="17"/>
      <c r="BC381" s="17"/>
      <c r="BD381" s="17"/>
      <c r="BE381" s="17"/>
      <c r="BG381" s="17"/>
      <c r="BH381" s="17"/>
      <c r="BI381" s="17"/>
      <c r="BK381" s="17"/>
      <c r="BM381" s="17"/>
      <c r="BN381" s="17"/>
      <c r="BO381" s="17"/>
      <c r="BQ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F381" s="17"/>
      <c r="CG381" s="17"/>
      <c r="CH381" s="17"/>
      <c r="CI381" s="17"/>
    </row>
    <row r="382" spans="1:87" ht="13.5">
      <c r="A382" s="15"/>
      <c r="B382" s="16"/>
      <c r="C382" s="17"/>
      <c r="D382" s="15"/>
      <c r="E382" s="17"/>
      <c r="F382" s="17"/>
      <c r="G382" s="17"/>
      <c r="H382" s="17"/>
      <c r="I382" s="17"/>
      <c r="J382" s="17"/>
      <c r="K382" s="17"/>
      <c r="L382" s="17"/>
      <c r="M382" s="17"/>
      <c r="O382" s="18"/>
      <c r="P382" s="17"/>
      <c r="R382" s="17"/>
      <c r="S382" s="17"/>
      <c r="U382" s="17"/>
      <c r="V382" s="17"/>
      <c r="X382" s="17"/>
      <c r="Y382" s="17"/>
      <c r="AA382" s="17"/>
      <c r="AB382" s="17"/>
      <c r="AC382" s="17"/>
      <c r="AD382" s="17"/>
      <c r="AE382" s="17"/>
      <c r="AF382" s="17"/>
      <c r="AH382" s="17"/>
      <c r="AJ382" s="17"/>
      <c r="AK382" s="17"/>
      <c r="AL382" s="17"/>
      <c r="AM382" s="17"/>
      <c r="AN382" s="17"/>
      <c r="AO382" s="17"/>
      <c r="AP382" s="17"/>
      <c r="AQ382" s="17"/>
      <c r="AS382" s="17"/>
      <c r="AT382" s="17"/>
      <c r="AU382" s="17"/>
      <c r="AW382" s="17"/>
      <c r="AY382" s="17"/>
      <c r="AZ382" s="17"/>
      <c r="BA382" s="17"/>
      <c r="BC382" s="17"/>
      <c r="BD382" s="17"/>
      <c r="BE382" s="17"/>
      <c r="BG382" s="17"/>
      <c r="BH382" s="17"/>
      <c r="BI382" s="17"/>
      <c r="BK382" s="17"/>
      <c r="BM382" s="17"/>
      <c r="BN382" s="17"/>
      <c r="BO382" s="17"/>
      <c r="BQ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F382" s="17"/>
      <c r="CG382" s="17"/>
      <c r="CH382" s="17"/>
      <c r="CI382" s="17"/>
    </row>
    <row r="383" spans="1:87" ht="13.5">
      <c r="A383" s="15"/>
      <c r="B383" s="16"/>
      <c r="C383" s="17"/>
      <c r="D383" s="15"/>
      <c r="E383" s="17"/>
      <c r="F383" s="17"/>
      <c r="G383" s="17"/>
      <c r="H383" s="17"/>
      <c r="I383" s="17"/>
      <c r="J383" s="17"/>
      <c r="K383" s="17"/>
      <c r="L383" s="17"/>
      <c r="M383" s="17"/>
      <c r="O383" s="18"/>
      <c r="P383" s="17"/>
      <c r="R383" s="17"/>
      <c r="S383" s="17"/>
      <c r="U383" s="17"/>
      <c r="V383" s="17"/>
      <c r="X383" s="17"/>
      <c r="Y383" s="17"/>
      <c r="AA383" s="17"/>
      <c r="AB383" s="17"/>
      <c r="AC383" s="17"/>
      <c r="AD383" s="17"/>
      <c r="AE383" s="17"/>
      <c r="AF383" s="17"/>
      <c r="AH383" s="17"/>
      <c r="AJ383" s="17"/>
      <c r="AK383" s="17"/>
      <c r="AL383" s="17"/>
      <c r="AM383" s="17"/>
      <c r="AN383" s="17"/>
      <c r="AO383" s="17"/>
      <c r="AP383" s="17"/>
      <c r="AQ383" s="17"/>
      <c r="AS383" s="17"/>
      <c r="AT383" s="17"/>
      <c r="AU383" s="17"/>
      <c r="AW383" s="17"/>
      <c r="AY383" s="17"/>
      <c r="AZ383" s="17"/>
      <c r="BA383" s="17"/>
      <c r="BC383" s="17"/>
      <c r="BD383" s="17"/>
      <c r="BE383" s="17"/>
      <c r="BG383" s="17"/>
      <c r="BH383" s="17"/>
      <c r="BI383" s="17"/>
      <c r="BK383" s="17"/>
      <c r="BM383" s="17"/>
      <c r="BN383" s="17"/>
      <c r="BO383" s="17"/>
      <c r="BQ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F383" s="17"/>
      <c r="CG383" s="17"/>
      <c r="CH383" s="17"/>
      <c r="CI383" s="17"/>
    </row>
    <row r="384" spans="1:87" ht="13.5">
      <c r="A384" s="15"/>
      <c r="B384" s="16"/>
      <c r="C384" s="17"/>
      <c r="D384" s="15"/>
      <c r="E384" s="17"/>
      <c r="F384" s="17"/>
      <c r="G384" s="17"/>
      <c r="H384" s="17"/>
      <c r="I384" s="17"/>
      <c r="J384" s="17"/>
      <c r="K384" s="17"/>
      <c r="L384" s="17"/>
      <c r="M384" s="17"/>
      <c r="O384" s="18"/>
      <c r="P384" s="17"/>
      <c r="R384" s="17"/>
      <c r="S384" s="17"/>
      <c r="U384" s="17"/>
      <c r="V384" s="17"/>
      <c r="X384" s="17"/>
      <c r="Y384" s="17"/>
      <c r="AA384" s="17"/>
      <c r="AB384" s="17"/>
      <c r="AC384" s="17"/>
      <c r="AD384" s="17"/>
      <c r="AE384" s="17"/>
      <c r="AF384" s="17"/>
      <c r="AH384" s="17"/>
      <c r="AJ384" s="17"/>
      <c r="AK384" s="17"/>
      <c r="AL384" s="17"/>
      <c r="AM384" s="17"/>
      <c r="AN384" s="17"/>
      <c r="AO384" s="17"/>
      <c r="AP384" s="17"/>
      <c r="AQ384" s="17"/>
      <c r="AS384" s="17"/>
      <c r="AT384" s="17"/>
      <c r="AU384" s="17"/>
      <c r="AW384" s="17"/>
      <c r="AY384" s="17"/>
      <c r="AZ384" s="17"/>
      <c r="BA384" s="17"/>
      <c r="BC384" s="17"/>
      <c r="BD384" s="17"/>
      <c r="BE384" s="17"/>
      <c r="BG384" s="17"/>
      <c r="BH384" s="17"/>
      <c r="BI384" s="17"/>
      <c r="BK384" s="17"/>
      <c r="BM384" s="17"/>
      <c r="BN384" s="17"/>
      <c r="BO384" s="17"/>
      <c r="BQ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F384" s="17"/>
      <c r="CG384" s="17"/>
      <c r="CH384" s="17"/>
      <c r="CI384" s="17"/>
    </row>
    <row r="385" spans="1:87" ht="13.5">
      <c r="A385" s="15"/>
      <c r="B385" s="16"/>
      <c r="C385" s="17"/>
      <c r="D385" s="15"/>
      <c r="E385" s="17"/>
      <c r="F385" s="17"/>
      <c r="G385" s="17"/>
      <c r="H385" s="17"/>
      <c r="I385" s="17"/>
      <c r="J385" s="17"/>
      <c r="K385" s="17"/>
      <c r="L385" s="17"/>
      <c r="M385" s="17"/>
      <c r="O385" s="18"/>
      <c r="P385" s="17"/>
      <c r="R385" s="17"/>
      <c r="S385" s="17"/>
      <c r="U385" s="17"/>
      <c r="V385" s="17"/>
      <c r="X385" s="17"/>
      <c r="Y385" s="17"/>
      <c r="AA385" s="17"/>
      <c r="AB385" s="17"/>
      <c r="AC385" s="17"/>
      <c r="AD385" s="17"/>
      <c r="AE385" s="17"/>
      <c r="AF385" s="17"/>
      <c r="AH385" s="17"/>
      <c r="AJ385" s="17"/>
      <c r="AK385" s="17"/>
      <c r="AL385" s="17"/>
      <c r="AM385" s="17"/>
      <c r="AN385" s="17"/>
      <c r="AO385" s="17"/>
      <c r="AP385" s="17"/>
      <c r="AQ385" s="17"/>
      <c r="AS385" s="17"/>
      <c r="AT385" s="17"/>
      <c r="AU385" s="17"/>
      <c r="AW385" s="17"/>
      <c r="AY385" s="17"/>
      <c r="AZ385" s="17"/>
      <c r="BA385" s="17"/>
      <c r="BC385" s="17"/>
      <c r="BD385" s="17"/>
      <c r="BE385" s="17"/>
      <c r="BG385" s="17"/>
      <c r="BH385" s="17"/>
      <c r="BI385" s="17"/>
      <c r="BK385" s="17"/>
      <c r="BM385" s="17"/>
      <c r="BN385" s="17"/>
      <c r="BO385" s="17"/>
      <c r="BQ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F385" s="17"/>
      <c r="CG385" s="17"/>
      <c r="CH385" s="17"/>
      <c r="CI385" s="17"/>
    </row>
    <row r="386" spans="1:87" ht="13.5">
      <c r="A386" s="15"/>
      <c r="B386" s="16"/>
      <c r="C386" s="17"/>
      <c r="D386" s="15"/>
      <c r="E386" s="17"/>
      <c r="F386" s="17"/>
      <c r="G386" s="17"/>
      <c r="H386" s="17"/>
      <c r="I386" s="17"/>
      <c r="J386" s="17"/>
      <c r="K386" s="17"/>
      <c r="L386" s="17"/>
      <c r="M386" s="17"/>
      <c r="O386" s="18"/>
      <c r="P386" s="17"/>
      <c r="R386" s="17"/>
      <c r="S386" s="17"/>
      <c r="U386" s="17"/>
      <c r="V386" s="17"/>
      <c r="X386" s="17"/>
      <c r="Y386" s="17"/>
      <c r="AA386" s="17"/>
      <c r="AB386" s="17"/>
      <c r="AC386" s="17"/>
      <c r="AD386" s="17"/>
      <c r="AE386" s="17"/>
      <c r="AF386" s="17"/>
      <c r="AH386" s="17"/>
      <c r="AJ386" s="17"/>
      <c r="AK386" s="17"/>
      <c r="AL386" s="17"/>
      <c r="AM386" s="17"/>
      <c r="AN386" s="17"/>
      <c r="AO386" s="17"/>
      <c r="AP386" s="17"/>
      <c r="AQ386" s="17"/>
      <c r="AS386" s="17"/>
      <c r="AT386" s="17"/>
      <c r="AU386" s="17"/>
      <c r="AW386" s="17"/>
      <c r="AY386" s="17"/>
      <c r="AZ386" s="17"/>
      <c r="BA386" s="17"/>
      <c r="BC386" s="17"/>
      <c r="BD386" s="17"/>
      <c r="BE386" s="17"/>
      <c r="BG386" s="17"/>
      <c r="BH386" s="17"/>
      <c r="BI386" s="17"/>
      <c r="BK386" s="17"/>
      <c r="BM386" s="17"/>
      <c r="BN386" s="17"/>
      <c r="BO386" s="17"/>
      <c r="BQ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F386" s="17"/>
      <c r="CG386" s="17"/>
      <c r="CH386" s="17"/>
      <c r="CI386" s="17"/>
    </row>
    <row r="387" spans="1:87" ht="13.5">
      <c r="A387" s="15"/>
      <c r="B387" s="16"/>
      <c r="C387" s="17"/>
      <c r="D387" s="15"/>
      <c r="E387" s="17"/>
      <c r="F387" s="17"/>
      <c r="G387" s="17"/>
      <c r="H387" s="17"/>
      <c r="I387" s="17"/>
      <c r="J387" s="17"/>
      <c r="K387" s="17"/>
      <c r="L387" s="17"/>
      <c r="M387" s="17"/>
      <c r="O387" s="18"/>
      <c r="P387" s="17"/>
      <c r="R387" s="17"/>
      <c r="S387" s="17"/>
      <c r="U387" s="17"/>
      <c r="V387" s="17"/>
      <c r="X387" s="17"/>
      <c r="Y387" s="17"/>
      <c r="AA387" s="17"/>
      <c r="AB387" s="17"/>
      <c r="AC387" s="17"/>
      <c r="AD387" s="17"/>
      <c r="AE387" s="17"/>
      <c r="AF387" s="17"/>
      <c r="AH387" s="17"/>
      <c r="AJ387" s="17"/>
      <c r="AK387" s="17"/>
      <c r="AL387" s="17"/>
      <c r="AM387" s="17"/>
      <c r="AN387" s="17"/>
      <c r="AO387" s="17"/>
      <c r="AP387" s="17"/>
      <c r="AQ387" s="17"/>
      <c r="AS387" s="17"/>
      <c r="AT387" s="17"/>
      <c r="AU387" s="17"/>
      <c r="AW387" s="17"/>
      <c r="AY387" s="17"/>
      <c r="AZ387" s="17"/>
      <c r="BA387" s="17"/>
      <c r="BC387" s="17"/>
      <c r="BD387" s="17"/>
      <c r="BE387" s="17"/>
      <c r="BG387" s="17"/>
      <c r="BH387" s="17"/>
      <c r="BI387" s="17"/>
      <c r="BK387" s="17"/>
      <c r="BM387" s="17"/>
      <c r="BN387" s="17"/>
      <c r="BO387" s="17"/>
      <c r="BQ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F387" s="17"/>
      <c r="CG387" s="17"/>
      <c r="CH387" s="17"/>
      <c r="CI387" s="17"/>
    </row>
    <row r="388" spans="1:87" ht="13.5">
      <c r="A388" s="15"/>
      <c r="B388" s="16"/>
      <c r="C388" s="17"/>
      <c r="D388" s="15"/>
      <c r="E388" s="17"/>
      <c r="F388" s="17"/>
      <c r="G388" s="17"/>
      <c r="H388" s="17"/>
      <c r="I388" s="17"/>
      <c r="J388" s="17"/>
      <c r="K388" s="17"/>
      <c r="L388" s="17"/>
      <c r="M388" s="17"/>
      <c r="O388" s="18"/>
      <c r="P388" s="17"/>
      <c r="R388" s="17"/>
      <c r="S388" s="17"/>
      <c r="U388" s="17"/>
      <c r="V388" s="17"/>
      <c r="X388" s="17"/>
      <c r="Y388" s="17"/>
      <c r="AA388" s="17"/>
      <c r="AB388" s="17"/>
      <c r="AC388" s="17"/>
      <c r="AD388" s="17"/>
      <c r="AE388" s="17"/>
      <c r="AF388" s="17"/>
      <c r="AH388" s="17"/>
      <c r="AJ388" s="17"/>
      <c r="AK388" s="17"/>
      <c r="AL388" s="17"/>
      <c r="AM388" s="17"/>
      <c r="AN388" s="17"/>
      <c r="AO388" s="17"/>
      <c r="AP388" s="17"/>
      <c r="AQ388" s="17"/>
      <c r="AS388" s="17"/>
      <c r="AT388" s="17"/>
      <c r="AU388" s="17"/>
      <c r="AW388" s="17"/>
      <c r="AY388" s="17"/>
      <c r="AZ388" s="17"/>
      <c r="BA388" s="17"/>
      <c r="BC388" s="17"/>
      <c r="BD388" s="17"/>
      <c r="BE388" s="17"/>
      <c r="BG388" s="17"/>
      <c r="BH388" s="17"/>
      <c r="BI388" s="17"/>
      <c r="BK388" s="17"/>
      <c r="BM388" s="17"/>
      <c r="BN388" s="17"/>
      <c r="BO388" s="17"/>
      <c r="BQ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F388" s="17"/>
      <c r="CG388" s="17"/>
      <c r="CH388" s="17"/>
      <c r="CI388" s="17"/>
    </row>
    <row r="389" spans="1:87" ht="13.5">
      <c r="A389" s="15"/>
      <c r="B389" s="16"/>
      <c r="C389" s="17"/>
      <c r="D389" s="15"/>
      <c r="E389" s="17"/>
      <c r="F389" s="17"/>
      <c r="G389" s="17"/>
      <c r="H389" s="17"/>
      <c r="I389" s="17"/>
      <c r="J389" s="17"/>
      <c r="K389" s="17"/>
      <c r="L389" s="17"/>
      <c r="M389" s="17"/>
      <c r="O389" s="18"/>
      <c r="P389" s="17"/>
      <c r="R389" s="17"/>
      <c r="S389" s="17"/>
      <c r="U389" s="17"/>
      <c r="V389" s="17"/>
      <c r="X389" s="17"/>
      <c r="Y389" s="17"/>
      <c r="AA389" s="17"/>
      <c r="AB389" s="17"/>
      <c r="AC389" s="17"/>
      <c r="AD389" s="17"/>
      <c r="AE389" s="17"/>
      <c r="AF389" s="17"/>
      <c r="AH389" s="17"/>
      <c r="AJ389" s="17"/>
      <c r="AK389" s="17"/>
      <c r="AL389" s="17"/>
      <c r="AM389" s="17"/>
      <c r="AN389" s="17"/>
      <c r="AO389" s="17"/>
      <c r="AP389" s="17"/>
      <c r="AQ389" s="17"/>
      <c r="AS389" s="17"/>
      <c r="AT389" s="17"/>
      <c r="AU389" s="17"/>
      <c r="AW389" s="17"/>
      <c r="AY389" s="17"/>
      <c r="AZ389" s="17"/>
      <c r="BA389" s="17"/>
      <c r="BC389" s="17"/>
      <c r="BD389" s="17"/>
      <c r="BE389" s="17"/>
      <c r="BG389" s="17"/>
      <c r="BH389" s="17"/>
      <c r="BI389" s="17"/>
      <c r="BK389" s="17"/>
      <c r="BM389" s="17"/>
      <c r="BN389" s="17"/>
      <c r="BO389" s="17"/>
      <c r="BQ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F389" s="17"/>
      <c r="CG389" s="17"/>
      <c r="CH389" s="17"/>
      <c r="CI389" s="17"/>
    </row>
    <row r="390" spans="1:87" ht="13.5">
      <c r="A390" s="15"/>
      <c r="B390" s="16"/>
      <c r="C390" s="17"/>
      <c r="D390" s="15"/>
      <c r="E390" s="17"/>
      <c r="F390" s="17"/>
      <c r="G390" s="17"/>
      <c r="H390" s="17"/>
      <c r="I390" s="17"/>
      <c r="J390" s="17"/>
      <c r="K390" s="17"/>
      <c r="L390" s="17"/>
      <c r="M390" s="17"/>
      <c r="O390" s="18"/>
      <c r="P390" s="17"/>
      <c r="R390" s="17"/>
      <c r="S390" s="17"/>
      <c r="U390" s="17"/>
      <c r="V390" s="17"/>
      <c r="X390" s="17"/>
      <c r="Y390" s="17"/>
      <c r="AA390" s="17"/>
      <c r="AB390" s="17"/>
      <c r="AC390" s="17"/>
      <c r="AD390" s="17"/>
      <c r="AE390" s="17"/>
      <c r="AF390" s="17"/>
      <c r="AH390" s="17"/>
      <c r="AJ390" s="17"/>
      <c r="AK390" s="17"/>
      <c r="AL390" s="17"/>
      <c r="AM390" s="17"/>
      <c r="AN390" s="17"/>
      <c r="AO390" s="17"/>
      <c r="AP390" s="17"/>
      <c r="AQ390" s="17"/>
      <c r="AS390" s="17"/>
      <c r="AT390" s="17"/>
      <c r="AU390" s="17"/>
      <c r="AW390" s="17"/>
      <c r="AY390" s="17"/>
      <c r="AZ390" s="17"/>
      <c r="BA390" s="17"/>
      <c r="BC390" s="17"/>
      <c r="BD390" s="17"/>
      <c r="BE390" s="17"/>
      <c r="BG390" s="17"/>
      <c r="BH390" s="17"/>
      <c r="BI390" s="17"/>
      <c r="BK390" s="17"/>
      <c r="BM390" s="17"/>
      <c r="BN390" s="17"/>
      <c r="BO390" s="17"/>
      <c r="BQ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F390" s="17"/>
      <c r="CG390" s="17"/>
      <c r="CH390" s="17"/>
      <c r="CI390" s="17"/>
    </row>
    <row r="391" spans="1:87" ht="13.5">
      <c r="A391" s="15"/>
      <c r="B391" s="16"/>
      <c r="C391" s="17"/>
      <c r="D391" s="15"/>
      <c r="E391" s="17"/>
      <c r="F391" s="17"/>
      <c r="G391" s="17"/>
      <c r="H391" s="17"/>
      <c r="I391" s="17"/>
      <c r="J391" s="17"/>
      <c r="K391" s="17"/>
      <c r="L391" s="17"/>
      <c r="M391" s="17"/>
      <c r="O391" s="18"/>
      <c r="P391" s="17"/>
      <c r="R391" s="17"/>
      <c r="S391" s="17"/>
      <c r="U391" s="17"/>
      <c r="V391" s="17"/>
      <c r="X391" s="17"/>
      <c r="Y391" s="17"/>
      <c r="AA391" s="17"/>
      <c r="AB391" s="17"/>
      <c r="AC391" s="17"/>
      <c r="AD391" s="17"/>
      <c r="AE391" s="17"/>
      <c r="AF391" s="17"/>
      <c r="AH391" s="17"/>
      <c r="AJ391" s="17"/>
      <c r="AK391" s="17"/>
      <c r="AL391" s="17"/>
      <c r="AM391" s="17"/>
      <c r="AN391" s="17"/>
      <c r="AO391" s="17"/>
      <c r="AP391" s="17"/>
      <c r="AQ391" s="17"/>
      <c r="AS391" s="17"/>
      <c r="AT391" s="17"/>
      <c r="AU391" s="17"/>
      <c r="AW391" s="17"/>
      <c r="AY391" s="17"/>
      <c r="AZ391" s="17"/>
      <c r="BA391" s="17"/>
      <c r="BC391" s="17"/>
      <c r="BD391" s="17"/>
      <c r="BE391" s="17"/>
      <c r="BG391" s="17"/>
      <c r="BH391" s="17"/>
      <c r="BI391" s="17"/>
      <c r="BK391" s="17"/>
      <c r="BM391" s="17"/>
      <c r="BN391" s="17"/>
      <c r="BO391" s="17"/>
      <c r="BQ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F391" s="17"/>
      <c r="CG391" s="17"/>
      <c r="CH391" s="17"/>
      <c r="CI391" s="17"/>
    </row>
    <row r="392" spans="1:87" ht="13.5">
      <c r="A392" s="15"/>
      <c r="B392" s="16"/>
      <c r="C392" s="17"/>
      <c r="D392" s="15"/>
      <c r="E392" s="17"/>
      <c r="F392" s="17"/>
      <c r="G392" s="17"/>
      <c r="H392" s="17"/>
      <c r="I392" s="17"/>
      <c r="J392" s="17"/>
      <c r="K392" s="17"/>
      <c r="L392" s="17"/>
      <c r="M392" s="17"/>
      <c r="O392" s="18"/>
      <c r="P392" s="17"/>
      <c r="R392" s="17"/>
      <c r="S392" s="17"/>
      <c r="U392" s="17"/>
      <c r="V392" s="17"/>
      <c r="X392" s="17"/>
      <c r="Y392" s="17"/>
      <c r="AA392" s="17"/>
      <c r="AB392" s="17"/>
      <c r="AC392" s="17"/>
      <c r="AD392" s="17"/>
      <c r="AE392" s="17"/>
      <c r="AF392" s="17"/>
      <c r="AH392" s="17"/>
      <c r="AJ392" s="17"/>
      <c r="AK392" s="17"/>
      <c r="AL392" s="17"/>
      <c r="AM392" s="17"/>
      <c r="AN392" s="17"/>
      <c r="AO392" s="17"/>
      <c r="AP392" s="17"/>
      <c r="AQ392" s="17"/>
      <c r="AS392" s="17"/>
      <c r="AT392" s="17"/>
      <c r="AU392" s="17"/>
      <c r="AW392" s="17"/>
      <c r="AY392" s="17"/>
      <c r="AZ392" s="17"/>
      <c r="BA392" s="17"/>
      <c r="BC392" s="17"/>
      <c r="BD392" s="17"/>
      <c r="BE392" s="17"/>
      <c r="BG392" s="17"/>
      <c r="BH392" s="17"/>
      <c r="BI392" s="17"/>
      <c r="BK392" s="17"/>
      <c r="BM392" s="17"/>
      <c r="BN392" s="17"/>
      <c r="BO392" s="17"/>
      <c r="BQ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F392" s="17"/>
      <c r="CG392" s="17"/>
      <c r="CH392" s="17"/>
      <c r="CI392" s="17"/>
    </row>
    <row r="393" spans="1:87" ht="13.5">
      <c r="AK393" s="17"/>
    </row>
    <row r="394" spans="1:87" ht="13.5">
      <c r="AK394" s="17"/>
    </row>
    <row r="395" spans="1:87" ht="13.5">
      <c r="AK395" s="17"/>
    </row>
    <row r="396" spans="1:87" ht="13.5">
      <c r="AK396" s="17"/>
    </row>
    <row r="397" spans="1:87" ht="13.5">
      <c r="AK397" s="17"/>
    </row>
    <row r="398" spans="1:87" ht="13.5"/>
    <row r="399" spans="1:87" ht="13.5"/>
    <row r="400" spans="1:87" ht="13.5"/>
    <row r="401" ht="13.5"/>
    <row r="402" ht="13.5"/>
    <row r="403" ht="13.5"/>
    <row r="404" ht="13.5"/>
  </sheetData>
  <protectedRanges>
    <protectedRange sqref="O9:O32" name="Range4"/>
    <protectedRange sqref="R9:R32" name="Range4_1"/>
    <protectedRange sqref="U9:U32" name="Range4_2"/>
    <protectedRange sqref="X9:X32" name="Range4_3"/>
    <protectedRange sqref="AA9:AA14" name="Range4_4"/>
    <protectedRange sqref="AH9:AH32" name="Range4_5"/>
    <protectedRange sqref="AJ9:AJ19" name="Range4_6"/>
    <protectedRange sqref="AS9:AS32" name="Range5"/>
    <protectedRange sqref="AU9:AU32" name="Range5_1"/>
    <protectedRange sqref="AW9:AW32" name="Range5_2"/>
    <protectedRange sqref="AY9:AY32" name="Range5_4"/>
    <protectedRange sqref="BK11:BK15" name="Range5_5"/>
    <protectedRange sqref="BE11:BE15" name="Range5_6"/>
    <protectedRange sqref="BG9:BG32" name="Range5_7"/>
    <protectedRange sqref="BI9:BI32" name="Range5_8"/>
    <protectedRange sqref="BM9:BM32" name="Range5_9"/>
    <protectedRange sqref="BQ9:BQ32" name="Range5_10"/>
  </protectedRanges>
  <mergeCells count="57">
    <mergeCell ref="C1:Q1"/>
    <mergeCell ref="C2:Q2"/>
    <mergeCell ref="Q3:R3"/>
    <mergeCell ref="A4:A7"/>
    <mergeCell ref="B4:B7"/>
    <mergeCell ref="C4:C7"/>
    <mergeCell ref="D4:D7"/>
    <mergeCell ref="E4:G6"/>
    <mergeCell ref="H4:J6"/>
    <mergeCell ref="K4:S4"/>
    <mergeCell ref="K5:S5"/>
    <mergeCell ref="K6:M6"/>
    <mergeCell ref="N6:P6"/>
    <mergeCell ref="Q6:S6"/>
    <mergeCell ref="BS4:BT6"/>
    <mergeCell ref="BU4:CF4"/>
    <mergeCell ref="BF5:BK5"/>
    <mergeCell ref="BL5:BM6"/>
    <mergeCell ref="BN5:BO6"/>
    <mergeCell ref="BP5:BQ6"/>
    <mergeCell ref="CE5:CF6"/>
    <mergeCell ref="BJ6:BK6"/>
    <mergeCell ref="AZ5:BE5"/>
    <mergeCell ref="T4:AQ4"/>
    <mergeCell ref="AR4:BG4"/>
    <mergeCell ref="BH4:BQ4"/>
    <mergeCell ref="BR4:BR7"/>
    <mergeCell ref="T5:AB5"/>
    <mergeCell ref="AE5:AL5"/>
    <mergeCell ref="AM5:AN6"/>
    <mergeCell ref="AO5:AY5"/>
    <mergeCell ref="AO6:AQ6"/>
    <mergeCell ref="T6:V6"/>
    <mergeCell ref="W6:Y6"/>
    <mergeCell ref="Z6:AB6"/>
    <mergeCell ref="BD6:BE6"/>
    <mergeCell ref="BF6:BG6"/>
    <mergeCell ref="BH6:BI6"/>
    <mergeCell ref="CG4:CG7"/>
    <mergeCell ref="CH4:CI6"/>
    <mergeCell ref="BU5:BV6"/>
    <mergeCell ref="BW5:BX6"/>
    <mergeCell ref="BY5:BZ6"/>
    <mergeCell ref="CA5:CB6"/>
    <mergeCell ref="CC5:CD6"/>
    <mergeCell ref="A33:B33"/>
    <mergeCell ref="AR6:AS6"/>
    <mergeCell ref="AT6:AU6"/>
    <mergeCell ref="AV6:AW6"/>
    <mergeCell ref="AX6:AY6"/>
    <mergeCell ref="AZ6:BA6"/>
    <mergeCell ref="BB6:BC6"/>
    <mergeCell ref="AC6:AD6"/>
    <mergeCell ref="AE6:AF6"/>
    <mergeCell ref="AG6:AH6"/>
    <mergeCell ref="AI6:AJ6"/>
    <mergeCell ref="AK6:AL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04</vt:lpstr>
      <vt:lpstr>'04'!Print_Titles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https:/mul2-tavush.gov.am/tasks/13088/oneclick/ekamut.xlsx?token=318e249192f6fcaab94eb8fddb7b3abc</cp:keywords>
  <cp:lastModifiedBy/>
  <dcterms:created xsi:type="dcterms:W3CDTF">2006-09-16T00:00:00Z</dcterms:created>
  <dcterms:modified xsi:type="dcterms:W3CDTF">2019-05-08T05:41:17Z</dcterms:modified>
</cp:coreProperties>
</file>