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364"/>
  </bookViews>
  <sheets>
    <sheet name="list" sheetId="6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H473" i="5"/>
  <c r="G473"/>
  <c r="F475"/>
  <c r="F70" i="4"/>
  <c r="E118" i="3"/>
  <c r="F82" i="5" l="1"/>
  <c r="H315"/>
  <c r="F76"/>
  <c r="F22"/>
  <c r="E114" i="3" l="1"/>
  <c r="F81" i="5"/>
  <c r="F73"/>
  <c r="F75"/>
  <c r="D35" i="1" l="1"/>
  <c r="F319" i="5"/>
  <c r="F111"/>
  <c r="F106"/>
  <c r="G13"/>
  <c r="F427"/>
  <c r="D83" i="1"/>
  <c r="F196" i="5"/>
  <c r="D112" i="1"/>
  <c r="F28" i="5"/>
  <c r="H13" l="1"/>
  <c r="F31"/>
  <c r="F224"/>
  <c r="F83"/>
  <c r="F80"/>
  <c r="F477" l="1"/>
  <c r="F478"/>
  <c r="F479"/>
  <c r="F25" l="1"/>
  <c r="F19" l="1"/>
  <c r="E74" i="1"/>
  <c r="G584" i="5"/>
  <c r="E40" i="3"/>
  <c r="E57"/>
  <c r="F125" i="5"/>
  <c r="H281"/>
  <c r="G10" i="2"/>
  <c r="H221" i="5"/>
  <c r="H30" i="2"/>
  <c r="F23" i="5"/>
  <c r="D16" i="3"/>
  <c r="H343" i="5" l="1"/>
  <c r="F345"/>
  <c r="F334"/>
  <c r="F285"/>
  <c r="H70"/>
  <c r="D63" i="4"/>
  <c r="F84" i="5" l="1"/>
  <c r="G509"/>
  <c r="E66" i="4"/>
  <c r="D66" s="1"/>
  <c r="G421" i="5"/>
  <c r="H332"/>
  <c r="G332"/>
  <c r="F468"/>
  <c r="F332" l="1"/>
  <c r="F79"/>
  <c r="F72" l="1"/>
  <c r="G70"/>
  <c r="F586" l="1"/>
  <c r="H584"/>
  <c r="H582" s="1"/>
  <c r="H580" s="1"/>
  <c r="H577"/>
  <c r="G577"/>
  <c r="H574"/>
  <c r="G574"/>
  <c r="H568"/>
  <c r="G568"/>
  <c r="F567"/>
  <c r="H565"/>
  <c r="H563" s="1"/>
  <c r="G565"/>
  <c r="H560"/>
  <c r="H558" s="1"/>
  <c r="G560"/>
  <c r="G558" s="1"/>
  <c r="H555"/>
  <c r="H553" s="1"/>
  <c r="G555"/>
  <c r="G553" s="1"/>
  <c r="H550"/>
  <c r="H548" s="1"/>
  <c r="G550"/>
  <c r="F547"/>
  <c r="H545"/>
  <c r="G545"/>
  <c r="H542"/>
  <c r="H540" s="1"/>
  <c r="G542"/>
  <c r="G540" s="1"/>
  <c r="H537"/>
  <c r="G537"/>
  <c r="H534"/>
  <c r="G534"/>
  <c r="H527"/>
  <c r="H525" s="1"/>
  <c r="G527"/>
  <c r="H522"/>
  <c r="H520" s="1"/>
  <c r="G522"/>
  <c r="G520" s="1"/>
  <c r="H517"/>
  <c r="H515" s="1"/>
  <c r="G517"/>
  <c r="H512"/>
  <c r="G512"/>
  <c r="F511"/>
  <c r="H509"/>
  <c r="H504"/>
  <c r="G504"/>
  <c r="H501"/>
  <c r="G501"/>
  <c r="H496"/>
  <c r="G496"/>
  <c r="H493"/>
  <c r="G493"/>
  <c r="H488"/>
  <c r="G488"/>
  <c r="H485"/>
  <c r="G485"/>
  <c r="H480"/>
  <c r="H471" s="1"/>
  <c r="G480"/>
  <c r="F476"/>
  <c r="H466"/>
  <c r="H464" s="1"/>
  <c r="G466"/>
  <c r="H461"/>
  <c r="H459" s="1"/>
  <c r="G461"/>
  <c r="G459" s="1"/>
  <c r="H456"/>
  <c r="G456"/>
  <c r="H453"/>
  <c r="G453"/>
  <c r="H450"/>
  <c r="G450"/>
  <c r="H445"/>
  <c r="G445"/>
  <c r="H442"/>
  <c r="G442"/>
  <c r="H439"/>
  <c r="G439"/>
  <c r="H434"/>
  <c r="G434"/>
  <c r="H431"/>
  <c r="G431"/>
  <c r="H428"/>
  <c r="G428"/>
  <c r="H425"/>
  <c r="G425"/>
  <c r="F424"/>
  <c r="F423"/>
  <c r="H421"/>
  <c r="F421" s="1"/>
  <c r="H418"/>
  <c r="G418"/>
  <c r="H415"/>
  <c r="G415"/>
  <c r="H410"/>
  <c r="H408" s="1"/>
  <c r="G410"/>
  <c r="H403"/>
  <c r="G403"/>
  <c r="H400"/>
  <c r="G400"/>
  <c r="H395"/>
  <c r="H393" s="1"/>
  <c r="G395"/>
  <c r="H390"/>
  <c r="H388" s="1"/>
  <c r="G390"/>
  <c r="H385"/>
  <c r="G385"/>
  <c r="H382"/>
  <c r="G382"/>
  <c r="H379"/>
  <c r="G379"/>
  <c r="H376"/>
  <c r="G376"/>
  <c r="H371"/>
  <c r="G371"/>
  <c r="H368"/>
  <c r="G368"/>
  <c r="H365"/>
  <c r="G365"/>
  <c r="H362"/>
  <c r="G362"/>
  <c r="H357"/>
  <c r="G357"/>
  <c r="H354"/>
  <c r="G354"/>
  <c r="H351"/>
  <c r="G351"/>
  <c r="H341"/>
  <c r="G343"/>
  <c r="H338"/>
  <c r="H336" s="1"/>
  <c r="G338"/>
  <c r="F335"/>
  <c r="H330"/>
  <c r="G330"/>
  <c r="H327"/>
  <c r="H325" s="1"/>
  <c r="G327"/>
  <c r="H322"/>
  <c r="H320" s="1"/>
  <c r="G322"/>
  <c r="F317"/>
  <c r="H313"/>
  <c r="G315"/>
  <c r="G313" s="1"/>
  <c r="H308"/>
  <c r="H306" s="1"/>
  <c r="G308"/>
  <c r="G306" s="1"/>
  <c r="H303"/>
  <c r="H301" s="1"/>
  <c r="G303"/>
  <c r="G301" s="1"/>
  <c r="H298"/>
  <c r="H296" s="1"/>
  <c r="G298"/>
  <c r="H293"/>
  <c r="H291" s="1"/>
  <c r="G293"/>
  <c r="G291" s="1"/>
  <c r="H288"/>
  <c r="H286" s="1"/>
  <c r="G288"/>
  <c r="G286" s="1"/>
  <c r="F284"/>
  <c r="F283"/>
  <c r="H279"/>
  <c r="G281"/>
  <c r="H274"/>
  <c r="G274"/>
  <c r="G270" s="1"/>
  <c r="F273"/>
  <c r="F272"/>
  <c r="H270"/>
  <c r="H267"/>
  <c r="G267"/>
  <c r="H264"/>
  <c r="G264"/>
  <c r="H261"/>
  <c r="G261"/>
  <c r="H258"/>
  <c r="G258"/>
  <c r="H253"/>
  <c r="G253"/>
  <c r="H250"/>
  <c r="G250"/>
  <c r="H247"/>
  <c r="G247"/>
  <c r="H244"/>
  <c r="G244"/>
  <c r="H239"/>
  <c r="H237" s="1"/>
  <c r="G239"/>
  <c r="G237" s="1"/>
  <c r="H234"/>
  <c r="G234"/>
  <c r="H231"/>
  <c r="G231"/>
  <c r="H228"/>
  <c r="G228"/>
  <c r="G225"/>
  <c r="F223"/>
  <c r="G221"/>
  <c r="H216"/>
  <c r="G216"/>
  <c r="H213"/>
  <c r="G213"/>
  <c r="H210"/>
  <c r="G210"/>
  <c r="H205"/>
  <c r="G205"/>
  <c r="H202"/>
  <c r="G202"/>
  <c r="H199"/>
  <c r="G199"/>
  <c r="H194"/>
  <c r="G194"/>
  <c r="H191"/>
  <c r="G191"/>
  <c r="H188"/>
  <c r="G188"/>
  <c r="F187"/>
  <c r="F186"/>
  <c r="H184"/>
  <c r="G184"/>
  <c r="H179"/>
  <c r="G179"/>
  <c r="H176"/>
  <c r="G176"/>
  <c r="H169"/>
  <c r="H167" s="1"/>
  <c r="G169"/>
  <c r="G167" s="1"/>
  <c r="H164"/>
  <c r="H162" s="1"/>
  <c r="G164"/>
  <c r="H159"/>
  <c r="H157" s="1"/>
  <c r="G159"/>
  <c r="G157" s="1"/>
  <c r="H154"/>
  <c r="H152" s="1"/>
  <c r="G154"/>
  <c r="H149"/>
  <c r="G149"/>
  <c r="H146"/>
  <c r="G146"/>
  <c r="H141"/>
  <c r="H139" s="1"/>
  <c r="G141"/>
  <c r="H136"/>
  <c r="G136"/>
  <c r="H133"/>
  <c r="G133"/>
  <c r="H130"/>
  <c r="G130"/>
  <c r="H123"/>
  <c r="H121" s="1"/>
  <c r="G123"/>
  <c r="H117"/>
  <c r="G117"/>
  <c r="H114"/>
  <c r="H112" s="1"/>
  <c r="G114"/>
  <c r="G112" s="1"/>
  <c r="H109"/>
  <c r="H107" s="1"/>
  <c r="G109"/>
  <c r="H104"/>
  <c r="H102" s="1"/>
  <c r="G104"/>
  <c r="G102" s="1"/>
  <c r="H96"/>
  <c r="H90" s="1"/>
  <c r="G96"/>
  <c r="G90" s="1"/>
  <c r="H87"/>
  <c r="H85" s="1"/>
  <c r="G87"/>
  <c r="F78"/>
  <c r="F77"/>
  <c r="F74"/>
  <c r="F70"/>
  <c r="G68"/>
  <c r="H65"/>
  <c r="H63" s="1"/>
  <c r="G65"/>
  <c r="G63" s="1"/>
  <c r="H60"/>
  <c r="H58" s="1"/>
  <c r="G60"/>
  <c r="G58" s="1"/>
  <c r="F56"/>
  <c r="H54"/>
  <c r="G54"/>
  <c r="H51"/>
  <c r="G51"/>
  <c r="H48"/>
  <c r="G48"/>
  <c r="H43"/>
  <c r="G43"/>
  <c r="H40"/>
  <c r="G40"/>
  <c r="H32"/>
  <c r="G32"/>
  <c r="F30"/>
  <c r="F29"/>
  <c r="F27"/>
  <c r="F26"/>
  <c r="F24"/>
  <c r="F21"/>
  <c r="F20"/>
  <c r="F18"/>
  <c r="F17"/>
  <c r="F16"/>
  <c r="F15"/>
  <c r="D39" i="1"/>
  <c r="D40"/>
  <c r="D79"/>
  <c r="D84"/>
  <c r="E132" i="3"/>
  <c r="D132" s="1"/>
  <c r="E70" i="1"/>
  <c r="D70" s="1"/>
  <c r="D169" i="3"/>
  <c r="D168"/>
  <c r="F306" i="2"/>
  <c r="D69" i="4"/>
  <c r="D65"/>
  <c r="D60"/>
  <c r="D59"/>
  <c r="D57"/>
  <c r="D56"/>
  <c r="D55"/>
  <c r="D54"/>
  <c r="F52"/>
  <c r="D52" s="1"/>
  <c r="D49"/>
  <c r="D48"/>
  <c r="F46"/>
  <c r="E46"/>
  <c r="D45"/>
  <c r="D44"/>
  <c r="F42"/>
  <c r="F40" s="1"/>
  <c r="E42"/>
  <c r="E40" s="1"/>
  <c r="D39"/>
  <c r="D38"/>
  <c r="F36"/>
  <c r="D36" s="1"/>
  <c r="D35"/>
  <c r="D34"/>
  <c r="F32"/>
  <c r="D32" s="1"/>
  <c r="D27"/>
  <c r="D26"/>
  <c r="F24"/>
  <c r="D24" s="1"/>
  <c r="D228" i="3"/>
  <c r="D227"/>
  <c r="D226"/>
  <c r="D225"/>
  <c r="F223"/>
  <c r="D223" s="1"/>
  <c r="D222"/>
  <c r="F220"/>
  <c r="D220" s="1"/>
  <c r="D219"/>
  <c r="D218"/>
  <c r="D217"/>
  <c r="F215"/>
  <c r="D215" s="1"/>
  <c r="D214"/>
  <c r="F212"/>
  <c r="D212" s="1"/>
  <c r="D211"/>
  <c r="D210"/>
  <c r="D209"/>
  <c r="F207"/>
  <c r="D207" s="1"/>
  <c r="D204"/>
  <c r="D203"/>
  <c r="D202"/>
  <c r="D201"/>
  <c r="F199"/>
  <c r="D199" s="1"/>
  <c r="D198"/>
  <c r="F196"/>
  <c r="D196" s="1"/>
  <c r="D195"/>
  <c r="D194"/>
  <c r="D193"/>
  <c r="D192"/>
  <c r="F190"/>
  <c r="D190" s="1"/>
  <c r="D189"/>
  <c r="D188"/>
  <c r="D187"/>
  <c r="D186"/>
  <c r="F184"/>
  <c r="D184" s="1"/>
  <c r="D183"/>
  <c r="D182"/>
  <c r="D181"/>
  <c r="F179"/>
  <c r="D179" s="1"/>
  <c r="D178"/>
  <c r="D177"/>
  <c r="D176"/>
  <c r="F174"/>
  <c r="D174" s="1"/>
  <c r="D173"/>
  <c r="F166"/>
  <c r="E166"/>
  <c r="D165"/>
  <c r="E163"/>
  <c r="D163" s="1"/>
  <c r="D162"/>
  <c r="E160"/>
  <c r="D160" s="1"/>
  <c r="D159"/>
  <c r="D158"/>
  <c r="E156"/>
  <c r="D156" s="1"/>
  <c r="D155"/>
  <c r="E153"/>
  <c r="D153" s="1"/>
  <c r="D152"/>
  <c r="D151"/>
  <c r="D150"/>
  <c r="D149"/>
  <c r="E147"/>
  <c r="D147" s="1"/>
  <c r="D146"/>
  <c r="D145"/>
  <c r="E143"/>
  <c r="D143" s="1"/>
  <c r="F141"/>
  <c r="D140"/>
  <c r="E138"/>
  <c r="D138" s="1"/>
  <c r="D137"/>
  <c r="D136"/>
  <c r="D135"/>
  <c r="D134"/>
  <c r="D131"/>
  <c r="D130"/>
  <c r="E128"/>
  <c r="D128" s="1"/>
  <c r="D125"/>
  <c r="D124"/>
  <c r="D123"/>
  <c r="D122"/>
  <c r="F120"/>
  <c r="D120" s="1"/>
  <c r="D117"/>
  <c r="D116"/>
  <c r="D113"/>
  <c r="D112"/>
  <c r="D111"/>
  <c r="D110"/>
  <c r="F108"/>
  <c r="F106" s="1"/>
  <c r="F102" s="1"/>
  <c r="E108"/>
  <c r="E102"/>
  <c r="E92" s="1"/>
  <c r="D105"/>
  <c r="D104"/>
  <c r="D101"/>
  <c r="D100"/>
  <c r="E98"/>
  <c r="D98" s="1"/>
  <c r="D97"/>
  <c r="D96"/>
  <c r="E94"/>
  <c r="D94" s="1"/>
  <c r="D91"/>
  <c r="D90"/>
  <c r="E88"/>
  <c r="D88" s="1"/>
  <c r="D87"/>
  <c r="D86"/>
  <c r="E84"/>
  <c r="D84" s="1"/>
  <c r="D81"/>
  <c r="D80"/>
  <c r="D79"/>
  <c r="E77"/>
  <c r="D77" s="1"/>
  <c r="D76"/>
  <c r="D75"/>
  <c r="E73"/>
  <c r="D73" s="1"/>
  <c r="D72"/>
  <c r="D71"/>
  <c r="E69"/>
  <c r="D69" s="1"/>
  <c r="D66"/>
  <c r="D65"/>
  <c r="D63"/>
  <c r="D62"/>
  <c r="D61"/>
  <c r="D60"/>
  <c r="D59"/>
  <c r="D57"/>
  <c r="D56"/>
  <c r="D55"/>
  <c r="E53"/>
  <c r="D53" s="1"/>
  <c r="D52"/>
  <c r="E50"/>
  <c r="D50" s="1"/>
  <c r="D49"/>
  <c r="D48"/>
  <c r="D47"/>
  <c r="D46"/>
  <c r="D45"/>
  <c r="D44"/>
  <c r="D43"/>
  <c r="D42"/>
  <c r="D40"/>
  <c r="D39"/>
  <c r="D38"/>
  <c r="D37"/>
  <c r="E35"/>
  <c r="D35" s="1"/>
  <c r="D34"/>
  <c r="D33"/>
  <c r="D32"/>
  <c r="D31"/>
  <c r="D30"/>
  <c r="D29"/>
  <c r="D28"/>
  <c r="E26"/>
  <c r="D26" s="1"/>
  <c r="D23"/>
  <c r="F21"/>
  <c r="F11" s="1"/>
  <c r="E21"/>
  <c r="D20"/>
  <c r="E18"/>
  <c r="D18" s="1"/>
  <c r="D17"/>
  <c r="D15"/>
  <c r="E13"/>
  <c r="D13" s="1"/>
  <c r="D133" i="1"/>
  <c r="D132"/>
  <c r="D131"/>
  <c r="F128"/>
  <c r="E128"/>
  <c r="D127"/>
  <c r="D126"/>
  <c r="F123"/>
  <c r="D123" s="1"/>
  <c r="D122"/>
  <c r="D121"/>
  <c r="E118"/>
  <c r="D118" s="1"/>
  <c r="D117"/>
  <c r="D116"/>
  <c r="E113"/>
  <c r="D113" s="1"/>
  <c r="D111"/>
  <c r="D110"/>
  <c r="E107"/>
  <c r="D107" s="1"/>
  <c r="D106"/>
  <c r="D105"/>
  <c r="D104"/>
  <c r="E101"/>
  <c r="D101" s="1"/>
  <c r="D100"/>
  <c r="D99"/>
  <c r="D98"/>
  <c r="D97"/>
  <c r="E94"/>
  <c r="D94" s="1"/>
  <c r="D93"/>
  <c r="E91"/>
  <c r="D91" s="1"/>
  <c r="D90"/>
  <c r="F88"/>
  <c r="D88" s="1"/>
  <c r="F80"/>
  <c r="D80" s="1"/>
  <c r="D78"/>
  <c r="D77"/>
  <c r="D76"/>
  <c r="D73"/>
  <c r="D69"/>
  <c r="F67"/>
  <c r="D67" s="1"/>
  <c r="D66"/>
  <c r="E64"/>
  <c r="D64" s="1"/>
  <c r="D63"/>
  <c r="F61"/>
  <c r="D61" s="1"/>
  <c r="D60"/>
  <c r="E58"/>
  <c r="D58" s="1"/>
  <c r="D54"/>
  <c r="D53"/>
  <c r="D52"/>
  <c r="D51"/>
  <c r="E49"/>
  <c r="D49" s="1"/>
  <c r="D45"/>
  <c r="D44"/>
  <c r="E41"/>
  <c r="D41" s="1"/>
  <c r="D38"/>
  <c r="D37"/>
  <c r="D36"/>
  <c r="D34"/>
  <c r="D33"/>
  <c r="D32"/>
  <c r="D31"/>
  <c r="D30"/>
  <c r="D29"/>
  <c r="D28"/>
  <c r="D27"/>
  <c r="D26"/>
  <c r="E24"/>
  <c r="D24" s="1"/>
  <c r="D18"/>
  <c r="E16"/>
  <c r="D16" s="1"/>
  <c r="D15"/>
  <c r="D14"/>
  <c r="E12"/>
  <c r="D12" s="1"/>
  <c r="H304" i="2"/>
  <c r="H302" s="1"/>
  <c r="G304"/>
  <c r="G302" s="1"/>
  <c r="F301"/>
  <c r="F300"/>
  <c r="H298"/>
  <c r="G298"/>
  <c r="F296"/>
  <c r="H294"/>
  <c r="G294"/>
  <c r="F293"/>
  <c r="H291"/>
  <c r="G291"/>
  <c r="F290"/>
  <c r="H288"/>
  <c r="G288"/>
  <c r="F287"/>
  <c r="H285"/>
  <c r="G285"/>
  <c r="F284"/>
  <c r="H282"/>
  <c r="G282"/>
  <c r="F281"/>
  <c r="H279"/>
  <c r="G279"/>
  <c r="F278"/>
  <c r="H276"/>
  <c r="G276"/>
  <c r="F275"/>
  <c r="F274"/>
  <c r="H272"/>
  <c r="H270" s="1"/>
  <c r="G272"/>
  <c r="F269"/>
  <c r="H267"/>
  <c r="G267"/>
  <c r="F266"/>
  <c r="H264"/>
  <c r="G264"/>
  <c r="F263"/>
  <c r="H261"/>
  <c r="G261"/>
  <c r="F260"/>
  <c r="F259"/>
  <c r="H257"/>
  <c r="G257"/>
  <c r="F256"/>
  <c r="F255"/>
  <c r="H253"/>
  <c r="G253"/>
  <c r="F252"/>
  <c r="F251"/>
  <c r="H249"/>
  <c r="G249"/>
  <c r="F248"/>
  <c r="F247"/>
  <c r="H245"/>
  <c r="G245"/>
  <c r="F244"/>
  <c r="F243"/>
  <c r="H241"/>
  <c r="G241"/>
  <c r="F238"/>
  <c r="H236"/>
  <c r="G236"/>
  <c r="F235"/>
  <c r="H233"/>
  <c r="G233"/>
  <c r="F232"/>
  <c r="F231"/>
  <c r="F230"/>
  <c r="H228"/>
  <c r="G228"/>
  <c r="F227"/>
  <c r="F226"/>
  <c r="F225"/>
  <c r="H223"/>
  <c r="G223"/>
  <c r="F222"/>
  <c r="F221"/>
  <c r="F220"/>
  <c r="F219"/>
  <c r="F218"/>
  <c r="F217"/>
  <c r="F216"/>
  <c r="H214"/>
  <c r="G214"/>
  <c r="F213"/>
  <c r="H211"/>
  <c r="G211"/>
  <c r="F208"/>
  <c r="F207"/>
  <c r="H205"/>
  <c r="G205"/>
  <c r="F204"/>
  <c r="H202"/>
  <c r="G202"/>
  <c r="F201"/>
  <c r="H199"/>
  <c r="G199"/>
  <c r="F198"/>
  <c r="F197"/>
  <c r="F196"/>
  <c r="F195"/>
  <c r="H193"/>
  <c r="G193"/>
  <c r="F192"/>
  <c r="F191"/>
  <c r="F190"/>
  <c r="F189"/>
  <c r="H187"/>
  <c r="G187"/>
  <c r="F186"/>
  <c r="F185"/>
  <c r="F184"/>
  <c r="H182"/>
  <c r="G182"/>
  <c r="F179"/>
  <c r="H177"/>
  <c r="G177"/>
  <c r="F176"/>
  <c r="H174"/>
  <c r="G174"/>
  <c r="F173"/>
  <c r="H171"/>
  <c r="G171"/>
  <c r="F170"/>
  <c r="H168"/>
  <c r="G168"/>
  <c r="F167"/>
  <c r="H165"/>
  <c r="G165"/>
  <c r="F164"/>
  <c r="H162"/>
  <c r="G162"/>
  <c r="F159"/>
  <c r="H157"/>
  <c r="G157"/>
  <c r="F156"/>
  <c r="H154"/>
  <c r="G154"/>
  <c r="F153"/>
  <c r="H151"/>
  <c r="G151"/>
  <c r="F150"/>
  <c r="H148"/>
  <c r="G148"/>
  <c r="F147"/>
  <c r="H145"/>
  <c r="G145"/>
  <c r="F144"/>
  <c r="H142"/>
  <c r="G142"/>
  <c r="F139"/>
  <c r="H137"/>
  <c r="G137"/>
  <c r="F136"/>
  <c r="F135"/>
  <c r="F134"/>
  <c r="F133"/>
  <c r="F132"/>
  <c r="F131"/>
  <c r="F130"/>
  <c r="H128"/>
  <c r="G128"/>
  <c r="F127"/>
  <c r="F126"/>
  <c r="F125"/>
  <c r="F124"/>
  <c r="H122"/>
  <c r="G122"/>
  <c r="F121"/>
  <c r="H119"/>
  <c r="G119"/>
  <c r="F118"/>
  <c r="F117"/>
  <c r="F116"/>
  <c r="F115"/>
  <c r="F114"/>
  <c r="H112"/>
  <c r="G112"/>
  <c r="F111"/>
  <c r="F110"/>
  <c r="F109"/>
  <c r="H107"/>
  <c r="G107"/>
  <c r="F106"/>
  <c r="F105"/>
  <c r="F104"/>
  <c r="F103"/>
  <c r="F102"/>
  <c r="F101"/>
  <c r="G99"/>
  <c r="F99" s="1"/>
  <c r="F98"/>
  <c r="F97"/>
  <c r="F96"/>
  <c r="F95"/>
  <c r="H93"/>
  <c r="G93"/>
  <c r="F92"/>
  <c r="F91"/>
  <c r="H89"/>
  <c r="G89"/>
  <c r="F86"/>
  <c r="H84"/>
  <c r="G84"/>
  <c r="F83"/>
  <c r="H81"/>
  <c r="G81"/>
  <c r="F80"/>
  <c r="H78"/>
  <c r="G78"/>
  <c r="F77"/>
  <c r="H75"/>
  <c r="G75"/>
  <c r="F74"/>
  <c r="F73"/>
  <c r="H71"/>
  <c r="G71"/>
  <c r="F70"/>
  <c r="H68"/>
  <c r="G68"/>
  <c r="G61" s="1"/>
  <c r="F67"/>
  <c r="F66"/>
  <c r="F65"/>
  <c r="H63"/>
  <c r="G63"/>
  <c r="F60"/>
  <c r="H58"/>
  <c r="G58"/>
  <c r="F57"/>
  <c r="H55"/>
  <c r="G55"/>
  <c r="F54"/>
  <c r="H52"/>
  <c r="G52"/>
  <c r="F51"/>
  <c r="H49"/>
  <c r="G49"/>
  <c r="F48"/>
  <c r="H46"/>
  <c r="G46"/>
  <c r="F42"/>
  <c r="F41"/>
  <c r="F40"/>
  <c r="H38"/>
  <c r="H36" s="1"/>
  <c r="G38"/>
  <c r="G36"/>
  <c r="F35"/>
  <c r="H33"/>
  <c r="G33"/>
  <c r="F32"/>
  <c r="G30"/>
  <c r="F29"/>
  <c r="H27"/>
  <c r="G27"/>
  <c r="F26"/>
  <c r="H24"/>
  <c r="G24"/>
  <c r="F23"/>
  <c r="F22"/>
  <c r="F21"/>
  <c r="H19"/>
  <c r="G19"/>
  <c r="F19" s="1"/>
  <c r="F18"/>
  <c r="F17"/>
  <c r="H15"/>
  <c r="G15"/>
  <c r="F14"/>
  <c r="F13"/>
  <c r="F12"/>
  <c r="H10"/>
  <c r="F199" l="1"/>
  <c r="G140"/>
  <c r="F128"/>
  <c r="G160"/>
  <c r="H61"/>
  <c r="H180"/>
  <c r="H239"/>
  <c r="H44"/>
  <c r="G44"/>
  <c r="D102" i="3"/>
  <c r="D40" i="4"/>
  <c r="F107" i="2"/>
  <c r="F182"/>
  <c r="H209"/>
  <c r="F253"/>
  <c r="G87"/>
  <c r="F165"/>
  <c r="G360" i="5"/>
  <c r="G398"/>
  <c r="F46" i="2"/>
  <c r="G180"/>
  <c r="F180" s="1"/>
  <c r="F233"/>
  <c r="E28" i="4"/>
  <c r="E22" s="1"/>
  <c r="F425" i="5"/>
  <c r="F459"/>
  <c r="F496"/>
  <c r="F504"/>
  <c r="F512"/>
  <c r="H140" i="2"/>
  <c r="F40" i="5"/>
  <c r="H219"/>
  <c r="F234"/>
  <c r="F244"/>
  <c r="F264"/>
  <c r="G46"/>
  <c r="G349"/>
  <c r="F241" i="2"/>
  <c r="F298" i="5"/>
  <c r="H38"/>
  <c r="G144"/>
  <c r="G197"/>
  <c r="F225"/>
  <c r="F231"/>
  <c r="F261"/>
  <c r="F281"/>
  <c r="G483"/>
  <c r="H507"/>
  <c r="H174"/>
  <c r="H437"/>
  <c r="H8" i="2"/>
  <c r="G182" i="5"/>
  <c r="G437"/>
  <c r="F141"/>
  <c r="F164"/>
  <c r="F191"/>
  <c r="F205"/>
  <c r="F313"/>
  <c r="F403"/>
  <c r="F415"/>
  <c r="H413"/>
  <c r="H491"/>
  <c r="H499"/>
  <c r="H572"/>
  <c r="D74" i="1"/>
  <c r="H128" i="5"/>
  <c r="H448"/>
  <c r="F149"/>
  <c r="F188"/>
  <c r="F202"/>
  <c r="F210"/>
  <c r="F216"/>
  <c r="F221"/>
  <c r="F303"/>
  <c r="F357"/>
  <c r="F365"/>
  <c r="F371"/>
  <c r="F385"/>
  <c r="H144"/>
  <c r="H197"/>
  <c r="H374"/>
  <c r="F32"/>
  <c r="F60"/>
  <c r="F87"/>
  <c r="F133"/>
  <c r="G139"/>
  <c r="F139" s="1"/>
  <c r="F167"/>
  <c r="F179"/>
  <c r="F250"/>
  <c r="F338"/>
  <c r="F362"/>
  <c r="F453"/>
  <c r="F537"/>
  <c r="H100"/>
  <c r="F112"/>
  <c r="F553"/>
  <c r="F176"/>
  <c r="F213"/>
  <c r="F247"/>
  <c r="F270"/>
  <c r="F354"/>
  <c r="F390"/>
  <c r="F434"/>
  <c r="F534"/>
  <c r="H46"/>
  <c r="G85"/>
  <c r="F85" s="1"/>
  <c r="F130"/>
  <c r="F146"/>
  <c r="F157"/>
  <c r="F258"/>
  <c r="H256"/>
  <c r="F288"/>
  <c r="F293"/>
  <c r="F327"/>
  <c r="H349"/>
  <c r="F382"/>
  <c r="F410"/>
  <c r="F418"/>
  <c r="F439"/>
  <c r="F456"/>
  <c r="F480"/>
  <c r="F501"/>
  <c r="F550"/>
  <c r="F555"/>
  <c r="F568"/>
  <c r="F58"/>
  <c r="F51"/>
  <c r="F96"/>
  <c r="F104"/>
  <c r="F109"/>
  <c r="F123"/>
  <c r="H208"/>
  <c r="F228"/>
  <c r="F237"/>
  <c r="F274"/>
  <c r="F488"/>
  <c r="F565"/>
  <c r="G128"/>
  <c r="F128" s="1"/>
  <c r="H182"/>
  <c r="H242"/>
  <c r="H360"/>
  <c r="F400"/>
  <c r="H398"/>
  <c r="F431"/>
  <c r="F461"/>
  <c r="F527"/>
  <c r="G548"/>
  <c r="F548" s="1"/>
  <c r="H277"/>
  <c r="F63"/>
  <c r="F291"/>
  <c r="F90"/>
  <c r="F558"/>
  <c r="G38"/>
  <c r="F43"/>
  <c r="F48"/>
  <c r="F54"/>
  <c r="F65"/>
  <c r="F102"/>
  <c r="G121"/>
  <c r="F121" s="1"/>
  <c r="F136"/>
  <c r="G174"/>
  <c r="F184"/>
  <c r="G208"/>
  <c r="F286"/>
  <c r="F301"/>
  <c r="F315"/>
  <c r="G336"/>
  <c r="F336" s="1"/>
  <c r="F351"/>
  <c r="G499"/>
  <c r="F522"/>
  <c r="H532"/>
  <c r="F542"/>
  <c r="F560"/>
  <c r="G563"/>
  <c r="F563" s="1"/>
  <c r="H11"/>
  <c r="H68"/>
  <c r="F68" s="1"/>
  <c r="F114"/>
  <c r="F154"/>
  <c r="F159"/>
  <c r="G162"/>
  <c r="F162" s="1"/>
  <c r="F169"/>
  <c r="F194"/>
  <c r="F199"/>
  <c r="F239"/>
  <c r="G242"/>
  <c r="G256"/>
  <c r="G296"/>
  <c r="F296" s="1"/>
  <c r="F308"/>
  <c r="G325"/>
  <c r="F325" s="1"/>
  <c r="G374"/>
  <c r="F379"/>
  <c r="G388"/>
  <c r="F388" s="1"/>
  <c r="F395"/>
  <c r="F445"/>
  <c r="F450"/>
  <c r="F466"/>
  <c r="F493"/>
  <c r="G532"/>
  <c r="F540"/>
  <c r="F545"/>
  <c r="F574"/>
  <c r="F117"/>
  <c r="G152"/>
  <c r="F152" s="1"/>
  <c r="G219"/>
  <c r="F253"/>
  <c r="F267"/>
  <c r="F306"/>
  <c r="F322"/>
  <c r="H311"/>
  <c r="F343"/>
  <c r="F368"/>
  <c r="F376"/>
  <c r="G393"/>
  <c r="F393" s="1"/>
  <c r="F428"/>
  <c r="F442"/>
  <c r="G448"/>
  <c r="F485"/>
  <c r="H483"/>
  <c r="F517"/>
  <c r="G572"/>
  <c r="F577"/>
  <c r="F584"/>
  <c r="G582"/>
  <c r="F582" s="1"/>
  <c r="H87" i="2"/>
  <c r="F13" i="5"/>
  <c r="E11" i="3"/>
  <c r="D11" s="1"/>
  <c r="E21" i="1"/>
  <c r="E19" s="1"/>
  <c r="F330" i="5"/>
  <c r="G11"/>
  <c r="F172" i="3"/>
  <c r="D172" s="1"/>
  <c r="G209" i="2"/>
  <c r="F209" s="1"/>
  <c r="H160"/>
  <c r="F160" s="1"/>
  <c r="G279" i="5"/>
  <c r="G413"/>
  <c r="G408"/>
  <c r="F509"/>
  <c r="G515"/>
  <c r="F515" s="1"/>
  <c r="G320"/>
  <c r="F320" s="1"/>
  <c r="G464"/>
  <c r="F464" s="1"/>
  <c r="F473"/>
  <c r="G491"/>
  <c r="F520"/>
  <c r="G341"/>
  <c r="G471"/>
  <c r="G507"/>
  <c r="G525"/>
  <c r="F525" s="1"/>
  <c r="G107"/>
  <c r="E141" i="3"/>
  <c r="D141" s="1"/>
  <c r="E82"/>
  <c r="D82" s="1"/>
  <c r="G8" i="2"/>
  <c r="F267"/>
  <c r="F137"/>
  <c r="G270"/>
  <c r="F270" s="1"/>
  <c r="E85" i="1"/>
  <c r="E61" i="4"/>
  <c r="E50" s="1"/>
  <c r="E20" s="1"/>
  <c r="E18" s="1"/>
  <c r="F30"/>
  <c r="E67" i="3"/>
  <c r="D67" s="1"/>
  <c r="F285" i="2"/>
  <c r="E46" i="1"/>
  <c r="D46" s="1"/>
  <c r="E55"/>
  <c r="F55"/>
  <c r="D42" i="4"/>
  <c r="F78" i="2"/>
  <c r="F118" i="3"/>
  <c r="D118" s="1"/>
  <c r="E126"/>
  <c r="D126" s="1"/>
  <c r="F205"/>
  <c r="D205" s="1"/>
  <c r="D46" i="4"/>
  <c r="E24" i="3"/>
  <c r="D24" s="1"/>
  <c r="D106"/>
  <c r="D108"/>
  <c r="D21"/>
  <c r="F157" i="2"/>
  <c r="F75"/>
  <c r="F81"/>
  <c r="F89"/>
  <c r="F119"/>
  <c r="F145"/>
  <c r="F148"/>
  <c r="F162"/>
  <c r="F272"/>
  <c r="F276"/>
  <c r="F298"/>
  <c r="F15"/>
  <c r="F24"/>
  <c r="F27"/>
  <c r="F30"/>
  <c r="F33"/>
  <c r="F36"/>
  <c r="F49"/>
  <c r="F58"/>
  <c r="F174"/>
  <c r="F223"/>
  <c r="F261"/>
  <c r="F85" i="1"/>
  <c r="F304" i="2"/>
  <c r="F302" s="1"/>
  <c r="D166" i="3"/>
  <c r="F168" i="2"/>
  <c r="F10"/>
  <c r="F63"/>
  <c r="F84"/>
  <c r="F142"/>
  <c r="F193"/>
  <c r="F211"/>
  <c r="F291"/>
  <c r="F294"/>
  <c r="F245"/>
  <c r="F282"/>
  <c r="F61"/>
  <c r="F151"/>
  <c r="F71"/>
  <c r="F93"/>
  <c r="F122"/>
  <c r="F205"/>
  <c r="F171"/>
  <c r="F177"/>
  <c r="F187"/>
  <c r="F264"/>
  <c r="F279"/>
  <c r="F249"/>
  <c r="F257"/>
  <c r="F288"/>
  <c r="F68"/>
  <c r="F38"/>
  <c r="F52"/>
  <c r="F55"/>
  <c r="F112"/>
  <c r="F202"/>
  <c r="F154"/>
  <c r="F214"/>
  <c r="F228"/>
  <c r="F236"/>
  <c r="G239"/>
  <c r="D128" i="1"/>
  <c r="F140" i="2" l="1"/>
  <c r="F87"/>
  <c r="F7" i="1"/>
  <c r="F219" i="5"/>
  <c r="H530"/>
  <c r="F398"/>
  <c r="F44" i="2"/>
  <c r="F360" i="5"/>
  <c r="F483"/>
  <c r="F256"/>
  <c r="F448"/>
  <c r="F507"/>
  <c r="F38"/>
  <c r="F46"/>
  <c r="F437"/>
  <c r="F349"/>
  <c r="F413"/>
  <c r="F374"/>
  <c r="F144"/>
  <c r="H406"/>
  <c r="F491"/>
  <c r="F197"/>
  <c r="H7" i="2"/>
  <c r="F9" i="4" s="1"/>
  <c r="H469" i="5"/>
  <c r="F572"/>
  <c r="F182"/>
  <c r="H126"/>
  <c r="F499"/>
  <c r="H347"/>
  <c r="H172"/>
  <c r="G469"/>
  <c r="F208"/>
  <c r="F242"/>
  <c r="G9"/>
  <c r="H9"/>
  <c r="F174"/>
  <c r="G172"/>
  <c r="F532"/>
  <c r="G530"/>
  <c r="G126"/>
  <c r="G347"/>
  <c r="F347" s="1"/>
  <c r="G580"/>
  <c r="F580" s="1"/>
  <c r="F11"/>
  <c r="F170" i="3"/>
  <c r="D170" s="1"/>
  <c r="F279" i="5"/>
  <c r="G277"/>
  <c r="F277" s="1"/>
  <c r="F408"/>
  <c r="G406"/>
  <c r="E9" i="3"/>
  <c r="E7" s="1"/>
  <c r="G7" i="2"/>
  <c r="F8"/>
  <c r="F471" i="5"/>
  <c r="F107"/>
  <c r="G100"/>
  <c r="F341"/>
  <c r="G311"/>
  <c r="F311" s="1"/>
  <c r="D55" i="1"/>
  <c r="D85"/>
  <c r="D30" i="4"/>
  <c r="F28"/>
  <c r="F114" i="3"/>
  <c r="D21" i="1"/>
  <c r="F239" i="2"/>
  <c r="D70" i="4"/>
  <c r="F67"/>
  <c r="H8" i="5" l="1"/>
  <c r="F530"/>
  <c r="F406"/>
  <c r="F469"/>
  <c r="F126"/>
  <c r="F9"/>
  <c r="F172"/>
  <c r="F100"/>
  <c r="G8"/>
  <c r="E9" i="1"/>
  <c r="D9" s="1"/>
  <c r="F22" i="4"/>
  <c r="D22" s="1"/>
  <c r="D28"/>
  <c r="D114" i="3"/>
  <c r="F92"/>
  <c r="D19" i="1"/>
  <c r="F7" i="2"/>
  <c r="D67" i="4"/>
  <c r="F61"/>
  <c r="F8" i="5" l="1"/>
  <c r="F9" i="3"/>
  <c r="D92"/>
  <c r="E7" i="1"/>
  <c r="F50" i="4"/>
  <c r="D61"/>
  <c r="F7" i="3" l="1"/>
  <c r="D7" s="1"/>
  <c r="D9"/>
  <c r="D7" i="1"/>
  <c r="E9" i="4"/>
  <c r="F20"/>
  <c r="D50"/>
  <c r="D9" l="1"/>
  <c r="F18"/>
  <c r="D18" s="1"/>
  <c r="D20"/>
</calcChain>
</file>

<file path=xl/sharedStrings.xml><?xml version="1.0" encoding="utf-8"?>
<sst xmlns="http://schemas.openxmlformats.org/spreadsheetml/2006/main" count="2305" uniqueCount="817">
  <si>
    <t>Ð²îì²Ì  1</t>
  </si>
  <si>
    <t>îáÕÇ NN</t>
  </si>
  <si>
    <t>ºÏ³Ùï³ï»ë³ÏÝ»ñÁ</t>
  </si>
  <si>
    <t>Ðá¹ í³ÍÇ NN</t>
  </si>
  <si>
    <t>ÀÝ¹³Ù»ÝÁ (ë.5+ë.6)</t>
  </si>
  <si>
    <t>³Û¹ ÃíáõÙ`</t>
  </si>
  <si>
    <t>í³ñã³Ï³Ý Ù³ë</t>
  </si>
  <si>
    <t>ýáÝ¹³ÛÇÝ Ù³ë</t>
  </si>
  <si>
    <t>1000</t>
  </si>
  <si>
    <t xml:space="preserve">³Û¹ ÃíáõÙª </t>
  </si>
  <si>
    <t>1100</t>
  </si>
  <si>
    <t>1. Ð²ðÎºð ºì îàôðøºð</t>
  </si>
  <si>
    <t>X</t>
  </si>
  <si>
    <t>(ïáÕ1110+ïáÕ1120+ïáÕ1130+ïáÕ1150+ïáÕ1160)</t>
  </si>
  <si>
    <t xml:space="preserve">³Û¹ ÃíáõÙ`  </t>
  </si>
  <si>
    <t>1110</t>
  </si>
  <si>
    <t>1.1 ¶áõÛù³ÛÇÝ Ñ³ñÏ»ñ ³Ýß³ñÅ ·áõÛùÇó</t>
  </si>
  <si>
    <t>1111</t>
  </si>
  <si>
    <t>¶áõÛù³Ñ³ñÏ Ñ³Ù³ÛÝùÝ»ñÇ í³ñã³Ï³Ý ï³ñ³ÍùÝ»ñáõÙ ·ïÝíáÕ ß»Ýù»ñÇ ¨ ßÇÝáõÃÛáõÝÝ»ñÇ Ñ³Ù³ñ</t>
  </si>
  <si>
    <t>1112</t>
  </si>
  <si>
    <t>ÐáÕÇ Ñ³ñÏ Ñ³Ù³ÛÝùÝ»ñÇ í³ñã³Ï³Ý ï³ñ³ÍùÝ»ñáõÙ ·ïÝíáÕ ÑáÕÇ Ñ³Ù³ñ</t>
  </si>
  <si>
    <t>1120</t>
  </si>
  <si>
    <t xml:space="preserve"> 1.2 ¶áõÛù³ÛÇÝ Ñ³ñÏ»ñ ³ÛÉ ·áõÛùÇó</t>
  </si>
  <si>
    <t>1121</t>
  </si>
  <si>
    <t>¶áõÛù³Ñ³ñÏ ÷áË³¹ñ³ÙÇçáóÝ»ñÇ Ñ³Ù³ñ</t>
  </si>
  <si>
    <t>1130</t>
  </si>
  <si>
    <t>1.3 ²åñ³ÝùÝ»ñÇ û·ï³·áñÍÙ³Ý Ï³Ù ·áñÍáõÝ»áõÃÛ³Ý Çñ³Ï³Ý³óÙ³Ý ÃáõÛÉïíáõÃÛ³Ý í×³ñÝ»ñ</t>
  </si>
  <si>
    <t>1131</t>
  </si>
  <si>
    <t>î»Õ³Ï³Ý ïáõñù»ñ</t>
  </si>
  <si>
    <t>(ïáÕ1132+ïáÕ1135+ïáÕ1136+ïáÕ1137+ïáÕ1138+ïáÕ1139+ïáÕ1140+ïáÕ1141+ïáÕ1142+ïáÕ1143+ïáÕ1144+ïáÕ1145)</t>
  </si>
  <si>
    <t>1132</t>
  </si>
  <si>
    <t>áñÇó`</t>
  </si>
  <si>
    <t>1133</t>
  </si>
  <si>
    <t>³³) ÐÇÙÝ³Ï³Ý ßÇÝáõÃÛáõÝÝ»ñÇ Ñ³Ù³ñ</t>
  </si>
  <si>
    <t>1134</t>
  </si>
  <si>
    <t>³µ) àã ÑÇÙÝ³Ï³Ý ßÇÝáõÃÛáõÝÝ»ñÇ Ñ³Ù³ñ</t>
  </si>
  <si>
    <t>1135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</si>
  <si>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ûñ»Ýë¹ñáõÃÛ³Ùµ ë³ÑÙ³Ýí³Í` ßÇÝ³ñ³ñáõÃÛ³Ý ÃáõÛÉïíáõÃÛáõÝ ãå³Ñ³ÝçíáÕ ¹»åù»ñÇ) Ï³ï³ñ»Éáõ ÃáõÛÉïíáõÃÛ³Ý Ñ³Ù³ñ </t>
  </si>
  <si>
    <t>1136</t>
  </si>
  <si>
    <t>·) Ð³Ù³ÛÝùÇ í³ñã³Ï³Ý ï³ñ³ÍùáõÙ ß»Ýù»ñÇ, ßÇÝáõÃÛáõÝÝ»ñÇ, ù³Õ³ù³ßÇÝ³Ï³Ý ³ÛÉ ûµÛ»ÏïÝ»ñÇ  ù³Ý¹Ù³Ý ÃáõÛÉïíáõÃÛ³Ý Ñ³Ù³ñ</t>
  </si>
  <si>
    <t>1137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</si>
  <si>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</si>
  <si>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>1138</t>
  </si>
  <si>
    <t>») Ð³Ù³ÛÝùÇ ï³ñ³ÍùáõÙ µ³óûÃÛ³ í³×³éù Ï³½Ù³Ï»ñå»Éáõ ÃáõÛÉïíáõÃÛ³Ý Ñ³Ù³ñ</t>
  </si>
  <si>
    <t>1139</t>
  </si>
  <si>
    <t>1140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</si>
  <si>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</si>
  <si>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1141</t>
  </si>
  <si>
    <t>Á) Ð³Ù³ù³Õ³ù³ÛÇÝ Ï³ÝáÝÝ»ñÇÝ Ñ³Ù³å³-ï³ëË³Ý ºñ¨³Ý ù³Õ³ùÇ ¨ ù³Õ³ù³ÛÇÝ Ñ³Ù³ÛÝùÝ»ñÇ ï³ñ³ÍùáõÙ ÁÝï³ÝÇ Ï»Ý¹³ÝÇÝ»ñ å³Ñ»Éáõ ÃáõÛÉïíáõÃÛ³Ý Ñ³Ù³ñ</t>
  </si>
  <si>
    <t>1142</t>
  </si>
  <si>
    <t>Ã) Ð³Ù³ÛÝùÇ ï³ñ³ÍùáõÙ ³ñï³ùÇÝ ·áí³½¹ ï»Õ³¹ñ»Éáõ ÃáõÛÉïíáõÃÛ³Ý Ñ³Ù³ñ</t>
  </si>
  <si>
    <t>1143</t>
  </si>
  <si>
    <t xml:space="preserve">Å) Ð³Ù³ÛÝùÇ ³ñËÇíÇó ÷³ëï³ÃÕÃ»ñÇ å³ï×»Ý»ñ ¨ ÏñÏÝûñÇÝ³ÏÝ»ñ ïñ³Ù³¹ñ»Éáõ Ñ³Ù³ñ </t>
  </si>
  <si>
    <t>1144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</si>
  <si>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</si>
  <si>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1145</t>
  </si>
  <si>
    <t>Åµ) Â³ÝÏ³ñÅ»ù Ù»ï³ÕÝ»ñÇó å³ïñ³ëïí³Í Çñ»ñÇ Ù³Ýñ³Í³Ë ³éáõí³×³éùÇ ÃáõÛÉïíáõÃÛ³Ý Ñ³Ù³ñ</t>
  </si>
  <si>
    <t>1151</t>
  </si>
  <si>
    <t>Ð³Ù³ÛÝùÇ µÛáõç» í×³ñíáÕ å»ï³Ï³Ý ïáõñù»ñ</t>
  </si>
  <si>
    <t>(ïáÕ 1152 + ïáÕ 1153 )</t>
  </si>
  <si>
    <t>1152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</si>
  <si>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</si>
  <si>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1153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</si>
  <si>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</si>
  <si>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>1160</t>
  </si>
  <si>
    <t xml:space="preserve"> 1.5 ²ÛÉ Ñ³ñÏ³ÛÇÝ »Ï³ÙáõïÝ»ñ</t>
  </si>
  <si>
    <t>(ïáÕ 1161 + ïáÕ 1165 )</t>
  </si>
  <si>
    <t>1161</t>
  </si>
  <si>
    <t>1162</t>
  </si>
  <si>
    <t>³) ºÏ³Ùï³Ñ³ñÏ</t>
  </si>
  <si>
    <t>1163</t>
  </si>
  <si>
    <t>µ) Þ³ÑáõÃ³Ñ³ñÏ</t>
  </si>
  <si>
    <t>1164</t>
  </si>
  <si>
    <t>·) ²ÛÉ Ñ³ñÏ»ñÇó ¨ å³ñï³¹Çñ í×³ñÝ»ñÇó Ï³ï³ñíáÕ Ù³ëÑ³ÝáõÙÝ»ñ</t>
  </si>
  <si>
    <t>1165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</si>
  <si>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</si>
  <si>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1200</t>
  </si>
  <si>
    <t>2. ä²ÞîàÜ²Î²Ü ¸ð²Ø²ÞÜàðÐÜºð</t>
  </si>
  <si>
    <t>(ïáÕ1210+ïáÕ1220+ïáÕ1230+ïáÕ1240+ïáÕ1250+ïáÕ 1260)</t>
  </si>
  <si>
    <t>1210</t>
  </si>
  <si>
    <t>2.1  ÀÝÃ³óÇÏ ³ñï³ùÇÝ å³ßïáÝ³Ï³Ý ¹ñ³Ù³ßÝáñÑÝ»ñ` ëï³óí³Í ³ÛÉ å»ïáõÃÛáõÝÝ»ñÇó</t>
  </si>
  <si>
    <t>1211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</si>
  <si>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</si>
  <si>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>1220</t>
  </si>
  <si>
    <t>2.2 Î³åÇï³É ³ñï³ùÇÝ å³ßïáÝ³Ï³Ý ¹ñ³Ù³ßÝáñÑÝ»ñ` ëï³óí³Í ³ÛÉ å»ïáõÃÛáõÝÝ»ñÇó</t>
  </si>
  <si>
    <t>1221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</si>
  <si>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</si>
  <si>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1230</t>
  </si>
  <si>
    <t>2.3 ÀÝÃ³óÇÏ ³ñï³ùÇÝ å³ßïáÝ³Ï³Ý ¹ñ³Ù³ßÝáñÑÝ»ñ`  ëï³óí³Í ÙÇç³½·³ÛÇÝ Ï³½Ù³Ï»ñåáõÃÛáõÝÝ»ñÇó</t>
  </si>
  <si>
    <t>1231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</si>
  <si>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</si>
  <si>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1240</t>
  </si>
  <si>
    <t>2.4 Î³åÇï³É ³ñï³ùÇÝ å³ßïáÝ³Ï³Ý ¹ñ³Ù³ßÝáñÑÝ»ñ`  ëï³óí³Í ÙÇç³½·³ÛÇÝ Ï³½Ù³Ï»ñåáõÃÛáõÝÝ»ñÇó</t>
  </si>
  <si>
    <t>1241</t>
  </si>
  <si>
    <t xml:space="preserve">Ð³Ù³ÛÝùÇ µÛáõç» Ùáõïù³·ñíáÕ ³ñï³ùÇÝ å³ßïáÝ³Ï³Ý ¹ñ³Ù³ßÝáñÑÝ»ñ` ëï³óí³Í ÙÇç³½·³ÛÇÝ Ï³½Ù³Ï»ñåáõÃÛáõÝÝ»ñÇó Ï³åÇ-ï³É Í³Ëë»ñÇ ýÇÝ³Ýë³íáñÙ³Ý Ýå³ï³Ïáí </t>
  </si>
  <si>
    <t>1250</t>
  </si>
  <si>
    <t>2.5 ÀÝÃ³óÇÏ Ý»ñùÇÝ å³ßïáÝ³Ï³Ý ¹ñ³Ù³ßÝáñÑÝ»ñ` ëï³óí³Í Ï³é³í³ñÙ³Ý ³ÛÉ Ù³Ï³ñ¹³ÏÝ»ñÇó</t>
  </si>
  <si>
    <t>(ïáÕ1251+ïáÕ1254+ïáÕ1257+ïáÕ1258)</t>
  </si>
  <si>
    <t>1251</t>
  </si>
  <si>
    <t>³) ä»ï³Ï³Ý µÛáõç»Çó ýÇÝ³Ýë³Ï³Ý Ñ³Ù³Ñ³ñÃ»óÙ³Ý ëÏ½µáõÝùáí ïñ³Ù³¹ñíáÕ ¹áï³óÇ³Ý»ñ</t>
  </si>
  <si>
    <t>1254</t>
  </si>
  <si>
    <t>µ) ä»ï³Ï³Ý µÛáõç»Çó ïñ³Ù³¹ñíáÕ ³ÛÉ ¹áï³óÇ³Ý»ñ</t>
  </si>
  <si>
    <t>1255</t>
  </si>
  <si>
    <t>µ³) Ð³Ù³ÛÝùÇ µÛáõç»Ç »Ï³ÙáõïÝ»ñÁ Ýí³½»ó-ÝáÕ` ÐÐ ûñ»ÝùÝ»ñÇ ÏÇñ³ñÏÙ³Ý ³ñ¹ÛáõÝùáõÙ Ñ³Ù³ÛÝùÇ µÛáõç»Ç »Ï³ÙáõïÝ»ñÇ ÏáñáõëïÝ»ñÇ å»ïáõÃÛ³Ý ÏáÕÙÇó ÷áËÑ³ïáõóíáÕ ·áõÙ³ñÝ»ñ</t>
  </si>
  <si>
    <t>1256</t>
  </si>
  <si>
    <t>µµ)  ³ÛÉ ¹áï³óÇ³Ý»ñ</t>
  </si>
  <si>
    <t>1257</t>
  </si>
  <si>
    <t>·) ä»ï³Ï³Ý µÛáõç»Çó ïñ³Ù³¹ñíáÕ Ýå³ï³Ï³ÛÇÝ Ñ³ïÏ³óáõÙÝ»ñ (ëáõµí»ÝóÇ³Ý»ñ)</t>
  </si>
  <si>
    <t>1258</t>
  </si>
  <si>
    <t>¹) ÐÐ ³ÛÉ Ñ³Ù³ÛÝùÝ»ñÇ µÛáõç»Ý»ñÇó ÁÝÃ³óÇÏ Í³Ëë»ñÇ ýÇÝ³Ýë³íáñÙ³Ý Ýå³ï³Ïáí ëï³óíáÕ å³ßïáÝ³Ï³Ý ¹ñ³Ù³ßÝáñÑÝ»ñ</t>
  </si>
  <si>
    <t>1260</t>
  </si>
  <si>
    <t xml:space="preserve"> 2.6 Î³åÇï³É Ý»ñùÇÝ å³ßïáÝ³Ï³Ý ¹ñ³Ù³ßÝáñÑÝ»ñ` ëï³óí³Í Ï³é³í³ñÙ³Ý ³ÛÉ Ù³Ï³ñ¹³ÏÝ»ñÇó</t>
  </si>
  <si>
    <t>(ïáÕ 1261 + ïáÕ 1262)</t>
  </si>
  <si>
    <t>1261</t>
  </si>
  <si>
    <t>³) ä»ï³Ï³Ý µÛáõç»Çó Ï³åÇï³É Í³Ëë»ñÇ ýÇÝ³Ýë³íáñ-Ù³Ý Ýå³ï³Ï³ÛÇÝ Ñ³ïÏ³óáõÙÝ»ñ (ëáõµí»ÝóÇ³Ý»ñ)</t>
  </si>
  <si>
    <t>1262</t>
  </si>
  <si>
    <t>µ) ÐÐ ³ÛÉ Ñ³Ù³ÛÝùÝ»ñÇó Ï³åÇï³É Í³Ëë»ñÇ ýÇÝ³Ýë³íáñ-Ù³Ý Ýå³ï³Ïáí ëï³óíáÕ å³ßïáÝ³Ï³Ý ¹ñ³Ù³ßÝáñÑÝ»ñ</t>
  </si>
  <si>
    <t>1300</t>
  </si>
  <si>
    <t>3. ²ÚÈ ºÎ²ØàôîÜºð</t>
  </si>
  <si>
    <t>(ïáÕ1310+ïáÕ1320+ïáÕ1330+ïáÕ1340+ïáÕ1350+ïáÕ1360+ïáÕ1370+ïáÕ1380+ïáÕ1390)</t>
  </si>
  <si>
    <t>1310</t>
  </si>
  <si>
    <t>3.1 îáÏáëÝ»ñ</t>
  </si>
  <si>
    <t>1311</t>
  </si>
  <si>
    <t>úñ»Ýùáí Ý³Ë³ï»ëí³Í ¹»åù»ñáõÙ µ³ÝÏ»-ñáõÙ Ñ³Ù³ÛÝùÇ µÛáõç»Ç Å³Ù³Ý³Ï³íáñ ³½³ï ÙÇçáóÝ»ñÇ ï»Õ³µ³ßËáõÙÇó ¨ ¹»åá½ÇïÝ»ñÇó ëï³óí³Í ïáÏáë³í×³ñÝ»ñ</t>
  </si>
  <si>
    <t>1320</t>
  </si>
  <si>
    <t>3.2 Þ³Ñ³µ³ÅÇÝÝ»ñ</t>
  </si>
  <si>
    <t>1321</t>
  </si>
  <si>
    <t>´³ÅÝ»ïÇñ³Ï³Ý ÁÝÏ»ñáõÃÛáõÝÝ»ñáõÙ Ñ³Ù³ÛÝ-ùÇ Ù³ëÝ³ÏóáõÃÛ³Ý ¹ÇÙ³ó Ñ³Ù³ÛÝùÇ µÛáõç» Ï³ï³ñíáÕ Ù³ëÑ³ÝáõÙÝ»ñ (ß³Ñ³µ³ÅÇÝÝ»ñ)</t>
  </si>
  <si>
    <t>1330</t>
  </si>
  <si>
    <t>3.3 ¶áõÛùÇ í³ñÓ³Ï³ÉáõÃÛáõÝÇó »Ï³ÙáõïÝ»ñ</t>
  </si>
  <si>
    <t>(ïáÕ 1331 + ïáÕ 1332 + ïáÕ 1333 + 1334)</t>
  </si>
  <si>
    <t>1331</t>
  </si>
  <si>
    <t xml:space="preserve">Ð³Ù³ÛÝùÇ ë»÷³Ï³ÝáõÃÛáõÝ Ñ³Ù³ñíáÕ ÑáÕ»ñÇ í³ñÓ³Ï³ÉáõÃÛ³Ý í³ñÓ³í×³ñÝ»ñ </t>
  </si>
  <si>
    <t>1332</t>
  </si>
  <si>
    <t xml:space="preserve">Ð³Ù³ÛÝùÇ í³ñã³Ï³Ý ï³ñ³ÍùáõÙ ·ïÝíáÕ å»ï³Ï³Ý ë»÷³Ï³ÝáõÃÛáõÝ Ñ³Ù³ñíáÕ ÑáÕ»ñÇ í³ñÓ³Ï³ÉáõÃÛ³Ý í³ñÓ³í×³ñÝ»ñ </t>
  </si>
  <si>
    <t>1333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</si>
  <si>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</si>
  <si>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</si>
  <si>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</si>
  <si>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</si>
  <si>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</t>
  </si>
  <si>
    <t>(ïáÕ 1341 + ïáÕ 1342)</t>
  </si>
  <si>
    <t>1341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</si>
  <si>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</si>
  <si>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1342</t>
  </si>
  <si>
    <t xml:space="preserve"> ä»ïáõÃÛ³Ý ÏáÕÙÇó ï»Õ³Ï³Ý ÇÝùÝ³Ï³é³í³ñÙ³Ý Ù³ñÙÇÝÝ»ñÇÝ å³ïíÇñ³Ïí³Í ÉÇ³½-ñáõÃÛáõÝÝ»ñÇ Çñ³Ï³Ý³óÙ³Ý Í³Ëë»ñÇ ýÇÝ³Ýë³íáñÙ³Ý Ñ³Ù³ñ å»ï³Ï³Ý µÛáõç»Çó ëï³óíáÕ ÙÇçáóÝ»ñ</t>
  </si>
  <si>
    <t>1343</t>
  </si>
  <si>
    <t>Օրենքով սահմանված դեպքերում համայնքային հիմնարկների կողմից առանց տեղական տուրքի գանձման մատուցող ծառայությունների կամ կատարվող գործողությունների դիմաց ստացվող (գանձվող) վճարներ</t>
  </si>
  <si>
    <t>1350</t>
  </si>
  <si>
    <t>3.5 ì³ñã³Ï³Ý ·³ÝÓáõÙÝ»ñ</t>
  </si>
  <si>
    <t>(ïáÕ 1351 + ïáÕ 1352 + ïáÕ 1353)</t>
  </si>
  <si>
    <t>1351</t>
  </si>
  <si>
    <t>î»Õ³Ï³Ý í×³ñÝ»ñ</t>
  </si>
  <si>
    <t>1352</t>
  </si>
  <si>
    <t xml:space="preserve">Ð³Ù³ÛÝùÇ í³ñã³Ï³Ý ï³ñ³ÍùáõÙ ÇÝùÝ³-Ï³Ù Ï³éáõóí³Í ß»Ýù»ñÇ, ßÇÝáõÃÛáõÝÝ»ñÇ ûñÇÝ³Ï³Ý³óÙ³Ý Ñ³Ù³ñ í×³ñÝ»ñ </t>
  </si>
  <si>
    <t>1360</t>
  </si>
  <si>
    <t xml:space="preserve">3.6 Øáõïù»ñ ïáõÛÅ»ñÇó, ïáõ·³ÝùÝ»ñÇó </t>
  </si>
  <si>
    <t>(ïáÕ 1361 + ïáÕ 1362)</t>
  </si>
  <si>
    <t>1361</t>
  </si>
  <si>
    <t>ì³ñã³Ï³Ý Çñ³í³Ë³ËïáõÙÝ»ñÇ Ñ³Ù³ñ ï»Õ³Ï³Ý ÇÝùÝ³-Ï³é³í³ñÙ³Ý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</si>
  <si>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</si>
  <si>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</si>
  <si>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</si>
  <si>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</t>
  </si>
  <si>
    <t>(ïáÕ 1371 + ïáÕ 1372)</t>
  </si>
  <si>
    <t>1371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</si>
  <si>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</si>
  <si>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</si>
  <si>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1380</t>
  </si>
  <si>
    <t>3.8 Î³åÇï³É áã å³ßïáÝ³Ï³Ý ¹ñ³Ù³ßÝáñÑÝ»ñ</t>
  </si>
  <si>
    <t>(ïáÕ 1381 + ïáÕ 1382)</t>
  </si>
  <si>
    <t>1381</t>
  </si>
  <si>
    <t>ÜíÇñ³ïíáõÃÛ³Ý, Å³é³Ý·áõÃÛ³Ý Çñ³íáõÝùáí ýÇ½ÇÏ³Ï³Ý ³ÝÓ³ÝóÇó ¨ Ï³½Ù³Ï»ñåáõÃ-ÛáõÝÝ»ñÇó Ñ³Ù³ÛÝùÇÝ, í»ñçÇÝÇë »ÝÃ³Ï³ µÛáõç»ï³ÛÇÝ ÑÇÙÝ³ñÏÝ»ñÇ ïÝûñÇÝÙ³ÝÝ ³Ý-ó³Í ·áõÛùÇ (ÑÇÙÝ³Ï³Ý ÙÇçáó Ï³Ù áã ÝÛáõÃ³-Ï³Ý ³ÏïÇí ãÑ³Ý¹Çë³óáÕ) Çñ³óáõÙÇó ¨ ¹ñ³-Ù³Ï³Ý ÙÇçáóÝ»ñÇó Ï³åÇï³É Í³Ëë»ñÇ ýÇÝ³Ýë³íáñÙ³Ý Ñ³Ù³ñ Ñ³Ù³ÛÝùÇ µÛáõç» ëï³óí³Í Ùáõïù»ñ` ïñ³Ù³¹ñí³Í ³ñï³ùÇÝ ³ÕµÛáõñÝ»ñÇó</t>
  </si>
  <si>
    <t>1382</t>
  </si>
  <si>
    <t xml:space="preserve">ÜíÇñ³ïíáõÃÛ³Ý, Å³é³Ý·áõÃÛ³Ý Çñ³íáõÝùáí  ýÇ½ÇÏ³Ï³Ý ³ÝÓ³ÝóÇó ¨ Ï³½Ù³Ï»ñåáõÃ-ÛáõÝÝ»ñÇó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</si>
  <si>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1390</t>
  </si>
  <si>
    <t>3.9 ²ÛÉ »Ï³ÙáõïÝ»ñ</t>
  </si>
  <si>
    <t>(ïáÕ 1391 + ïáÕ 1392 + ïáÕ 1393)</t>
  </si>
  <si>
    <t>1391</t>
  </si>
  <si>
    <t xml:space="preserve">Ð³Ù³ÛÝùÇ ·áõÛùÇÝ å³ï×³é³Í íÝ³ëÝ»ñÇ ÷áËÑ³ïáõóáõÙÇó Ùáõïù»ñ 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</si>
  <si>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</si>
  <si>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</si>
  <si>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</si>
  <si>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</si>
  <si>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>Տ ե ղ ե կ ու թ յ ու ն ն ե ր</t>
  </si>
  <si>
    <t>¶áւյքահարկի ¨ հողի հարկի, հողերի ¨ այլ գույքի վարձակալության վարձավճարների գծով առանձին ցուցանիշների վերաբերյալ</t>
  </si>
  <si>
    <t>Տողի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</si>
  <si>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</si>
  <si>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</si>
  <si>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</si>
  <si>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</si>
  <si>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</si>
  <si>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</si>
  <si>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</si>
  <si>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</si>
  <si>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</si>
  <si>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</si>
  <si>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îáÕÇ NN</t>
  </si>
  <si>
    <t>´³-ÅÇÝ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</si>
  <si>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</si>
  <si>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</si>
  <si>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</si>
  <si>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</si>
  <si>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</si>
  <si>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</si>
  <si>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</si>
  <si>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</si>
  <si>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</si>
  <si>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</si>
  <si>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</si>
  <si>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</si>
  <si>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 å»ï³Ï³Ý Ï³é³í³ñáõÙ </t>
  </si>
  <si>
    <t>2</t>
  </si>
  <si>
    <t xml:space="preserve">üÇÝ³Ýë³Ï³Ý ¨ Ñ³ñÏ³µÛáõç»ï³ÛÇÝ Ñ³ñ³µ»ñáõÃÛáõÝÝ»ñ </t>
  </si>
  <si>
    <t>3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</si>
  <si>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</si>
  <si>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</si>
  <si>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</si>
  <si>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</si>
  <si>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</si>
  <si>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</si>
  <si>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</si>
  <si>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</si>
  <si>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</si>
  <si>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</si>
  <si>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</si>
  <si>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</si>
  <si>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</si>
  <si>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</si>
  <si>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 xml:space="preserve">ä»ï³Ï³Ý å³ñïùÇ ·Íáí ·áñÍ³éÝáõÃÛáõÝÝ»ñ 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</si>
  <si>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</si>
  <si>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</si>
  <si>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</si>
  <si>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</si>
  <si>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>02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</si>
  <si>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</si>
  <si>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</si>
  <si>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</si>
  <si>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</si>
  <si>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</si>
  <si>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</si>
  <si>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</si>
  <si>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</si>
  <si>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03</t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</si>
  <si>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</si>
  <si>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</si>
  <si>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</si>
  <si>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</si>
  <si>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</si>
  <si>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</si>
  <si>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</si>
  <si>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</si>
  <si>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</si>
  <si>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</si>
  <si>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</si>
  <si>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</si>
  <si>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</si>
  <si>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</si>
  <si>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</si>
  <si>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04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</si>
  <si>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</si>
  <si>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</si>
  <si>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</si>
  <si>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</si>
  <si>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</si>
  <si>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</si>
  <si>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</si>
  <si>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</si>
  <si>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</si>
  <si>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</si>
  <si>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</si>
  <si>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</si>
  <si>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</si>
  <si>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</si>
  <si>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</si>
  <si>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</si>
  <si>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</si>
  <si>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</si>
  <si>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</si>
  <si>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</si>
  <si>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</si>
  <si>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</si>
  <si>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</si>
  <si>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</si>
  <si>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</si>
  <si>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</si>
  <si>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</si>
  <si>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</si>
  <si>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</si>
  <si>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</si>
  <si>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</si>
  <si>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</si>
  <si>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</si>
  <si>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</si>
  <si>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</si>
  <si>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</si>
  <si>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</si>
  <si>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</si>
  <si>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</si>
  <si>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</si>
  <si>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</si>
  <si>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05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</si>
  <si>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</si>
  <si>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</si>
  <si>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</si>
  <si>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</si>
  <si>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</si>
  <si>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</si>
  <si>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</si>
  <si>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06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</si>
  <si>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</si>
  <si>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</si>
  <si>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</si>
  <si>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</si>
  <si>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</si>
  <si>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</si>
  <si>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</si>
  <si>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</si>
  <si>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</si>
  <si>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07</t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</si>
  <si>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</si>
  <si>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</si>
  <si>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</si>
  <si>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</si>
  <si>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</si>
  <si>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</si>
  <si>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</si>
  <si>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</si>
  <si>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</si>
  <si>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</si>
  <si>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</si>
  <si>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</si>
  <si>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</si>
  <si>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</si>
  <si>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</si>
  <si>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</si>
  <si>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</si>
  <si>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</si>
  <si>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08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</si>
  <si>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</si>
  <si>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</si>
  <si>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</si>
  <si>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</si>
  <si>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</si>
  <si>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</si>
  <si>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</si>
  <si>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</si>
  <si>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</si>
  <si>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</si>
  <si>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</si>
  <si>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</si>
  <si>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</si>
  <si>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</si>
  <si>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</si>
  <si>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</si>
  <si>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</si>
  <si>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</si>
  <si>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09</t>
  </si>
  <si>
    <t>Ü³Ë³¹åñáó³Ï³Ý ¨ ï³ññ³Ï³Ý ÁÝ¹Ñ³Ýáõñ ÏñÃáõÃÛáõÝ</t>
  </si>
  <si>
    <t xml:space="preserve">Ü³Ë³¹åñáó³Ï³Ý ÏñÃáõÃÛáõÝ 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</si>
  <si>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</si>
  <si>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</si>
  <si>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</si>
  <si>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</si>
  <si>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(³ñÑ»ëï³-·áñÍ³Ï³Ý)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</si>
  <si>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</si>
  <si>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</si>
  <si>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</si>
  <si>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</si>
  <si>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</si>
  <si>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</si>
  <si>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</si>
  <si>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</si>
  <si>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</si>
  <si>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</si>
  <si>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</si>
  <si>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10</t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</si>
  <si>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</si>
  <si>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</si>
  <si>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</si>
  <si>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</si>
  <si>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</si>
  <si>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</si>
  <si>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</si>
  <si>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</si>
  <si>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</si>
  <si>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</si>
  <si>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</si>
  <si>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</si>
  <si>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>11</t>
  </si>
  <si>
    <t xml:space="preserve">ÐÐ Ï³é³í³ñáõÃÛ³Ý ¨ Ñ³Ù³ÛÝùÝ»ñÇ å³Ñáõëï³ÛÇÝ ýáÝ¹ </t>
  </si>
  <si>
    <t>ÐÐ Ñ³Ù³ÛÝùÝ»ñÇ å³Ñáõëï³ÛÇÝ ýáÝ¹</t>
  </si>
  <si>
    <t>Ð²îì²Ì 3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</si>
  <si>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</si>
  <si>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</si>
  <si>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</si>
  <si>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r>
      <t xml:space="preserve">           </t>
    </r>
    <r>
      <rPr>
        <sz val="12"/>
        <rFont val="Arial LatArm"/>
        <family val="2"/>
      </rPr>
      <t xml:space="preserve">  ÀÜ¸²ØºÜÀ</t>
    </r>
    <r>
      <rPr>
        <sz val="11"/>
        <rFont val="Arial LatArm"/>
        <family val="2"/>
      </rPr>
      <t xml:space="preserve">   </t>
    </r>
    <r>
      <rPr>
        <sz val="12"/>
        <rFont val="Arial LatArm"/>
        <family val="2"/>
      </rPr>
      <t xml:space="preserve"> Ì²Êêºð              </t>
    </r>
    <r>
      <rPr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</si>
  <si>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t xml:space="preserve">³Û¹ ÃíáõÙ` </t>
  </si>
  <si>
    <r>
      <t xml:space="preserve">            ².   ÀÜÂ²òÆÎ  Ì²Êêºðª               </t>
    </r>
    <r>
      <rPr>
        <sz val="8"/>
        <rFont val="Arial LatArm"/>
        <family val="2"/>
      </rPr>
      <t xml:space="preserve">(ïáÕ4100+ïáÕ4200+ïáÕ4300+ïáÕ4400+ïáÕ4500+ ïáÕ4600+ïáÕ4700)  </t>
    </r>
    <r>
      <rPr>
        <sz val="10"/>
        <rFont val="Arial LatArm"/>
        <family val="2"/>
      </rPr>
      <t xml:space="preserve">     </t>
    </r>
    <r>
      <rPr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</si>
  <si>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</si>
  <si>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LatArm"/>
        <family val="2"/>
      </rPr>
      <t>(ïáÕ4111+ïáÕ4112+ ïáÕ4114)</t>
    </r>
  </si>
  <si>
    <t xml:space="preserve"> -²ßË³ïáÕÝ»ñÇ ³ßË³ï³í³ñÓ»ñ ¨ Ñ³í»É³í×³ñÝ»ñ</t>
  </si>
  <si>
    <t>4111</t>
  </si>
  <si>
    <t xml:space="preserve"> - ä³ñ·¨³ïñáõÙÝ»ñ, ¹ñ³Ù³Ï³Ý Ëñ³ËáõëáõÙÝ»ñ ¨ Ñ³ïáõÏ í×³ñÝ»ñ</t>
  </si>
  <si>
    <t>4112</t>
  </si>
  <si>
    <t xml:space="preserve"> -²ÛÉ í³ñÓ³ïñáõÃÛáõÝÝ»ñ </t>
  </si>
  <si>
    <t>4115</t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</si>
  <si>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</si>
  <si>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t xml:space="preserve"> -´Ý»Õ»Ý ³ßË³ï³í³ñÓ»ñ ¨ Ñ³í»É³í×³ñÝ»ñ</t>
  </si>
  <si>
    <t>4121</t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</si>
  <si>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</si>
  <si>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t xml:space="preserve"> -êáóÇ³É³Ï³Ý ³å³ÑáíáõÃÛ³Ý í×³ñÝ»ñ</t>
  </si>
  <si>
    <t>4131</t>
  </si>
  <si>
    <r>
      <t xml:space="preserve">1.2 Ì²è²ÚàôÂÚàôÜÜºðÆ ºì ²äð²ÜøÜºðÆ Òºèø ´ºðàôØ </t>
    </r>
    <r>
      <rPr>
        <b/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</si>
  <si>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</si>
  <si>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t xml:space="preserve"> -¶áñÍ³éÝ³Ï³Ý ¨ µ³ÝÏ³ÛÇÝ Í³é³ÛáõÃÛáõÝÝ»ñÇ Í³Ëë»ñ</t>
  </si>
  <si>
    <t>4211</t>
  </si>
  <si>
    <r>
      <t xml:space="preserve"> -</t>
    </r>
    <r>
      <rPr>
        <sz val="9"/>
        <rFont val="Arial LatArm"/>
        <family val="2"/>
      </rPr>
      <t>¾Ý»ñ·»ïÇÏ  Í³é³ÛáõÃÛáõÝÝ»ñ</t>
    </r>
  </si>
  <si>
    <t>4212</t>
  </si>
  <si>
    <t xml:space="preserve"> -ÎáÙáõÝ³É Í³é³ÛáõÃÛáõÝÝ»ñ</t>
  </si>
  <si>
    <t>4213</t>
  </si>
  <si>
    <t xml:space="preserve"> -Î³åÇ Í³é³ÛáõÃÛáõÝÝ»ñ</t>
  </si>
  <si>
    <t>4214</t>
  </si>
  <si>
    <t xml:space="preserve"> -²å³Ñáí³·ñ³Ï³Ý Í³Ëë»ñ</t>
  </si>
  <si>
    <t>4215</t>
  </si>
  <si>
    <t xml:space="preserve"> -¶áõÛùÇ ¨ ë³ñù³íáñáõÙÝ»ñÇ í³ñÓ³Ï³ÉáõÃÛáõÝ</t>
  </si>
  <si>
    <t>4216</t>
  </si>
  <si>
    <t xml:space="preserve"> -²ñï³·»ñ³ï»ëã³Ï³Ý Í³Ëë»ñ</t>
  </si>
  <si>
    <t>4217</t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</si>
  <si>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</si>
  <si>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t xml:space="preserve"> -Ü»ñùÇÝ ·áñÍáõÕáõÙÝ»ñ</t>
  </si>
  <si>
    <t xml:space="preserve"> -²ñï³ë³ÑÙ³ÝÛ³Ý ·áñÍáõÕáõÙÝ»ñÇ ·Íáí Í³Ëë»ñ</t>
  </si>
  <si>
    <t>4222</t>
  </si>
  <si>
    <t xml:space="preserve"> -²ÛÉ ïñ³Ýëåáñï³ÛÇÝ Í³Ëë»ñ</t>
  </si>
  <si>
    <t>4229</t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</si>
  <si>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</si>
  <si>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t xml:space="preserve"> -ì³ñã³Ï³Ý Í³é³ÛáõÃÛáõÝÝ»ñ</t>
  </si>
  <si>
    <t>4231</t>
  </si>
  <si>
    <t xml:space="preserve"> -Ð³Ù³Ï³ñ·ã³ÛÇÝ Í³é³ÛáõÃÛáõÝÝ»ñ</t>
  </si>
  <si>
    <t>4232</t>
  </si>
  <si>
    <t xml:space="preserve"> -²ßË³ï³Ï³½ÙÇ Ù³ëÝ³·Çï³Ï³Ý ½³ñ·³óÙ³Ý Í³é³ÛáõÃÛáõÝÝ»ñ</t>
  </si>
  <si>
    <t>4233</t>
  </si>
  <si>
    <t xml:space="preserve"> -î»Õ³Ï³ïí³Ï³Ý Í³é³ÛáõÃÛáõÝÝ»ñ</t>
  </si>
  <si>
    <t>4234</t>
  </si>
  <si>
    <t xml:space="preserve"> -Î³é³í³ñã³Ï³Ý Í³é³ÛáõÃÛáõÝÝ»ñ</t>
  </si>
  <si>
    <t xml:space="preserve"> - Î»Ýó³Õ³ÛÇÝ ¨ Ñ³Ýñ³ÛÇÝ ëÝÝ¹Ç Í³é³ÛáõÃÛáõÝÝ»ñ</t>
  </si>
  <si>
    <t>4236</t>
  </si>
  <si>
    <t xml:space="preserve"> -Ü»ñÏ³Û³óáõóã³Ï³Ý Í³Ëë»ñ</t>
  </si>
  <si>
    <t>4237</t>
  </si>
  <si>
    <t xml:space="preserve"> -ÀÝ¹Ñ³Ýáõñ µÝáõÛÃÇ ³ÛÉ Í³é³ÛáõÃÛáõÝÝ»ñ</t>
  </si>
  <si>
    <t>4239</t>
  </si>
  <si>
    <r>
      <t xml:space="preserve"> ²ÚÈ Ø²êÜ²¶Æî²Î²Ü Ì²è²ÚàôÂÚàôÜÜºðÆ Òºèø ´ºðàôØ  </t>
    </r>
    <r>
      <rPr>
        <sz val="8"/>
        <rFont val="Arial LatArm"/>
        <family val="2"/>
      </rPr>
      <t>(ïáÕ 4241)</t>
    </r>
  </si>
  <si>
    <t xml:space="preserve"> -Ø³ëÝ³·Çï³Ï³Ý Í³é³ÛáõÃÛáõÝÝ»ñ</t>
  </si>
  <si>
    <t>4241</t>
  </si>
  <si>
    <r>
      <t xml:space="preserve">ÀÜÂ²òÆÎ Üàðà¶àôØ ºì ä²Ðä²ÜàôØ (Í³é³ÛáõÃÛáõÝÝ»ñ ¨ ÝÛáõÃ»ñ) </t>
    </r>
    <r>
      <rPr>
        <sz val="8"/>
        <rFont val="Arial LatArm"/>
        <family val="2"/>
      </rPr>
      <t>(ïáÕ4251+ïáÕ4252)</t>
    </r>
  </si>
  <si>
    <t xml:space="preserve"> -Þ»Ýù»ñÇ ¨ Ï³éáõÛóÝ»ñÇ ÁÝÃ³óÇÏ Ýáñá·áõÙ ¨ å³Ñå³ÝáõÙ</t>
  </si>
  <si>
    <t>4251</t>
  </si>
  <si>
    <t xml:space="preserve"> -Ø»ù»Ý³Ý»ñÇ ¨ ë³ñù³íáñáõÙÝ»ñÇ ÁÝÃ³óÇÏ Ýáñá·áõÙ ¨ å³Ñå³ÝáõÙ</t>
  </si>
  <si>
    <t>4252</t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</si>
  <si>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</si>
  <si>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t xml:space="preserve"> -¶ñ³ë»ÝÛ³Ï³ÛÇÝ ÝÛáõÃ»ñ ¨ Ñ³·áõëï</t>
  </si>
  <si>
    <t>4261</t>
  </si>
  <si>
    <t xml:space="preserve"> -¶ÛáõÕ³ïÝï»ë³Ï³Ý ³åñ³ÝùÝ»ñ</t>
  </si>
  <si>
    <t>4262</t>
  </si>
  <si>
    <t xml:space="preserve"> -ì»ñ³å³ïñ³ëïÙ³Ý ¨ áõëáõóÙ³Ý ÝÛáõÃ»ñ (³ßË³ïáÕÝ»ñÇ í»ñ³å³ïñ³ëïáõÙ)</t>
  </si>
  <si>
    <t>4263</t>
  </si>
  <si>
    <t xml:space="preserve"> -îñ³Ýëåáñï³ÛÇÝ ÝÛáõÃ»ñ</t>
  </si>
  <si>
    <t>4264</t>
  </si>
  <si>
    <t xml:space="preserve"> -Þñç³Ï³ ÙÇç³í³ÛñÇ å³ßïå³ÝáõÃÛ³Ý ¨ ·Çï³Ï³Ý ÝÛáõÃ»ñ</t>
  </si>
  <si>
    <t>4265</t>
  </si>
  <si>
    <t>4266</t>
  </si>
  <si>
    <t xml:space="preserve"> -Î»Ýó³Õ³ÛÇÝ ¨ Ñ³Ýñ³ÛÇÝ ëÝÝ¹Ç ÝÛáõÃ»ñ</t>
  </si>
  <si>
    <t>4267</t>
  </si>
  <si>
    <t xml:space="preserve"> -Ð³ïáõÏ Ýå³ï³Ï³ÛÇÝ ³ÛÉ ÝÛáõÃ»ñ</t>
  </si>
  <si>
    <t>4269</t>
  </si>
  <si>
    <r>
      <t xml:space="preserve"> </t>
    </r>
    <r>
      <rPr>
        <b/>
        <sz val="9"/>
        <rFont val="Arial LatArm"/>
        <family val="2"/>
      </rPr>
      <t xml:space="preserve">1.3 îàÎàê²ìÖ²ðÜºð </t>
    </r>
    <r>
      <rPr>
        <b/>
        <sz val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</si>
  <si>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rFont val="Arial LatArm"/>
        <family val="2"/>
      </rPr>
      <t>(ïáÕ4311+ïáÕ4312)</t>
    </r>
  </si>
  <si>
    <t xml:space="preserve"> -Ü»ñùÇÝ ³ñÅ»ÃÕÃ»ñÇ ïáÏáë³í×³ñÝ»ñ</t>
  </si>
  <si>
    <t>4411</t>
  </si>
  <si>
    <t xml:space="preserve"> -Ü»ñùÇÝ í³ñÏ»ñÇ ïáÏáë³í×³ñÝ»ñ</t>
  </si>
  <si>
    <t>4412</t>
  </si>
  <si>
    <r>
      <t>²ðî²øÆÜ îàÎàê²ìÖ²ðÜºð</t>
    </r>
    <r>
      <rPr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(ïáÕ4321+ïáÕ4322)</t>
    </r>
  </si>
  <si>
    <t xml:space="preserve"> -²ñï³ùÇÝ ³ñÅ»ÃÕÃ»ñÇ ·Íáí ïáÏáë³í×³ñÝ»ñ</t>
  </si>
  <si>
    <t>4421</t>
  </si>
  <si>
    <t xml:space="preserve"> -²ñï³ùÇÝ í³ñÏ»ñÇ ·Íáí ïáÏáë³í×³ñÝ»ñ</t>
  </si>
  <si>
    <t>4422</t>
  </si>
  <si>
    <r>
      <t xml:space="preserve">öàÊ²èàôÂÚàôÜÜºðÆ Ðºî Î²äì²Ì ìÖ²ðÜºð </t>
    </r>
    <r>
      <rPr>
        <sz val="8"/>
        <rFont val="Arial LatArm"/>
        <family val="2"/>
      </rPr>
      <t xml:space="preserve">(ïáÕ4331+ïáÕ4332+ïáÕ4333) </t>
    </r>
  </si>
  <si>
    <t xml:space="preserve"> -öáË³Ý³ÏÙ³Ý Ïáõñë»ñÇ µ³ó³ë³Ï³Ý ï³ñµ»ñáõÃÛáõÝ</t>
  </si>
  <si>
    <t>4431</t>
  </si>
  <si>
    <t xml:space="preserve"> -îáõÛÅ»ñ</t>
  </si>
  <si>
    <t>4432</t>
  </si>
  <si>
    <t xml:space="preserve"> -öáË³éáõÃÛáõÝÝ»ñÇ ·Íáí ïáõñù»ñ</t>
  </si>
  <si>
    <t>4433</t>
  </si>
  <si>
    <r>
      <t>1.4 êàô´êÆ¸Æ²Üºð</t>
    </r>
    <r>
      <rPr>
        <b/>
        <sz val="8"/>
        <rFont val="Arial LatArm"/>
        <family val="2"/>
      </rPr>
      <t xml:space="preserve"> 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</si>
  <si>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LatArm"/>
        <family val="2"/>
      </rPr>
      <t>(ïáÕ4411+ïáÕ4412)</t>
    </r>
  </si>
  <si>
    <t xml:space="preserve"> -êáõµëÇ¹Ç³Ý»ñ áã-ýÇÝ³Ýë³Ï³Ý å»ï³Ï³Ý (h³Ù³ÛÝù³ÛÇÝ) Ï³½Ù³Ï»ñåáõÃÛáõÝÝ»ñÇÝ </t>
  </si>
  <si>
    <t>4511</t>
  </si>
  <si>
    <t xml:space="preserve"> -êáõµëÇ¹Ç³Ý»ñ ýÇÝ³Ýë³Ï³Ý å»ï³Ï³Ý (h³Ù³ÛÝù³ÛÇÝ) Ï³½Ù³Ï»ñåáõÃÛáõÝÝ»ñÇÝ </t>
  </si>
  <si>
    <t>4512</t>
  </si>
  <si>
    <r>
      <t>êàô´êÆ¸Æ²Üºð àâ äºî²Î²Ü (àâ Ð²Ø²ÚÜø²ÚÆÜ) Î²¼Ø²ÎºðäàôÂÚàôÜÜºðÆÜ</t>
    </r>
    <r>
      <rPr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(ïáÕ4421+ïáÕ4422)</t>
    </r>
  </si>
  <si>
    <t xml:space="preserve"> -êáõµëÇ¹Ç³Ý»ñ áã å»ï³Ï³Ý (áã h³Ù³ÛÝù³ÛÇÝ) áã ýÇÝ³Ýë³Ï³Ý Ï³½Ù³Ï»ñåáõÃÛáõÝÝ»ñÇÝ </t>
  </si>
  <si>
    <t>4521</t>
  </si>
  <si>
    <t xml:space="preserve"> -êáõµëÇ¹Ç³Ý»ñ áã å»ï³Ï³Ý (áã h³Ù³ÛÝù³ÛÇÝ) ýÇÝ³Ýë³Ï³Ý  Ï³½Ù³Ï»ñåáõÃÛáõÝÝ»ñÇÝ </t>
  </si>
  <si>
    <t>4522</t>
  </si>
  <si>
    <r>
      <t xml:space="preserve">1.5 ¸ð²Ø²ÞÜàðÐÜºð </t>
    </r>
    <r>
      <rPr>
        <b/>
        <sz val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</si>
  <si>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LatArm"/>
        <family val="2"/>
      </rPr>
      <t xml:space="preserve"> (ïáÕ4511+ïáÕ4512)</t>
    </r>
  </si>
  <si>
    <t xml:space="preserve"> -ÀÝÃ³óÇÏ ¹ñ³Ù³ßÝáñÑÝ»ñ ûï³ñ»ñÏñÛ³ Ï³é³í³ñáõÃÛáõÝÝ»ñÇÝ</t>
  </si>
  <si>
    <t>4611</t>
  </si>
  <si>
    <t xml:space="preserve"> -Î³åÇï³É ¹ñ³Ù³ßÝáñÑÝ»ñ ûï³ñ»ñÏñÛ³ Ï³é³í³ñáõÃÛáõÝÝ»ñÇÝ</t>
  </si>
  <si>
    <t>4612</t>
  </si>
  <si>
    <r>
      <t>¸ð²Ø²ÞÜàðÐÜºð ØÆæ²¼¶²ÚÆÜ Î²¼Ø²ÎºðäàôÂÚàôÜÜºðÆÜ</t>
    </r>
    <r>
      <rPr>
        <sz val="8"/>
        <rFont val="Arial LatArm"/>
        <family val="2"/>
      </rPr>
      <t xml:space="preserve"> (ïáÕ4521+ïáÕ4522)</t>
    </r>
  </si>
  <si>
    <t xml:space="preserve"> -ÀÝÃ³óÇÏ ¹ñ³Ù³ßÝáñÑÝ»ñ  ÙÇç³½·³ÛÇÝ Ï³½Ù³Ï»ñåáõÃÛáõÝÝ»ñÇÝ</t>
  </si>
  <si>
    <t>4621</t>
  </si>
  <si>
    <t xml:space="preserve"> -Î³åÇï³É ¹ñ³Ù³ßÝáñÑÝ»ñ ÙÇç³½·³ÛÇÝ Ï³½Ù³Ï»ñåáõÃÛáõÝÝ»ñÇÝ</t>
  </si>
  <si>
    <t>4622</t>
  </si>
  <si>
    <r>
      <t>ÀÜÂ²òÆÎ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(ïáÕ4531+ïáÕ4532+ïáÕ4533)</t>
    </r>
  </si>
  <si>
    <t xml:space="preserve"> - ÀÝÃ³óÇÏ ¹ñ³Ù³ßÝáñÑÝ»ñ å»ï³Ï³Ý ¨ Ñ³Ù³ÛÝùÝ»ñÇ áã ³é¨ïñ³ÛÇÝ Ï³½Ù³Ï»ñåáõÃÛáõÝÝ»ñÇÝ</t>
  </si>
  <si>
    <t>4637</t>
  </si>
  <si>
    <t xml:space="preserve"> - ÀÝÃ³óÇÏ ¹ñ³Ù³ßÝáñÑÝ»ñ å»ï³Ï³Ý ¨ Ñ³Ù³ÛÝùÝ»ñÇ  ³é¨ïñ³ÛÇÝ Ï³½Ù³Ï»ñåáõÃÛáõÝÝ»ñÇÝ</t>
  </si>
  <si>
    <t>4638</t>
  </si>
  <si>
    <t xml:space="preserve"> - ²ÛÉ ÁÝÃ³óÇÏ ¹ñ³Ù³ßÝáñÑÝ»ñ                                                           (ïáÕ 4534+ïáÕ 4537 +ïáÕ 4538)</t>
  </si>
  <si>
    <t>4639</t>
  </si>
  <si>
    <t xml:space="preserve"> - ï»Õ³Ï³Ý ÇÝùÝ³Ï³é³íñÙ³Ý Ù³ñÙÇÝÝ»ñÇÝ                                 (ïáÕ  4535+ïáÕ 4536)</t>
  </si>
  <si>
    <t xml:space="preserve">áñÇó` 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</si>
  <si>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</si>
  <si>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</si>
  <si>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</si>
  <si>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 - ³ÛÉ</t>
  </si>
  <si>
    <r>
      <t>Î²äÆî²È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(ïáÕ4541+ïáÕ4542+ïáÕ4543)</t>
    </r>
  </si>
  <si>
    <t xml:space="preserve"> -Î³åÇï³É ¹ñ³Ù³ßÝáñÑÝ»ñ å»ï³Ï³Ý ¨ Ñ³Ù³ÛÝùÝ»ñÇ áã ³é¨ïñ³ÛÇÝ Ï³½Ù³Ï»ñåáõÃÛáõÝÝ»ñÇÝ</t>
  </si>
  <si>
    <t>4655</t>
  </si>
  <si>
    <t xml:space="preserve"> -Î³åÇï³É ¹ñ³Ù³ßÝáñÑÝ»ñ å»ï³Ï³Ý ¨ Ñ³Ù³ÛÝùÝ»ñÇ  ³é¨ïñ³ÛÇÝ Ï³½Ù³Ï»ñåáõÃÛáõÝÝ»ñÇÝ</t>
  </si>
  <si>
    <t>4656</t>
  </si>
  <si>
    <t xml:space="preserve"> -²ÛÉ Ï³åÇï³É ¹ñ³Ù³ßÝáñÑÝ»ñ                                               (ïáÕ 4544+ïáÕ 4547 +ïáÕ 4548)</t>
  </si>
  <si>
    <t>4657</t>
  </si>
  <si>
    <t xml:space="preserve"> - ï»Õ³Ï³Ý ÇÝùÝ³Ï³é³í³ñÙ³Ý Ù³ñÙÇÝÝ»ñÇÝ                                 (ïáÕ  4545+ïáÕ 4546)</t>
  </si>
  <si>
    <t xml:space="preserve">ÐÐ ³ÛÉ Ñ³Ù³ÛÝùÝ»ñÇÝ </t>
  </si>
  <si>
    <r>
      <t xml:space="preserve">1.6 êàòÆ²È²Î²Ü Üä²êîÜºð ºì ÎºÜê²ÂàÞ²ÎÜºð </t>
    </r>
    <r>
      <rPr>
        <b/>
        <sz val="8"/>
        <rFont val="Arial LatArm"/>
        <family val="2"/>
      </rPr>
      <t>(ïáÕ4610+ïáÕ4630+ïáÕ4640)</t>
    </r>
  </si>
  <si>
    <t>êàòÆ²È²Î²Ü ²ä²ÐàìàôÂÚ²Ü Üä²êîÜºð</t>
  </si>
  <si>
    <t xml:space="preserve"> - îÝ³ÛÇÝ ïÝï»ëáõÃÛáõÝÝ»ñÇÝ ¹ñ³Ùáí í×³ñíáÕ ëáóÇ³É³Ï³Ý ³å³ÑáíáõÃÛ³Ý í×³ñÝ»ñ</t>
  </si>
  <si>
    <t>4711</t>
  </si>
  <si>
    <t xml:space="preserve"> - êáóÇ³É³Ï³Ý ³å³ÑáíáõÃÛ³Ý µÝ»Õ»Ý Ýå³ëïÝ»ñ Í³é³ÛáõÃÛáõÝÝ»ñ Ù³ïáõóáÕÝ»ñÇÝ</t>
  </si>
  <si>
    <t>4712</t>
  </si>
  <si>
    <r>
      <t xml:space="preserve"> êàòÆ²È²Î²Ü ú¶ÜàôÂÚ²Ü ¸ð²Ø²Î²Ü ²ðî²Ð²ÚîàôÂÚ²Ø´ Üä²êîÜºð (´ÚàôæºÆò) </t>
    </r>
    <r>
      <rPr>
        <sz val="8"/>
        <rFont val="Arial LatArm"/>
        <family val="2"/>
      </rPr>
      <t xml:space="preserve">(ïáÕ4631+ïáÕ4632+ïáÕ4633+ïáÕ4634) </t>
    </r>
  </si>
  <si>
    <t xml:space="preserve"> -ÐáõÕ³ñÏ³íáñáõÃÛ³Ý Ýå³ëïÝ»ñ µÛáõç»Çó</t>
  </si>
  <si>
    <t>4726</t>
  </si>
  <si>
    <t xml:space="preserve"> -ÎñÃ³Ï³Ý, Ùß³ÏáõÃ³ÛÇÝ ¨ ëåáñï³ÛÇÝ Ýå³ëïÝ»ñ µÛáõç»Çó</t>
  </si>
  <si>
    <t>4727</t>
  </si>
  <si>
    <t xml:space="preserve"> -´Ý³Ï³ñ³Ý³ÛÇÝ Ýå³ëïÝ»ñ µÛáõç»Çó</t>
  </si>
  <si>
    <t>4728</t>
  </si>
  <si>
    <t xml:space="preserve"> -²ÛÉ Ýå³ëïÝ»ñ µÛáõç»Çó</t>
  </si>
  <si>
    <t>4729</t>
  </si>
  <si>
    <r>
      <t xml:space="preserve"> ÎºÜê²ÂàÞ²ÎÜºð </t>
    </r>
    <r>
      <rPr>
        <sz val="8"/>
        <rFont val="Arial LatArm"/>
        <family val="2"/>
      </rPr>
      <t xml:space="preserve">(ïáÕ4641) </t>
    </r>
  </si>
  <si>
    <t xml:space="preserve"> -Î»Ýë³Ãáß³ÏÝ»ñ</t>
  </si>
  <si>
    <t>4741</t>
  </si>
  <si>
    <r>
      <t xml:space="preserve">1.7 ²ÚÈ Ì²Êêºð </t>
    </r>
    <r>
      <rPr>
        <b/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</si>
  <si>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</si>
  <si>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</si>
  <si>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4811</t>
  </si>
  <si>
    <t xml:space="preserve"> -ÜíÇñ³ïíáõÃÛáõÝÝ»ñ ³ÛÉ ß³ÑáõÛÃ ãÑ»ï³åÝ¹áÕ Ï³½Ù³Ï»ñåáõÃÛáõÝÝ»ñÇÝ</t>
  </si>
  <si>
    <t>4819</t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</si>
  <si>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LatArm"/>
        <family val="2"/>
      </rPr>
      <t>(ïáÕ4721+ïáÕ4722+ïáÕ4723+ïáÕ4724)</t>
    </r>
  </si>
  <si>
    <t xml:space="preserve"> -²ßË³ï³í³ñÓÇ ýáÝ¹</t>
  </si>
  <si>
    <t>4821</t>
  </si>
  <si>
    <t xml:space="preserve"> -²ÛÉ Ñ³ñÏ»ñ</t>
  </si>
  <si>
    <t xml:space="preserve"> -ä³ñï³¹Çñ í×³ñÝ»ñ</t>
  </si>
  <si>
    <t>4823</t>
  </si>
  <si>
    <t xml:space="preserve"> -ä»ï³Ï³Ý Ñ³ïí³ÍÇ ï³ñµ»ñ Ù³Ï³ñ¹³ÏÝ»ñÇ ÏáÕÙÇó ÙÇÙÛ³Ýó ÝÏ³ïÙ³Ùµ ÏÇñ³éíáÕ ïáõÛÅ»ñ</t>
  </si>
  <si>
    <t>4824</t>
  </si>
  <si>
    <r>
      <t xml:space="preserve">¸²î²ð²ÜÜºðÆ ÎàÔØÆò ÜÞ²Ü²Îì²Ì îàôÚÄºð ºì îàô¶²ÜøÜºð </t>
    </r>
    <r>
      <rPr>
        <sz val="8"/>
        <rFont val="Arial LatArm"/>
        <family val="2"/>
      </rPr>
      <t>(ïáÕ4731)</t>
    </r>
  </si>
  <si>
    <t xml:space="preserve"> -¸³ï³ñ³ÝÝ»ñÇ ÏáÕÙÇó Ýß³Ý³Ïí³Í ïáõÛÅ»ñ ¨ ïáõ·³ÝùÝ»ñ</t>
  </si>
  <si>
    <t>4831</t>
  </si>
  <si>
    <r>
      <t xml:space="preserve"> ´Ü²Î²Ü ²ÔºîÜºðÆò Î²Ø ²ÚÈ ´Ü²Î²Ü ä²îÖ²èÜºðàì ²è²æ²ò²Ì ìÜ²êÜºðÆ Î²Ø ìÜ²êì²ÌøÜºðÆ ìºð²Î²Ü¶ÜàôØ </t>
    </r>
    <r>
      <rPr>
        <sz val="8"/>
        <rFont val="Arial LatArm"/>
        <family val="2"/>
      </rPr>
      <t>(ïáÕ4741+ïáÕ4742)</t>
    </r>
  </si>
  <si>
    <t xml:space="preserve"> -´Ý³Ï³Ý ³Õ»ïÝ»ñÇó ³é³ç³ó³Í íÝ³ëí³ÍùÝ»ñÇ Ï³Ù íÝ³ëÝ»ñÇ í»ñ³Ï³Ý·ÝáõÙ</t>
  </si>
  <si>
    <t>4841</t>
  </si>
  <si>
    <t xml:space="preserve"> -²ÛÉ µÝ³Ï³Ý å³ï×³éÝ»ñáí ëï³ó³Í íÝ³ëí³ÍùÝ»ñÇ í»ñ³Ï³Ý·ÝáõÙ</t>
  </si>
  <si>
    <t>4842</t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</si>
  <si>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LatArm"/>
        <family val="2"/>
      </rPr>
      <t xml:space="preserve"> </t>
    </r>
    <r>
      <rPr>
        <i/>
        <sz val="9"/>
        <rFont val="Arial LatArm"/>
        <family val="2"/>
      </rPr>
      <t xml:space="preserve">ìºð²Î²Ü¶ÜàôØ </t>
    </r>
    <r>
      <rPr>
        <sz val="8"/>
        <rFont val="Arial LatArm"/>
        <family val="2"/>
      </rPr>
      <t>(ïáÕ4751)</t>
    </r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</si>
  <si>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</si>
  <si>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</si>
  <si>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r>
      <t xml:space="preserve"> ²ÚÈ Ì²Êêºð </t>
    </r>
    <r>
      <rPr>
        <sz val="9"/>
        <rFont val="Arial LatArm"/>
        <family val="2"/>
      </rPr>
      <t>(ïáÕ4761)</t>
    </r>
  </si>
  <si>
    <t xml:space="preserve"> -²ÛÉ Í³Ëë»ñ</t>
  </si>
  <si>
    <t>4861</t>
  </si>
  <si>
    <r>
      <t xml:space="preserve">ä²Ðàôêî²ÚÆÜ ØÆæàòÜºð </t>
    </r>
    <r>
      <rPr>
        <sz val="9"/>
        <rFont val="Arial LatArm"/>
        <family val="2"/>
      </rPr>
      <t>(ïáÕ4771)</t>
    </r>
  </si>
  <si>
    <t xml:space="preserve"> -ä³Ñáõëï³ÛÇÝ ÙÇçáóÝ»ñ</t>
  </si>
  <si>
    <t>4891</t>
  </si>
  <si>
    <t>³Û¹ ÃíáõÙ` Ñ³Ù³ÛÝùÇ µÛáõç»Ç í³ñã³Ï³Ý Ù³ëÇ å³Ñáõëï³ÛÇÝ ýáÝ¹Çó ýáÝ¹³ÛÇÝ Ù³ë Ï³ï³ñíáÕ Ñ³ïÏ³óáõÙÝ»ñ</t>
  </si>
  <si>
    <r>
      <t xml:space="preserve">´. àâ üÆÜ²Üê²Î²Ü ²ÎîÆìÜºðÆ ¶Ìàì Ì²Êêºð                     </t>
    </r>
    <r>
      <rPr>
        <b/>
        <sz val="10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</si>
  <si>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</si>
  <si>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LatArm"/>
        <family val="2"/>
      </rPr>
      <t>(ïáÕ5111+ïáÕ5112+ïáÕ5113)</t>
    </r>
  </si>
  <si>
    <t xml:space="preserve"> - Þ»Ýù»ñÇ ¨ ßÇÝáõÃÛáõÝÝ»ñÇ Ó»éù µ»ñáõÙ</t>
  </si>
  <si>
    <t>5111</t>
  </si>
  <si>
    <t xml:space="preserve"> - Þ»Ýù»ñÇ ¨ ßÇÝáõÃÛáõÝÝ»ñÇ Ï³éáõóáõÙ</t>
  </si>
  <si>
    <t>5112</t>
  </si>
  <si>
    <t xml:space="preserve"> - Þ»Ýù»ñÇ ¨ ßÇÝáõÃÛáõÝÝ»ñÇ Ï³åÇï³É í»ñ³Ýáñá·áõÙ</t>
  </si>
  <si>
    <t>5113</t>
  </si>
  <si>
    <r>
      <t xml:space="preserve">ØºøºÜ²Üºð ºì ê²ðø²ìàðàôØÜºð                                       </t>
    </r>
    <r>
      <rPr>
        <sz val="8"/>
        <rFont val="Arial LatArm"/>
        <family val="2"/>
      </rPr>
      <t>(ïáÕ5121+ ïáÕ5122+ïáÕ5123)</t>
    </r>
  </si>
  <si>
    <t xml:space="preserve"> - îñ³Ýëåáñï³ÛÇÝ ë³ñù³íáñáõÙÝ»ñ</t>
  </si>
  <si>
    <t>5121</t>
  </si>
  <si>
    <t xml:space="preserve"> - ì³ñã³Ï³Ý ë³ñù³íáñáõÙÝ»ñ</t>
  </si>
  <si>
    <t>5122</t>
  </si>
  <si>
    <t xml:space="preserve"> - ²ÛÉ Ù»ù»Ý³Ý»ñ ¨ ë³ñù³íáñáõÙÝ»ñ</t>
  </si>
  <si>
    <t>5129</t>
  </si>
  <si>
    <r>
      <t xml:space="preserve"> ²ÚÈ ÐÆØÜ²Î²Ü ØÆæàòÜºð                                                             </t>
    </r>
    <r>
      <rPr>
        <sz val="8"/>
        <rFont val="Arial LatArm"/>
        <family val="2"/>
      </rPr>
      <t>(ïáÕ 5131+ïáÕ 5132+ïáÕ 5133+ ïáÕ5134)</t>
    </r>
  </si>
  <si>
    <t xml:space="preserve"> - ²×»óíáÕ ³ÏïÇíÝ»ñ</t>
  </si>
  <si>
    <t>5131</t>
  </si>
  <si>
    <t xml:space="preserve"> - àã ÝÛáõÃ³Ï³Ý ÑÇÙÝ³Ï³Ý ÙÇçáóÝ»ñ</t>
  </si>
  <si>
    <t>5132</t>
  </si>
  <si>
    <t xml:space="preserve"> - ¶»á¹»½Ç³Ï³Ý ù³ñï»½³·ñ³Ï³Ý Í³Ëë»ñ</t>
  </si>
  <si>
    <t>5133</t>
  </si>
  <si>
    <t xml:space="preserve"> - Ü³Ë³·Í³Ñ»ï³½áï³Ï³Ý Í³Ëë»ñ</t>
  </si>
  <si>
    <t>5134</t>
  </si>
  <si>
    <r>
      <t xml:space="preserve">1.2 ä²Þ²ðÜºð </t>
    </r>
    <r>
      <rPr>
        <sz val="8"/>
        <rFont val="Arial LatArm"/>
        <family val="2"/>
      </rPr>
      <t>(ïáÕ5211+ïáÕ5221+ïáÕ5231+ïáÕ5241)</t>
    </r>
  </si>
  <si>
    <t xml:space="preserve"> - Ð³Ù³ÛÝù³ÛÇÝ Ýß³Ý³ÏáõÃÛ³Ý é³½Ù³í³ñ³Ï³Ý å³ß³ñÝ»ñ</t>
  </si>
  <si>
    <t>5211</t>
  </si>
  <si>
    <t xml:space="preserve"> - ÜÛáõÃ»ñ ¨ å³ñ³·³Ý»ñ</t>
  </si>
  <si>
    <t>5221</t>
  </si>
  <si>
    <t xml:space="preserve"> - ì»ñ³í³×³éùÇ Ñ³Ù³ñ Ý³Ë³ï»ëí³Í ³åñ³ÝùÝ»ñ</t>
  </si>
  <si>
    <t>5231</t>
  </si>
  <si>
    <t xml:space="preserve"> -êå³éÙ³Ý Ýå³ï³Ïáí å³ÑíáÕ å³ß³ñÝ»ñ</t>
  </si>
  <si>
    <t>5241</t>
  </si>
  <si>
    <r>
      <t xml:space="preserve">1.3 ´²ðÒð²ðÄºø ²ÎîÆìÜºð </t>
    </r>
    <r>
      <rPr>
        <sz val="8"/>
        <rFont val="Arial LatArm"/>
        <family val="2"/>
      </rPr>
      <t>(ïáÕ 5311)</t>
    </r>
  </si>
  <si>
    <t xml:space="preserve"> -´³ñÓñ³ñÅ»ù ³ÏïÇíÝ»ñ</t>
  </si>
  <si>
    <t>5311</t>
  </si>
  <si>
    <r>
      <t xml:space="preserve">1.4 â²ðî²¸ðì²Ì ԱԿՏԻՎՆԵՐ                                                       </t>
    </r>
    <r>
      <rPr>
        <sz val="8"/>
        <rFont val="Arial LatArm"/>
        <family val="2"/>
      </rPr>
      <t>(ïáÕ 5411+ïáÕ 5421+ïáÕ 5431+ïáÕ5441)</t>
    </r>
  </si>
  <si>
    <t xml:space="preserve"> -ÐáÕ</t>
  </si>
  <si>
    <t>5411</t>
  </si>
  <si>
    <t xml:space="preserve"> -ÀÝ¹»ñù³ÛÇÝ ³ÏïÇíÝ»ñ</t>
  </si>
  <si>
    <t>5421</t>
  </si>
  <si>
    <t xml:space="preserve"> -²ÛÉ µÝ³Ï³Ý Í³·áõÙ áõÝ»óáÕ ³ÏïÇíÝ»ñ</t>
  </si>
  <si>
    <t>5431</t>
  </si>
  <si>
    <t xml:space="preserve"> -àã ÝÛáõÃ³Ï³Ý ã³ñï³¹ñí³Í ³ÏïÇíÝ»ñ</t>
  </si>
  <si>
    <t>5441</t>
  </si>
  <si>
    <t>6000</t>
  </si>
  <si>
    <r>
      <t xml:space="preserve"> ¶. àâ üÆÜ²Üê²Î²Ü ²ÎîÆìÜºðÆ Æð²òàôØÆò Øàôîøºð </t>
    </r>
    <r>
      <rPr>
        <b/>
        <sz val="10"/>
        <rFont val="Arial LatArm"/>
        <family val="2"/>
      </rPr>
      <t>(ïáÕ6100+ïáÕ6200+ïáÕ6300+ïáÕ6400)</t>
    </r>
  </si>
  <si>
    <t xml:space="preserve">        X</t>
  </si>
  <si>
    <t>6100</t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</si>
  <si>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</si>
  <si>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t>6110</t>
  </si>
  <si>
    <t xml:space="preserve">²ÜÞ²ðÄ  ¶àôÚøÆ Æð²òàôØÆò Øàôîøºð </t>
  </si>
  <si>
    <t>8111</t>
  </si>
  <si>
    <t>6120</t>
  </si>
  <si>
    <t>Þ²ðÄ²Î²Ü ¶àôÚøÆ Æð²òàôØÆò Øàôîøºð</t>
  </si>
  <si>
    <t>8121</t>
  </si>
  <si>
    <t>6130</t>
  </si>
  <si>
    <t>²ÚÈ ÐÆØÜ²Î²Ü ØÆæàòÜºðÆ Æð²òàôØÆò Øàôîøºð</t>
  </si>
  <si>
    <t>8131</t>
  </si>
  <si>
    <t>6200</t>
  </si>
  <si>
    <r>
      <t>ä²Þ²ðÜºðÆ Æð²òàôØÆò Øàôîøºð</t>
    </r>
    <r>
      <rPr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</si>
  <si>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t>6210</t>
  </si>
  <si>
    <t xml:space="preserve"> è²¼Ø²ì²ð²Î²Ü Ð²Ø²ÚÜø²ÚÆÜ ä²Þ²ðÜºðÆ Æð²òàôØÆò Øàôîøºð</t>
  </si>
  <si>
    <t>8211</t>
  </si>
  <si>
    <t>6220</t>
  </si>
  <si>
    <t>²ÚÈ ä²Þ²ðÜºðÆ Æð²òàôØÆò Øàôîøºð (ïáÕ6221+ïáÕ6222+ïáÕ6223)</t>
  </si>
  <si>
    <t>6221</t>
  </si>
  <si>
    <t xml:space="preserve"> - ²ñï³¹ñ³Ï³Ý å³ß³ñÝ»ñÇ Çñ³óáõÙÇó Ùáõïù»ñ</t>
  </si>
  <si>
    <t>8221</t>
  </si>
  <si>
    <t>6222</t>
  </si>
  <si>
    <t xml:space="preserve"> - ì»ñ³í³×³éùÇ Ñ³Ù³ñ ³åñ³ÝùÝ»ñÇ Çñ³óáõÙÇó Ùáõïù»ñ</t>
  </si>
  <si>
    <t>8222</t>
  </si>
  <si>
    <t>6223</t>
  </si>
  <si>
    <t xml:space="preserve"> - êå³éÙ³Ý Ñ³Ù³ñ Ý³Ë³ï»ëí³Í å³ß³ñÝ»ñÇ Çñ³óáõÙÇó Ùáõïù»ñ</t>
  </si>
  <si>
    <t>8223</t>
  </si>
  <si>
    <t>6300</t>
  </si>
  <si>
    <r>
      <t xml:space="preserve">´²ðÒð²ðÄºø ²ÎîÆìÜºðÆ Æð²òàôØÆò Øàôîøºð 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</si>
  <si>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t>6310</t>
  </si>
  <si>
    <t>´²ðÒð²ðÄºø ²ÎîÆìÜºðÆ Æð²òàôØÆò Øàôîøºð</t>
  </si>
  <si>
    <t>8311</t>
  </si>
  <si>
    <t>6400</t>
  </si>
  <si>
    <r>
      <t>â²ðî²¸ðì²Ì ²ÎîÆìÜºðÆ Æð²òàôØÆò Øàôîøºð</t>
    </r>
    <r>
      <rPr>
        <i/>
        <sz val="11"/>
        <rFont val="Arial LatArm"/>
        <family val="2"/>
      </rPr>
      <t xml:space="preserve">`        </t>
    </r>
    <r>
      <rPr>
        <sz val="10"/>
        <rFont val="Arial LatArm"/>
        <family val="2"/>
      </rPr>
      <t>(ïáÕ6410+ïáÕ6420+ïáÕ6430+ïáÕ6440)</t>
    </r>
  </si>
  <si>
    <t>6410</t>
  </si>
  <si>
    <t>ÐàÔÆ Æð²òàôØÆò Øàôîøºð</t>
  </si>
  <si>
    <t>8411</t>
  </si>
  <si>
    <t>6420</t>
  </si>
  <si>
    <t>ú¶î²Î²ð Ð²Ü²ÌàÜºðÆ Æð²òàôØÆò Øàôîøºð</t>
  </si>
  <si>
    <t>8412</t>
  </si>
  <si>
    <t>6430</t>
  </si>
  <si>
    <t xml:space="preserve"> ²ÚÈ ´Ü²Î²Ü Ì²¶àôØ àôÜºòàÔ ÐÆØÜ²Î²Ü ØÆæàòÜºðÆ ÆðòàôØÆò Øàôîøºð</t>
  </si>
  <si>
    <t>8413</t>
  </si>
  <si>
    <t>6440</t>
  </si>
  <si>
    <t xml:space="preserve"> àâ ÜÚàôÂ²Î²Ü â²ðî²¸ðì²Ì ²ÎîÆìÜºðÆ Æð²òàôØÆò Øàôîøºð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</si>
  <si>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</si>
  <si>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</si>
  <si>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</si>
  <si>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</si>
  <si>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</si>
  <si>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</si>
  <si>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</si>
  <si>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</si>
  <si>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îáÕÇ          NN  </t>
  </si>
  <si>
    <t xml:space="preserve">        ³Û¹ ÃíáõÙ`</t>
  </si>
  <si>
    <t xml:space="preserve"> ÀÜ¸²ØºÜÀ`  (ïáÕ 8100+ïáÕ 8200), (ïáÕ 8000 Ñ³Ï³é³Ï Ýß³Ýáí)</t>
  </si>
  <si>
    <t xml:space="preserve"> ². ÜºðøÆÜ ²Ô´ÚàôðÜºð       (ïáÕ 8110+ïáÕ 8160)</t>
  </si>
  <si>
    <t xml:space="preserve"> 1.1. ²ñÅ»ÃÕÃ»ñ (µ³ó³éáõÃÛ³Ùµ µ³ÅÝ»ïáÙë»ñÇ ¨ Ï³åÇï³ÉáõÙ ³ÛÉ Ù³ëÝ³ÏóáõÃÛ³Ý) 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</si>
  <si>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</si>
  <si>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</si>
  <si>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</si>
  <si>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</si>
  <si>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</si>
  <si>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t>1.2.1. ì³ñÏ»ñ</t>
  </si>
  <si>
    <t xml:space="preserve">  - í³ñÏ»ñÇ ëï³óáõÙ</t>
  </si>
  <si>
    <t>9112</t>
  </si>
  <si>
    <t>å»ï³Ï³Ý µÛáõç»Çó</t>
  </si>
  <si>
    <t>³ÛÉ ³ÕµÛáõñÝ»ñÇó</t>
  </si>
  <si>
    <t xml:space="preserve">  - ëï³óí³Í í³ñÏ»ñÇ ÑÇÙÝ³Ï³Ý  ·áõÙ³ñÇ Ù³ñáõÙ</t>
  </si>
  <si>
    <t>6112</t>
  </si>
  <si>
    <t>ÐÐ å»ï³Ï³Ý µÛáõç»ÇÝ</t>
  </si>
  <si>
    <t>³ÛÉ ³ÕµÛáõñÝ»ñÇÝ</t>
  </si>
  <si>
    <t>1.2.2. öáË³ïíáõÃÛáõÝÝ»ñ</t>
  </si>
  <si>
    <t xml:space="preserve">  - µÛáõç»ï³ÛÇÝ ÷áË³ïíáõÃÛáõÝÝ»ñÇ ëï³óáõÙ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</si>
  <si>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</si>
  <si>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</si>
  <si>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</si>
  <si>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ÐÐ ³ÛÉ Ñ³Ù³ÛÝùÝ»ñÇ µÛáõç»Ý»ñÇÝ</t>
  </si>
  <si>
    <t>2. üÆÜ²Üê²Î²Ü ²ÎîÆìÜºð                       (ïáÕ8161+ïáÕ8170+ïáÕ8190-ïáÕ8197+ïáÕ8198+ïáÕ8199)</t>
  </si>
  <si>
    <t xml:space="preserve">2.1. ´³ÅÝ»ïáÙë»ñ ¨ Ï³åÇï³ÉáõÙ ³ÛÉ Ù³ëÝ³ÏóáõÃÛáõÝ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</si>
  <si>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</si>
  <si>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</si>
  <si>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</si>
  <si>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</si>
  <si>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</si>
  <si>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 xml:space="preserve">2.2. öáË³ïíáõÃÛáõÝÝ»ñ 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</si>
  <si>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</si>
  <si>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</si>
  <si>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</si>
  <si>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</si>
  <si>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</si>
  <si>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</si>
  <si>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</si>
  <si>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</si>
  <si>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</si>
  <si>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</si>
  <si>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9193)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</si>
  <si>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</si>
  <si>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úñ»Ýë¹Çñ ¨ ·áñÍ³¹Çñ Ù³ñÙÇÝÝ»ñ,å»ï³Ï³Ý Ï³é³í³ñáõÙ </t>
  </si>
  <si>
    <t>³Û¹ ÃíáõÙ Í³Ëë»ñÇ í»ñÍ³ÝáõÙÁ` Áëï µÛáõç»ï³ÛÇÝ Í³Ëë»ñÇ ïÝï»ë³·Çï³Ï³Ý ¹³ë³Ï³ñ·Ù³Ý Ñá¹í³ÍÝ»ñÇ</t>
  </si>
  <si>
    <t xml:space="preserve">²ÜÞ²ðÄ ¶àôÚøÆ Æð²òàôØÆò Øàôîøºð </t>
  </si>
  <si>
    <t>......................................................</t>
  </si>
  <si>
    <t>Ü³ËÝ³Ï³Ý Ù³ëÝ³·Çï³Ï³Ý (³ñÑ»ëï³·áñÍ³Ï³Ý) ¨ ÙÇçÇÝ Ù³ëÝ³·Çï³Ï³Ý ÏñÃáõÃÛáõÝ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</si>
  <si>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</si>
  <si>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úñ»Ýùáí å»ï³Ï³Ý µÛáõç» ³Ùñ³·ñíáÕ Ñ³ñÏ»ñÇó ¨ ³ÛÉ å³ñï³¹Çñ í×³ñÝ»ñÇó  Ù³ëÑ³ÝáõÙÝ»ñ Ñ³Ù³ÛÝùÝ»ñÇ µÛáõç»Ý»ñ       (ïáÕ 1162 + ïáÕ 1163 + ïáÕ 1164)</t>
  </si>
  <si>
    <t>1. öàÊ²èàô ØÆæàòÜºð  (ïáÕ 8111+ïáÕ 8120)</t>
  </si>
  <si>
    <t xml:space="preserve">1.2. ì³ñÏ»ñ ¨ ÷áË³ïíáõÃÛáõÝÝ»ñ (ëï³óáõÙ ¨ Ù³ñáõÙ)        (ïáÕ 8121+ïáÕ8140) </t>
  </si>
  <si>
    <t>Ժգ) Ավտոկայանատեղի համար</t>
  </si>
  <si>
    <t xml:space="preserve"> x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</si>
  <si>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բնա¬կան կամ հեղուկացված նավթային գազերի և տեխնիկա¬կան հեղուկների վաճառքի թույլտվության համար</t>
  </si>
  <si>
    <t>Ժդ) Համայնքի տարածքում գտնվող խանութներում, կրպակներում տեխնիկական հեղուկների վաճառքի թույլտվության համար</t>
  </si>
  <si>
    <r>
      <t xml:space="preserve">ÐÐ  î²ìàôÞÆ  Ø²ð¼Æ  </t>
    </r>
    <r>
      <rPr>
        <i/>
        <u/>
        <sz val="13"/>
        <rFont val="Arial LatArm"/>
        <family val="2"/>
      </rPr>
      <t>ԱՅՐՈՒՄ</t>
    </r>
    <r>
      <rPr>
        <sz val="12"/>
        <rFont val="Arial LatArm"/>
        <family val="2"/>
      </rPr>
      <t xml:space="preserve"> Ð²Ø²ÚÜøÆ  ´ÚàôæºÆ  ØÆæàòÜºðÆ  î²ðºìºðæÆ Ð²ìºÈàôð¸À  Î²Ø  ¸ºüÆòÆîÀ  (ä²Î²êàôð¸À)</t>
    </r>
  </si>
  <si>
    <r>
      <t xml:space="preserve">ÐÐ î²ìàôÞÆ Ø²ð¼Æ </t>
    </r>
    <r>
      <rPr>
        <i/>
        <u/>
        <sz val="11"/>
        <rFont val="Arial LatArm"/>
        <family val="2"/>
      </rPr>
      <t>ԱՅՐՈՒՄ</t>
    </r>
    <r>
      <rPr>
        <sz val="10"/>
        <rFont val="Arial LatArm"/>
        <family val="2"/>
      </rPr>
      <t xml:space="preserve"> Ð²Ø²ÚÜøÆ ´ÚàôæºÆ  Ð²ìºÈàôð¸Æ  ú¶î²¶àðÌØ²Ü  àôÔÔàôÂÚàôÜÜºðÀ  Î²Ø ¸ºüÆòÆîÆ (ä²Î²êàôð¸Æ)  üÆÜ²Üê²ìàðØ²Ü  ²Ô´ÚàôðÜºðÀ</t>
    </r>
  </si>
  <si>
    <r>
      <t xml:space="preserve">ÐÐ î²ìàôÞÆ Ø²ð¼Æ </t>
    </r>
    <r>
      <rPr>
        <i/>
        <u/>
        <sz val="13"/>
        <rFont val="Arial LatArm"/>
        <family val="2"/>
      </rPr>
      <t>ԱՅՐՈՒՄ</t>
    </r>
    <r>
      <rPr>
        <sz val="12"/>
        <rFont val="Arial LatArm"/>
        <family val="2"/>
      </rPr>
      <t xml:space="preserve">  Ð²Ø²ÚÜøÆ  ´ÚàôæºÆ  Ì²ÊêºðÀ`  Àêî  ´Úàôæºî²ÚÆÜ Ì²ÊêºðÆ îÜîºê²¶Æî²Î²Ü ¸²ê²Î²ð¶Ø²Ü</t>
    </r>
  </si>
  <si>
    <t>(Ñ³½³ñ ¹ñ³ÙÝ»ñáí)</t>
  </si>
  <si>
    <t>- Þ»Ýù»ñÇ ¨ ßÇÝáõÃÛáõÝÝ»ñÇ Ï³éáõóáõÙ</t>
  </si>
  <si>
    <t>- ì³ñã³Ï³Ý ë³ñù³íáñáõÙÝ»ñ</t>
  </si>
  <si>
    <t xml:space="preserve"> -ÜíÇñ³ïíáõÃÛáõÝÝ»ñ ³ÛÉ ß³ÑáõÛÃ ãÑ»ï³åÝ¹áÕ          Ï³½Ù³Ï»ñåáõÃÛáõÝÝ»ñÇÝ</t>
  </si>
  <si>
    <r>
      <t xml:space="preserve"> </t>
    </r>
    <r>
      <rPr>
        <b/>
        <u/>
        <sz val="11"/>
        <rFont val="Arial LatArm"/>
        <family val="2"/>
      </rPr>
      <t>Ð²îì²Ì 6</t>
    </r>
  </si>
  <si>
    <r>
      <t xml:space="preserve"> </t>
    </r>
    <r>
      <rPr>
        <b/>
        <sz val="11"/>
        <rFont val="Arial LatArm"/>
        <family val="2"/>
      </rPr>
      <t>Ð²Ø²ÚÜøÆ  ´ÚàôæºÆ Ì²ÊêºðÀ` Àêî ´Úàôæºî²ÚÆÜ Ì²ÊêºðÆ  ¶àðÌ²è²Î²Ü ºì îÜîºê²¶Æî²Î²Ü  ¸²ê²Î²ð¶Ø²Ü</t>
    </r>
  </si>
  <si>
    <r>
      <t xml:space="preserve">ÀÜ¸²ØºÜÀ Ì²Êêºð </t>
    </r>
    <r>
      <rPr>
        <sz val="9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</si>
  <si>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9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</si>
  <si>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9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</si>
  <si>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9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</si>
  <si>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9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</si>
  <si>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sz val="9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</si>
  <si>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9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</si>
  <si>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9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</si>
  <si>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sz val="9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</si>
  <si>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9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</si>
  <si>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9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</si>
  <si>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9"/>
        <rFont val="Arial LatArm"/>
        <family val="2"/>
      </rPr>
      <t>(ïáÕ3110)</t>
    </r>
  </si>
  <si>
    <t xml:space="preserve">  ÀÝ¹³Ù»ÝÁ   (ë.7+ë.8)</t>
  </si>
  <si>
    <t>- Þ»Ýù»ñÇ ¨ ßÇÝáõÃÛáõÝÝ»ñÇ Ï³պիտալ</t>
  </si>
  <si>
    <t>Առողջապահական և լաբորատոր նյութեր</t>
  </si>
  <si>
    <t xml:space="preserve"> -Տեղեկաïվ³Ï³Ý Í³é³ÛáõÃÛáõÝÝ»ñ</t>
  </si>
  <si>
    <t xml:space="preserve"> -Ð³Ù³Ï³ñ·ã³ÛÇÝ Í³é³ÛáõÃÛáõÝÝ»ñ </t>
  </si>
  <si>
    <t xml:space="preserve"> -Ներկայացուցչական ծախսեր</t>
  </si>
  <si>
    <t>- Þ»Ýù»ñÇ ¨ ßÇÝáõÃÛáõÝÝ»ñÇ Ï³ռուցում</t>
  </si>
  <si>
    <t>- Նախագծահետազոտական ծախսեր</t>
  </si>
  <si>
    <t>- Տրանսպորտային ë³ñù³íáñáõÙÝ»ñ</t>
  </si>
  <si>
    <t xml:space="preserve"> -Կենցաղային և հանրային սննդի ÝÛáõÃ»ñ</t>
  </si>
  <si>
    <t>- Þ»Ýù»ñÇ ¨ ßÇÝáõÃÛáõÝÝ»ñÇ կապիտալ í»ñ³Ýáñá·.</t>
  </si>
  <si>
    <t xml:space="preserve"> - Հատուկ նպատակային այլ նյութեր</t>
  </si>
  <si>
    <t>1353</t>
  </si>
  <si>
    <t>Ջրամատակարարում</t>
  </si>
  <si>
    <t xml:space="preserve"> -Î³åÇ Í³é³ÛáõÃÛáõÝÝ»ñ </t>
  </si>
  <si>
    <t>-Մեքենաների և սարք.ընթացիկ նորոգում և պահպանում</t>
  </si>
  <si>
    <t xml:space="preserve"> </t>
  </si>
  <si>
    <t xml:space="preserve"> -Այլ կապիտալ դրամաշնորհներ</t>
  </si>
  <si>
    <t>-Ոչ նյութական հիմնական միջոց</t>
  </si>
  <si>
    <t>-Աշխատակազմի մասնագիտական զարգ.ծառայություն</t>
  </si>
  <si>
    <t xml:space="preserve"> -²ñï³ë³ÑÙ³ÝÛ³Ý ·áñÍáõÕáõÙÝ»ñ</t>
  </si>
  <si>
    <t xml:space="preserve"> -Այլ ընթացիկ դրամաշնորհներ</t>
  </si>
  <si>
    <t>- Գեոդեզիաքարտ. Ծախսեր</t>
  </si>
  <si>
    <t>Հ Հ    Տ Ա Վ Ո Ւ Շ Ի    Մ Ա Ր Զ Ի</t>
  </si>
  <si>
    <t>ԱՅՐՈՒՄ    ՀԱՄԱՅՆՔԻ</t>
  </si>
  <si>
    <t xml:space="preserve">ՀԱՄԱՅՆՔԻ  ՂԵԿԱՎԱՐ                         Ա.ՊԱՐԱՆՅԱՆ </t>
  </si>
  <si>
    <t>2 0 1 9  ԹՎԱԿԱՆԻ  ԲՅՈՒՋԵԻ ՓՈՓՈԽՈՒԹՅՈՒՆ</t>
  </si>
  <si>
    <t>Փոփոխված  է  Այրում  համայնքի  ավագանու</t>
  </si>
  <si>
    <t>2 0 1 9 թվականի  հունվարի 24-ի</t>
  </si>
  <si>
    <t xml:space="preserve">թիվ 01 նիստի թիվ 02-Ն որոշմամբ </t>
  </si>
  <si>
    <t>ԱՅՐՈՒՄ - 2019 Թ.</t>
  </si>
  <si>
    <r>
      <t xml:space="preserve">ÀÜ¸²ØºÜÀ  ºÎ²ØàôîÜºð       </t>
    </r>
    <r>
      <rPr>
        <sz val="10"/>
        <rFont val="Arial LatArm"/>
        <family val="2"/>
      </rPr>
      <t>ïáÕ 1100 + ïáÕ 1200+ïáÕ 1300)</t>
    </r>
  </si>
  <si>
    <r>
      <t xml:space="preserve">ÐÐ î²ìàôÞÆ Ø²ð¼Æ </t>
    </r>
    <r>
      <rPr>
        <b/>
        <i/>
        <u/>
        <sz val="12"/>
        <rFont val="Arial LatArm"/>
        <family val="2"/>
      </rPr>
      <t>ԱՅՐՈՒՄ</t>
    </r>
    <r>
      <rPr>
        <b/>
        <i/>
        <sz val="12"/>
        <rFont val="Arial LatArm"/>
        <family val="2"/>
      </rPr>
      <t xml:space="preserve"> </t>
    </r>
    <r>
      <rPr>
        <b/>
        <sz val="12"/>
        <rFont val="Arial LatArm"/>
        <family val="2"/>
      </rPr>
      <t>Ð²Ø²ÚÜøÆ ´ÚàôæºÆ ºÎ²ØàôîÜºðÀ</t>
    </r>
  </si>
  <si>
    <r>
      <t xml:space="preserve">ÀÜ¸²ØºÜÀ Ì²Êêºð </t>
    </r>
    <r>
      <rPr>
        <sz val="10"/>
        <rFont val="Arial LatArm"/>
        <family val="2"/>
      </rPr>
      <t>(ïáÕ2100+ïáÕ2200+ïáÕ2300+ïáÕ2400+ïáÕ2500+ ïáÕ2600+ ïáÕ2700+ ïáÕ2800+ïáÕ2900+ïáÕ3000+ïáÕ3100)</t>
    </r>
  </si>
  <si>
    <r>
      <t>ÀÜ¸Ð²Üàôð ´ÜàôÚÂÆ Ð²Üð²ÚÆÜ Ì²è²ÚàôÂÚàôÜÜºð</t>
    </r>
    <r>
      <rPr>
        <sz val="10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</si>
  <si>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10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</si>
  <si>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10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</si>
  <si>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10"/>
        <rFont val="Arial LatArm"/>
        <family val="2"/>
      </rPr>
      <t>ïáÕ2410+ïáÕ2420+ïáÕ2430+ïáÕ2440+ïáÕ2450+ïáÕ2460+ïáÕ2470+ïáÕ2480+ïáÕ2490</t>
    </r>
    <r>
      <rPr>
        <b/>
        <sz val="10"/>
        <rFont val="Arial LatArm"/>
        <family val="2"/>
      </rPr>
      <t>)</t>
    </r>
  </si>
  <si>
    <r>
      <t xml:space="preserve">Þðæ²Î² ØÆæ²ì²ÚðÆ ä²Þîä²ÜàôÂÚàôÜ </t>
    </r>
    <r>
      <rPr>
        <sz val="10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</si>
  <si>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10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</si>
  <si>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10"/>
        <rFont val="Arial LatArm"/>
        <family val="2"/>
      </rPr>
      <t>ïáÕ2710+ïáÕ2720+ïáÕ2730+ïáÕ2740+ïáÕ2750+ïáÕ2760</t>
    </r>
    <r>
      <rPr>
        <b/>
        <sz val="10"/>
        <rFont val="Arial LatArm"/>
        <family val="2"/>
      </rPr>
      <t>)</t>
    </r>
  </si>
  <si>
    <r>
      <t xml:space="preserve">Ð²Ü¶Æêî, ØÞ²ÎàôÚÂ ºì ÎðàÜ </t>
    </r>
    <r>
      <rPr>
        <sz val="10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</si>
  <si>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10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</si>
  <si>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10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</si>
  <si>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10"/>
        <rFont val="Arial LatArm"/>
        <family val="2"/>
      </rPr>
      <t>(ïáÕ3110)</t>
    </r>
  </si>
  <si>
    <r>
      <t xml:space="preserve"> </t>
    </r>
    <r>
      <rPr>
        <b/>
        <u/>
        <sz val="12"/>
        <rFont val="Arial LatArm"/>
        <family val="2"/>
      </rPr>
      <t>Ð²îì²Ì 2</t>
    </r>
  </si>
  <si>
    <r>
      <t xml:space="preserve">ÐÐ î²ìàôÞÆ Ø²ð¼Æ </t>
    </r>
    <r>
      <rPr>
        <b/>
        <i/>
        <u/>
        <sz val="12"/>
        <rFont val="Arial LatArm"/>
        <family val="2"/>
      </rPr>
      <t>ԱՅՐՈՒՄ</t>
    </r>
    <r>
      <rPr>
        <b/>
        <i/>
        <sz val="12"/>
        <rFont val="Arial LatArm"/>
        <family val="2"/>
      </rP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¶àðÌ²èՆ²Î²Ü ¸²ê²Î²ð¶Ø²Ü</t>
    </r>
  </si>
  <si>
    <t>- Þ»Ýù»ñÇ ¨ ßÇÝáõÃÛáõÝÝ»ñÇ Ï³պիտալ վերանորոգում</t>
  </si>
  <si>
    <t>-Չարտադրված ակտիվներ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</si>
</sst>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47"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b/>
      <sz val="8"/>
      <name val="Arial LatArm"/>
      <family val="2"/>
    </font>
    <font>
      <i/>
      <sz val="10"/>
      <name val="Arial LatArm"/>
      <family val="2"/>
    </font>
    <font>
      <sz val="10"/>
      <name val="Arial Armenian"/>
      <family val="2"/>
    </font>
    <font>
      <sz val="9"/>
      <name val="Arial LatArm"/>
      <family val="2"/>
    </font>
    <font>
      <sz val="12"/>
      <name val="Arial LatArm"/>
      <family val="2"/>
    </font>
    <font>
      <sz val="11"/>
      <name val="Arial LatArm"/>
      <family val="2"/>
    </font>
    <font>
      <b/>
      <i/>
      <sz val="10"/>
      <name val="Arial LatArm"/>
      <family val="2"/>
    </font>
    <font>
      <b/>
      <i/>
      <sz val="8"/>
      <name val="Arial LatArm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b/>
      <i/>
      <sz val="12"/>
      <name val="Arial LatArm"/>
      <family val="2"/>
    </font>
    <font>
      <b/>
      <sz val="9"/>
      <name val="Arial LatArm"/>
      <family val="2"/>
    </font>
    <font>
      <i/>
      <sz val="11"/>
      <name val="Arial LatArm"/>
      <family val="2"/>
    </font>
    <font>
      <u/>
      <sz val="14"/>
      <name val="Arial LatArm"/>
      <family val="2"/>
    </font>
    <font>
      <i/>
      <sz val="9"/>
      <name val="Arial LatArm"/>
      <family val="2"/>
    </font>
    <font>
      <i/>
      <sz val="8"/>
      <name val="Arial LatArm"/>
      <family val="2"/>
    </font>
    <font>
      <sz val="10"/>
      <name val="Arial"/>
      <family val="2"/>
      <charset val="204"/>
    </font>
    <font>
      <sz val="10"/>
      <color rgb="FFFF0000"/>
      <name val="Arial LatArm"/>
      <family val="2"/>
    </font>
    <font>
      <b/>
      <sz val="10"/>
      <color rgb="FFFF0000"/>
      <name val="Arial LatArm"/>
      <family val="2"/>
    </font>
    <font>
      <i/>
      <sz val="10"/>
      <color rgb="FFFF0000"/>
      <name val="Arial LatArm"/>
      <family val="2"/>
    </font>
    <font>
      <u/>
      <sz val="10"/>
      <name val="Arial LatArm"/>
      <family val="2"/>
    </font>
    <font>
      <i/>
      <u/>
      <sz val="13"/>
      <name val="Arial LatArm"/>
      <family val="2"/>
    </font>
    <font>
      <i/>
      <u/>
      <sz val="11"/>
      <name val="Arial LatArm"/>
      <family val="2"/>
    </font>
    <font>
      <b/>
      <u/>
      <sz val="11"/>
      <name val="Arial LatArm"/>
      <family val="2"/>
    </font>
    <font>
      <b/>
      <u/>
      <sz val="12"/>
      <color theme="1"/>
      <name val="GHEA Grapalat"/>
      <family val="3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sz val="16"/>
      <color theme="1"/>
      <name val="GHEA Grapalat"/>
      <family val="3"/>
    </font>
    <font>
      <sz val="16"/>
      <color theme="1"/>
      <name val="GHEA Grapalat"/>
      <family val="3"/>
    </font>
    <font>
      <sz val="10"/>
      <color theme="1"/>
      <name val="GHEA Grapalat"/>
      <family val="3"/>
    </font>
    <font>
      <b/>
      <sz val="14"/>
      <color theme="1"/>
      <name val="GHEA Grapalat"/>
      <family val="3"/>
    </font>
    <font>
      <b/>
      <sz val="18"/>
      <color theme="1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4"/>
      <name val="GHEA Grapalat"/>
      <family val="3"/>
    </font>
    <font>
      <sz val="10"/>
      <name val="GHEA Grapalat"/>
      <family val="3"/>
    </font>
    <font>
      <b/>
      <sz val="16"/>
      <name val="GHEA Grapalat"/>
      <family val="3"/>
    </font>
    <font>
      <b/>
      <sz val="12"/>
      <name val="GHEA Grapalat"/>
      <family val="3"/>
    </font>
    <font>
      <sz val="10"/>
      <color rgb="FFFF0000"/>
      <name val="Arial Armenian"/>
      <family val="2"/>
    </font>
    <font>
      <b/>
      <u/>
      <sz val="12"/>
      <name val="Arial LatArm"/>
      <family val="2"/>
    </font>
    <font>
      <b/>
      <i/>
      <u/>
      <sz val="12"/>
      <name val="Arial LatArm"/>
      <family val="2"/>
    </font>
    <font>
      <b/>
      <i/>
      <sz val="10"/>
      <color rgb="FFFF0000"/>
      <name val="Arial LatArm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3">
    <xf numFmtId="0" fontId="0" fillId="0" borderId="0" xfId="0"/>
    <xf numFmtId="49" fontId="2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49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top" wrapText="1"/>
    </xf>
    <xf numFmtId="49" fontId="8" fillId="0" borderId="2" xfId="0" applyNumberFormat="1" applyFont="1" applyFill="1" applyBorder="1" applyAlignment="1">
      <alignment vertical="top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vertical="top" wrapText="1"/>
    </xf>
    <xf numFmtId="49" fontId="16" fillId="0" borderId="2" xfId="0" applyNumberFormat="1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49" fontId="8" fillId="0" borderId="2" xfId="0" applyNumberFormat="1" applyFont="1" applyFill="1" applyBorder="1" applyAlignment="1">
      <alignment vertical="center" wrapText="1"/>
    </xf>
    <xf numFmtId="49" fontId="13" fillId="0" borderId="2" xfId="0" applyNumberFormat="1" applyFont="1" applyFill="1" applyBorder="1" applyAlignment="1">
      <alignment vertical="top" wrapText="1"/>
    </xf>
    <xf numFmtId="49" fontId="16" fillId="0" borderId="2" xfId="0" applyNumberFormat="1" applyFont="1" applyFill="1" applyBorder="1" applyAlignment="1">
      <alignment vertical="center" wrapText="1"/>
    </xf>
    <xf numFmtId="49" fontId="19" fillId="0" borderId="2" xfId="0" applyNumberFormat="1" applyFont="1" applyFill="1" applyBorder="1" applyAlignment="1">
      <alignment vertical="center" wrapText="1"/>
    </xf>
    <xf numFmtId="49" fontId="13" fillId="0" borderId="2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vertical="top" wrapText="1"/>
    </xf>
    <xf numFmtId="49" fontId="8" fillId="0" borderId="2" xfId="0" applyNumberFormat="1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10" fillId="0" borderId="2" xfId="0" applyNumberFormat="1" applyFont="1" applyFill="1" applyBorder="1" applyAlignment="1">
      <alignment wrapText="1"/>
    </xf>
    <xf numFmtId="49" fontId="6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/>
    <xf numFmtId="49" fontId="4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wrapText="1"/>
    </xf>
    <xf numFmtId="0" fontId="19" fillId="0" borderId="2" xfId="0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/>
    </xf>
    <xf numFmtId="164" fontId="20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/>
    <xf numFmtId="0" fontId="9" fillId="0" borderId="0" xfId="0" applyFont="1" applyFill="1"/>
    <xf numFmtId="0" fontId="1" fillId="0" borderId="12" xfId="0" applyFont="1" applyFill="1" applyBorder="1" applyAlignment="1">
      <alignment horizontal="centerContinuous" vertical="center" wrapText="1"/>
    </xf>
    <xf numFmtId="0" fontId="1" fillId="0" borderId="14" xfId="0" applyFont="1" applyFill="1" applyBorder="1" applyAlignment="1">
      <alignment horizontal="centerContinuous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5" xfId="0" applyFont="1" applyFill="1" applyBorder="1"/>
    <xf numFmtId="0" fontId="8" fillId="0" borderId="2" xfId="0" applyFont="1" applyFill="1" applyBorder="1" applyAlignment="1">
      <alignment horizontal="center" wrapText="1"/>
    </xf>
    <xf numFmtId="0" fontId="4" fillId="0" borderId="16" xfId="0" applyFont="1" applyFill="1" applyBorder="1"/>
    <xf numFmtId="0" fontId="4" fillId="0" borderId="17" xfId="0" applyFont="1" applyFill="1" applyBorder="1"/>
    <xf numFmtId="0" fontId="4" fillId="0" borderId="17" xfId="0" applyFont="1" applyFill="1" applyBorder="1" applyAlignment="1">
      <alignment vertical="center"/>
    </xf>
    <xf numFmtId="0" fontId="19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wrapText="1"/>
    </xf>
    <xf numFmtId="0" fontId="19" fillId="0" borderId="2" xfId="0" applyFont="1" applyFill="1" applyBorder="1"/>
    <xf numFmtId="0" fontId="4" fillId="0" borderId="18" xfId="0" applyFont="1" applyFill="1" applyBorder="1"/>
    <xf numFmtId="0" fontId="4" fillId="0" borderId="19" xfId="0" applyFont="1" applyFill="1" applyBorder="1"/>
    <xf numFmtId="0" fontId="4" fillId="0" borderId="1" xfId="0" applyFont="1" applyFill="1" applyBorder="1"/>
    <xf numFmtId="0" fontId="4" fillId="0" borderId="20" xfId="0" applyFont="1" applyFill="1" applyBorder="1"/>
    <xf numFmtId="0" fontId="8" fillId="0" borderId="2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3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/>
    <xf numFmtId="0" fontId="22" fillId="0" borderId="0" xfId="0" applyFont="1" applyFill="1" applyAlignment="1"/>
    <xf numFmtId="0" fontId="24" fillId="0" borderId="0" xfId="0" applyFont="1" applyFill="1"/>
    <xf numFmtId="0" fontId="22" fillId="0" borderId="0" xfId="0" applyFont="1" applyFill="1" applyBorder="1"/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/>
    <xf numFmtId="164" fontId="1" fillId="0" borderId="2" xfId="0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3" fillId="0" borderId="2" xfId="0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wrapText="1"/>
    </xf>
    <xf numFmtId="0" fontId="3" fillId="0" borderId="2" xfId="0" applyFont="1" applyFill="1" applyBorder="1"/>
    <xf numFmtId="0" fontId="5" fillId="0" borderId="15" xfId="0" applyFont="1" applyFill="1" applyBorder="1"/>
    <xf numFmtId="0" fontId="13" fillId="0" borderId="2" xfId="0" applyFont="1" applyFill="1" applyBorder="1" applyAlignment="1">
      <alignment wrapText="1"/>
    </xf>
    <xf numFmtId="164" fontId="3" fillId="0" borderId="2" xfId="0" applyNumberFormat="1" applyFont="1" applyFill="1" applyBorder="1" applyAlignment="1">
      <alignment horizontal="center" wrapText="1"/>
    </xf>
    <xf numFmtId="0" fontId="8" fillId="0" borderId="0" xfId="0" applyFont="1" applyFill="1" applyBorder="1"/>
    <xf numFmtId="0" fontId="1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164" fontId="19" fillId="0" borderId="11" xfId="0" applyNumberFormat="1" applyFont="1" applyFill="1" applyBorder="1"/>
    <xf numFmtId="0" fontId="8" fillId="0" borderId="0" xfId="0" applyFont="1" applyFill="1" applyBorder="1" applyAlignment="1">
      <alignment horizontal="left" vertical="top" wrapText="1"/>
    </xf>
    <xf numFmtId="164" fontId="12" fillId="0" borderId="2" xfId="0" applyNumberFormat="1" applyFont="1" applyFill="1" applyBorder="1" applyAlignment="1">
      <alignment horizontal="center" vertical="center"/>
    </xf>
    <xf numFmtId="164" fontId="19" fillId="0" borderId="2" xfId="0" applyNumberFormat="1" applyFont="1" applyFill="1" applyBorder="1"/>
    <xf numFmtId="164" fontId="1" fillId="0" borderId="11" xfId="0" applyNumberFormat="1" applyFont="1" applyFill="1" applyBorder="1"/>
    <xf numFmtId="0" fontId="4" fillId="0" borderId="23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3" fillId="0" borderId="0" xfId="0" applyFont="1"/>
    <xf numFmtId="0" fontId="3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left" indent="15"/>
    </xf>
    <xf numFmtId="0" fontId="37" fillId="0" borderId="0" xfId="0" applyFont="1"/>
    <xf numFmtId="0" fontId="38" fillId="0" borderId="0" xfId="0" applyFont="1"/>
    <xf numFmtId="0" fontId="40" fillId="0" borderId="0" xfId="0" applyFont="1" applyAlignment="1">
      <alignment horizontal="left" indent="15"/>
    </xf>
    <xf numFmtId="0" fontId="39" fillId="0" borderId="0" xfId="0" applyFont="1"/>
    <xf numFmtId="0" fontId="40" fillId="0" borderId="0" xfId="0" applyFont="1"/>
    <xf numFmtId="0" fontId="3" fillId="0" borderId="0" xfId="0" applyFont="1" applyFill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49" fontId="1" fillId="0" borderId="2" xfId="0" quotePrefix="1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 wrapText="1" indent="1"/>
    </xf>
    <xf numFmtId="49" fontId="3" fillId="0" borderId="2" xfId="0" quotePrefix="1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left" vertical="center" wrapText="1" inden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49" fontId="1" fillId="0" borderId="3" xfId="0" quotePrefix="1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34" fillId="0" borderId="2" xfId="0" applyFont="1" applyBorder="1" applyAlignment="1">
      <alignment horizontal="justify" vertical="top" wrapText="1"/>
    </xf>
    <xf numFmtId="0" fontId="34" fillId="0" borderId="2" xfId="0" applyFont="1" applyBorder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horizontal="centerContinuous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22" fillId="0" borderId="0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left" vertical="top" wrapText="1" readingOrder="1"/>
    </xf>
    <xf numFmtId="0" fontId="11" fillId="0" borderId="2" xfId="0" applyNumberFormat="1" applyFont="1" applyFill="1" applyBorder="1" applyAlignment="1">
      <alignment horizontal="left" vertical="top" wrapText="1" readingOrder="1"/>
    </xf>
    <xf numFmtId="0" fontId="46" fillId="0" borderId="0" xfId="0" applyFont="1" applyFill="1" applyBorder="1"/>
    <xf numFmtId="0" fontId="1" fillId="0" borderId="2" xfId="0" applyNumberFormat="1" applyFont="1" applyFill="1" applyBorder="1" applyAlignment="1">
      <alignment vertical="center" wrapText="1" readingOrder="1"/>
    </xf>
    <xf numFmtId="0" fontId="11" fillId="0" borderId="21" xfId="0" applyNumberFormat="1" applyFont="1" applyFill="1" applyBorder="1" applyAlignment="1">
      <alignment horizontal="left" vertical="top" wrapText="1" readingOrder="1"/>
    </xf>
    <xf numFmtId="0" fontId="1" fillId="0" borderId="21" xfId="0" applyNumberFormat="1" applyFont="1" applyFill="1" applyBorder="1" applyAlignment="1">
      <alignment horizontal="left" vertical="top" wrapText="1" readingOrder="1"/>
    </xf>
    <xf numFmtId="0" fontId="1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166" fontId="11" fillId="0" borderId="0" xfId="0" applyNumberFormat="1" applyFont="1" applyFill="1" applyBorder="1" applyAlignment="1">
      <alignment horizontal="center" vertical="top"/>
    </xf>
    <xf numFmtId="166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165" fontId="1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165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166" fontId="12" fillId="0" borderId="0" xfId="0" applyNumberFormat="1" applyFont="1" applyFill="1" applyBorder="1" applyAlignment="1">
      <alignment horizontal="center" vertical="top"/>
    </xf>
    <xf numFmtId="166" fontId="4" fillId="0" borderId="0" xfId="0" applyNumberFormat="1" applyFont="1" applyFill="1" applyBorder="1" applyAlignment="1">
      <alignment horizontal="center" vertical="top"/>
    </xf>
    <xf numFmtId="165" fontId="4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 readingOrder="1"/>
    </xf>
    <xf numFmtId="164" fontId="16" fillId="0" borderId="2" xfId="0" applyNumberFormat="1" applyFont="1" applyBorder="1" applyAlignment="1">
      <alignment horizontal="center" vertical="center"/>
    </xf>
    <xf numFmtId="164" fontId="16" fillId="0" borderId="2" xfId="0" applyNumberFormat="1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left" vertical="top" wrapText="1" readingOrder="1"/>
    </xf>
    <xf numFmtId="164" fontId="16" fillId="0" borderId="2" xfId="0" applyNumberFormat="1" applyFont="1" applyFill="1" applyBorder="1"/>
    <xf numFmtId="0" fontId="13" fillId="0" borderId="2" xfId="0" applyNumberFormat="1" applyFont="1" applyFill="1" applyBorder="1" applyAlignment="1">
      <alignment horizontal="left" vertical="top" wrapText="1" readingOrder="1"/>
    </xf>
    <xf numFmtId="164" fontId="13" fillId="0" borderId="2" xfId="0" applyNumberFormat="1" applyFont="1" applyBorder="1" applyAlignment="1">
      <alignment horizontal="center" vertical="center"/>
    </xf>
    <xf numFmtId="164" fontId="13" fillId="0" borderId="2" xfId="0" applyNumberFormat="1" applyFont="1" applyFill="1" applyBorder="1" applyAlignment="1">
      <alignment vertical="center"/>
    </xf>
    <xf numFmtId="164" fontId="13" fillId="0" borderId="2" xfId="0" applyNumberFormat="1" applyFont="1" applyFill="1" applyBorder="1"/>
    <xf numFmtId="164" fontId="8" fillId="0" borderId="2" xfId="0" applyNumberFormat="1" applyFont="1" applyBorder="1" applyAlignment="1">
      <alignment horizontal="center"/>
    </xf>
    <xf numFmtId="164" fontId="8" fillId="0" borderId="2" xfId="0" applyNumberFormat="1" applyFont="1" applyFill="1" applyBorder="1" applyAlignment="1"/>
    <xf numFmtId="164" fontId="8" fillId="0" borderId="2" xfId="0" applyNumberFormat="1" applyFont="1" applyFill="1" applyBorder="1"/>
    <xf numFmtId="164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vertical="center" wrapText="1" readingOrder="1"/>
    </xf>
    <xf numFmtId="164" fontId="8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wrapText="1"/>
    </xf>
    <xf numFmtId="164" fontId="16" fillId="0" borderId="2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top" wrapText="1" readingOrder="1"/>
    </xf>
    <xf numFmtId="49" fontId="4" fillId="0" borderId="2" xfId="0" applyNumberFormat="1" applyFont="1" applyFill="1" applyBorder="1" applyAlignment="1">
      <alignment vertical="top" wrapText="1"/>
    </xf>
    <xf numFmtId="164" fontId="19" fillId="0" borderId="2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44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1" fillId="0" borderId="2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/>
    </xf>
    <xf numFmtId="0" fontId="1" fillId="0" borderId="2" xfId="0" applyFont="1" applyFill="1" applyBorder="1"/>
    <xf numFmtId="0" fontId="1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6" fontId="12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 readingOrder="1"/>
    </xf>
    <xf numFmtId="0" fontId="16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>
      <selection activeCell="J7" sqref="J7"/>
    </sheetView>
  </sheetViews>
  <sheetFormatPr defaultRowHeight="16.5"/>
  <cols>
    <col min="1" max="10" width="9.140625" style="128"/>
    <col min="11" max="11" width="6.28515625" style="128" customWidth="1"/>
    <col min="12" max="16384" width="9.140625" style="128"/>
  </cols>
  <sheetData>
    <row r="1" spans="1:11" ht="17.25">
      <c r="A1" s="127"/>
    </row>
    <row r="2" spans="1:11" ht="17.25">
      <c r="A2" s="129"/>
    </row>
    <row r="3" spans="1:11" ht="22.5">
      <c r="A3" s="250" t="s">
        <v>791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</row>
    <row r="4" spans="1:11" ht="22.5">
      <c r="A4" s="251"/>
      <c r="B4" s="251"/>
      <c r="C4" s="251"/>
      <c r="D4" s="251"/>
      <c r="E4" s="251"/>
      <c r="F4" s="251"/>
      <c r="G4" s="251"/>
      <c r="H4" s="251"/>
      <c r="I4" s="251"/>
      <c r="J4" s="130"/>
      <c r="K4" s="130"/>
    </row>
    <row r="5" spans="1:11" ht="22.5">
      <c r="A5" s="131"/>
      <c r="B5" s="130"/>
      <c r="C5" s="130"/>
      <c r="D5" s="130"/>
      <c r="E5" s="130"/>
      <c r="F5" s="130"/>
      <c r="G5" s="130"/>
      <c r="H5" s="130"/>
      <c r="I5" s="130"/>
      <c r="J5" s="130"/>
      <c r="K5" s="130"/>
    </row>
    <row r="6" spans="1:11" ht="22.5">
      <c r="A6" s="250" t="s">
        <v>792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</row>
    <row r="7" spans="1:11">
      <c r="A7" s="252"/>
      <c r="B7" s="252"/>
      <c r="C7" s="252"/>
      <c r="D7" s="252"/>
      <c r="E7" s="252"/>
      <c r="F7" s="252"/>
      <c r="G7" s="252"/>
    </row>
    <row r="8" spans="1:11" ht="20.25">
      <c r="A8" s="132"/>
    </row>
    <row r="9" spans="1:11" ht="20.25">
      <c r="A9" s="132"/>
    </row>
    <row r="12" spans="1:11" ht="26.25">
      <c r="A12" s="253" t="s">
        <v>794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</row>
    <row r="13" spans="1:11" ht="20.25">
      <c r="A13" s="132"/>
    </row>
    <row r="14" spans="1:11" ht="20.25">
      <c r="A14" s="132"/>
    </row>
    <row r="15" spans="1:11" ht="20.25">
      <c r="A15" s="132"/>
    </row>
    <row r="16" spans="1:11" ht="20.25">
      <c r="A16" s="132"/>
    </row>
    <row r="17" spans="1:11" ht="20.25">
      <c r="A17" s="254" t="s">
        <v>795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</row>
    <row r="18" spans="1:11">
      <c r="A18" s="133"/>
    </row>
    <row r="19" spans="1:11" ht="20.25">
      <c r="A19" s="134"/>
      <c r="B19" s="135"/>
      <c r="C19" s="135"/>
      <c r="D19" s="135"/>
      <c r="E19" s="135"/>
      <c r="F19" s="135"/>
      <c r="G19" s="135"/>
      <c r="H19" s="135"/>
      <c r="I19" s="135"/>
      <c r="J19" s="135"/>
      <c r="K19" s="135"/>
    </row>
    <row r="20" spans="1:11" ht="20.25">
      <c r="A20" s="247" t="s">
        <v>796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</row>
    <row r="21" spans="1:11">
      <c r="A21" s="136"/>
      <c r="B21" s="135"/>
      <c r="C21" s="135"/>
      <c r="D21" s="135"/>
      <c r="E21" s="135"/>
      <c r="F21" s="135"/>
      <c r="G21" s="135"/>
      <c r="H21" s="135"/>
      <c r="I21" s="135"/>
      <c r="J21" s="135"/>
      <c r="K21" s="135"/>
    </row>
    <row r="22" spans="1:11" ht="20.25">
      <c r="A22" s="247" t="s">
        <v>797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</row>
    <row r="23" spans="1:11" ht="20.25">
      <c r="A23" s="137"/>
      <c r="B23" s="135"/>
      <c r="C23" s="135"/>
      <c r="D23" s="135"/>
      <c r="E23" s="135"/>
      <c r="F23" s="135"/>
      <c r="G23" s="135"/>
      <c r="H23" s="135"/>
      <c r="I23" s="135"/>
      <c r="J23" s="135"/>
      <c r="K23" s="135"/>
    </row>
    <row r="24" spans="1:11" ht="20.25">
      <c r="A24" s="137"/>
      <c r="B24" s="135"/>
      <c r="C24" s="135"/>
      <c r="D24" s="135"/>
      <c r="E24" s="135"/>
      <c r="F24" s="135"/>
      <c r="G24" s="135"/>
      <c r="H24" s="135"/>
      <c r="I24" s="135"/>
      <c r="J24" s="135"/>
      <c r="K24" s="135"/>
    </row>
    <row r="25" spans="1:11" ht="20.25">
      <c r="A25" s="137"/>
      <c r="B25" s="135"/>
      <c r="C25" s="135"/>
      <c r="D25" s="135"/>
      <c r="E25" s="135"/>
      <c r="F25" s="135"/>
      <c r="G25" s="135"/>
      <c r="H25" s="135"/>
      <c r="I25" s="135"/>
      <c r="J25" s="135"/>
      <c r="K25" s="135"/>
    </row>
    <row r="26" spans="1:11" ht="20.25">
      <c r="A26" s="137"/>
      <c r="B26" s="135"/>
      <c r="C26" s="135"/>
      <c r="D26" s="135"/>
      <c r="E26" s="135"/>
      <c r="F26" s="135"/>
      <c r="G26" s="135"/>
      <c r="H26" s="135"/>
      <c r="I26" s="135"/>
      <c r="J26" s="135"/>
      <c r="K26" s="135"/>
    </row>
    <row r="27" spans="1:11" ht="20.25">
      <c r="A27" s="137"/>
      <c r="B27" s="135"/>
      <c r="C27" s="135"/>
      <c r="D27" s="135"/>
      <c r="E27" s="135"/>
      <c r="F27" s="135"/>
      <c r="G27" s="135"/>
      <c r="H27" s="135"/>
      <c r="I27" s="135"/>
      <c r="J27" s="135"/>
      <c r="K27" s="135"/>
    </row>
    <row r="28" spans="1:11" ht="20.25">
      <c r="A28" s="137"/>
      <c r="B28" s="135"/>
      <c r="C28" s="135"/>
      <c r="D28" s="135"/>
      <c r="E28" s="135"/>
      <c r="F28" s="135"/>
      <c r="G28" s="135"/>
      <c r="H28" s="135"/>
      <c r="I28" s="135"/>
      <c r="J28" s="135"/>
      <c r="K28" s="135"/>
    </row>
    <row r="29" spans="1:11" ht="22.5">
      <c r="A29" s="248" t="s">
        <v>793</v>
      </c>
      <c r="B29" s="248"/>
      <c r="C29" s="248"/>
      <c r="D29" s="248"/>
      <c r="E29" s="248"/>
      <c r="F29" s="248"/>
      <c r="G29" s="248"/>
      <c r="H29" s="248"/>
      <c r="I29" s="248"/>
      <c r="J29" s="248"/>
      <c r="K29" s="248"/>
    </row>
    <row r="30" spans="1:11">
      <c r="A30" s="138"/>
      <c r="B30" s="135"/>
      <c r="C30" s="135"/>
      <c r="D30" s="135"/>
      <c r="E30" s="135"/>
      <c r="F30" s="135"/>
      <c r="G30" s="135"/>
      <c r="H30" s="135"/>
      <c r="I30" s="135"/>
      <c r="J30" s="135"/>
      <c r="K30" s="135"/>
    </row>
    <row r="31" spans="1:11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</row>
    <row r="32" spans="1:11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</row>
    <row r="33" spans="1:11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</row>
    <row r="34" spans="1:11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</row>
    <row r="35" spans="1:11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</row>
    <row r="36" spans="1:1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</row>
    <row r="37" spans="1:11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</row>
    <row r="38" spans="1:11" ht="17.25">
      <c r="A38" s="249" t="s">
        <v>798</v>
      </c>
      <c r="B38" s="249"/>
      <c r="C38" s="249"/>
      <c r="D38" s="249"/>
      <c r="E38" s="249"/>
      <c r="F38" s="249"/>
      <c r="G38" s="249"/>
      <c r="H38" s="249"/>
      <c r="I38" s="249"/>
      <c r="J38" s="249"/>
      <c r="K38" s="249"/>
    </row>
  </sheetData>
  <mergeCells count="10">
    <mergeCell ref="A20:K20"/>
    <mergeCell ref="A22:K22"/>
    <mergeCell ref="A29:K29"/>
    <mergeCell ref="A38:K38"/>
    <mergeCell ref="A3:K3"/>
    <mergeCell ref="A4:I4"/>
    <mergeCell ref="A6:K6"/>
    <mergeCell ref="A7:G7"/>
    <mergeCell ref="A12:K12"/>
    <mergeCell ref="A17:K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06"/>
  <sheetViews>
    <sheetView topLeftCell="A136" workbookViewId="0">
      <selection activeCell="E41" sqref="E41"/>
    </sheetView>
  </sheetViews>
  <sheetFormatPr defaultRowHeight="12.75"/>
  <cols>
    <col min="1" max="1" width="8.140625" style="168" customWidth="1"/>
    <col min="2" max="2" width="59.28515625" style="177" customWidth="1"/>
    <col min="3" max="3" width="9.7109375" style="168" customWidth="1"/>
    <col min="4" max="4" width="12.7109375" style="167" customWidth="1"/>
    <col min="5" max="5" width="13" style="168" customWidth="1"/>
    <col min="6" max="6" width="9.140625" style="167"/>
    <col min="7" max="7" width="2.42578125" style="82" customWidth="1"/>
    <col min="8" max="16384" width="9.140625" style="82"/>
  </cols>
  <sheetData>
    <row r="1" spans="1:6" s="76" customFormat="1" ht="18" customHeight="1">
      <c r="A1" s="260" t="s">
        <v>0</v>
      </c>
      <c r="B1" s="260"/>
      <c r="C1" s="260"/>
      <c r="D1" s="260"/>
      <c r="E1" s="260"/>
      <c r="F1" s="260"/>
    </row>
    <row r="2" spans="1:6" s="77" customFormat="1" ht="33" customHeight="1">
      <c r="A2" s="259" t="s">
        <v>800</v>
      </c>
      <c r="B2" s="259"/>
      <c r="C2" s="259"/>
      <c r="D2" s="259"/>
      <c r="E2" s="259"/>
      <c r="F2" s="259"/>
    </row>
    <row r="3" spans="1:6" s="77" customFormat="1">
      <c r="A3" s="139"/>
      <c r="B3" s="139"/>
      <c r="C3" s="139"/>
      <c r="D3" s="41"/>
      <c r="E3" s="41"/>
      <c r="F3" s="41"/>
    </row>
    <row r="4" spans="1:6" s="76" customFormat="1" ht="12.75" customHeight="1">
      <c r="A4" s="261" t="s">
        <v>1</v>
      </c>
      <c r="B4" s="261" t="s">
        <v>2</v>
      </c>
      <c r="C4" s="262" t="s">
        <v>3</v>
      </c>
      <c r="D4" s="261" t="s">
        <v>4</v>
      </c>
      <c r="E4" s="125" t="s">
        <v>5</v>
      </c>
      <c r="F4" s="125"/>
    </row>
    <row r="5" spans="1:6" s="76" customFormat="1" ht="25.5">
      <c r="A5" s="261"/>
      <c r="B5" s="261"/>
      <c r="C5" s="263"/>
      <c r="D5" s="261"/>
      <c r="E5" s="125" t="s">
        <v>6</v>
      </c>
      <c r="F5" s="125" t="s">
        <v>7</v>
      </c>
    </row>
    <row r="6" spans="1:6" s="76" customFormat="1">
      <c r="A6" s="140">
        <v>1</v>
      </c>
      <c r="B6" s="125">
        <v>2</v>
      </c>
      <c r="C6" s="123">
        <v>3</v>
      </c>
      <c r="D6" s="123">
        <v>4</v>
      </c>
      <c r="E6" s="123">
        <v>5</v>
      </c>
      <c r="F6" s="125">
        <v>6</v>
      </c>
    </row>
    <row r="7" spans="1:6" s="76" customFormat="1" ht="26.25" customHeight="1">
      <c r="A7" s="141" t="s">
        <v>8</v>
      </c>
      <c r="B7" s="142" t="s">
        <v>799</v>
      </c>
      <c r="C7" s="125"/>
      <c r="D7" s="96">
        <f>E7+F7-F132</f>
        <v>260622</v>
      </c>
      <c r="E7" s="96">
        <f>E9+E55+E85</f>
        <v>260622</v>
      </c>
      <c r="F7" s="96">
        <f>F55+F85</f>
        <v>0</v>
      </c>
    </row>
    <row r="8" spans="1:6" s="76" customFormat="1" ht="14.25" customHeight="1">
      <c r="A8" s="140"/>
      <c r="B8" s="140" t="s">
        <v>9</v>
      </c>
      <c r="C8" s="125"/>
      <c r="D8" s="2"/>
      <c r="E8" s="2"/>
      <c r="F8" s="2"/>
    </row>
    <row r="9" spans="1:6" s="76" customFormat="1" ht="19.5" customHeight="1">
      <c r="A9" s="141" t="s">
        <v>10</v>
      </c>
      <c r="B9" s="143" t="s">
        <v>11</v>
      </c>
      <c r="C9" s="144">
        <v>7100</v>
      </c>
      <c r="D9" s="96">
        <f>E9</f>
        <v>70723.5</v>
      </c>
      <c r="E9" s="96">
        <f>E12+E16+E19+E46</f>
        <v>70723.5</v>
      </c>
      <c r="F9" s="3" t="s">
        <v>12</v>
      </c>
    </row>
    <row r="10" spans="1:6" s="76" customFormat="1" ht="24" customHeight="1">
      <c r="A10" s="140"/>
      <c r="B10" s="119" t="s">
        <v>13</v>
      </c>
      <c r="C10" s="145"/>
      <c r="D10" s="2"/>
      <c r="E10" s="2"/>
      <c r="F10" s="4"/>
    </row>
    <row r="11" spans="1:6" s="76" customFormat="1" ht="12.75" customHeight="1">
      <c r="A11" s="140"/>
      <c r="B11" s="119" t="s">
        <v>14</v>
      </c>
      <c r="C11" s="145"/>
      <c r="D11" s="2"/>
      <c r="E11" s="2"/>
      <c r="F11" s="4"/>
    </row>
    <row r="12" spans="1:6" s="76" customFormat="1" ht="20.25" customHeight="1">
      <c r="A12" s="141" t="s">
        <v>15</v>
      </c>
      <c r="B12" s="143" t="s">
        <v>16</v>
      </c>
      <c r="C12" s="144">
        <v>7131</v>
      </c>
      <c r="D12" s="96">
        <f>E12</f>
        <v>33909</v>
      </c>
      <c r="E12" s="96">
        <f>E14+E15</f>
        <v>33909</v>
      </c>
      <c r="F12" s="3" t="s">
        <v>12</v>
      </c>
    </row>
    <row r="13" spans="1:6" s="76" customFormat="1" ht="14.25" customHeight="1">
      <c r="A13" s="140"/>
      <c r="B13" s="119" t="s">
        <v>14</v>
      </c>
      <c r="C13" s="145"/>
      <c r="D13" s="2"/>
      <c r="E13" s="2"/>
      <c r="F13" s="4"/>
    </row>
    <row r="14" spans="1:6" s="76" customFormat="1" ht="30.75" customHeight="1">
      <c r="A14" s="146" t="s">
        <v>17</v>
      </c>
      <c r="B14" s="147" t="s">
        <v>18</v>
      </c>
      <c r="C14" s="123"/>
      <c r="D14" s="4">
        <f>E14</f>
        <v>1534</v>
      </c>
      <c r="E14" s="4">
        <v>1534</v>
      </c>
      <c r="F14" s="4" t="s">
        <v>12</v>
      </c>
    </row>
    <row r="15" spans="1:6" s="76" customFormat="1" ht="26.25" customHeight="1">
      <c r="A15" s="146" t="s">
        <v>19</v>
      </c>
      <c r="B15" s="148" t="s">
        <v>20</v>
      </c>
      <c r="C15" s="123"/>
      <c r="D15" s="4">
        <f>E15</f>
        <v>32375</v>
      </c>
      <c r="E15" s="4">
        <v>32375</v>
      </c>
      <c r="F15" s="4" t="s">
        <v>12</v>
      </c>
    </row>
    <row r="16" spans="1:6" s="76" customFormat="1" ht="19.5" customHeight="1">
      <c r="A16" s="141" t="s">
        <v>21</v>
      </c>
      <c r="B16" s="143" t="s">
        <v>22</v>
      </c>
      <c r="C16" s="144">
        <v>7136</v>
      </c>
      <c r="D16" s="96">
        <f>E16</f>
        <v>34200</v>
      </c>
      <c r="E16" s="96">
        <f>E18</f>
        <v>34200</v>
      </c>
      <c r="F16" s="3" t="s">
        <v>12</v>
      </c>
    </row>
    <row r="17" spans="1:6" s="76" customFormat="1" ht="14.25" customHeight="1">
      <c r="A17" s="140"/>
      <c r="B17" s="119" t="s">
        <v>14</v>
      </c>
      <c r="C17" s="145"/>
      <c r="D17" s="2"/>
      <c r="E17" s="2"/>
      <c r="F17" s="4"/>
    </row>
    <row r="18" spans="1:6" s="76" customFormat="1" ht="18.75" customHeight="1">
      <c r="A18" s="146" t="s">
        <v>23</v>
      </c>
      <c r="B18" s="148" t="s">
        <v>24</v>
      </c>
      <c r="C18" s="123"/>
      <c r="D18" s="4">
        <f>E18</f>
        <v>34200</v>
      </c>
      <c r="E18" s="4">
        <v>34200</v>
      </c>
      <c r="F18" s="4" t="s">
        <v>12</v>
      </c>
    </row>
    <row r="19" spans="1:6" s="76" customFormat="1" ht="25.5" customHeight="1">
      <c r="A19" s="141" t="s">
        <v>25</v>
      </c>
      <c r="B19" s="143" t="s">
        <v>26</v>
      </c>
      <c r="C19" s="144">
        <v>7145</v>
      </c>
      <c r="D19" s="96">
        <f>E19</f>
        <v>2614.5000000000005</v>
      </c>
      <c r="E19" s="96">
        <f>E21</f>
        <v>2614.5000000000005</v>
      </c>
      <c r="F19" s="3" t="s">
        <v>12</v>
      </c>
    </row>
    <row r="20" spans="1:6" s="76" customFormat="1" ht="14.25" customHeight="1">
      <c r="A20" s="140"/>
      <c r="B20" s="119" t="s">
        <v>14</v>
      </c>
      <c r="C20" s="145"/>
      <c r="D20" s="2"/>
      <c r="E20" s="2"/>
      <c r="F20" s="4"/>
    </row>
    <row r="21" spans="1:6" s="81" customFormat="1" ht="19.5" customHeight="1">
      <c r="A21" s="149" t="s">
        <v>27</v>
      </c>
      <c r="B21" s="150" t="s">
        <v>28</v>
      </c>
      <c r="C21" s="144">
        <v>71452</v>
      </c>
      <c r="D21" s="3">
        <f>E21</f>
        <v>2614.5000000000005</v>
      </c>
      <c r="E21" s="3">
        <f>E24+E28+E29+E30+E31+E32+E33+E34+E35+E36+E37+E38+E39+E40</f>
        <v>2614.5000000000005</v>
      </c>
      <c r="F21" s="3" t="s">
        <v>12</v>
      </c>
    </row>
    <row r="22" spans="1:6" s="76" customFormat="1" ht="35.25" customHeight="1">
      <c r="A22" s="146"/>
      <c r="B22" s="151" t="s">
        <v>29</v>
      </c>
      <c r="C22" s="145"/>
      <c r="D22" s="2"/>
      <c r="E22" s="4"/>
      <c r="F22" s="4"/>
    </row>
    <row r="23" spans="1:6" s="76" customFormat="1" ht="14.25" customHeight="1">
      <c r="A23" s="146"/>
      <c r="B23" s="148" t="s">
        <v>14</v>
      </c>
      <c r="C23" s="145"/>
      <c r="D23" s="2"/>
      <c r="E23" s="4"/>
      <c r="F23" s="4"/>
    </row>
    <row r="24" spans="1:6" s="81" customFormat="1" ht="36.75" customHeight="1">
      <c r="A24" s="149" t="s">
        <v>30</v>
      </c>
      <c r="B24" s="152" t="s">
        <v>739</v>
      </c>
      <c r="C24" s="123"/>
      <c r="D24" s="4">
        <f>E24</f>
        <v>51</v>
      </c>
      <c r="E24" s="4">
        <f>E26+E27</f>
        <v>51</v>
      </c>
      <c r="F24" s="3" t="s">
        <v>12</v>
      </c>
    </row>
    <row r="25" spans="1:6" s="76" customFormat="1" ht="13.5" customHeight="1">
      <c r="A25" s="145"/>
      <c r="B25" s="153" t="s">
        <v>31</v>
      </c>
      <c r="C25" s="145"/>
      <c r="D25" s="4"/>
      <c r="E25" s="4"/>
      <c r="F25" s="4"/>
    </row>
    <row r="26" spans="1:6" s="76" customFormat="1" ht="17.25" customHeight="1">
      <c r="A26" s="146" t="s">
        <v>32</v>
      </c>
      <c r="B26" s="145" t="s">
        <v>33</v>
      </c>
      <c r="C26" s="123"/>
      <c r="D26" s="4">
        <f t="shared" ref="D26:D40" si="0">E26</f>
        <v>51</v>
      </c>
      <c r="E26" s="4">
        <v>51</v>
      </c>
      <c r="F26" s="4" t="s">
        <v>12</v>
      </c>
    </row>
    <row r="27" spans="1:6" s="76" customFormat="1" ht="19.5" customHeight="1">
      <c r="A27" s="146" t="s">
        <v>34</v>
      </c>
      <c r="B27" s="145" t="s">
        <v>35</v>
      </c>
      <c r="C27" s="123"/>
      <c r="D27" s="4">
        <f t="shared" si="0"/>
        <v>0</v>
      </c>
      <c r="E27" s="4">
        <v>0</v>
      </c>
      <c r="F27" s="4" t="s">
        <v>12</v>
      </c>
    </row>
    <row r="28" spans="1:6" s="76" customFormat="1" ht="75.75" customHeight="1">
      <c r="A28" s="146" t="s">
        <v>36</v>
      </c>
      <c r="B28" s="152" t="s">
        <v>37</v>
      </c>
      <c r="C28" s="123"/>
      <c r="D28" s="4">
        <f t="shared" si="0"/>
        <v>0</v>
      </c>
      <c r="E28" s="4"/>
      <c r="F28" s="4" t="s">
        <v>12</v>
      </c>
    </row>
    <row r="29" spans="1:6" s="76" customFormat="1" ht="45.75" customHeight="1">
      <c r="A29" s="140" t="s">
        <v>38</v>
      </c>
      <c r="B29" s="152" t="s">
        <v>39</v>
      </c>
      <c r="C29" s="123"/>
      <c r="D29" s="4">
        <f t="shared" si="0"/>
        <v>0</v>
      </c>
      <c r="E29" s="4">
        <v>0</v>
      </c>
      <c r="F29" s="4" t="s">
        <v>12</v>
      </c>
    </row>
    <row r="30" spans="1:6" s="76" customFormat="1" ht="41.25" customHeight="1">
      <c r="A30" s="146" t="s">
        <v>40</v>
      </c>
      <c r="B30" s="152" t="s">
        <v>41</v>
      </c>
      <c r="C30" s="123"/>
      <c r="D30" s="4">
        <f t="shared" si="0"/>
        <v>520</v>
      </c>
      <c r="E30" s="4">
        <v>520</v>
      </c>
      <c r="F30" s="4" t="s">
        <v>12</v>
      </c>
    </row>
    <row r="31" spans="1:6" s="76" customFormat="1" ht="27" customHeight="1">
      <c r="A31" s="146" t="s">
        <v>42</v>
      </c>
      <c r="B31" s="152" t="s">
        <v>43</v>
      </c>
      <c r="C31" s="123"/>
      <c r="D31" s="4">
        <f t="shared" si="0"/>
        <v>0</v>
      </c>
      <c r="E31" s="4"/>
      <c r="F31" s="4" t="s">
        <v>12</v>
      </c>
    </row>
    <row r="32" spans="1:6" s="76" customFormat="1" ht="67.5" customHeight="1">
      <c r="A32" s="146" t="s">
        <v>44</v>
      </c>
      <c r="B32" s="152" t="s">
        <v>745</v>
      </c>
      <c r="C32" s="123"/>
      <c r="D32" s="4">
        <f t="shared" si="0"/>
        <v>846</v>
      </c>
      <c r="E32" s="4">
        <v>846</v>
      </c>
      <c r="F32" s="4" t="s">
        <v>12</v>
      </c>
    </row>
    <row r="33" spans="1:6" s="76" customFormat="1" ht="54" customHeight="1">
      <c r="A33" s="146" t="s">
        <v>45</v>
      </c>
      <c r="B33" s="152" t="s">
        <v>46</v>
      </c>
      <c r="C33" s="123"/>
      <c r="D33" s="4">
        <f t="shared" si="0"/>
        <v>186.4</v>
      </c>
      <c r="E33" s="4">
        <v>186.4</v>
      </c>
      <c r="F33" s="4" t="s">
        <v>12</v>
      </c>
    </row>
    <row r="34" spans="1:6" s="76" customFormat="1" ht="37.5" customHeight="1">
      <c r="A34" s="146" t="s">
        <v>47</v>
      </c>
      <c r="B34" s="152" t="s">
        <v>48</v>
      </c>
      <c r="C34" s="123"/>
      <c r="D34" s="4">
        <f t="shared" si="0"/>
        <v>0</v>
      </c>
      <c r="E34" s="4"/>
      <c r="F34" s="4" t="s">
        <v>12</v>
      </c>
    </row>
    <row r="35" spans="1:6" s="76" customFormat="1" ht="24.75" customHeight="1">
      <c r="A35" s="146" t="s">
        <v>49</v>
      </c>
      <c r="B35" s="152" t="s">
        <v>50</v>
      </c>
      <c r="C35" s="123"/>
      <c r="D35" s="4">
        <f t="shared" si="0"/>
        <v>517.20000000000005</v>
      </c>
      <c r="E35" s="4">
        <v>517.20000000000005</v>
      </c>
      <c r="F35" s="4" t="s">
        <v>12</v>
      </c>
    </row>
    <row r="36" spans="1:6" s="76" customFormat="1" ht="30" customHeight="1">
      <c r="A36" s="146" t="s">
        <v>51</v>
      </c>
      <c r="B36" s="152" t="s">
        <v>52</v>
      </c>
      <c r="C36" s="123"/>
      <c r="D36" s="4">
        <f t="shared" si="0"/>
        <v>0</v>
      </c>
      <c r="E36" s="4"/>
      <c r="F36" s="4" t="s">
        <v>12</v>
      </c>
    </row>
    <row r="37" spans="1:6" s="76" customFormat="1" ht="44.25" customHeight="1">
      <c r="A37" s="146" t="s">
        <v>53</v>
      </c>
      <c r="B37" s="152" t="s">
        <v>54</v>
      </c>
      <c r="C37" s="123"/>
      <c r="D37" s="4">
        <f t="shared" si="0"/>
        <v>0</v>
      </c>
      <c r="E37" s="4"/>
      <c r="F37" s="4" t="s">
        <v>12</v>
      </c>
    </row>
    <row r="38" spans="1:6" s="76" customFormat="1" ht="31.5" customHeight="1">
      <c r="A38" s="154" t="s">
        <v>55</v>
      </c>
      <c r="B38" s="155" t="s">
        <v>56</v>
      </c>
      <c r="C38" s="156"/>
      <c r="D38" s="157">
        <f t="shared" si="0"/>
        <v>0</v>
      </c>
      <c r="E38" s="157"/>
      <c r="F38" s="157" t="s">
        <v>12</v>
      </c>
    </row>
    <row r="39" spans="1:6" s="76" customFormat="1" ht="19.5" customHeight="1">
      <c r="A39" s="158">
        <v>1146</v>
      </c>
      <c r="B39" s="158" t="s">
        <v>743</v>
      </c>
      <c r="C39" s="158"/>
      <c r="D39" s="157">
        <f t="shared" si="0"/>
        <v>0</v>
      </c>
      <c r="E39" s="157"/>
      <c r="F39" s="158" t="s">
        <v>744</v>
      </c>
    </row>
    <row r="40" spans="1:6" s="76" customFormat="1" ht="27" customHeight="1">
      <c r="A40" s="158">
        <v>1147</v>
      </c>
      <c r="B40" s="158" t="s">
        <v>746</v>
      </c>
      <c r="C40" s="158"/>
      <c r="D40" s="4">
        <f t="shared" si="0"/>
        <v>493.9</v>
      </c>
      <c r="E40" s="4">
        <v>493.9</v>
      </c>
      <c r="F40" s="159" t="s">
        <v>195</v>
      </c>
    </row>
    <row r="41" spans="1:6" s="81" customFormat="1" ht="19.5" customHeight="1">
      <c r="A41" s="149" t="s">
        <v>57</v>
      </c>
      <c r="B41" s="160" t="s">
        <v>58</v>
      </c>
      <c r="C41" s="144"/>
      <c r="D41" s="3">
        <f>E41</f>
        <v>0</v>
      </c>
      <c r="E41" s="3">
        <f>E44+E45</f>
        <v>0</v>
      </c>
      <c r="F41" s="3" t="s">
        <v>12</v>
      </c>
    </row>
    <row r="42" spans="1:6" s="76" customFormat="1" ht="19.5" customHeight="1">
      <c r="A42" s="146"/>
      <c r="B42" s="161" t="s">
        <v>59</v>
      </c>
      <c r="C42" s="145"/>
      <c r="D42" s="2"/>
      <c r="E42" s="4"/>
      <c r="F42" s="4"/>
    </row>
    <row r="43" spans="1:6" s="76" customFormat="1" ht="19.5" customHeight="1">
      <c r="A43" s="146"/>
      <c r="B43" s="161" t="s">
        <v>14</v>
      </c>
      <c r="C43" s="145"/>
      <c r="D43" s="2"/>
      <c r="E43" s="4"/>
      <c r="F43" s="4"/>
    </row>
    <row r="44" spans="1:6" s="76" customFormat="1" ht="66.75" customHeight="1">
      <c r="A44" s="146" t="s">
        <v>60</v>
      </c>
      <c r="B44" s="152" t="s">
        <v>61</v>
      </c>
      <c r="C44" s="123"/>
      <c r="D44" s="4">
        <f>E44</f>
        <v>0</v>
      </c>
      <c r="E44" s="4"/>
      <c r="F44" s="4" t="s">
        <v>12</v>
      </c>
    </row>
    <row r="45" spans="1:6" s="76" customFormat="1" ht="70.5" customHeight="1">
      <c r="A45" s="140" t="s">
        <v>62</v>
      </c>
      <c r="B45" s="152" t="s">
        <v>63</v>
      </c>
      <c r="C45" s="123"/>
      <c r="D45" s="4">
        <f>E45</f>
        <v>0</v>
      </c>
      <c r="E45" s="4"/>
      <c r="F45" s="4" t="s">
        <v>12</v>
      </c>
    </row>
    <row r="46" spans="1:6" s="76" customFormat="1" ht="21" customHeight="1">
      <c r="A46" s="141" t="s">
        <v>64</v>
      </c>
      <c r="B46" s="162" t="s">
        <v>65</v>
      </c>
      <c r="C46" s="144">
        <v>7161</v>
      </c>
      <c r="D46" s="96">
        <f>E46</f>
        <v>0</v>
      </c>
      <c r="E46" s="96">
        <f>E49+E54</f>
        <v>0</v>
      </c>
      <c r="F46" s="3" t="s">
        <v>12</v>
      </c>
    </row>
    <row r="47" spans="1:6" s="76" customFormat="1" ht="16.5" customHeight="1">
      <c r="A47" s="146"/>
      <c r="B47" s="161" t="s">
        <v>66</v>
      </c>
      <c r="C47" s="145"/>
      <c r="D47" s="2"/>
      <c r="E47" s="2"/>
      <c r="F47" s="4"/>
    </row>
    <row r="48" spans="1:6" s="76" customFormat="1" ht="15.75" customHeight="1">
      <c r="A48" s="140"/>
      <c r="B48" s="145" t="s">
        <v>14</v>
      </c>
      <c r="C48" s="145"/>
      <c r="D48" s="2"/>
      <c r="E48" s="2"/>
      <c r="F48" s="4"/>
    </row>
    <row r="49" spans="1:6" s="76" customFormat="1" ht="42.75" customHeight="1">
      <c r="A49" s="146" t="s">
        <v>67</v>
      </c>
      <c r="B49" s="147" t="s">
        <v>740</v>
      </c>
      <c r="C49" s="123"/>
      <c r="D49" s="4">
        <f>E49</f>
        <v>0</v>
      </c>
      <c r="E49" s="4">
        <f>E51+E52+E53</f>
        <v>0</v>
      </c>
      <c r="F49" s="4" t="s">
        <v>12</v>
      </c>
    </row>
    <row r="50" spans="1:6" s="76" customFormat="1" ht="15" customHeight="1">
      <c r="A50" s="146"/>
      <c r="B50" s="161" t="s">
        <v>31</v>
      </c>
      <c r="C50" s="145"/>
      <c r="D50" s="2"/>
      <c r="E50" s="4"/>
      <c r="F50" s="4"/>
    </row>
    <row r="51" spans="1:6" s="76" customFormat="1" ht="15" customHeight="1">
      <c r="A51" s="163" t="s">
        <v>68</v>
      </c>
      <c r="B51" s="153" t="s">
        <v>69</v>
      </c>
      <c r="C51" s="123"/>
      <c r="D51" s="4">
        <f>E51</f>
        <v>0</v>
      </c>
      <c r="E51" s="4"/>
      <c r="F51" s="4" t="s">
        <v>12</v>
      </c>
    </row>
    <row r="52" spans="1:6" s="76" customFormat="1" ht="15" customHeight="1">
      <c r="A52" s="163" t="s">
        <v>70</v>
      </c>
      <c r="B52" s="153" t="s">
        <v>71</v>
      </c>
      <c r="C52" s="123"/>
      <c r="D52" s="4">
        <f>E52</f>
        <v>0</v>
      </c>
      <c r="E52" s="4"/>
      <c r="F52" s="4" t="s">
        <v>12</v>
      </c>
    </row>
    <row r="53" spans="1:6" s="76" customFormat="1" ht="32.25" customHeight="1">
      <c r="A53" s="163" t="s">
        <v>72</v>
      </c>
      <c r="B53" s="152" t="s">
        <v>73</v>
      </c>
      <c r="C53" s="123"/>
      <c r="D53" s="4">
        <f>E53</f>
        <v>0</v>
      </c>
      <c r="E53" s="4"/>
      <c r="F53" s="4" t="s">
        <v>12</v>
      </c>
    </row>
    <row r="54" spans="1:6" s="76" customFormat="1" ht="49.5" customHeight="1">
      <c r="A54" s="163" t="s">
        <v>74</v>
      </c>
      <c r="B54" s="147" t="s">
        <v>75</v>
      </c>
      <c r="C54" s="123"/>
      <c r="D54" s="4">
        <f>E54</f>
        <v>0</v>
      </c>
      <c r="E54" s="4"/>
      <c r="F54" s="4" t="s">
        <v>12</v>
      </c>
    </row>
    <row r="55" spans="1:6" s="76" customFormat="1" ht="20.25" customHeight="1">
      <c r="A55" s="141" t="s">
        <v>76</v>
      </c>
      <c r="B55" s="162" t="s">
        <v>77</v>
      </c>
      <c r="C55" s="144">
        <v>7300</v>
      </c>
      <c r="D55" s="96">
        <f>E55+F55</f>
        <v>161610.5</v>
      </c>
      <c r="E55" s="96">
        <f>E58+E64+E70</f>
        <v>161610.5</v>
      </c>
      <c r="F55" s="3">
        <f>F61+F67+F80</f>
        <v>0</v>
      </c>
    </row>
    <row r="56" spans="1:6" s="76" customFormat="1" ht="19.5" customHeight="1">
      <c r="A56" s="140"/>
      <c r="B56" s="119" t="s">
        <v>78</v>
      </c>
      <c r="C56" s="145"/>
      <c r="D56" s="2"/>
      <c r="E56" s="2"/>
      <c r="F56" s="4"/>
    </row>
    <row r="57" spans="1:6" s="76" customFormat="1" ht="15.75" customHeight="1">
      <c r="A57" s="140"/>
      <c r="B57" s="145" t="s">
        <v>14</v>
      </c>
      <c r="C57" s="145"/>
      <c r="D57" s="2"/>
      <c r="E57" s="2"/>
      <c r="F57" s="4"/>
    </row>
    <row r="58" spans="1:6" s="76" customFormat="1" ht="32.25" customHeight="1">
      <c r="A58" s="141" t="s">
        <v>79</v>
      </c>
      <c r="B58" s="143" t="s">
        <v>80</v>
      </c>
      <c r="C58" s="144">
        <v>7311</v>
      </c>
      <c r="D58" s="96">
        <f>E58</f>
        <v>0</v>
      </c>
      <c r="E58" s="96">
        <f>E60</f>
        <v>0</v>
      </c>
      <c r="F58" s="3" t="s">
        <v>12</v>
      </c>
    </row>
    <row r="59" spans="1:6" s="76" customFormat="1" ht="14.25" customHeight="1">
      <c r="A59" s="140"/>
      <c r="B59" s="145" t="s">
        <v>14</v>
      </c>
      <c r="C59" s="145"/>
      <c r="D59" s="2"/>
      <c r="E59" s="2"/>
      <c r="F59" s="4"/>
    </row>
    <row r="60" spans="1:6" s="76" customFormat="1" ht="32.25" customHeight="1">
      <c r="A60" s="146" t="s">
        <v>81</v>
      </c>
      <c r="B60" s="147" t="s">
        <v>82</v>
      </c>
      <c r="C60" s="164"/>
      <c r="D60" s="4">
        <f>E60</f>
        <v>0</v>
      </c>
      <c r="E60" s="4"/>
      <c r="F60" s="4" t="s">
        <v>12</v>
      </c>
    </row>
    <row r="61" spans="1:6" s="76" customFormat="1" ht="30.75" customHeight="1">
      <c r="A61" s="149" t="s">
        <v>83</v>
      </c>
      <c r="B61" s="143" t="s">
        <v>84</v>
      </c>
      <c r="C61" s="165">
        <v>7312</v>
      </c>
      <c r="D61" s="3">
        <f>F61</f>
        <v>0</v>
      </c>
      <c r="E61" s="3" t="s">
        <v>12</v>
      </c>
      <c r="F61" s="4">
        <f>F63</f>
        <v>0</v>
      </c>
    </row>
    <row r="62" spans="1:6" s="76" customFormat="1" ht="19.5" customHeight="1">
      <c r="A62" s="149"/>
      <c r="B62" s="145" t="s">
        <v>14</v>
      </c>
      <c r="C62" s="144"/>
      <c r="D62" s="3"/>
      <c r="E62" s="3"/>
      <c r="F62" s="3"/>
    </row>
    <row r="63" spans="1:6" s="76" customFormat="1" ht="48.75" customHeight="1">
      <c r="A63" s="140" t="s">
        <v>85</v>
      </c>
      <c r="B63" s="147" t="s">
        <v>86</v>
      </c>
      <c r="C63" s="164"/>
      <c r="D63" s="4">
        <f>F63</f>
        <v>0</v>
      </c>
      <c r="E63" s="4" t="s">
        <v>12</v>
      </c>
      <c r="F63" s="4"/>
    </row>
    <row r="64" spans="1:6" s="76" customFormat="1" ht="30.75" customHeight="1">
      <c r="A64" s="149" t="s">
        <v>87</v>
      </c>
      <c r="B64" s="143" t="s">
        <v>88</v>
      </c>
      <c r="C64" s="165">
        <v>7321</v>
      </c>
      <c r="D64" s="3">
        <f>E64</f>
        <v>0</v>
      </c>
      <c r="E64" s="3">
        <f>E66</f>
        <v>0</v>
      </c>
      <c r="F64" s="3" t="s">
        <v>12</v>
      </c>
    </row>
    <row r="65" spans="1:6" s="76" customFormat="1" ht="16.5" customHeight="1">
      <c r="A65" s="149"/>
      <c r="B65" s="145" t="s">
        <v>14</v>
      </c>
      <c r="C65" s="144"/>
      <c r="D65" s="3"/>
      <c r="E65" s="3"/>
      <c r="F65" s="3"/>
    </row>
    <row r="66" spans="1:6" s="76" customFormat="1" ht="36.75" customHeight="1">
      <c r="A66" s="146" t="s">
        <v>89</v>
      </c>
      <c r="B66" s="147" t="s">
        <v>90</v>
      </c>
      <c r="C66" s="164"/>
      <c r="D66" s="4">
        <f>E66</f>
        <v>0</v>
      </c>
      <c r="E66" s="4"/>
      <c r="F66" s="4" t="s">
        <v>12</v>
      </c>
    </row>
    <row r="67" spans="1:6" s="76" customFormat="1" ht="33.75" customHeight="1">
      <c r="A67" s="149" t="s">
        <v>91</v>
      </c>
      <c r="B67" s="143" t="s">
        <v>92</v>
      </c>
      <c r="C67" s="165">
        <v>7322</v>
      </c>
      <c r="D67" s="3">
        <f>F67</f>
        <v>0</v>
      </c>
      <c r="E67" s="3" t="s">
        <v>12</v>
      </c>
      <c r="F67" s="4">
        <f>F69</f>
        <v>0</v>
      </c>
    </row>
    <row r="68" spans="1:6" s="76" customFormat="1" ht="19.5" customHeight="1">
      <c r="A68" s="149"/>
      <c r="B68" s="145" t="s">
        <v>14</v>
      </c>
      <c r="C68" s="144"/>
      <c r="D68" s="3"/>
      <c r="E68" s="3"/>
      <c r="F68" s="3"/>
    </row>
    <row r="69" spans="1:6" s="76" customFormat="1" ht="41.25" customHeight="1">
      <c r="A69" s="146" t="s">
        <v>93</v>
      </c>
      <c r="B69" s="147" t="s">
        <v>94</v>
      </c>
      <c r="C69" s="164"/>
      <c r="D69" s="4">
        <f>F69</f>
        <v>0</v>
      </c>
      <c r="E69" s="4" t="s">
        <v>12</v>
      </c>
      <c r="F69" s="4"/>
    </row>
    <row r="70" spans="1:6" s="76" customFormat="1" ht="36" customHeight="1">
      <c r="A70" s="141" t="s">
        <v>95</v>
      </c>
      <c r="B70" s="143" t="s">
        <v>96</v>
      </c>
      <c r="C70" s="144">
        <v>7331</v>
      </c>
      <c r="D70" s="96">
        <f>E70</f>
        <v>161610.5</v>
      </c>
      <c r="E70" s="96">
        <f>E73+E74+E78+E79</f>
        <v>161610.5</v>
      </c>
      <c r="F70" s="3" t="s">
        <v>12</v>
      </c>
    </row>
    <row r="71" spans="1:6" s="76" customFormat="1" ht="14.25" customHeight="1">
      <c r="A71" s="140"/>
      <c r="B71" s="145" t="s">
        <v>97</v>
      </c>
      <c r="C71" s="145"/>
      <c r="D71" s="2"/>
      <c r="E71" s="2"/>
      <c r="F71" s="4"/>
    </row>
    <row r="72" spans="1:6" s="76" customFormat="1" ht="14.25" customHeight="1">
      <c r="A72" s="140"/>
      <c r="B72" s="145" t="s">
        <v>31</v>
      </c>
      <c r="C72" s="145"/>
      <c r="D72" s="2"/>
      <c r="E72" s="2"/>
      <c r="F72" s="4"/>
    </row>
    <row r="73" spans="1:6" s="76" customFormat="1" ht="32.25" customHeight="1">
      <c r="A73" s="146" t="s">
        <v>98</v>
      </c>
      <c r="B73" s="147" t="s">
        <v>99</v>
      </c>
      <c r="C73" s="123"/>
      <c r="D73" s="4">
        <f>E73</f>
        <v>158109.79999999999</v>
      </c>
      <c r="E73" s="4">
        <v>158109.79999999999</v>
      </c>
      <c r="F73" s="4" t="s">
        <v>12</v>
      </c>
    </row>
    <row r="74" spans="1:6" s="76" customFormat="1" ht="19.5" customHeight="1">
      <c r="A74" s="146" t="s">
        <v>100</v>
      </c>
      <c r="B74" s="147" t="s">
        <v>101</v>
      </c>
      <c r="C74" s="164"/>
      <c r="D74" s="4">
        <f>E74</f>
        <v>0</v>
      </c>
      <c r="E74" s="4">
        <f>E76+E77</f>
        <v>0</v>
      </c>
      <c r="F74" s="4" t="s">
        <v>12</v>
      </c>
    </row>
    <row r="75" spans="1:6" s="76" customFormat="1" ht="11.25" customHeight="1">
      <c r="A75" s="146"/>
      <c r="B75" s="161" t="s">
        <v>14</v>
      </c>
      <c r="C75" s="164"/>
      <c r="D75" s="4"/>
      <c r="E75" s="4"/>
      <c r="F75" s="4"/>
    </row>
    <row r="76" spans="1:6" s="76" customFormat="1" ht="22.5" customHeight="1">
      <c r="A76" s="146" t="s">
        <v>102</v>
      </c>
      <c r="B76" s="152" t="s">
        <v>103</v>
      </c>
      <c r="C76" s="123"/>
      <c r="D76" s="4">
        <f>E76</f>
        <v>0</v>
      </c>
      <c r="E76" s="4"/>
      <c r="F76" s="4" t="s">
        <v>12</v>
      </c>
    </row>
    <row r="77" spans="1:6" s="76" customFormat="1" ht="19.5" customHeight="1">
      <c r="A77" s="146" t="s">
        <v>104</v>
      </c>
      <c r="B77" s="153" t="s">
        <v>105</v>
      </c>
      <c r="C77" s="123"/>
      <c r="D77" s="4">
        <f>E77</f>
        <v>0</v>
      </c>
      <c r="E77" s="4">
        <v>0</v>
      </c>
      <c r="F77" s="4" t="s">
        <v>12</v>
      </c>
    </row>
    <row r="78" spans="1:6" s="76" customFormat="1" ht="27.75" customHeight="1">
      <c r="A78" s="146" t="s">
        <v>106</v>
      </c>
      <c r="B78" s="147" t="s">
        <v>107</v>
      </c>
      <c r="C78" s="164"/>
      <c r="D78" s="4">
        <f>E78</f>
        <v>3500.7</v>
      </c>
      <c r="E78" s="4">
        <v>3500.7</v>
      </c>
      <c r="F78" s="4" t="s">
        <v>12</v>
      </c>
    </row>
    <row r="79" spans="1:6" s="76" customFormat="1" ht="43.5" customHeight="1">
      <c r="A79" s="146" t="s">
        <v>108</v>
      </c>
      <c r="B79" s="147" t="s">
        <v>109</v>
      </c>
      <c r="C79" s="164"/>
      <c r="D79" s="4">
        <f>E79</f>
        <v>0</v>
      </c>
      <c r="E79" s="4"/>
      <c r="F79" s="4" t="s">
        <v>12</v>
      </c>
    </row>
    <row r="80" spans="1:6" s="76" customFormat="1" ht="27" customHeight="1">
      <c r="A80" s="141" t="s">
        <v>110</v>
      </c>
      <c r="B80" s="143" t="s">
        <v>111</v>
      </c>
      <c r="C80" s="144">
        <v>7332</v>
      </c>
      <c r="D80" s="96">
        <f>F80</f>
        <v>0</v>
      </c>
      <c r="E80" s="3" t="s">
        <v>12</v>
      </c>
      <c r="F80" s="3">
        <f>F83+F84</f>
        <v>0</v>
      </c>
    </row>
    <row r="81" spans="1:6" s="76" customFormat="1" ht="13.5" customHeight="1">
      <c r="A81" s="140"/>
      <c r="B81" s="145" t="s">
        <v>112</v>
      </c>
      <c r="C81" s="145"/>
      <c r="D81" s="2"/>
      <c r="E81" s="4"/>
      <c r="F81" s="4"/>
    </row>
    <row r="82" spans="1:6" s="76" customFormat="1" ht="13.5" customHeight="1">
      <c r="A82" s="140"/>
      <c r="B82" s="145" t="s">
        <v>14</v>
      </c>
      <c r="C82" s="145"/>
      <c r="D82" s="2"/>
      <c r="E82" s="4"/>
      <c r="F82" s="4"/>
    </row>
    <row r="83" spans="1:6" s="76" customFormat="1" ht="30" customHeight="1">
      <c r="A83" s="146" t="s">
        <v>113</v>
      </c>
      <c r="B83" s="147" t="s">
        <v>114</v>
      </c>
      <c r="C83" s="164"/>
      <c r="D83" s="4">
        <f>F83</f>
        <v>0</v>
      </c>
      <c r="E83" s="4" t="s">
        <v>12</v>
      </c>
      <c r="F83" s="4">
        <v>0</v>
      </c>
    </row>
    <row r="84" spans="1:6" s="76" customFormat="1" ht="30" customHeight="1">
      <c r="A84" s="146" t="s">
        <v>115</v>
      </c>
      <c r="B84" s="147" t="s">
        <v>116</v>
      </c>
      <c r="C84" s="164"/>
      <c r="D84" s="4">
        <f>F84</f>
        <v>0</v>
      </c>
      <c r="E84" s="4" t="s">
        <v>12</v>
      </c>
      <c r="F84" s="4"/>
    </row>
    <row r="85" spans="1:6" s="76" customFormat="1" ht="19.5" customHeight="1">
      <c r="A85" s="141" t="s">
        <v>117</v>
      </c>
      <c r="B85" s="162" t="s">
        <v>118</v>
      </c>
      <c r="C85" s="144">
        <v>7400</v>
      </c>
      <c r="D85" s="96">
        <f>E85+F85-F132</f>
        <v>28288</v>
      </c>
      <c r="E85" s="96">
        <f>E91+E94+E101+E107+E113+E118+E128</f>
        <v>28288</v>
      </c>
      <c r="F85" s="3">
        <f>F88+F123+F128</f>
        <v>0</v>
      </c>
    </row>
    <row r="86" spans="1:6" s="76" customFormat="1" ht="23.25" customHeight="1">
      <c r="A86" s="140"/>
      <c r="B86" s="119" t="s">
        <v>119</v>
      </c>
      <c r="C86" s="145"/>
      <c r="D86" s="2"/>
      <c r="E86" s="2"/>
      <c r="F86" s="4"/>
    </row>
    <row r="87" spans="1:6" s="76" customFormat="1" ht="14.25" customHeight="1">
      <c r="A87" s="140"/>
      <c r="B87" s="145" t="s">
        <v>14</v>
      </c>
      <c r="C87" s="145"/>
      <c r="D87" s="2"/>
      <c r="E87" s="2"/>
      <c r="F87" s="4"/>
    </row>
    <row r="88" spans="1:6" s="76" customFormat="1" ht="19.5" customHeight="1">
      <c r="A88" s="141" t="s">
        <v>120</v>
      </c>
      <c r="B88" s="162" t="s">
        <v>121</v>
      </c>
      <c r="C88" s="144">
        <v>7411</v>
      </c>
      <c r="D88" s="96">
        <f>F88</f>
        <v>0</v>
      </c>
      <c r="E88" s="3" t="s">
        <v>12</v>
      </c>
      <c r="F88" s="3">
        <f>F90</f>
        <v>0</v>
      </c>
    </row>
    <row r="89" spans="1:6" s="76" customFormat="1" ht="9.75" customHeight="1">
      <c r="A89" s="140"/>
      <c r="B89" s="145" t="s">
        <v>14</v>
      </c>
      <c r="C89" s="145"/>
      <c r="D89" s="2"/>
      <c r="E89" s="4"/>
      <c r="F89" s="4"/>
    </row>
    <row r="90" spans="1:6" s="76" customFormat="1" ht="39" customHeight="1">
      <c r="A90" s="146" t="s">
        <v>122</v>
      </c>
      <c r="B90" s="147" t="s">
        <v>123</v>
      </c>
      <c r="C90" s="164"/>
      <c r="D90" s="4">
        <f>F90</f>
        <v>0</v>
      </c>
      <c r="E90" s="4" t="s">
        <v>12</v>
      </c>
      <c r="F90" s="4"/>
    </row>
    <row r="91" spans="1:6" s="76" customFormat="1" ht="19.5" customHeight="1">
      <c r="A91" s="141" t="s">
        <v>124</v>
      </c>
      <c r="B91" s="162" t="s">
        <v>125</v>
      </c>
      <c r="C91" s="144">
        <v>7412</v>
      </c>
      <c r="D91" s="96">
        <f>E91</f>
        <v>0</v>
      </c>
      <c r="E91" s="96">
        <f>E93</f>
        <v>0</v>
      </c>
      <c r="F91" s="3" t="s">
        <v>12</v>
      </c>
    </row>
    <row r="92" spans="1:6" s="76" customFormat="1" ht="12.75" customHeight="1">
      <c r="A92" s="140"/>
      <c r="B92" s="145" t="s">
        <v>14</v>
      </c>
      <c r="C92" s="145"/>
      <c r="D92" s="2"/>
      <c r="E92" s="2"/>
      <c r="F92" s="4"/>
    </row>
    <row r="93" spans="1:6" s="76" customFormat="1" ht="40.5" customHeight="1">
      <c r="A93" s="146" t="s">
        <v>126</v>
      </c>
      <c r="B93" s="147" t="s">
        <v>127</v>
      </c>
      <c r="C93" s="164"/>
      <c r="D93" s="4">
        <f>E93</f>
        <v>0</v>
      </c>
      <c r="E93" s="4"/>
      <c r="F93" s="4" t="s">
        <v>12</v>
      </c>
    </row>
    <row r="94" spans="1:6" s="76" customFormat="1" ht="26.25" customHeight="1">
      <c r="A94" s="141" t="s">
        <v>128</v>
      </c>
      <c r="B94" s="143" t="s">
        <v>129</v>
      </c>
      <c r="C94" s="144">
        <v>7415</v>
      </c>
      <c r="D94" s="96">
        <f>E94</f>
        <v>13268.5</v>
      </c>
      <c r="E94" s="96">
        <f>E97+E98+E99+E100</f>
        <v>13268.5</v>
      </c>
      <c r="F94" s="3" t="s">
        <v>12</v>
      </c>
    </row>
    <row r="95" spans="1:6" s="76" customFormat="1" ht="13.5" customHeight="1">
      <c r="A95" s="140"/>
      <c r="B95" s="145" t="s">
        <v>130</v>
      </c>
      <c r="C95" s="145"/>
      <c r="D95" s="2"/>
      <c r="E95" s="2"/>
      <c r="F95" s="4"/>
    </row>
    <row r="96" spans="1:6" s="76" customFormat="1" ht="13.5" customHeight="1">
      <c r="A96" s="140"/>
      <c r="B96" s="145" t="s">
        <v>14</v>
      </c>
      <c r="C96" s="145"/>
      <c r="D96" s="2"/>
      <c r="E96" s="2"/>
      <c r="F96" s="4"/>
    </row>
    <row r="97" spans="1:6" s="76" customFormat="1" ht="25.5" customHeight="1">
      <c r="A97" s="146" t="s">
        <v>131</v>
      </c>
      <c r="B97" s="147" t="s">
        <v>132</v>
      </c>
      <c r="C97" s="164"/>
      <c r="D97" s="4">
        <f>E97</f>
        <v>11182.5</v>
      </c>
      <c r="E97" s="4">
        <v>11182.5</v>
      </c>
      <c r="F97" s="4" t="s">
        <v>12</v>
      </c>
    </row>
    <row r="98" spans="1:6" s="76" customFormat="1" ht="38.25" customHeight="1">
      <c r="A98" s="146" t="s">
        <v>133</v>
      </c>
      <c r="B98" s="147" t="s">
        <v>134</v>
      </c>
      <c r="C98" s="164"/>
      <c r="D98" s="4">
        <f>E98</f>
        <v>0</v>
      </c>
      <c r="E98" s="4">
        <v>0</v>
      </c>
      <c r="F98" s="4" t="s">
        <v>12</v>
      </c>
    </row>
    <row r="99" spans="1:6" s="76" customFormat="1" ht="44.25" customHeight="1">
      <c r="A99" s="146" t="s">
        <v>135</v>
      </c>
      <c r="B99" s="147" t="s">
        <v>136</v>
      </c>
      <c r="C99" s="164"/>
      <c r="D99" s="4">
        <f>E99</f>
        <v>150</v>
      </c>
      <c r="E99" s="4">
        <v>150</v>
      </c>
      <c r="F99" s="4" t="s">
        <v>12</v>
      </c>
    </row>
    <row r="100" spans="1:6" s="76" customFormat="1" ht="19.5" customHeight="1">
      <c r="A100" s="140" t="s">
        <v>137</v>
      </c>
      <c r="B100" s="161" t="s">
        <v>138</v>
      </c>
      <c r="C100" s="164"/>
      <c r="D100" s="4">
        <f>E100</f>
        <v>1936</v>
      </c>
      <c r="E100" s="4">
        <v>1936</v>
      </c>
      <c r="F100" s="4" t="s">
        <v>12</v>
      </c>
    </row>
    <row r="101" spans="1:6" s="76" customFormat="1" ht="31.5" customHeight="1">
      <c r="A101" s="141" t="s">
        <v>139</v>
      </c>
      <c r="B101" s="143" t="s">
        <v>140</v>
      </c>
      <c r="C101" s="144">
        <v>7421</v>
      </c>
      <c r="D101" s="96">
        <f>E101</f>
        <v>0</v>
      </c>
      <c r="E101" s="96">
        <f>E104+E105+E106</f>
        <v>0</v>
      </c>
      <c r="F101" s="3" t="s">
        <v>12</v>
      </c>
    </row>
    <row r="102" spans="1:6" s="76" customFormat="1" ht="12" customHeight="1">
      <c r="A102" s="140"/>
      <c r="B102" s="145" t="s">
        <v>141</v>
      </c>
      <c r="C102" s="145"/>
      <c r="D102" s="2"/>
      <c r="E102" s="2"/>
      <c r="F102" s="4"/>
    </row>
    <row r="103" spans="1:6" s="76" customFormat="1" ht="12" customHeight="1">
      <c r="A103" s="140"/>
      <c r="B103" s="145" t="s">
        <v>14</v>
      </c>
      <c r="C103" s="145"/>
      <c r="D103" s="2"/>
      <c r="E103" s="2"/>
      <c r="F103" s="4"/>
    </row>
    <row r="104" spans="1:6" s="76" customFormat="1" ht="67.5" customHeight="1">
      <c r="A104" s="146" t="s">
        <v>142</v>
      </c>
      <c r="B104" s="147" t="s">
        <v>143</v>
      </c>
      <c r="C104" s="164"/>
      <c r="D104" s="4">
        <f>E104</f>
        <v>0</v>
      </c>
      <c r="E104" s="4"/>
      <c r="F104" s="4" t="s">
        <v>12</v>
      </c>
    </row>
    <row r="105" spans="1:6" s="76" customFormat="1" ht="42" customHeight="1">
      <c r="A105" s="146" t="s">
        <v>144</v>
      </c>
      <c r="B105" s="147" t="s">
        <v>145</v>
      </c>
      <c r="C105" s="123"/>
      <c r="D105" s="4">
        <f>E105</f>
        <v>0</v>
      </c>
      <c r="E105" s="4"/>
      <c r="F105" s="4" t="s">
        <v>12</v>
      </c>
    </row>
    <row r="106" spans="1:6" s="76" customFormat="1" ht="47.25" customHeight="1">
      <c r="A106" s="140" t="s">
        <v>146</v>
      </c>
      <c r="B106" s="166" t="s">
        <v>147</v>
      </c>
      <c r="C106" s="123"/>
      <c r="D106" s="4">
        <f>E106</f>
        <v>0</v>
      </c>
      <c r="E106" s="4"/>
      <c r="F106" s="4" t="s">
        <v>12</v>
      </c>
    </row>
    <row r="107" spans="1:6" s="76" customFormat="1" ht="17.25" customHeight="1">
      <c r="A107" s="141" t="s">
        <v>148</v>
      </c>
      <c r="B107" s="162" t="s">
        <v>149</v>
      </c>
      <c r="C107" s="144">
        <v>7422</v>
      </c>
      <c r="D107" s="96">
        <f>E107</f>
        <v>14959.5</v>
      </c>
      <c r="E107" s="96">
        <f>E110+E111+E112</f>
        <v>14959.5</v>
      </c>
      <c r="F107" s="3" t="s">
        <v>12</v>
      </c>
    </row>
    <row r="108" spans="1:6" s="76" customFormat="1" ht="12.75" customHeight="1">
      <c r="A108" s="140"/>
      <c r="B108" s="145" t="s">
        <v>150</v>
      </c>
      <c r="C108" s="145"/>
      <c r="D108" s="2"/>
      <c r="E108" s="2"/>
      <c r="F108" s="4"/>
    </row>
    <row r="109" spans="1:6" s="76" customFormat="1" ht="12.75" customHeight="1">
      <c r="A109" s="140"/>
      <c r="B109" s="145" t="s">
        <v>14</v>
      </c>
      <c r="C109" s="145"/>
      <c r="D109" s="2"/>
      <c r="E109" s="2"/>
      <c r="F109" s="4"/>
    </row>
    <row r="110" spans="1:6" s="76" customFormat="1" ht="15.75" customHeight="1">
      <c r="A110" s="146" t="s">
        <v>151</v>
      </c>
      <c r="B110" s="161" t="s">
        <v>152</v>
      </c>
      <c r="C110" s="119"/>
      <c r="D110" s="4">
        <f>E110</f>
        <v>14959.5</v>
      </c>
      <c r="E110" s="4">
        <v>14959.5</v>
      </c>
      <c r="F110" s="4" t="s">
        <v>12</v>
      </c>
    </row>
    <row r="111" spans="1:6" s="76" customFormat="1" ht="34.5" customHeight="1">
      <c r="A111" s="146" t="s">
        <v>153</v>
      </c>
      <c r="B111" s="147" t="s">
        <v>154</v>
      </c>
      <c r="C111" s="123"/>
      <c r="D111" s="4">
        <f>E111</f>
        <v>0</v>
      </c>
      <c r="E111" s="4">
        <v>0</v>
      </c>
      <c r="F111" s="4" t="s">
        <v>12</v>
      </c>
    </row>
    <row r="112" spans="1:6" s="76" customFormat="1" ht="15" customHeight="1">
      <c r="A112" s="140" t="s">
        <v>780</v>
      </c>
      <c r="B112" s="161"/>
      <c r="C112" s="123"/>
      <c r="D112" s="4">
        <f>E112</f>
        <v>0</v>
      </c>
      <c r="E112" s="4">
        <v>0</v>
      </c>
      <c r="F112" s="4"/>
    </row>
    <row r="113" spans="1:6" s="76" customFormat="1" ht="19.5" customHeight="1">
      <c r="A113" s="141" t="s">
        <v>155</v>
      </c>
      <c r="B113" s="143" t="s">
        <v>156</v>
      </c>
      <c r="C113" s="144">
        <v>7431</v>
      </c>
      <c r="D113" s="96">
        <f>E113</f>
        <v>50</v>
      </c>
      <c r="E113" s="96">
        <f>E116+E117</f>
        <v>50</v>
      </c>
      <c r="F113" s="3" t="s">
        <v>12</v>
      </c>
    </row>
    <row r="114" spans="1:6" s="76" customFormat="1" ht="12.75" customHeight="1">
      <c r="A114" s="140"/>
      <c r="B114" s="145" t="s">
        <v>157</v>
      </c>
      <c r="C114" s="145"/>
      <c r="D114" s="2"/>
      <c r="E114" s="2"/>
      <c r="F114" s="4"/>
    </row>
    <row r="115" spans="1:6" s="76" customFormat="1" ht="12.75" customHeight="1">
      <c r="A115" s="140"/>
      <c r="B115" s="145" t="s">
        <v>14</v>
      </c>
      <c r="C115" s="145"/>
      <c r="D115" s="2"/>
      <c r="E115" s="2"/>
      <c r="F115" s="4"/>
    </row>
    <row r="116" spans="1:6" s="76" customFormat="1" ht="42.75" customHeight="1">
      <c r="A116" s="146" t="s">
        <v>158</v>
      </c>
      <c r="B116" s="147" t="s">
        <v>159</v>
      </c>
      <c r="C116" s="164"/>
      <c r="D116" s="4">
        <f>E116</f>
        <v>50</v>
      </c>
      <c r="E116" s="4">
        <v>50</v>
      </c>
      <c r="F116" s="4" t="s">
        <v>12</v>
      </c>
    </row>
    <row r="117" spans="1:6" s="76" customFormat="1" ht="31.5" customHeight="1">
      <c r="A117" s="146" t="s">
        <v>160</v>
      </c>
      <c r="B117" s="147" t="s">
        <v>161</v>
      </c>
      <c r="C117" s="164"/>
      <c r="D117" s="4">
        <f>E117</f>
        <v>0</v>
      </c>
      <c r="E117" s="4"/>
      <c r="F117" s="4" t="s">
        <v>12</v>
      </c>
    </row>
    <row r="118" spans="1:6" s="76" customFormat="1" ht="27" customHeight="1">
      <c r="A118" s="141" t="s">
        <v>162</v>
      </c>
      <c r="B118" s="143" t="s">
        <v>163</v>
      </c>
      <c r="C118" s="144">
        <v>7441</v>
      </c>
      <c r="D118" s="4">
        <f>E118</f>
        <v>0</v>
      </c>
      <c r="E118" s="4">
        <f>E121+E122</f>
        <v>0</v>
      </c>
      <c r="F118" s="3" t="s">
        <v>12</v>
      </c>
    </row>
    <row r="119" spans="1:6" s="76" customFormat="1" ht="13.5" customHeight="1">
      <c r="A119" s="140"/>
      <c r="B119" s="145" t="s">
        <v>164</v>
      </c>
      <c r="C119" s="145"/>
      <c r="D119" s="2"/>
      <c r="E119" s="4"/>
      <c r="F119" s="4"/>
    </row>
    <row r="120" spans="1:6" s="76" customFormat="1" ht="12.75" customHeight="1">
      <c r="A120" s="140"/>
      <c r="B120" s="145" t="s">
        <v>14</v>
      </c>
      <c r="C120" s="145"/>
      <c r="D120" s="2"/>
      <c r="E120" s="4"/>
      <c r="F120" s="4"/>
    </row>
    <row r="121" spans="1:6" s="76" customFormat="1" ht="76.5" customHeight="1">
      <c r="A121" s="140" t="s">
        <v>165</v>
      </c>
      <c r="B121" s="147" t="s">
        <v>166</v>
      </c>
      <c r="C121" s="164"/>
      <c r="D121" s="4">
        <f>E121</f>
        <v>0</v>
      </c>
      <c r="E121" s="4"/>
      <c r="F121" s="4" t="s">
        <v>12</v>
      </c>
    </row>
    <row r="122" spans="1:6" s="76" customFormat="1" ht="78.75" customHeight="1">
      <c r="A122" s="146" t="s">
        <v>165</v>
      </c>
      <c r="B122" s="147" t="s">
        <v>167</v>
      </c>
      <c r="C122" s="164"/>
      <c r="D122" s="4">
        <f>E122</f>
        <v>0</v>
      </c>
      <c r="E122" s="4"/>
      <c r="F122" s="4" t="s">
        <v>12</v>
      </c>
    </row>
    <row r="123" spans="1:6" s="76" customFormat="1" ht="23.25" customHeight="1">
      <c r="A123" s="141" t="s">
        <v>168</v>
      </c>
      <c r="B123" s="143" t="s">
        <v>169</v>
      </c>
      <c r="C123" s="144">
        <v>7442</v>
      </c>
      <c r="D123" s="96">
        <f>F123</f>
        <v>0</v>
      </c>
      <c r="E123" s="3" t="s">
        <v>12</v>
      </c>
      <c r="F123" s="3">
        <f>F126+F127</f>
        <v>0</v>
      </c>
    </row>
    <row r="124" spans="1:6" s="76" customFormat="1" ht="12.75" customHeight="1">
      <c r="A124" s="140"/>
      <c r="B124" s="145" t="s">
        <v>170</v>
      </c>
      <c r="C124" s="145"/>
      <c r="D124" s="2"/>
      <c r="E124" s="4"/>
      <c r="F124" s="4"/>
    </row>
    <row r="125" spans="1:6" s="76" customFormat="1" ht="13.5" customHeight="1">
      <c r="A125" s="140"/>
      <c r="B125" s="145" t="s">
        <v>14</v>
      </c>
      <c r="C125" s="145"/>
      <c r="D125" s="2"/>
      <c r="E125" s="4"/>
      <c r="F125" s="4"/>
    </row>
    <row r="126" spans="1:6" s="76" customFormat="1" ht="98.25" customHeight="1">
      <c r="A126" s="146" t="s">
        <v>171</v>
      </c>
      <c r="B126" s="147" t="s">
        <v>172</v>
      </c>
      <c r="C126" s="164"/>
      <c r="D126" s="4">
        <f>F126</f>
        <v>0</v>
      </c>
      <c r="E126" s="4" t="s">
        <v>12</v>
      </c>
      <c r="F126" s="4"/>
    </row>
    <row r="127" spans="1:6" s="76" customFormat="1" ht="115.5" customHeight="1">
      <c r="A127" s="146" t="s">
        <v>173</v>
      </c>
      <c r="B127" s="147" t="s">
        <v>174</v>
      </c>
      <c r="C127" s="164"/>
      <c r="D127" s="4">
        <f>F127</f>
        <v>0</v>
      </c>
      <c r="E127" s="4" t="s">
        <v>12</v>
      </c>
      <c r="F127" s="3"/>
    </row>
    <row r="128" spans="1:6" s="76" customFormat="1" ht="19.5" customHeight="1">
      <c r="A128" s="146" t="s">
        <v>175</v>
      </c>
      <c r="B128" s="162" t="s">
        <v>176</v>
      </c>
      <c r="C128" s="144">
        <v>7451</v>
      </c>
      <c r="D128" s="96">
        <f>E128+F128-F132</f>
        <v>10</v>
      </c>
      <c r="E128" s="96">
        <f>E133</f>
        <v>10</v>
      </c>
      <c r="F128" s="3">
        <f>F131+F132+F133</f>
        <v>0</v>
      </c>
    </row>
    <row r="129" spans="1:6" s="76" customFormat="1" ht="19.5" customHeight="1">
      <c r="A129" s="146"/>
      <c r="B129" s="145" t="s">
        <v>177</v>
      </c>
      <c r="C129" s="144"/>
      <c r="D129" s="2"/>
      <c r="E129" s="2"/>
      <c r="F129" s="4"/>
    </row>
    <row r="130" spans="1:6" s="76" customFormat="1" ht="12" customHeight="1">
      <c r="A130" s="146"/>
      <c r="B130" s="145" t="s">
        <v>14</v>
      </c>
      <c r="C130" s="144"/>
      <c r="D130" s="2"/>
      <c r="E130" s="2"/>
      <c r="F130" s="4"/>
    </row>
    <row r="131" spans="1:6" s="76" customFormat="1" ht="28.5" customHeight="1">
      <c r="A131" s="146" t="s">
        <v>178</v>
      </c>
      <c r="B131" s="147" t="s">
        <v>179</v>
      </c>
      <c r="C131" s="164"/>
      <c r="D131" s="4">
        <f>F131</f>
        <v>0</v>
      </c>
      <c r="E131" s="4" t="s">
        <v>12</v>
      </c>
      <c r="F131" s="4"/>
    </row>
    <row r="132" spans="1:6" s="76" customFormat="1" ht="42.75" customHeight="1">
      <c r="A132" s="146" t="s">
        <v>180</v>
      </c>
      <c r="B132" s="147" t="s">
        <v>181</v>
      </c>
      <c r="C132" s="164"/>
      <c r="D132" s="4">
        <f>F132</f>
        <v>0</v>
      </c>
      <c r="E132" s="4" t="s">
        <v>12</v>
      </c>
      <c r="F132" s="4"/>
    </row>
    <row r="133" spans="1:6" s="76" customFormat="1" ht="36.75" customHeight="1">
      <c r="A133" s="146" t="s">
        <v>182</v>
      </c>
      <c r="B133" s="147" t="s">
        <v>183</v>
      </c>
      <c r="C133" s="164"/>
      <c r="D133" s="4">
        <f>E133+F133</f>
        <v>10</v>
      </c>
      <c r="E133" s="4">
        <v>10</v>
      </c>
      <c r="F133" s="4"/>
    </row>
    <row r="134" spans="1:6" ht="19.5" customHeight="1">
      <c r="A134" s="167"/>
      <c r="B134" s="167"/>
      <c r="C134" s="167"/>
    </row>
    <row r="135" spans="1:6" ht="19.5" customHeight="1">
      <c r="A135" s="167"/>
      <c r="B135" s="167"/>
      <c r="C135" s="167"/>
    </row>
    <row r="136" spans="1:6" ht="19.5" customHeight="1">
      <c r="A136" s="167"/>
      <c r="B136" s="167"/>
      <c r="C136" s="167"/>
    </row>
    <row r="137" spans="1:6" ht="19.5" customHeight="1">
      <c r="A137" s="40"/>
      <c r="B137" s="255" t="s">
        <v>184</v>
      </c>
      <c r="C137" s="255"/>
      <c r="D137" s="255"/>
      <c r="E137" s="255"/>
      <c r="F137" s="255"/>
    </row>
    <row r="138" spans="1:6" ht="38.25" customHeight="1">
      <c r="A138" s="40"/>
      <c r="B138" s="255" t="s">
        <v>185</v>
      </c>
      <c r="C138" s="255"/>
      <c r="D138" s="255"/>
      <c r="E138" s="255"/>
      <c r="F138" s="255"/>
    </row>
    <row r="139" spans="1:6" ht="19.5" customHeight="1">
      <c r="A139" s="40"/>
      <c r="B139" s="40"/>
      <c r="C139" s="40"/>
    </row>
    <row r="140" spans="1:6" s="172" customFormat="1" ht="60.75" customHeight="1">
      <c r="A140" s="169" t="s">
        <v>186</v>
      </c>
      <c r="B140" s="258" t="s">
        <v>187</v>
      </c>
      <c r="C140" s="258"/>
      <c r="D140" s="170" t="s">
        <v>188</v>
      </c>
      <c r="E140" s="171" t="s">
        <v>189</v>
      </c>
      <c r="F140" s="171" t="s">
        <v>190</v>
      </c>
    </row>
    <row r="141" spans="1:6" s="83" customFormat="1" ht="39" customHeight="1">
      <c r="A141" s="173">
        <v>1</v>
      </c>
      <c r="B141" s="256" t="s">
        <v>191</v>
      </c>
      <c r="C141" s="257"/>
      <c r="D141" s="174">
        <v>6197.8</v>
      </c>
      <c r="E141" s="174">
        <v>6197.8</v>
      </c>
      <c r="F141" s="175">
        <v>1546</v>
      </c>
    </row>
    <row r="142" spans="1:6" s="83" customFormat="1" ht="28.5" customHeight="1">
      <c r="A142" s="173">
        <v>2</v>
      </c>
      <c r="B142" s="256" t="s">
        <v>192</v>
      </c>
      <c r="C142" s="257"/>
      <c r="D142" s="174">
        <v>208931.1</v>
      </c>
      <c r="E142" s="174">
        <v>208931.1</v>
      </c>
      <c r="F142" s="175">
        <v>30287.8</v>
      </c>
    </row>
    <row r="143" spans="1:6" s="83" customFormat="1" ht="19.5" customHeight="1">
      <c r="A143" s="173">
        <v>3</v>
      </c>
      <c r="B143" s="256" t="s">
        <v>193</v>
      </c>
      <c r="C143" s="257"/>
      <c r="D143" s="174">
        <v>36197</v>
      </c>
      <c r="E143" s="174">
        <v>36197</v>
      </c>
      <c r="F143" s="175">
        <v>31700</v>
      </c>
    </row>
    <row r="144" spans="1:6" s="83" customFormat="1" ht="19.5" customHeight="1">
      <c r="A144" s="173">
        <v>4</v>
      </c>
      <c r="B144" s="256" t="s">
        <v>194</v>
      </c>
      <c r="C144" s="257"/>
      <c r="D144" s="174">
        <v>7179.9</v>
      </c>
      <c r="E144" s="174">
        <v>7179.9</v>
      </c>
      <c r="F144" s="175" t="s">
        <v>195</v>
      </c>
    </row>
    <row r="145" spans="1:6" s="83" customFormat="1" ht="19.5" customHeight="1">
      <c r="A145" s="173">
        <v>5</v>
      </c>
      <c r="B145" s="256" t="s">
        <v>196</v>
      </c>
      <c r="C145" s="257"/>
      <c r="D145" s="174">
        <v>871.7</v>
      </c>
      <c r="E145" s="174">
        <v>871.7</v>
      </c>
      <c r="F145" s="175" t="s">
        <v>195</v>
      </c>
    </row>
    <row r="146" spans="1:6" ht="19.5" customHeight="1">
      <c r="B146" s="167"/>
      <c r="C146" s="167"/>
    </row>
    <row r="147" spans="1:6" ht="19.5" customHeight="1">
      <c r="B147" s="167"/>
      <c r="C147" s="167"/>
      <c r="E147" s="176"/>
    </row>
    <row r="148" spans="1:6" ht="19.5" customHeight="1">
      <c r="B148" s="167"/>
      <c r="C148" s="167"/>
    </row>
    <row r="149" spans="1:6" ht="19.5" customHeight="1">
      <c r="B149" s="167"/>
      <c r="C149" s="167"/>
    </row>
    <row r="150" spans="1:6" ht="19.5" customHeight="1">
      <c r="B150" s="167"/>
      <c r="C150" s="167"/>
    </row>
    <row r="151" spans="1:6" ht="19.5" customHeight="1">
      <c r="B151" s="167"/>
      <c r="C151" s="167"/>
    </row>
    <row r="152" spans="1:6" ht="19.5" customHeight="1">
      <c r="B152" s="167"/>
      <c r="C152" s="167"/>
    </row>
    <row r="153" spans="1:6" ht="19.5" customHeight="1">
      <c r="B153" s="167"/>
      <c r="C153" s="167"/>
    </row>
    <row r="154" spans="1:6" ht="19.5" customHeight="1">
      <c r="B154" s="167"/>
      <c r="C154" s="167"/>
    </row>
    <row r="155" spans="1:6" ht="19.5" customHeight="1">
      <c r="B155" s="167"/>
      <c r="C155" s="167"/>
    </row>
    <row r="156" spans="1:6" ht="19.5" customHeight="1">
      <c r="B156" s="167"/>
      <c r="C156" s="167"/>
    </row>
    <row r="157" spans="1:6" ht="19.5" customHeight="1">
      <c r="B157" s="167"/>
      <c r="C157" s="167"/>
    </row>
    <row r="158" spans="1:6" ht="19.5" customHeight="1">
      <c r="B158" s="167"/>
      <c r="C158" s="167"/>
    </row>
    <row r="159" spans="1:6" ht="19.5" customHeight="1">
      <c r="B159" s="167"/>
      <c r="C159" s="167"/>
    </row>
    <row r="160" spans="1:6" ht="19.5" customHeight="1">
      <c r="B160" s="167"/>
      <c r="C160" s="167"/>
    </row>
    <row r="161" spans="2:3" ht="19.5" customHeight="1">
      <c r="B161" s="167"/>
      <c r="C161" s="167"/>
    </row>
    <row r="162" spans="2:3" ht="19.5" customHeight="1">
      <c r="B162" s="167"/>
      <c r="C162" s="167"/>
    </row>
    <row r="163" spans="2:3" ht="19.5" customHeight="1">
      <c r="B163" s="167"/>
      <c r="C163" s="167"/>
    </row>
    <row r="164" spans="2:3" ht="19.5" customHeight="1">
      <c r="B164" s="167"/>
      <c r="C164" s="167"/>
    </row>
    <row r="165" spans="2:3" ht="19.5" customHeight="1">
      <c r="B165" s="167"/>
      <c r="C165" s="167"/>
    </row>
    <row r="166" spans="2:3" ht="19.5" customHeight="1">
      <c r="B166" s="167"/>
      <c r="C166" s="167"/>
    </row>
    <row r="167" spans="2:3" ht="19.5" customHeight="1">
      <c r="B167" s="167"/>
      <c r="C167" s="167"/>
    </row>
    <row r="168" spans="2:3" ht="19.5" customHeight="1">
      <c r="B168" s="167"/>
      <c r="C168" s="167"/>
    </row>
    <row r="169" spans="2:3" ht="19.5" customHeight="1">
      <c r="B169" s="167"/>
      <c r="C169" s="167"/>
    </row>
    <row r="170" spans="2:3" ht="19.5" customHeight="1">
      <c r="B170" s="167"/>
      <c r="C170" s="167"/>
    </row>
    <row r="171" spans="2:3" ht="19.5" customHeight="1">
      <c r="B171" s="167"/>
      <c r="C171" s="167"/>
    </row>
    <row r="172" spans="2:3" ht="19.5" customHeight="1">
      <c r="B172" s="167"/>
      <c r="C172" s="167"/>
    </row>
    <row r="173" spans="2:3" ht="19.5" customHeight="1">
      <c r="B173" s="167"/>
      <c r="C173" s="167"/>
    </row>
    <row r="174" spans="2:3" ht="19.5" customHeight="1">
      <c r="B174" s="167"/>
      <c r="C174" s="167"/>
    </row>
    <row r="175" spans="2:3" ht="19.5" customHeight="1">
      <c r="B175" s="167"/>
      <c r="C175" s="167"/>
    </row>
    <row r="176" spans="2:3" ht="19.5" customHeight="1">
      <c r="B176" s="167"/>
      <c r="C176" s="167"/>
    </row>
    <row r="177" spans="2:3" ht="19.5" customHeight="1">
      <c r="B177" s="167"/>
      <c r="C177" s="167"/>
    </row>
    <row r="178" spans="2:3" ht="19.5" customHeight="1">
      <c r="B178" s="167"/>
      <c r="C178" s="167"/>
    </row>
    <row r="179" spans="2:3" ht="19.5" customHeight="1">
      <c r="B179" s="167"/>
      <c r="C179" s="167"/>
    </row>
    <row r="180" spans="2:3" ht="19.5" customHeight="1">
      <c r="B180" s="167"/>
      <c r="C180" s="167"/>
    </row>
    <row r="181" spans="2:3" ht="19.5" customHeight="1">
      <c r="B181" s="167"/>
      <c r="C181" s="167"/>
    </row>
    <row r="182" spans="2:3" ht="19.5" customHeight="1">
      <c r="B182" s="167"/>
      <c r="C182" s="167"/>
    </row>
    <row r="183" spans="2:3" ht="19.5" customHeight="1">
      <c r="B183" s="167"/>
      <c r="C183" s="167"/>
    </row>
    <row r="184" spans="2:3" ht="19.5" customHeight="1">
      <c r="B184" s="167"/>
      <c r="C184" s="167"/>
    </row>
    <row r="185" spans="2:3" ht="19.5" customHeight="1">
      <c r="B185" s="167"/>
      <c r="C185" s="167"/>
    </row>
    <row r="186" spans="2:3" ht="19.5" customHeight="1">
      <c r="B186" s="167"/>
      <c r="C186" s="167"/>
    </row>
    <row r="187" spans="2:3" ht="19.5" customHeight="1">
      <c r="B187" s="167"/>
      <c r="C187" s="167"/>
    </row>
    <row r="188" spans="2:3" ht="19.5" customHeight="1">
      <c r="B188" s="167"/>
      <c r="C188" s="167"/>
    </row>
    <row r="189" spans="2:3" ht="19.5" customHeight="1">
      <c r="B189" s="167"/>
      <c r="C189" s="167"/>
    </row>
    <row r="190" spans="2:3" ht="19.5" customHeight="1">
      <c r="B190" s="167"/>
      <c r="C190" s="167"/>
    </row>
    <row r="191" spans="2:3" ht="19.5" customHeight="1">
      <c r="B191" s="167"/>
      <c r="C191" s="167"/>
    </row>
    <row r="192" spans="2:3" ht="19.5" customHeight="1">
      <c r="B192" s="167"/>
      <c r="C192" s="167"/>
    </row>
    <row r="193" spans="2:3" ht="19.5" customHeight="1">
      <c r="B193" s="167"/>
      <c r="C193" s="167"/>
    </row>
    <row r="194" spans="2:3" ht="19.5" customHeight="1">
      <c r="B194" s="167"/>
      <c r="C194" s="167"/>
    </row>
    <row r="195" spans="2:3" ht="19.5" customHeight="1">
      <c r="B195" s="167"/>
      <c r="C195" s="167"/>
    </row>
    <row r="196" spans="2:3" ht="19.5" customHeight="1">
      <c r="B196" s="167"/>
      <c r="C196" s="167"/>
    </row>
    <row r="197" spans="2:3" ht="19.5" customHeight="1">
      <c r="B197" s="167"/>
      <c r="C197" s="167"/>
    </row>
    <row r="198" spans="2:3" ht="19.5" customHeight="1">
      <c r="B198" s="167"/>
      <c r="C198" s="167"/>
    </row>
    <row r="199" spans="2:3" ht="19.5" customHeight="1">
      <c r="B199" s="167"/>
      <c r="C199" s="167"/>
    </row>
    <row r="200" spans="2:3" ht="19.5" customHeight="1">
      <c r="B200" s="167"/>
      <c r="C200" s="167"/>
    </row>
    <row r="201" spans="2:3" ht="19.5" customHeight="1">
      <c r="B201" s="167"/>
      <c r="C201" s="167"/>
    </row>
    <row r="202" spans="2:3" ht="19.5" customHeight="1">
      <c r="B202" s="167"/>
      <c r="C202" s="167"/>
    </row>
    <row r="203" spans="2:3" ht="19.5" customHeight="1">
      <c r="B203" s="167"/>
      <c r="C203" s="167"/>
    </row>
    <row r="204" spans="2:3" ht="19.5" customHeight="1">
      <c r="B204" s="167"/>
      <c r="C204" s="167"/>
    </row>
    <row r="205" spans="2:3" ht="19.5" customHeight="1">
      <c r="B205" s="167"/>
      <c r="C205" s="167"/>
    </row>
    <row r="206" spans="2:3" ht="19.5" customHeight="1">
      <c r="B206" s="167"/>
      <c r="C206" s="167"/>
    </row>
    <row r="207" spans="2:3" ht="19.5" customHeight="1">
      <c r="B207" s="167"/>
      <c r="C207" s="167"/>
    </row>
    <row r="208" spans="2:3" ht="19.5" customHeight="1">
      <c r="B208" s="167"/>
      <c r="C208" s="167"/>
    </row>
    <row r="209" spans="2:3" ht="19.5" customHeight="1">
      <c r="B209" s="167"/>
      <c r="C209" s="167"/>
    </row>
    <row r="210" spans="2:3" ht="19.5" customHeight="1">
      <c r="B210" s="167"/>
      <c r="C210" s="167"/>
    </row>
    <row r="211" spans="2:3" ht="19.5" customHeight="1">
      <c r="B211" s="167"/>
      <c r="C211" s="167"/>
    </row>
    <row r="212" spans="2:3" ht="19.5" customHeight="1">
      <c r="B212" s="167"/>
      <c r="C212" s="167"/>
    </row>
    <row r="213" spans="2:3" ht="19.5" customHeight="1">
      <c r="B213" s="167"/>
      <c r="C213" s="167"/>
    </row>
    <row r="214" spans="2:3" ht="19.5" customHeight="1">
      <c r="B214" s="167"/>
      <c r="C214" s="167"/>
    </row>
    <row r="215" spans="2:3" ht="19.5" customHeight="1">
      <c r="B215" s="167"/>
      <c r="C215" s="167"/>
    </row>
    <row r="216" spans="2:3" ht="19.5" customHeight="1">
      <c r="B216" s="167"/>
      <c r="C216" s="167"/>
    </row>
    <row r="217" spans="2:3" ht="19.5" customHeight="1">
      <c r="B217" s="167"/>
      <c r="C217" s="167"/>
    </row>
    <row r="218" spans="2:3" ht="19.5" customHeight="1">
      <c r="B218" s="167"/>
      <c r="C218" s="167"/>
    </row>
    <row r="219" spans="2:3" ht="19.5" customHeight="1">
      <c r="B219" s="167"/>
      <c r="C219" s="167"/>
    </row>
    <row r="220" spans="2:3" ht="19.5" customHeight="1">
      <c r="B220" s="167"/>
      <c r="C220" s="167"/>
    </row>
    <row r="221" spans="2:3" ht="19.5" customHeight="1">
      <c r="B221" s="167"/>
      <c r="C221" s="167"/>
    </row>
    <row r="222" spans="2:3" ht="19.5" customHeight="1">
      <c r="B222" s="167"/>
      <c r="C222" s="167"/>
    </row>
    <row r="223" spans="2:3" ht="19.5" customHeight="1">
      <c r="B223" s="167"/>
      <c r="C223" s="167"/>
    </row>
    <row r="224" spans="2:3" ht="19.5" customHeight="1">
      <c r="B224" s="167"/>
      <c r="C224" s="167"/>
    </row>
    <row r="225" spans="2:3" ht="19.5" customHeight="1">
      <c r="B225" s="167"/>
      <c r="C225" s="167"/>
    </row>
    <row r="226" spans="2:3" ht="19.5" customHeight="1">
      <c r="B226" s="167"/>
      <c r="C226" s="167"/>
    </row>
    <row r="227" spans="2:3" ht="19.5" customHeight="1">
      <c r="B227" s="167"/>
      <c r="C227" s="167"/>
    </row>
    <row r="228" spans="2:3" ht="19.5" customHeight="1">
      <c r="B228" s="167"/>
      <c r="C228" s="167"/>
    </row>
    <row r="229" spans="2:3" ht="19.5" customHeight="1">
      <c r="B229" s="167"/>
      <c r="C229" s="167"/>
    </row>
    <row r="230" spans="2:3" ht="19.5" customHeight="1">
      <c r="B230" s="167"/>
      <c r="C230" s="167"/>
    </row>
    <row r="231" spans="2:3" ht="19.5" customHeight="1">
      <c r="B231" s="167"/>
      <c r="C231" s="167"/>
    </row>
    <row r="232" spans="2:3" ht="19.5" customHeight="1">
      <c r="B232" s="167"/>
      <c r="C232" s="167"/>
    </row>
    <row r="233" spans="2:3" ht="19.5" customHeight="1">
      <c r="B233" s="167"/>
      <c r="C233" s="167"/>
    </row>
    <row r="234" spans="2:3" ht="19.5" customHeight="1">
      <c r="B234" s="167"/>
      <c r="C234" s="167"/>
    </row>
    <row r="235" spans="2:3" ht="19.5" customHeight="1">
      <c r="B235" s="167"/>
      <c r="C235" s="167"/>
    </row>
    <row r="236" spans="2:3" ht="19.5" customHeight="1">
      <c r="B236" s="167"/>
      <c r="C236" s="167"/>
    </row>
    <row r="237" spans="2:3" ht="19.5" customHeight="1">
      <c r="B237" s="167"/>
      <c r="C237" s="167"/>
    </row>
    <row r="238" spans="2:3" ht="19.5" customHeight="1">
      <c r="B238" s="167"/>
      <c r="C238" s="167"/>
    </row>
    <row r="239" spans="2:3" ht="19.5" customHeight="1">
      <c r="B239" s="167"/>
      <c r="C239" s="167"/>
    </row>
    <row r="240" spans="2:3" ht="19.5" customHeight="1">
      <c r="B240" s="167"/>
      <c r="C240" s="167"/>
    </row>
    <row r="241" spans="2:3" ht="19.5" customHeight="1">
      <c r="B241" s="167"/>
      <c r="C241" s="167"/>
    </row>
    <row r="242" spans="2:3" ht="19.5" customHeight="1">
      <c r="B242" s="167"/>
      <c r="C242" s="167"/>
    </row>
    <row r="243" spans="2:3" ht="19.5" customHeight="1">
      <c r="C243" s="167"/>
    </row>
    <row r="244" spans="2:3" ht="19.5" customHeight="1">
      <c r="C244" s="167"/>
    </row>
    <row r="245" spans="2:3" ht="19.5" customHeight="1">
      <c r="C245" s="167"/>
    </row>
    <row r="246" spans="2:3" ht="19.5" customHeight="1">
      <c r="C246" s="167"/>
    </row>
    <row r="247" spans="2:3" ht="19.5" customHeight="1">
      <c r="C247" s="167"/>
    </row>
    <row r="248" spans="2:3" ht="19.5" customHeight="1">
      <c r="C248" s="167"/>
    </row>
    <row r="249" spans="2:3" ht="19.5" customHeight="1">
      <c r="C249" s="167"/>
    </row>
    <row r="250" spans="2:3" ht="19.5" customHeight="1">
      <c r="C250" s="167"/>
    </row>
    <row r="251" spans="2:3" ht="19.5" customHeight="1">
      <c r="C251" s="167"/>
    </row>
    <row r="252" spans="2:3" ht="19.5" customHeight="1">
      <c r="C252" s="167"/>
    </row>
    <row r="253" spans="2:3" ht="19.5" customHeight="1">
      <c r="C253" s="167"/>
    </row>
    <row r="254" spans="2:3" ht="19.5" customHeight="1">
      <c r="C254" s="167"/>
    </row>
    <row r="255" spans="2:3" ht="19.5" customHeight="1">
      <c r="C255" s="167"/>
    </row>
    <row r="256" spans="2:3" ht="19.5" customHeight="1">
      <c r="C256" s="167"/>
    </row>
    <row r="257" spans="3:3" ht="19.5" customHeight="1">
      <c r="C257" s="167"/>
    </row>
    <row r="258" spans="3:3" ht="19.5" customHeight="1">
      <c r="C258" s="167"/>
    </row>
    <row r="259" spans="3:3" ht="19.5" customHeight="1">
      <c r="C259" s="167"/>
    </row>
    <row r="260" spans="3:3" ht="19.5" customHeight="1">
      <c r="C260" s="167"/>
    </row>
    <row r="261" spans="3:3" ht="19.5" customHeight="1">
      <c r="C261" s="167"/>
    </row>
    <row r="262" spans="3:3" ht="19.5" customHeight="1">
      <c r="C262" s="167"/>
    </row>
    <row r="263" spans="3:3" ht="19.5" customHeight="1">
      <c r="C263" s="167"/>
    </row>
    <row r="264" spans="3:3" ht="19.5" customHeight="1">
      <c r="C264" s="167"/>
    </row>
    <row r="265" spans="3:3" ht="19.5" customHeight="1">
      <c r="C265" s="167"/>
    </row>
    <row r="266" spans="3:3" ht="19.5" customHeight="1">
      <c r="C266" s="167"/>
    </row>
    <row r="267" spans="3:3" ht="19.5" customHeight="1">
      <c r="C267" s="167"/>
    </row>
    <row r="268" spans="3:3" ht="19.5" customHeight="1">
      <c r="C268" s="167"/>
    </row>
    <row r="269" spans="3:3" ht="19.5" customHeight="1">
      <c r="C269" s="167"/>
    </row>
    <row r="270" spans="3:3" ht="19.5" customHeight="1">
      <c r="C270" s="167"/>
    </row>
    <row r="271" spans="3:3" ht="19.5" customHeight="1">
      <c r="C271" s="167"/>
    </row>
    <row r="272" spans="3:3" ht="19.5" customHeight="1">
      <c r="C272" s="167"/>
    </row>
    <row r="273" spans="3:3" ht="19.5" customHeight="1">
      <c r="C273" s="167"/>
    </row>
    <row r="274" spans="3:3" ht="19.5" customHeight="1">
      <c r="C274" s="167"/>
    </row>
    <row r="275" spans="3:3" ht="19.5" customHeight="1">
      <c r="C275" s="167"/>
    </row>
    <row r="276" spans="3:3" ht="19.5" customHeight="1">
      <c r="C276" s="167"/>
    </row>
    <row r="277" spans="3:3" ht="19.5" customHeight="1">
      <c r="C277" s="167"/>
    </row>
    <row r="278" spans="3:3" ht="19.5" customHeight="1">
      <c r="C278" s="167"/>
    </row>
    <row r="279" spans="3:3" ht="19.5" customHeight="1">
      <c r="C279" s="167"/>
    </row>
    <row r="280" spans="3:3" ht="19.5" customHeight="1">
      <c r="C280" s="167"/>
    </row>
    <row r="281" spans="3:3" ht="19.5" customHeight="1">
      <c r="C281" s="167"/>
    </row>
    <row r="282" spans="3:3" ht="19.5" customHeight="1">
      <c r="C282" s="167"/>
    </row>
    <row r="283" spans="3:3" ht="19.5" customHeight="1">
      <c r="C283" s="167"/>
    </row>
    <row r="284" spans="3:3" ht="19.5" customHeight="1">
      <c r="C284" s="167"/>
    </row>
    <row r="285" spans="3:3" ht="19.5" customHeight="1">
      <c r="C285" s="167"/>
    </row>
    <row r="286" spans="3:3" ht="19.5" customHeight="1">
      <c r="C286" s="167"/>
    </row>
    <row r="287" spans="3:3" ht="19.5" customHeight="1">
      <c r="C287" s="167"/>
    </row>
    <row r="288" spans="3:3" ht="19.5" customHeight="1">
      <c r="C288" s="167"/>
    </row>
    <row r="289" spans="3:3" ht="19.5" customHeight="1">
      <c r="C289" s="167"/>
    </row>
    <row r="290" spans="3:3" ht="19.5" customHeight="1">
      <c r="C290" s="167"/>
    </row>
    <row r="291" spans="3:3" ht="19.5" customHeight="1">
      <c r="C291" s="167"/>
    </row>
    <row r="292" spans="3:3" ht="19.5" customHeight="1">
      <c r="C292" s="167"/>
    </row>
    <row r="293" spans="3:3" ht="19.5" customHeight="1">
      <c r="C293" s="167"/>
    </row>
    <row r="294" spans="3:3" ht="19.5" customHeight="1">
      <c r="C294" s="167"/>
    </row>
    <row r="295" spans="3:3" ht="19.5" customHeight="1">
      <c r="C295" s="167"/>
    </row>
    <row r="296" spans="3:3" ht="19.5" customHeight="1">
      <c r="C296" s="167"/>
    </row>
    <row r="297" spans="3:3" ht="19.5" customHeight="1">
      <c r="C297" s="167"/>
    </row>
    <row r="298" spans="3:3" ht="19.5" customHeight="1">
      <c r="C298" s="167"/>
    </row>
    <row r="299" spans="3:3" ht="19.5" customHeight="1">
      <c r="C299" s="167"/>
    </row>
    <row r="300" spans="3:3" ht="19.5" customHeight="1">
      <c r="C300" s="167"/>
    </row>
    <row r="301" spans="3:3" ht="19.5" customHeight="1">
      <c r="C301" s="167"/>
    </row>
    <row r="302" spans="3:3" ht="19.5" customHeight="1">
      <c r="C302" s="167"/>
    </row>
    <row r="303" spans="3:3" ht="19.5" customHeight="1">
      <c r="C303" s="167"/>
    </row>
    <row r="304" spans="3:3" ht="19.5" customHeight="1">
      <c r="C304" s="167"/>
    </row>
    <row r="305" spans="3:3" ht="19.5" customHeight="1">
      <c r="C305" s="167"/>
    </row>
    <row r="306" spans="3:3" ht="19.5" customHeight="1">
      <c r="C306" s="167"/>
    </row>
    <row r="307" spans="3:3" ht="19.5" customHeight="1">
      <c r="C307" s="167"/>
    </row>
    <row r="308" spans="3:3" ht="19.5" customHeight="1">
      <c r="C308" s="167"/>
    </row>
    <row r="309" spans="3:3" ht="19.5" customHeight="1">
      <c r="C309" s="167"/>
    </row>
    <row r="310" spans="3:3">
      <c r="C310" s="167"/>
    </row>
    <row r="311" spans="3:3">
      <c r="C311" s="167"/>
    </row>
    <row r="312" spans="3:3">
      <c r="C312" s="167"/>
    </row>
    <row r="313" spans="3:3">
      <c r="C313" s="167"/>
    </row>
    <row r="314" spans="3:3">
      <c r="C314" s="167"/>
    </row>
    <row r="315" spans="3:3">
      <c r="C315" s="167"/>
    </row>
    <row r="316" spans="3:3">
      <c r="C316" s="167"/>
    </row>
    <row r="317" spans="3:3">
      <c r="C317" s="167"/>
    </row>
    <row r="318" spans="3:3">
      <c r="C318" s="167"/>
    </row>
    <row r="319" spans="3:3">
      <c r="C319" s="167"/>
    </row>
    <row r="320" spans="3:3">
      <c r="C320" s="167"/>
    </row>
    <row r="321" spans="3:3">
      <c r="C321" s="167"/>
    </row>
    <row r="322" spans="3:3">
      <c r="C322" s="167"/>
    </row>
    <row r="323" spans="3:3">
      <c r="C323" s="167"/>
    </row>
    <row r="324" spans="3:3">
      <c r="C324" s="167"/>
    </row>
    <row r="325" spans="3:3">
      <c r="C325" s="167"/>
    </row>
    <row r="326" spans="3:3">
      <c r="C326" s="167"/>
    </row>
    <row r="327" spans="3:3">
      <c r="C327" s="167"/>
    </row>
    <row r="328" spans="3:3">
      <c r="C328" s="167"/>
    </row>
    <row r="329" spans="3:3">
      <c r="C329" s="167"/>
    </row>
    <row r="330" spans="3:3">
      <c r="C330" s="167"/>
    </row>
    <row r="331" spans="3:3">
      <c r="C331" s="167"/>
    </row>
    <row r="332" spans="3:3">
      <c r="C332" s="167"/>
    </row>
    <row r="333" spans="3:3">
      <c r="C333" s="167"/>
    </row>
    <row r="334" spans="3:3">
      <c r="C334" s="167"/>
    </row>
    <row r="335" spans="3:3">
      <c r="C335" s="167"/>
    </row>
    <row r="336" spans="3:3">
      <c r="C336" s="167"/>
    </row>
    <row r="337" spans="3:3">
      <c r="C337" s="167"/>
    </row>
    <row r="338" spans="3:3">
      <c r="C338" s="167"/>
    </row>
    <row r="339" spans="3:3">
      <c r="C339" s="167"/>
    </row>
    <row r="340" spans="3:3">
      <c r="C340" s="167"/>
    </row>
    <row r="341" spans="3:3">
      <c r="C341" s="167"/>
    </row>
    <row r="342" spans="3:3">
      <c r="C342" s="167"/>
    </row>
    <row r="343" spans="3:3">
      <c r="C343" s="167"/>
    </row>
    <row r="344" spans="3:3">
      <c r="C344" s="167"/>
    </row>
    <row r="345" spans="3:3">
      <c r="C345" s="167"/>
    </row>
    <row r="346" spans="3:3">
      <c r="C346" s="167"/>
    </row>
    <row r="347" spans="3:3">
      <c r="C347" s="167"/>
    </row>
    <row r="348" spans="3:3">
      <c r="C348" s="167"/>
    </row>
    <row r="349" spans="3:3">
      <c r="C349" s="167"/>
    </row>
    <row r="350" spans="3:3">
      <c r="C350" s="167"/>
    </row>
    <row r="351" spans="3:3">
      <c r="C351" s="167"/>
    </row>
    <row r="352" spans="3:3">
      <c r="C352" s="167"/>
    </row>
    <row r="353" spans="3:3">
      <c r="C353" s="167"/>
    </row>
    <row r="354" spans="3:3">
      <c r="C354" s="167"/>
    </row>
    <row r="355" spans="3:3">
      <c r="C355" s="167"/>
    </row>
    <row r="356" spans="3:3">
      <c r="C356" s="167"/>
    </row>
    <row r="357" spans="3:3">
      <c r="C357" s="167"/>
    </row>
    <row r="358" spans="3:3">
      <c r="C358" s="167"/>
    </row>
    <row r="359" spans="3:3">
      <c r="C359" s="167"/>
    </row>
    <row r="360" spans="3:3">
      <c r="C360" s="167"/>
    </row>
    <row r="361" spans="3:3">
      <c r="C361" s="167"/>
    </row>
    <row r="362" spans="3:3">
      <c r="C362" s="167"/>
    </row>
    <row r="363" spans="3:3">
      <c r="C363" s="167"/>
    </row>
    <row r="364" spans="3:3">
      <c r="C364" s="167"/>
    </row>
    <row r="365" spans="3:3">
      <c r="C365" s="167"/>
    </row>
    <row r="366" spans="3:3">
      <c r="C366" s="167"/>
    </row>
    <row r="367" spans="3:3">
      <c r="C367" s="167"/>
    </row>
    <row r="368" spans="3:3">
      <c r="C368" s="167"/>
    </row>
    <row r="369" spans="3:3">
      <c r="C369" s="167"/>
    </row>
    <row r="370" spans="3:3">
      <c r="C370" s="167"/>
    </row>
    <row r="371" spans="3:3">
      <c r="C371" s="167"/>
    </row>
    <row r="372" spans="3:3">
      <c r="C372" s="167"/>
    </row>
    <row r="373" spans="3:3">
      <c r="C373" s="167"/>
    </row>
    <row r="374" spans="3:3">
      <c r="C374" s="167"/>
    </row>
    <row r="375" spans="3:3">
      <c r="C375" s="167"/>
    </row>
    <row r="376" spans="3:3">
      <c r="C376" s="167"/>
    </row>
    <row r="377" spans="3:3">
      <c r="C377" s="167"/>
    </row>
    <row r="378" spans="3:3">
      <c r="C378" s="167"/>
    </row>
    <row r="379" spans="3:3">
      <c r="C379" s="167"/>
    </row>
    <row r="380" spans="3:3">
      <c r="C380" s="167"/>
    </row>
    <row r="381" spans="3:3">
      <c r="C381" s="167"/>
    </row>
    <row r="382" spans="3:3">
      <c r="C382" s="167"/>
    </row>
    <row r="383" spans="3:3">
      <c r="C383" s="167"/>
    </row>
    <row r="384" spans="3:3">
      <c r="C384" s="167"/>
    </row>
    <row r="385" spans="3:3">
      <c r="C385" s="167"/>
    </row>
    <row r="386" spans="3:3">
      <c r="C386" s="167"/>
    </row>
    <row r="387" spans="3:3">
      <c r="C387" s="167"/>
    </row>
    <row r="388" spans="3:3">
      <c r="C388" s="167"/>
    </row>
    <row r="389" spans="3:3">
      <c r="C389" s="167"/>
    </row>
    <row r="390" spans="3:3">
      <c r="C390" s="167"/>
    </row>
    <row r="391" spans="3:3">
      <c r="C391" s="167"/>
    </row>
    <row r="392" spans="3:3">
      <c r="C392" s="167"/>
    </row>
    <row r="393" spans="3:3">
      <c r="C393" s="167"/>
    </row>
    <row r="394" spans="3:3">
      <c r="C394" s="167"/>
    </row>
    <row r="395" spans="3:3">
      <c r="C395" s="167"/>
    </row>
    <row r="396" spans="3:3">
      <c r="C396" s="167"/>
    </row>
    <row r="397" spans="3:3">
      <c r="C397" s="167"/>
    </row>
    <row r="398" spans="3:3">
      <c r="C398" s="167"/>
    </row>
    <row r="399" spans="3:3">
      <c r="C399" s="167"/>
    </row>
    <row r="400" spans="3:3">
      <c r="C400" s="167"/>
    </row>
    <row r="401" spans="3:3">
      <c r="C401" s="167"/>
    </row>
    <row r="402" spans="3:3">
      <c r="C402" s="167"/>
    </row>
    <row r="403" spans="3:3">
      <c r="C403" s="167"/>
    </row>
    <row r="404" spans="3:3">
      <c r="C404" s="167"/>
    </row>
    <row r="405" spans="3:3">
      <c r="C405" s="167"/>
    </row>
    <row r="406" spans="3:3">
      <c r="C406" s="167"/>
    </row>
    <row r="407" spans="3:3">
      <c r="C407" s="167"/>
    </row>
    <row r="408" spans="3:3">
      <c r="C408" s="167"/>
    </row>
    <row r="409" spans="3:3">
      <c r="C409" s="167"/>
    </row>
    <row r="410" spans="3:3">
      <c r="C410" s="167"/>
    </row>
    <row r="411" spans="3:3">
      <c r="C411" s="167"/>
    </row>
    <row r="412" spans="3:3">
      <c r="C412" s="167"/>
    </row>
    <row r="413" spans="3:3">
      <c r="C413" s="167"/>
    </row>
    <row r="414" spans="3:3">
      <c r="C414" s="167"/>
    </row>
    <row r="415" spans="3:3">
      <c r="C415" s="167"/>
    </row>
    <row r="416" spans="3:3">
      <c r="C416" s="167"/>
    </row>
    <row r="417" spans="3:3">
      <c r="C417" s="167"/>
    </row>
    <row r="418" spans="3:3">
      <c r="C418" s="167"/>
    </row>
    <row r="419" spans="3:3">
      <c r="C419" s="167"/>
    </row>
    <row r="420" spans="3:3">
      <c r="C420" s="167"/>
    </row>
    <row r="421" spans="3:3">
      <c r="C421" s="167"/>
    </row>
    <row r="422" spans="3:3">
      <c r="C422" s="167"/>
    </row>
    <row r="423" spans="3:3">
      <c r="C423" s="167"/>
    </row>
    <row r="424" spans="3:3">
      <c r="C424" s="167"/>
    </row>
    <row r="425" spans="3:3">
      <c r="C425" s="167"/>
    </row>
    <row r="426" spans="3:3">
      <c r="C426" s="167"/>
    </row>
    <row r="427" spans="3:3">
      <c r="C427" s="167"/>
    </row>
    <row r="428" spans="3:3">
      <c r="C428" s="167"/>
    </row>
    <row r="429" spans="3:3">
      <c r="C429" s="167"/>
    </row>
    <row r="430" spans="3:3">
      <c r="C430" s="167"/>
    </row>
    <row r="431" spans="3:3">
      <c r="C431" s="167"/>
    </row>
    <row r="432" spans="3:3">
      <c r="C432" s="167"/>
    </row>
    <row r="433" spans="3:3">
      <c r="C433" s="167"/>
    </row>
    <row r="434" spans="3:3">
      <c r="C434" s="167"/>
    </row>
    <row r="435" spans="3:3">
      <c r="C435" s="167"/>
    </row>
    <row r="436" spans="3:3">
      <c r="C436" s="167"/>
    </row>
    <row r="437" spans="3:3">
      <c r="C437" s="167"/>
    </row>
    <row r="438" spans="3:3">
      <c r="C438" s="167"/>
    </row>
    <row r="439" spans="3:3">
      <c r="C439" s="167"/>
    </row>
    <row r="440" spans="3:3">
      <c r="C440" s="167"/>
    </row>
    <row r="441" spans="3:3">
      <c r="C441" s="167"/>
    </row>
    <row r="442" spans="3:3">
      <c r="C442" s="167"/>
    </row>
    <row r="443" spans="3:3">
      <c r="C443" s="167"/>
    </row>
    <row r="444" spans="3:3">
      <c r="C444" s="167"/>
    </row>
    <row r="445" spans="3:3">
      <c r="C445" s="167"/>
    </row>
    <row r="446" spans="3:3">
      <c r="C446" s="167"/>
    </row>
    <row r="447" spans="3:3">
      <c r="C447" s="167"/>
    </row>
    <row r="448" spans="3:3">
      <c r="C448" s="167"/>
    </row>
    <row r="449" spans="3:3">
      <c r="C449" s="167"/>
    </row>
    <row r="450" spans="3:3">
      <c r="C450" s="167"/>
    </row>
    <row r="451" spans="3:3">
      <c r="C451" s="167"/>
    </row>
    <row r="452" spans="3:3">
      <c r="C452" s="167"/>
    </row>
    <row r="453" spans="3:3">
      <c r="C453" s="167"/>
    </row>
    <row r="454" spans="3:3">
      <c r="C454" s="167"/>
    </row>
    <row r="455" spans="3:3">
      <c r="C455" s="167"/>
    </row>
    <row r="456" spans="3:3">
      <c r="C456" s="167"/>
    </row>
    <row r="457" spans="3:3">
      <c r="C457" s="167"/>
    </row>
    <row r="458" spans="3:3">
      <c r="C458" s="167"/>
    </row>
    <row r="459" spans="3:3">
      <c r="C459" s="167"/>
    </row>
    <row r="460" spans="3:3">
      <c r="C460" s="167"/>
    </row>
    <row r="461" spans="3:3">
      <c r="C461" s="167"/>
    </row>
    <row r="462" spans="3:3">
      <c r="C462" s="167"/>
    </row>
    <row r="463" spans="3:3">
      <c r="C463" s="167"/>
    </row>
    <row r="464" spans="3:3">
      <c r="C464" s="167"/>
    </row>
    <row r="465" spans="3:3">
      <c r="C465" s="167"/>
    </row>
    <row r="466" spans="3:3">
      <c r="C466" s="167"/>
    </row>
    <row r="467" spans="3:3">
      <c r="C467" s="167"/>
    </row>
    <row r="468" spans="3:3">
      <c r="C468" s="167"/>
    </row>
    <row r="469" spans="3:3">
      <c r="C469" s="167"/>
    </row>
    <row r="470" spans="3:3">
      <c r="C470" s="167"/>
    </row>
    <row r="471" spans="3:3">
      <c r="C471" s="167"/>
    </row>
    <row r="472" spans="3:3">
      <c r="C472" s="167"/>
    </row>
    <row r="473" spans="3:3">
      <c r="C473" s="167"/>
    </row>
    <row r="474" spans="3:3">
      <c r="C474" s="167"/>
    </row>
    <row r="475" spans="3:3">
      <c r="C475" s="167"/>
    </row>
    <row r="476" spans="3:3">
      <c r="C476" s="167"/>
    </row>
    <row r="477" spans="3:3">
      <c r="C477" s="167"/>
    </row>
    <row r="478" spans="3:3">
      <c r="C478" s="167"/>
    </row>
    <row r="479" spans="3:3">
      <c r="C479" s="167"/>
    </row>
    <row r="480" spans="3:3">
      <c r="C480" s="167"/>
    </row>
    <row r="481" spans="3:3">
      <c r="C481" s="167"/>
    </row>
    <row r="482" spans="3:3">
      <c r="C482" s="167"/>
    </row>
    <row r="483" spans="3:3">
      <c r="C483" s="167"/>
    </row>
    <row r="484" spans="3:3">
      <c r="C484" s="167"/>
    </row>
    <row r="485" spans="3:3">
      <c r="C485" s="167"/>
    </row>
    <row r="486" spans="3:3">
      <c r="C486" s="167"/>
    </row>
    <row r="487" spans="3:3">
      <c r="C487" s="167"/>
    </row>
    <row r="488" spans="3:3">
      <c r="C488" s="167"/>
    </row>
    <row r="489" spans="3:3">
      <c r="C489" s="167"/>
    </row>
    <row r="490" spans="3:3">
      <c r="C490" s="167"/>
    </row>
    <row r="491" spans="3:3">
      <c r="C491" s="167"/>
    </row>
    <row r="492" spans="3:3">
      <c r="C492" s="167"/>
    </row>
    <row r="493" spans="3:3">
      <c r="C493" s="167"/>
    </row>
    <row r="494" spans="3:3">
      <c r="C494" s="167"/>
    </row>
    <row r="495" spans="3:3">
      <c r="C495" s="167"/>
    </row>
    <row r="496" spans="3:3">
      <c r="C496" s="167"/>
    </row>
    <row r="497" spans="3:3">
      <c r="C497" s="167"/>
    </row>
    <row r="498" spans="3:3">
      <c r="C498" s="167"/>
    </row>
    <row r="499" spans="3:3">
      <c r="C499" s="167"/>
    </row>
    <row r="500" spans="3:3">
      <c r="C500" s="167"/>
    </row>
    <row r="501" spans="3:3">
      <c r="C501" s="167"/>
    </row>
    <row r="502" spans="3:3">
      <c r="C502" s="167"/>
    </row>
    <row r="503" spans="3:3">
      <c r="C503" s="167"/>
    </row>
    <row r="504" spans="3:3">
      <c r="C504" s="167"/>
    </row>
    <row r="505" spans="3:3">
      <c r="C505" s="167"/>
    </row>
    <row r="506" spans="3:3">
      <c r="C506" s="167"/>
    </row>
    <row r="507" spans="3:3">
      <c r="C507" s="167"/>
    </row>
    <row r="508" spans="3:3">
      <c r="C508" s="167"/>
    </row>
    <row r="509" spans="3:3">
      <c r="C509" s="167"/>
    </row>
    <row r="510" spans="3:3">
      <c r="C510" s="167"/>
    </row>
    <row r="511" spans="3:3">
      <c r="C511" s="167"/>
    </row>
    <row r="512" spans="3:3">
      <c r="C512" s="167"/>
    </row>
    <row r="513" spans="3:3">
      <c r="C513" s="167"/>
    </row>
    <row r="514" spans="3:3">
      <c r="C514" s="167"/>
    </row>
    <row r="515" spans="3:3">
      <c r="C515" s="167"/>
    </row>
    <row r="516" spans="3:3">
      <c r="C516" s="167"/>
    </row>
    <row r="517" spans="3:3">
      <c r="C517" s="167"/>
    </row>
    <row r="518" spans="3:3">
      <c r="C518" s="167"/>
    </row>
    <row r="519" spans="3:3">
      <c r="C519" s="167"/>
    </row>
    <row r="520" spans="3:3">
      <c r="C520" s="167"/>
    </row>
    <row r="521" spans="3:3">
      <c r="C521" s="167"/>
    </row>
    <row r="522" spans="3:3">
      <c r="C522" s="167"/>
    </row>
    <row r="523" spans="3:3">
      <c r="C523" s="167"/>
    </row>
    <row r="524" spans="3:3">
      <c r="C524" s="167"/>
    </row>
    <row r="525" spans="3:3">
      <c r="C525" s="167"/>
    </row>
    <row r="526" spans="3:3">
      <c r="C526" s="167"/>
    </row>
    <row r="527" spans="3:3">
      <c r="C527" s="167"/>
    </row>
    <row r="528" spans="3:3">
      <c r="C528" s="167"/>
    </row>
    <row r="529" spans="3:3">
      <c r="C529" s="167"/>
    </row>
    <row r="530" spans="3:3">
      <c r="C530" s="167"/>
    </row>
    <row r="531" spans="3:3">
      <c r="C531" s="167"/>
    </row>
    <row r="532" spans="3:3">
      <c r="C532" s="167"/>
    </row>
    <row r="533" spans="3:3">
      <c r="C533" s="167"/>
    </row>
    <row r="534" spans="3:3">
      <c r="C534" s="167"/>
    </row>
    <row r="535" spans="3:3">
      <c r="C535" s="167"/>
    </row>
    <row r="536" spans="3:3">
      <c r="C536" s="167"/>
    </row>
    <row r="537" spans="3:3">
      <c r="C537" s="167"/>
    </row>
    <row r="538" spans="3:3">
      <c r="C538" s="167"/>
    </row>
    <row r="539" spans="3:3">
      <c r="C539" s="167"/>
    </row>
    <row r="540" spans="3:3">
      <c r="C540" s="167"/>
    </row>
    <row r="541" spans="3:3">
      <c r="C541" s="167"/>
    </row>
    <row r="542" spans="3:3">
      <c r="C542" s="167"/>
    </row>
    <row r="543" spans="3:3">
      <c r="C543" s="167"/>
    </row>
    <row r="544" spans="3:3">
      <c r="C544" s="167"/>
    </row>
    <row r="545" spans="3:3">
      <c r="C545" s="167"/>
    </row>
    <row r="546" spans="3:3">
      <c r="C546" s="167"/>
    </row>
    <row r="547" spans="3:3">
      <c r="C547" s="167"/>
    </row>
    <row r="548" spans="3:3">
      <c r="C548" s="167"/>
    </row>
    <row r="549" spans="3:3">
      <c r="C549" s="167"/>
    </row>
    <row r="550" spans="3:3">
      <c r="C550" s="167"/>
    </row>
    <row r="551" spans="3:3">
      <c r="C551" s="167"/>
    </row>
    <row r="552" spans="3:3">
      <c r="C552" s="167"/>
    </row>
    <row r="553" spans="3:3">
      <c r="C553" s="167"/>
    </row>
    <row r="554" spans="3:3">
      <c r="C554" s="167"/>
    </row>
    <row r="555" spans="3:3">
      <c r="C555" s="167"/>
    </row>
    <row r="556" spans="3:3">
      <c r="C556" s="167"/>
    </row>
    <row r="557" spans="3:3">
      <c r="C557" s="167"/>
    </row>
    <row r="558" spans="3:3">
      <c r="C558" s="167"/>
    </row>
    <row r="559" spans="3:3">
      <c r="C559" s="167"/>
    </row>
    <row r="560" spans="3:3">
      <c r="C560" s="167"/>
    </row>
    <row r="561" spans="3:3">
      <c r="C561" s="167"/>
    </row>
    <row r="562" spans="3:3">
      <c r="C562" s="167"/>
    </row>
    <row r="563" spans="3:3">
      <c r="C563" s="167"/>
    </row>
    <row r="564" spans="3:3">
      <c r="C564" s="167"/>
    </row>
    <row r="565" spans="3:3">
      <c r="C565" s="167"/>
    </row>
    <row r="566" spans="3:3">
      <c r="C566" s="167"/>
    </row>
    <row r="567" spans="3:3">
      <c r="C567" s="167"/>
    </row>
    <row r="568" spans="3:3">
      <c r="C568" s="167"/>
    </row>
    <row r="569" spans="3:3">
      <c r="C569" s="167"/>
    </row>
    <row r="570" spans="3:3">
      <c r="C570" s="167"/>
    </row>
    <row r="571" spans="3:3">
      <c r="C571" s="167"/>
    </row>
    <row r="572" spans="3:3">
      <c r="C572" s="167"/>
    </row>
    <row r="573" spans="3:3">
      <c r="C573" s="167"/>
    </row>
    <row r="574" spans="3:3">
      <c r="C574" s="167"/>
    </row>
    <row r="575" spans="3:3">
      <c r="C575" s="167"/>
    </row>
    <row r="576" spans="3:3">
      <c r="C576" s="167"/>
    </row>
    <row r="577" spans="3:3">
      <c r="C577" s="167"/>
    </row>
    <row r="578" spans="3:3">
      <c r="C578" s="167"/>
    </row>
    <row r="579" spans="3:3">
      <c r="C579" s="167"/>
    </row>
    <row r="580" spans="3:3">
      <c r="C580" s="167"/>
    </row>
    <row r="581" spans="3:3">
      <c r="C581" s="167"/>
    </row>
    <row r="582" spans="3:3">
      <c r="C582" s="167"/>
    </row>
    <row r="583" spans="3:3">
      <c r="C583" s="167"/>
    </row>
    <row r="584" spans="3:3">
      <c r="C584" s="167"/>
    </row>
    <row r="585" spans="3:3">
      <c r="C585" s="167"/>
    </row>
    <row r="586" spans="3:3">
      <c r="C586" s="167"/>
    </row>
    <row r="587" spans="3:3">
      <c r="C587" s="167"/>
    </row>
    <row r="588" spans="3:3">
      <c r="C588" s="167"/>
    </row>
    <row r="589" spans="3:3">
      <c r="C589" s="167"/>
    </row>
    <row r="590" spans="3:3">
      <c r="C590" s="167"/>
    </row>
    <row r="591" spans="3:3">
      <c r="C591" s="167"/>
    </row>
    <row r="592" spans="3:3">
      <c r="C592" s="167"/>
    </row>
    <row r="593" spans="3:3">
      <c r="C593" s="167"/>
    </row>
    <row r="594" spans="3:3">
      <c r="C594" s="167"/>
    </row>
    <row r="595" spans="3:3">
      <c r="C595" s="167"/>
    </row>
    <row r="596" spans="3:3">
      <c r="C596" s="167"/>
    </row>
    <row r="597" spans="3:3">
      <c r="C597" s="167"/>
    </row>
    <row r="598" spans="3:3">
      <c r="C598" s="167"/>
    </row>
    <row r="599" spans="3:3">
      <c r="C599" s="167"/>
    </row>
    <row r="600" spans="3:3">
      <c r="C600" s="167"/>
    </row>
    <row r="601" spans="3:3">
      <c r="C601" s="167"/>
    </row>
    <row r="602" spans="3:3">
      <c r="C602" s="167"/>
    </row>
    <row r="603" spans="3:3">
      <c r="C603" s="167"/>
    </row>
    <row r="604" spans="3:3">
      <c r="C604" s="167"/>
    </row>
    <row r="605" spans="3:3">
      <c r="C605" s="167"/>
    </row>
    <row r="606" spans="3:3">
      <c r="C606" s="167"/>
    </row>
    <row r="607" spans="3:3">
      <c r="C607" s="167"/>
    </row>
    <row r="608" spans="3:3">
      <c r="C608" s="167"/>
    </row>
    <row r="609" spans="3:3">
      <c r="C609" s="167"/>
    </row>
    <row r="610" spans="3:3">
      <c r="C610" s="167"/>
    </row>
    <row r="611" spans="3:3">
      <c r="C611" s="167"/>
    </row>
    <row r="612" spans="3:3">
      <c r="C612" s="167"/>
    </row>
    <row r="613" spans="3:3">
      <c r="C613" s="167"/>
    </row>
    <row r="614" spans="3:3">
      <c r="C614" s="167"/>
    </row>
    <row r="615" spans="3:3">
      <c r="C615" s="167"/>
    </row>
    <row r="616" spans="3:3">
      <c r="C616" s="167"/>
    </row>
    <row r="617" spans="3:3">
      <c r="C617" s="167"/>
    </row>
    <row r="618" spans="3:3">
      <c r="C618" s="167"/>
    </row>
    <row r="619" spans="3:3">
      <c r="C619" s="167"/>
    </row>
    <row r="620" spans="3:3">
      <c r="C620" s="167"/>
    </row>
    <row r="621" spans="3:3">
      <c r="C621" s="167"/>
    </row>
    <row r="622" spans="3:3">
      <c r="C622" s="167"/>
    </row>
    <row r="623" spans="3:3">
      <c r="C623" s="167"/>
    </row>
    <row r="624" spans="3:3">
      <c r="C624" s="167"/>
    </row>
    <row r="625" spans="3:3">
      <c r="C625" s="167"/>
    </row>
    <row r="626" spans="3:3">
      <c r="C626" s="167"/>
    </row>
    <row r="627" spans="3:3">
      <c r="C627" s="167"/>
    </row>
    <row r="628" spans="3:3">
      <c r="C628" s="167"/>
    </row>
    <row r="629" spans="3:3">
      <c r="C629" s="167"/>
    </row>
    <row r="630" spans="3:3">
      <c r="C630" s="167"/>
    </row>
    <row r="631" spans="3:3">
      <c r="C631" s="167"/>
    </row>
    <row r="632" spans="3:3">
      <c r="C632" s="167"/>
    </row>
    <row r="633" spans="3:3">
      <c r="C633" s="167"/>
    </row>
    <row r="634" spans="3:3">
      <c r="C634" s="167"/>
    </row>
    <row r="635" spans="3:3">
      <c r="C635" s="167"/>
    </row>
    <row r="636" spans="3:3">
      <c r="C636" s="167"/>
    </row>
    <row r="637" spans="3:3">
      <c r="C637" s="167"/>
    </row>
    <row r="638" spans="3:3">
      <c r="C638" s="167"/>
    </row>
    <row r="639" spans="3:3">
      <c r="C639" s="167"/>
    </row>
    <row r="640" spans="3:3">
      <c r="C640" s="167"/>
    </row>
    <row r="641" spans="3:3">
      <c r="C641" s="167"/>
    </row>
    <row r="642" spans="3:3">
      <c r="C642" s="167"/>
    </row>
    <row r="643" spans="3:3">
      <c r="C643" s="167"/>
    </row>
    <row r="644" spans="3:3">
      <c r="C644" s="167"/>
    </row>
    <row r="645" spans="3:3">
      <c r="C645" s="167"/>
    </row>
    <row r="646" spans="3:3">
      <c r="C646" s="167"/>
    </row>
    <row r="647" spans="3:3">
      <c r="C647" s="167"/>
    </row>
    <row r="648" spans="3:3">
      <c r="C648" s="167"/>
    </row>
    <row r="649" spans="3:3">
      <c r="C649" s="167"/>
    </row>
    <row r="650" spans="3:3">
      <c r="C650" s="167"/>
    </row>
    <row r="651" spans="3:3">
      <c r="C651" s="167"/>
    </row>
    <row r="652" spans="3:3">
      <c r="C652" s="167"/>
    </row>
    <row r="653" spans="3:3">
      <c r="C653" s="167"/>
    </row>
    <row r="654" spans="3:3">
      <c r="C654" s="167"/>
    </row>
    <row r="655" spans="3:3">
      <c r="C655" s="167"/>
    </row>
    <row r="656" spans="3:3">
      <c r="C656" s="167"/>
    </row>
    <row r="657" spans="3:3">
      <c r="C657" s="167"/>
    </row>
    <row r="658" spans="3:3">
      <c r="C658" s="167"/>
    </row>
    <row r="659" spans="3:3">
      <c r="C659" s="167"/>
    </row>
    <row r="660" spans="3:3">
      <c r="C660" s="167"/>
    </row>
    <row r="661" spans="3:3">
      <c r="C661" s="167"/>
    </row>
    <row r="662" spans="3:3">
      <c r="C662" s="167"/>
    </row>
    <row r="663" spans="3:3">
      <c r="C663" s="167"/>
    </row>
    <row r="664" spans="3:3">
      <c r="C664" s="167"/>
    </row>
    <row r="665" spans="3:3">
      <c r="C665" s="167"/>
    </row>
    <row r="666" spans="3:3">
      <c r="C666" s="167"/>
    </row>
    <row r="667" spans="3:3">
      <c r="C667" s="167"/>
    </row>
    <row r="668" spans="3:3">
      <c r="C668" s="167"/>
    </row>
    <row r="669" spans="3:3">
      <c r="C669" s="167"/>
    </row>
    <row r="670" spans="3:3">
      <c r="C670" s="167"/>
    </row>
    <row r="671" spans="3:3">
      <c r="C671" s="167"/>
    </row>
    <row r="672" spans="3:3">
      <c r="C672" s="167"/>
    </row>
    <row r="673" spans="3:3">
      <c r="C673" s="167"/>
    </row>
    <row r="674" spans="3:3">
      <c r="C674" s="167"/>
    </row>
    <row r="675" spans="3:3">
      <c r="C675" s="167"/>
    </row>
    <row r="676" spans="3:3">
      <c r="C676" s="167"/>
    </row>
    <row r="677" spans="3:3">
      <c r="C677" s="167"/>
    </row>
    <row r="678" spans="3:3">
      <c r="C678" s="167"/>
    </row>
    <row r="679" spans="3:3">
      <c r="C679" s="167"/>
    </row>
    <row r="680" spans="3:3">
      <c r="C680" s="167"/>
    </row>
    <row r="681" spans="3:3">
      <c r="C681" s="167"/>
    </row>
    <row r="682" spans="3:3">
      <c r="C682" s="167"/>
    </row>
    <row r="683" spans="3:3">
      <c r="C683" s="167"/>
    </row>
    <row r="684" spans="3:3">
      <c r="C684" s="167"/>
    </row>
    <row r="685" spans="3:3">
      <c r="C685" s="167"/>
    </row>
    <row r="686" spans="3:3">
      <c r="C686" s="167"/>
    </row>
    <row r="687" spans="3:3">
      <c r="C687" s="167"/>
    </row>
    <row r="688" spans="3:3">
      <c r="C688" s="167"/>
    </row>
    <row r="689" spans="3:3">
      <c r="C689" s="167"/>
    </row>
    <row r="690" spans="3:3">
      <c r="C690" s="167"/>
    </row>
    <row r="691" spans="3:3">
      <c r="C691" s="167"/>
    </row>
    <row r="692" spans="3:3">
      <c r="C692" s="167"/>
    </row>
    <row r="693" spans="3:3">
      <c r="C693" s="167"/>
    </row>
    <row r="694" spans="3:3">
      <c r="C694" s="167"/>
    </row>
    <row r="695" spans="3:3">
      <c r="C695" s="167"/>
    </row>
    <row r="696" spans="3:3">
      <c r="C696" s="167"/>
    </row>
    <row r="697" spans="3:3">
      <c r="C697" s="167"/>
    </row>
    <row r="698" spans="3:3">
      <c r="C698" s="167"/>
    </row>
    <row r="699" spans="3:3">
      <c r="C699" s="167"/>
    </row>
    <row r="700" spans="3:3">
      <c r="C700" s="167"/>
    </row>
    <row r="701" spans="3:3">
      <c r="C701" s="167"/>
    </row>
    <row r="702" spans="3:3">
      <c r="C702" s="167"/>
    </row>
    <row r="703" spans="3:3">
      <c r="C703" s="167"/>
    </row>
    <row r="704" spans="3:3">
      <c r="C704" s="167"/>
    </row>
    <row r="705" spans="3:3">
      <c r="C705" s="167"/>
    </row>
    <row r="706" spans="3:3">
      <c r="C706" s="167"/>
    </row>
    <row r="707" spans="3:3">
      <c r="C707" s="167"/>
    </row>
    <row r="708" spans="3:3">
      <c r="C708" s="167"/>
    </row>
    <row r="709" spans="3:3">
      <c r="C709" s="167"/>
    </row>
    <row r="710" spans="3:3">
      <c r="C710" s="167"/>
    </row>
    <row r="711" spans="3:3">
      <c r="C711" s="167"/>
    </row>
    <row r="712" spans="3:3">
      <c r="C712" s="167"/>
    </row>
    <row r="713" spans="3:3">
      <c r="C713" s="167"/>
    </row>
    <row r="714" spans="3:3">
      <c r="C714" s="167"/>
    </row>
    <row r="715" spans="3:3">
      <c r="C715" s="167"/>
    </row>
    <row r="716" spans="3:3">
      <c r="C716" s="167"/>
    </row>
    <row r="717" spans="3:3">
      <c r="C717" s="167"/>
    </row>
    <row r="718" spans="3:3">
      <c r="C718" s="167"/>
    </row>
    <row r="719" spans="3:3">
      <c r="C719" s="167"/>
    </row>
    <row r="720" spans="3:3">
      <c r="C720" s="167"/>
    </row>
    <row r="721" spans="3:3">
      <c r="C721" s="167"/>
    </row>
    <row r="722" spans="3:3">
      <c r="C722" s="167"/>
    </row>
    <row r="723" spans="3:3">
      <c r="C723" s="167"/>
    </row>
    <row r="724" spans="3:3">
      <c r="C724" s="167"/>
    </row>
    <row r="725" spans="3:3">
      <c r="C725" s="167"/>
    </row>
    <row r="726" spans="3:3">
      <c r="C726" s="167"/>
    </row>
    <row r="727" spans="3:3">
      <c r="C727" s="167"/>
    </row>
    <row r="728" spans="3:3">
      <c r="C728" s="167"/>
    </row>
    <row r="729" spans="3:3">
      <c r="C729" s="167"/>
    </row>
    <row r="730" spans="3:3">
      <c r="C730" s="167"/>
    </row>
    <row r="731" spans="3:3">
      <c r="C731" s="167"/>
    </row>
    <row r="732" spans="3:3">
      <c r="C732" s="167"/>
    </row>
    <row r="733" spans="3:3">
      <c r="C733" s="167"/>
    </row>
    <row r="734" spans="3:3">
      <c r="C734" s="167"/>
    </row>
    <row r="735" spans="3:3">
      <c r="C735" s="167"/>
    </row>
    <row r="736" spans="3:3">
      <c r="C736" s="167"/>
    </row>
    <row r="737" spans="3:3">
      <c r="C737" s="167"/>
    </row>
    <row r="738" spans="3:3">
      <c r="C738" s="167"/>
    </row>
    <row r="739" spans="3:3">
      <c r="C739" s="167"/>
    </row>
    <row r="740" spans="3:3">
      <c r="C740" s="167"/>
    </row>
    <row r="741" spans="3:3">
      <c r="C741" s="167"/>
    </row>
    <row r="742" spans="3:3">
      <c r="C742" s="167"/>
    </row>
    <row r="743" spans="3:3">
      <c r="C743" s="167"/>
    </row>
    <row r="744" spans="3:3">
      <c r="C744" s="167"/>
    </row>
    <row r="745" spans="3:3">
      <c r="C745" s="167"/>
    </row>
    <row r="746" spans="3:3">
      <c r="C746" s="167"/>
    </row>
    <row r="747" spans="3:3">
      <c r="C747" s="167"/>
    </row>
    <row r="748" spans="3:3">
      <c r="C748" s="167"/>
    </row>
    <row r="749" spans="3:3">
      <c r="C749" s="167"/>
    </row>
    <row r="750" spans="3:3">
      <c r="C750" s="167"/>
    </row>
    <row r="751" spans="3:3">
      <c r="C751" s="167"/>
    </row>
    <row r="752" spans="3:3">
      <c r="C752" s="167"/>
    </row>
    <row r="753" spans="3:3">
      <c r="C753" s="167"/>
    </row>
    <row r="754" spans="3:3">
      <c r="C754" s="167"/>
    </row>
    <row r="755" spans="3:3">
      <c r="C755" s="167"/>
    </row>
    <row r="756" spans="3:3">
      <c r="C756" s="167"/>
    </row>
    <row r="757" spans="3:3">
      <c r="C757" s="167"/>
    </row>
    <row r="758" spans="3:3">
      <c r="C758" s="167"/>
    </row>
    <row r="759" spans="3:3">
      <c r="C759" s="167"/>
    </row>
    <row r="760" spans="3:3">
      <c r="C760" s="167"/>
    </row>
    <row r="761" spans="3:3">
      <c r="C761" s="167"/>
    </row>
    <row r="762" spans="3:3">
      <c r="C762" s="167"/>
    </row>
    <row r="763" spans="3:3">
      <c r="C763" s="167"/>
    </row>
    <row r="764" spans="3:3">
      <c r="C764" s="167"/>
    </row>
    <row r="765" spans="3:3">
      <c r="C765" s="167"/>
    </row>
    <row r="766" spans="3:3">
      <c r="C766" s="167"/>
    </row>
    <row r="767" spans="3:3">
      <c r="C767" s="167"/>
    </row>
    <row r="768" spans="3:3">
      <c r="C768" s="167"/>
    </row>
    <row r="769" spans="3:3">
      <c r="C769" s="167"/>
    </row>
    <row r="770" spans="3:3">
      <c r="C770" s="167"/>
    </row>
    <row r="771" spans="3:3">
      <c r="C771" s="167"/>
    </row>
    <row r="772" spans="3:3">
      <c r="C772" s="167"/>
    </row>
    <row r="773" spans="3:3">
      <c r="C773" s="167"/>
    </row>
    <row r="774" spans="3:3">
      <c r="C774" s="167"/>
    </row>
    <row r="775" spans="3:3">
      <c r="C775" s="167"/>
    </row>
    <row r="776" spans="3:3">
      <c r="C776" s="167"/>
    </row>
    <row r="777" spans="3:3">
      <c r="C777" s="167"/>
    </row>
    <row r="778" spans="3:3">
      <c r="C778" s="167"/>
    </row>
    <row r="779" spans="3:3">
      <c r="C779" s="167"/>
    </row>
    <row r="780" spans="3:3">
      <c r="C780" s="167"/>
    </row>
    <row r="781" spans="3:3">
      <c r="C781" s="167"/>
    </row>
    <row r="782" spans="3:3">
      <c r="C782" s="167"/>
    </row>
    <row r="783" spans="3:3">
      <c r="C783" s="167"/>
    </row>
    <row r="784" spans="3:3">
      <c r="C784" s="167"/>
    </row>
    <row r="785" spans="3:3">
      <c r="C785" s="167"/>
    </row>
    <row r="786" spans="3:3">
      <c r="C786" s="167"/>
    </row>
    <row r="787" spans="3:3">
      <c r="C787" s="167"/>
    </row>
    <row r="788" spans="3:3">
      <c r="C788" s="167"/>
    </row>
    <row r="789" spans="3:3">
      <c r="C789" s="167"/>
    </row>
    <row r="790" spans="3:3">
      <c r="C790" s="167"/>
    </row>
    <row r="791" spans="3:3">
      <c r="C791" s="167"/>
    </row>
    <row r="792" spans="3:3">
      <c r="C792" s="167"/>
    </row>
    <row r="793" spans="3:3">
      <c r="C793" s="167"/>
    </row>
    <row r="794" spans="3:3">
      <c r="C794" s="167"/>
    </row>
    <row r="795" spans="3:3">
      <c r="C795" s="167"/>
    </row>
    <row r="796" spans="3:3">
      <c r="C796" s="167"/>
    </row>
    <row r="797" spans="3:3">
      <c r="C797" s="167"/>
    </row>
    <row r="798" spans="3:3">
      <c r="C798" s="167"/>
    </row>
    <row r="799" spans="3:3">
      <c r="C799" s="167"/>
    </row>
    <row r="800" spans="3:3">
      <c r="C800" s="167"/>
    </row>
    <row r="801" spans="3:3">
      <c r="C801" s="167"/>
    </row>
    <row r="802" spans="3:3">
      <c r="C802" s="167"/>
    </row>
    <row r="803" spans="3:3">
      <c r="C803" s="167"/>
    </row>
    <row r="804" spans="3:3">
      <c r="C804" s="167"/>
    </row>
    <row r="805" spans="3:3">
      <c r="C805" s="167"/>
    </row>
    <row r="806" spans="3:3">
      <c r="C806" s="167"/>
    </row>
    <row r="807" spans="3:3">
      <c r="C807" s="167"/>
    </row>
    <row r="808" spans="3:3">
      <c r="C808" s="167"/>
    </row>
    <row r="809" spans="3:3">
      <c r="C809" s="167"/>
    </row>
    <row r="810" spans="3:3">
      <c r="C810" s="167"/>
    </row>
    <row r="811" spans="3:3">
      <c r="C811" s="167"/>
    </row>
    <row r="812" spans="3:3">
      <c r="C812" s="167"/>
    </row>
    <row r="813" spans="3:3">
      <c r="C813" s="167"/>
    </row>
    <row r="814" spans="3:3">
      <c r="C814" s="167"/>
    </row>
    <row r="815" spans="3:3">
      <c r="C815" s="167"/>
    </row>
    <row r="816" spans="3:3">
      <c r="C816" s="167"/>
    </row>
    <row r="817" spans="3:3">
      <c r="C817" s="167"/>
    </row>
    <row r="818" spans="3:3">
      <c r="C818" s="167"/>
    </row>
    <row r="819" spans="3:3">
      <c r="C819" s="167"/>
    </row>
    <row r="820" spans="3:3">
      <c r="C820" s="167"/>
    </row>
    <row r="821" spans="3:3">
      <c r="C821" s="167"/>
    </row>
    <row r="822" spans="3:3">
      <c r="C822" s="167"/>
    </row>
    <row r="823" spans="3:3">
      <c r="C823" s="167"/>
    </row>
    <row r="824" spans="3:3">
      <c r="C824" s="167"/>
    </row>
    <row r="825" spans="3:3">
      <c r="C825" s="167"/>
    </row>
    <row r="826" spans="3:3">
      <c r="C826" s="167"/>
    </row>
    <row r="827" spans="3:3">
      <c r="C827" s="167"/>
    </row>
    <row r="828" spans="3:3">
      <c r="C828" s="167"/>
    </row>
    <row r="829" spans="3:3">
      <c r="C829" s="167"/>
    </row>
    <row r="830" spans="3:3">
      <c r="C830" s="167"/>
    </row>
    <row r="831" spans="3:3">
      <c r="C831" s="167"/>
    </row>
    <row r="832" spans="3:3">
      <c r="C832" s="167"/>
    </row>
    <row r="833" spans="3:3">
      <c r="C833" s="167"/>
    </row>
    <row r="834" spans="3:3">
      <c r="C834" s="167"/>
    </row>
    <row r="835" spans="3:3">
      <c r="C835" s="167"/>
    </row>
    <row r="836" spans="3:3">
      <c r="C836" s="167"/>
    </row>
    <row r="837" spans="3:3">
      <c r="C837" s="167"/>
    </row>
    <row r="838" spans="3:3">
      <c r="C838" s="167"/>
    </row>
    <row r="839" spans="3:3">
      <c r="C839" s="167"/>
    </row>
    <row r="840" spans="3:3">
      <c r="C840" s="167"/>
    </row>
    <row r="841" spans="3:3">
      <c r="C841" s="167"/>
    </row>
    <row r="842" spans="3:3">
      <c r="C842" s="167"/>
    </row>
    <row r="843" spans="3:3">
      <c r="C843" s="167"/>
    </row>
    <row r="844" spans="3:3">
      <c r="C844" s="167"/>
    </row>
    <row r="845" spans="3:3">
      <c r="C845" s="167"/>
    </row>
    <row r="846" spans="3:3">
      <c r="C846" s="167"/>
    </row>
    <row r="847" spans="3:3">
      <c r="C847" s="167"/>
    </row>
    <row r="848" spans="3:3">
      <c r="C848" s="167"/>
    </row>
    <row r="849" spans="3:3">
      <c r="C849" s="167"/>
    </row>
    <row r="850" spans="3:3">
      <c r="C850" s="167"/>
    </row>
    <row r="851" spans="3:3">
      <c r="C851" s="167"/>
    </row>
    <row r="852" spans="3:3">
      <c r="C852" s="167"/>
    </row>
    <row r="853" spans="3:3">
      <c r="C853" s="167"/>
    </row>
    <row r="854" spans="3:3">
      <c r="C854" s="167"/>
    </row>
    <row r="855" spans="3:3">
      <c r="C855" s="167"/>
    </row>
    <row r="856" spans="3:3">
      <c r="C856" s="167"/>
    </row>
    <row r="857" spans="3:3">
      <c r="C857" s="167"/>
    </row>
    <row r="858" spans="3:3">
      <c r="C858" s="167"/>
    </row>
    <row r="859" spans="3:3">
      <c r="C859" s="167"/>
    </row>
    <row r="860" spans="3:3">
      <c r="C860" s="167"/>
    </row>
    <row r="861" spans="3:3">
      <c r="C861" s="167"/>
    </row>
    <row r="862" spans="3:3">
      <c r="C862" s="167"/>
    </row>
    <row r="863" spans="3:3">
      <c r="C863" s="167"/>
    </row>
    <row r="864" spans="3:3">
      <c r="C864" s="167"/>
    </row>
    <row r="865" spans="3:3">
      <c r="C865" s="167"/>
    </row>
    <row r="866" spans="3:3">
      <c r="C866" s="167"/>
    </row>
    <row r="867" spans="3:3">
      <c r="C867" s="167"/>
    </row>
    <row r="868" spans="3:3">
      <c r="C868" s="167"/>
    </row>
    <row r="869" spans="3:3">
      <c r="C869" s="167"/>
    </row>
    <row r="870" spans="3:3">
      <c r="C870" s="167"/>
    </row>
    <row r="871" spans="3:3">
      <c r="C871" s="167"/>
    </row>
    <row r="872" spans="3:3">
      <c r="C872" s="167"/>
    </row>
    <row r="873" spans="3:3">
      <c r="C873" s="167"/>
    </row>
    <row r="874" spans="3:3">
      <c r="C874" s="167"/>
    </row>
    <row r="875" spans="3:3">
      <c r="C875" s="167"/>
    </row>
    <row r="876" spans="3:3">
      <c r="C876" s="167"/>
    </row>
    <row r="877" spans="3:3">
      <c r="C877" s="167"/>
    </row>
    <row r="878" spans="3:3">
      <c r="C878" s="167"/>
    </row>
    <row r="879" spans="3:3">
      <c r="C879" s="167"/>
    </row>
    <row r="880" spans="3:3">
      <c r="C880" s="167"/>
    </row>
    <row r="881" spans="3:3">
      <c r="C881" s="167"/>
    </row>
    <row r="882" spans="3:3">
      <c r="C882" s="167"/>
    </row>
    <row r="883" spans="3:3">
      <c r="C883" s="167"/>
    </row>
    <row r="884" spans="3:3">
      <c r="C884" s="167"/>
    </row>
    <row r="885" spans="3:3">
      <c r="C885" s="167"/>
    </row>
    <row r="886" spans="3:3">
      <c r="C886" s="167"/>
    </row>
    <row r="887" spans="3:3">
      <c r="C887" s="167"/>
    </row>
    <row r="888" spans="3:3">
      <c r="C888" s="167"/>
    </row>
    <row r="889" spans="3:3">
      <c r="C889" s="167"/>
    </row>
    <row r="890" spans="3:3">
      <c r="C890" s="167"/>
    </row>
    <row r="891" spans="3:3">
      <c r="C891" s="167"/>
    </row>
    <row r="892" spans="3:3">
      <c r="C892" s="167"/>
    </row>
    <row r="893" spans="3:3">
      <c r="C893" s="167"/>
    </row>
    <row r="894" spans="3:3">
      <c r="C894" s="167"/>
    </row>
    <row r="895" spans="3:3">
      <c r="C895" s="167"/>
    </row>
    <row r="896" spans="3:3">
      <c r="C896" s="167"/>
    </row>
    <row r="897" spans="3:3">
      <c r="C897" s="167"/>
    </row>
    <row r="898" spans="3:3">
      <c r="C898" s="167"/>
    </row>
    <row r="899" spans="3:3">
      <c r="C899" s="167"/>
    </row>
    <row r="900" spans="3:3">
      <c r="C900" s="167"/>
    </row>
    <row r="901" spans="3:3">
      <c r="C901" s="167"/>
    </row>
    <row r="902" spans="3:3">
      <c r="C902" s="167"/>
    </row>
    <row r="903" spans="3:3">
      <c r="C903" s="167"/>
    </row>
    <row r="904" spans="3:3">
      <c r="C904" s="167"/>
    </row>
    <row r="905" spans="3:3">
      <c r="C905" s="167"/>
    </row>
    <row r="906" spans="3:3">
      <c r="C906" s="167"/>
    </row>
  </sheetData>
  <mergeCells count="14">
    <mergeCell ref="A2:F2"/>
    <mergeCell ref="A1:F1"/>
    <mergeCell ref="D4:D5"/>
    <mergeCell ref="A4:A5"/>
    <mergeCell ref="B4:B5"/>
    <mergeCell ref="C4:C5"/>
    <mergeCell ref="B138:F138"/>
    <mergeCell ref="B137:F137"/>
    <mergeCell ref="B145:C145"/>
    <mergeCell ref="B140:C140"/>
    <mergeCell ref="B141:C141"/>
    <mergeCell ref="B142:C142"/>
    <mergeCell ref="B143:C143"/>
    <mergeCell ref="B144:C144"/>
  </mergeCells>
  <pageMargins left="0.78740157480314965" right="0" top="0" bottom="0" header="0" footer="0"/>
  <pageSetup paperSize="9" scale="9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9"/>
  <sheetViews>
    <sheetView zoomScaleNormal="100" workbookViewId="0">
      <selection activeCell="G307" sqref="G307"/>
    </sheetView>
  </sheetViews>
  <sheetFormatPr defaultColWidth="14.28515625" defaultRowHeight="12.75"/>
  <cols>
    <col min="1" max="1" width="6.5703125" style="32" customWidth="1"/>
    <col min="2" max="2" width="6.140625" style="204" customWidth="1"/>
    <col min="3" max="3" width="6.140625" style="205" customWidth="1"/>
    <col min="4" max="4" width="6.140625" style="206" customWidth="1"/>
    <col min="5" max="5" width="54.5703125" style="203" customWidth="1"/>
    <col min="6" max="6" width="13.85546875" style="32" customWidth="1"/>
    <col min="7" max="7" width="11.42578125" style="32" customWidth="1"/>
    <col min="8" max="8" width="12.28515625" style="32" customWidth="1"/>
    <col min="9" max="16384" width="14.28515625" style="88"/>
  </cols>
  <sheetData>
    <row r="1" spans="1:8" ht="18.75" customHeight="1">
      <c r="A1" s="264" t="s">
        <v>813</v>
      </c>
      <c r="B1" s="264"/>
      <c r="C1" s="264"/>
      <c r="D1" s="264"/>
      <c r="E1" s="264"/>
      <c r="F1" s="264"/>
      <c r="G1" s="264"/>
      <c r="H1" s="264"/>
    </row>
    <row r="2" spans="1:8" ht="35.25" customHeight="1">
      <c r="A2" s="264" t="s">
        <v>814</v>
      </c>
      <c r="B2" s="264"/>
      <c r="C2" s="264"/>
      <c r="D2" s="264"/>
      <c r="E2" s="264"/>
      <c r="F2" s="264"/>
      <c r="G2" s="264"/>
      <c r="H2" s="264"/>
    </row>
    <row r="3" spans="1:8" s="181" customFormat="1" ht="13.5" thickBot="1">
      <c r="A3" s="178"/>
      <c r="B3" s="179"/>
      <c r="C3" s="180"/>
      <c r="D3" s="180"/>
      <c r="E3" s="180"/>
      <c r="F3" s="178"/>
      <c r="G3" s="270" t="s">
        <v>750</v>
      </c>
      <c r="H3" s="270"/>
    </row>
    <row r="4" spans="1:8" s="182" customFormat="1" ht="15.75" customHeight="1">
      <c r="A4" s="265" t="s">
        <v>197</v>
      </c>
      <c r="B4" s="267" t="s">
        <v>198</v>
      </c>
      <c r="C4" s="268" t="s">
        <v>199</v>
      </c>
      <c r="D4" s="268" t="s">
        <v>200</v>
      </c>
      <c r="E4" s="269" t="s">
        <v>201</v>
      </c>
      <c r="F4" s="265" t="s">
        <v>202</v>
      </c>
      <c r="G4" s="266" t="s">
        <v>203</v>
      </c>
      <c r="H4" s="266"/>
    </row>
    <row r="5" spans="1:8" s="183" customFormat="1" ht="34.5" customHeight="1">
      <c r="A5" s="265"/>
      <c r="B5" s="261"/>
      <c r="C5" s="261"/>
      <c r="D5" s="261"/>
      <c r="E5" s="269"/>
      <c r="F5" s="266"/>
      <c r="G5" s="125" t="s">
        <v>204</v>
      </c>
      <c r="H5" s="125" t="s">
        <v>205</v>
      </c>
    </row>
    <row r="6" spans="1:8" s="184" customFormat="1">
      <c r="A6" s="142">
        <v>1</v>
      </c>
      <c r="B6" s="142">
        <v>2</v>
      </c>
      <c r="C6" s="142">
        <v>3</v>
      </c>
      <c r="D6" s="142">
        <v>4</v>
      </c>
      <c r="E6" s="142">
        <v>5</v>
      </c>
      <c r="F6" s="142">
        <v>18</v>
      </c>
      <c r="G6" s="142">
        <v>19</v>
      </c>
      <c r="H6" s="142">
        <v>20</v>
      </c>
    </row>
    <row r="7" spans="1:8" s="188" customFormat="1" ht="46.5" customHeight="1">
      <c r="A7" s="125">
        <v>2000</v>
      </c>
      <c r="B7" s="185" t="s">
        <v>206</v>
      </c>
      <c r="C7" s="186" t="s">
        <v>12</v>
      </c>
      <c r="D7" s="186" t="s">
        <v>12</v>
      </c>
      <c r="E7" s="187" t="s">
        <v>801</v>
      </c>
      <c r="F7" s="3">
        <f>G7+H7-'hat1'!F132</f>
        <v>360635.9</v>
      </c>
      <c r="G7" s="96">
        <f>G8+G44+G61+G87+G140+G160+G180+G209+G239+G270+G302</f>
        <v>260622</v>
      </c>
      <c r="H7" s="96">
        <f>H8+H44+H61+H87+H140+H160+H180+H209+H239+H270+H302</f>
        <v>100013.9</v>
      </c>
    </row>
    <row r="8" spans="1:8" s="190" customFormat="1" ht="48.75" customHeight="1">
      <c r="A8" s="123">
        <v>2100</v>
      </c>
      <c r="B8" s="189" t="s">
        <v>207</v>
      </c>
      <c r="C8" s="189" t="s">
        <v>208</v>
      </c>
      <c r="D8" s="189" t="s">
        <v>208</v>
      </c>
      <c r="E8" s="187" t="s">
        <v>802</v>
      </c>
      <c r="F8" s="3">
        <f>G8+H8</f>
        <v>166740.1</v>
      </c>
      <c r="G8" s="3">
        <f>G10+G15+G19+G24+G27+G30+G33+G36</f>
        <v>122425</v>
      </c>
      <c r="H8" s="3">
        <f>H10+H15+H19+H24+H27+H30+H33+H36</f>
        <v>44315.1</v>
      </c>
    </row>
    <row r="9" spans="1:8" ht="11.25" customHeight="1">
      <c r="A9" s="145"/>
      <c r="B9" s="189"/>
      <c r="C9" s="189"/>
      <c r="D9" s="189"/>
      <c r="E9" s="191" t="s">
        <v>5</v>
      </c>
      <c r="F9" s="4"/>
      <c r="G9" s="4"/>
      <c r="H9" s="4"/>
    </row>
    <row r="10" spans="1:8" s="193" customFormat="1" ht="57.75" customHeight="1">
      <c r="A10" s="145">
        <v>2110</v>
      </c>
      <c r="B10" s="189" t="s">
        <v>207</v>
      </c>
      <c r="C10" s="189" t="s">
        <v>209</v>
      </c>
      <c r="D10" s="189" t="s">
        <v>208</v>
      </c>
      <c r="E10" s="192" t="s">
        <v>210</v>
      </c>
      <c r="F10" s="9">
        <f>G10+H10</f>
        <v>127565.1</v>
      </c>
      <c r="G10" s="9">
        <f>G12+G13+G14</f>
        <v>108950</v>
      </c>
      <c r="H10" s="9">
        <f>H12+H13+H14</f>
        <v>18615.099999999999</v>
      </c>
    </row>
    <row r="11" spans="1:8" s="193" customFormat="1" ht="10.5" customHeight="1">
      <c r="A11" s="145"/>
      <c r="B11" s="189"/>
      <c r="C11" s="189"/>
      <c r="D11" s="189"/>
      <c r="E11" s="191" t="s">
        <v>31</v>
      </c>
      <c r="F11" s="4"/>
      <c r="G11" s="9"/>
      <c r="H11" s="9"/>
    </row>
    <row r="12" spans="1:8" ht="25.5">
      <c r="A12" s="145">
        <v>2111</v>
      </c>
      <c r="B12" s="140" t="s">
        <v>207</v>
      </c>
      <c r="C12" s="140" t="s">
        <v>209</v>
      </c>
      <c r="D12" s="140" t="s">
        <v>209</v>
      </c>
      <c r="E12" s="191" t="s">
        <v>211</v>
      </c>
      <c r="F12" s="4">
        <f>G12+H12</f>
        <v>127565.1</v>
      </c>
      <c r="G12" s="4">
        <v>108950</v>
      </c>
      <c r="H12" s="4">
        <v>18615.099999999999</v>
      </c>
    </row>
    <row r="13" spans="1:8" ht="15.75" customHeight="1">
      <c r="A13" s="145">
        <v>2112</v>
      </c>
      <c r="B13" s="140" t="s">
        <v>207</v>
      </c>
      <c r="C13" s="140" t="s">
        <v>209</v>
      </c>
      <c r="D13" s="140" t="s">
        <v>212</v>
      </c>
      <c r="E13" s="191" t="s">
        <v>213</v>
      </c>
      <c r="F13" s="4">
        <f>G13+H13</f>
        <v>0</v>
      </c>
      <c r="G13" s="4"/>
      <c r="H13" s="4"/>
    </row>
    <row r="14" spans="1:8">
      <c r="A14" s="145">
        <v>2113</v>
      </c>
      <c r="B14" s="140" t="s">
        <v>207</v>
      </c>
      <c r="C14" s="140" t="s">
        <v>209</v>
      </c>
      <c r="D14" s="140" t="s">
        <v>214</v>
      </c>
      <c r="E14" s="191" t="s">
        <v>215</v>
      </c>
      <c r="F14" s="4">
        <f>G14+H14</f>
        <v>0</v>
      </c>
      <c r="G14" s="4"/>
      <c r="H14" s="4"/>
    </row>
    <row r="15" spans="1:8" ht="18.75" customHeight="1">
      <c r="A15" s="145">
        <v>2120</v>
      </c>
      <c r="B15" s="189" t="s">
        <v>207</v>
      </c>
      <c r="C15" s="189" t="s">
        <v>212</v>
      </c>
      <c r="D15" s="189" t="s">
        <v>208</v>
      </c>
      <c r="E15" s="192" t="s">
        <v>216</v>
      </c>
      <c r="F15" s="4">
        <f>G15+H15</f>
        <v>0</v>
      </c>
      <c r="G15" s="4">
        <f>G17+G18</f>
        <v>0</v>
      </c>
      <c r="H15" s="4">
        <f>H17+H18</f>
        <v>0</v>
      </c>
    </row>
    <row r="16" spans="1:8" s="193" customFormat="1" ht="9" hidden="1" customHeight="1">
      <c r="A16" s="145"/>
      <c r="B16" s="189"/>
      <c r="C16" s="189"/>
      <c r="D16" s="189"/>
      <c r="E16" s="191" t="s">
        <v>31</v>
      </c>
      <c r="F16" s="4"/>
      <c r="G16" s="9"/>
      <c r="H16" s="9"/>
    </row>
    <row r="17" spans="1:8" hidden="1">
      <c r="A17" s="145">
        <v>2121</v>
      </c>
      <c r="B17" s="140" t="s">
        <v>207</v>
      </c>
      <c r="C17" s="140" t="s">
        <v>212</v>
      </c>
      <c r="D17" s="140" t="s">
        <v>209</v>
      </c>
      <c r="E17" s="194" t="s">
        <v>217</v>
      </c>
      <c r="F17" s="4">
        <f>G17+H17</f>
        <v>0</v>
      </c>
      <c r="G17" s="4"/>
      <c r="H17" s="4"/>
    </row>
    <row r="18" spans="1:8" ht="25.5" hidden="1">
      <c r="A18" s="145">
        <v>2122</v>
      </c>
      <c r="B18" s="140" t="s">
        <v>207</v>
      </c>
      <c r="C18" s="140" t="s">
        <v>212</v>
      </c>
      <c r="D18" s="140" t="s">
        <v>212</v>
      </c>
      <c r="E18" s="191" t="s">
        <v>218</v>
      </c>
      <c r="F18" s="4">
        <f>G18+H18</f>
        <v>0</v>
      </c>
      <c r="G18" s="4"/>
      <c r="H18" s="4"/>
    </row>
    <row r="19" spans="1:8" ht="20.25" customHeight="1">
      <c r="A19" s="145">
        <v>2130</v>
      </c>
      <c r="B19" s="189" t="s">
        <v>207</v>
      </c>
      <c r="C19" s="189" t="s">
        <v>214</v>
      </c>
      <c r="D19" s="189" t="s">
        <v>208</v>
      </c>
      <c r="E19" s="192" t="s">
        <v>219</v>
      </c>
      <c r="F19" s="9">
        <f>G19+H19</f>
        <v>800</v>
      </c>
      <c r="G19" s="9">
        <f>G21+G22+G23</f>
        <v>800</v>
      </c>
      <c r="H19" s="9">
        <f>H21+H22+H23</f>
        <v>0</v>
      </c>
    </row>
    <row r="20" spans="1:8" s="193" customFormat="1">
      <c r="A20" s="145"/>
      <c r="B20" s="189"/>
      <c r="C20" s="189"/>
      <c r="D20" s="189"/>
      <c r="E20" s="191" t="s">
        <v>31</v>
      </c>
      <c r="F20" s="4"/>
      <c r="G20" s="9"/>
      <c r="H20" s="9"/>
    </row>
    <row r="21" spans="1:8" ht="25.5">
      <c r="A21" s="145">
        <v>2131</v>
      </c>
      <c r="B21" s="140" t="s">
        <v>207</v>
      </c>
      <c r="C21" s="140" t="s">
        <v>214</v>
      </c>
      <c r="D21" s="140" t="s">
        <v>209</v>
      </c>
      <c r="E21" s="191" t="s">
        <v>220</v>
      </c>
      <c r="F21" s="4">
        <f>G21+H21</f>
        <v>0</v>
      </c>
      <c r="G21" s="4"/>
      <c r="H21" s="4"/>
    </row>
    <row r="22" spans="1:8">
      <c r="A22" s="145">
        <v>2132</v>
      </c>
      <c r="B22" s="140" t="s">
        <v>207</v>
      </c>
      <c r="C22" s="140">
        <v>3</v>
      </c>
      <c r="D22" s="140">
        <v>2</v>
      </c>
      <c r="E22" s="191" t="s">
        <v>221</v>
      </c>
      <c r="F22" s="4">
        <f>G22+H22</f>
        <v>0</v>
      </c>
      <c r="G22" s="4"/>
      <c r="H22" s="4"/>
    </row>
    <row r="23" spans="1:8" ht="16.5" customHeight="1">
      <c r="A23" s="145">
        <v>2133</v>
      </c>
      <c r="B23" s="140" t="s">
        <v>207</v>
      </c>
      <c r="C23" s="140">
        <v>3</v>
      </c>
      <c r="D23" s="140">
        <v>3</v>
      </c>
      <c r="E23" s="191" t="s">
        <v>222</v>
      </c>
      <c r="F23" s="4">
        <f>G23+H23</f>
        <v>800</v>
      </c>
      <c r="G23" s="4">
        <v>800</v>
      </c>
      <c r="H23" s="4">
        <v>0</v>
      </c>
    </row>
    <row r="24" spans="1:8" hidden="1">
      <c r="A24" s="145">
        <v>2140</v>
      </c>
      <c r="B24" s="189" t="s">
        <v>207</v>
      </c>
      <c r="C24" s="189">
        <v>4</v>
      </c>
      <c r="D24" s="189">
        <v>0</v>
      </c>
      <c r="E24" s="192" t="s">
        <v>223</v>
      </c>
      <c r="F24" s="4">
        <f>G24+H24</f>
        <v>0</v>
      </c>
      <c r="G24" s="4">
        <f>G26</f>
        <v>0</v>
      </c>
      <c r="H24" s="4">
        <f>H26</f>
        <v>0</v>
      </c>
    </row>
    <row r="25" spans="1:8" s="193" customFormat="1" hidden="1">
      <c r="A25" s="145"/>
      <c r="B25" s="189"/>
      <c r="C25" s="189"/>
      <c r="D25" s="189"/>
      <c r="E25" s="191" t="s">
        <v>31</v>
      </c>
      <c r="F25" s="4"/>
      <c r="G25" s="9"/>
      <c r="H25" s="9"/>
    </row>
    <row r="26" spans="1:8" hidden="1">
      <c r="A26" s="145">
        <v>2141</v>
      </c>
      <c r="B26" s="140" t="s">
        <v>207</v>
      </c>
      <c r="C26" s="140">
        <v>4</v>
      </c>
      <c r="D26" s="140">
        <v>1</v>
      </c>
      <c r="E26" s="191" t="s">
        <v>224</v>
      </c>
      <c r="F26" s="4">
        <f>G26+H26</f>
        <v>0</v>
      </c>
      <c r="G26" s="4"/>
      <c r="H26" s="4"/>
    </row>
    <row r="27" spans="1:8" ht="38.25">
      <c r="A27" s="145">
        <v>2150</v>
      </c>
      <c r="B27" s="189" t="s">
        <v>207</v>
      </c>
      <c r="C27" s="189">
        <v>5</v>
      </c>
      <c r="D27" s="189">
        <v>0</v>
      </c>
      <c r="E27" s="192" t="s">
        <v>225</v>
      </c>
      <c r="F27" s="4">
        <f>G27+H27</f>
        <v>0</v>
      </c>
      <c r="G27" s="4">
        <f>G29</f>
        <v>0</v>
      </c>
      <c r="H27" s="4">
        <f>H29</f>
        <v>0</v>
      </c>
    </row>
    <row r="28" spans="1:8" s="193" customFormat="1" ht="10.5" customHeight="1">
      <c r="A28" s="145"/>
      <c r="B28" s="189"/>
      <c r="C28" s="189"/>
      <c r="D28" s="189"/>
      <c r="E28" s="191" t="s">
        <v>31</v>
      </c>
      <c r="F28" s="4"/>
      <c r="G28" s="9"/>
      <c r="H28" s="9"/>
    </row>
    <row r="29" spans="1:8" ht="24" customHeight="1">
      <c r="A29" s="145">
        <v>2151</v>
      </c>
      <c r="B29" s="140" t="s">
        <v>207</v>
      </c>
      <c r="C29" s="140">
        <v>5</v>
      </c>
      <c r="D29" s="140">
        <v>1</v>
      </c>
      <c r="E29" s="191" t="s">
        <v>226</v>
      </c>
      <c r="F29" s="4">
        <f>G29+H29</f>
        <v>0</v>
      </c>
      <c r="G29" s="4"/>
      <c r="H29" s="4"/>
    </row>
    <row r="30" spans="1:8" ht="36.75" customHeight="1">
      <c r="A30" s="145">
        <v>2160</v>
      </c>
      <c r="B30" s="189" t="s">
        <v>207</v>
      </c>
      <c r="C30" s="189">
        <v>6</v>
      </c>
      <c r="D30" s="189">
        <v>0</v>
      </c>
      <c r="E30" s="192" t="s">
        <v>227</v>
      </c>
      <c r="F30" s="9">
        <f>G30+H30</f>
        <v>38375</v>
      </c>
      <c r="G30" s="9">
        <f>G32</f>
        <v>12675</v>
      </c>
      <c r="H30" s="9">
        <f>H32</f>
        <v>25700</v>
      </c>
    </row>
    <row r="31" spans="1:8" s="193" customFormat="1" ht="10.5" customHeight="1">
      <c r="A31" s="145"/>
      <c r="B31" s="189"/>
      <c r="C31" s="189"/>
      <c r="D31" s="189"/>
      <c r="E31" s="191" t="s">
        <v>31</v>
      </c>
      <c r="F31" s="4"/>
      <c r="G31" s="9"/>
      <c r="H31" s="9"/>
    </row>
    <row r="32" spans="1:8" ht="32.25" customHeight="1">
      <c r="A32" s="145">
        <v>2161</v>
      </c>
      <c r="B32" s="140" t="s">
        <v>207</v>
      </c>
      <c r="C32" s="140">
        <v>6</v>
      </c>
      <c r="D32" s="140">
        <v>1</v>
      </c>
      <c r="E32" s="191" t="s">
        <v>228</v>
      </c>
      <c r="F32" s="4">
        <f>G32+H32</f>
        <v>38375</v>
      </c>
      <c r="G32" s="4">
        <v>12675</v>
      </c>
      <c r="H32" s="4">
        <v>25700</v>
      </c>
    </row>
    <row r="33" spans="1:8" hidden="1">
      <c r="A33" s="145">
        <v>2170</v>
      </c>
      <c r="B33" s="189" t="s">
        <v>207</v>
      </c>
      <c r="C33" s="189">
        <v>7</v>
      </c>
      <c r="D33" s="189">
        <v>0</v>
      </c>
      <c r="E33" s="192" t="s">
        <v>229</v>
      </c>
      <c r="F33" s="4">
        <f>G33+H33</f>
        <v>0</v>
      </c>
      <c r="G33" s="4">
        <f>G35</f>
        <v>0</v>
      </c>
      <c r="H33" s="4">
        <f>H35</f>
        <v>0</v>
      </c>
    </row>
    <row r="34" spans="1:8" s="193" customFormat="1" hidden="1">
      <c r="A34" s="145"/>
      <c r="B34" s="189"/>
      <c r="C34" s="189"/>
      <c r="D34" s="189"/>
      <c r="E34" s="191" t="s">
        <v>31</v>
      </c>
      <c r="F34" s="4"/>
      <c r="G34" s="9"/>
      <c r="H34" s="9"/>
    </row>
    <row r="35" spans="1:8" hidden="1">
      <c r="A35" s="145">
        <v>2171</v>
      </c>
      <c r="B35" s="140" t="s">
        <v>207</v>
      </c>
      <c r="C35" s="140">
        <v>7</v>
      </c>
      <c r="D35" s="140">
        <v>1</v>
      </c>
      <c r="E35" s="191" t="s">
        <v>229</v>
      </c>
      <c r="F35" s="4">
        <f>G35+H35</f>
        <v>0</v>
      </c>
      <c r="G35" s="4"/>
      <c r="H35" s="4"/>
    </row>
    <row r="36" spans="1:8" ht="38.25" customHeight="1">
      <c r="A36" s="145">
        <v>2180</v>
      </c>
      <c r="B36" s="189" t="s">
        <v>207</v>
      </c>
      <c r="C36" s="189">
        <v>8</v>
      </c>
      <c r="D36" s="189">
        <v>0</v>
      </c>
      <c r="E36" s="192" t="s">
        <v>230</v>
      </c>
      <c r="F36" s="4">
        <f>G36+H36</f>
        <v>0</v>
      </c>
      <c r="G36" s="4">
        <f>G38</f>
        <v>0</v>
      </c>
      <c r="H36" s="4">
        <f>H38</f>
        <v>0</v>
      </c>
    </row>
    <row r="37" spans="1:8" s="193" customFormat="1" hidden="1">
      <c r="A37" s="145"/>
      <c r="B37" s="189"/>
      <c r="C37" s="189"/>
      <c r="D37" s="189"/>
      <c r="E37" s="191" t="s">
        <v>31</v>
      </c>
      <c r="F37" s="4"/>
      <c r="G37" s="9"/>
      <c r="H37" s="9"/>
    </row>
    <row r="38" spans="1:8" ht="25.5" hidden="1">
      <c r="A38" s="145">
        <v>2181</v>
      </c>
      <c r="B38" s="140" t="s">
        <v>207</v>
      </c>
      <c r="C38" s="140">
        <v>8</v>
      </c>
      <c r="D38" s="140">
        <v>1</v>
      </c>
      <c r="E38" s="191" t="s">
        <v>230</v>
      </c>
      <c r="F38" s="4">
        <f>G38+H38</f>
        <v>0</v>
      </c>
      <c r="G38" s="4">
        <f>G40+G41</f>
        <v>0</v>
      </c>
      <c r="H38" s="4">
        <f>H40+H41</f>
        <v>0</v>
      </c>
    </row>
    <row r="39" spans="1:8" hidden="1">
      <c r="A39" s="145"/>
      <c r="B39" s="140"/>
      <c r="C39" s="140"/>
      <c r="D39" s="140"/>
      <c r="E39" s="191" t="s">
        <v>31</v>
      </c>
      <c r="F39" s="4"/>
      <c r="G39" s="4"/>
      <c r="H39" s="4"/>
    </row>
    <row r="40" spans="1:8" hidden="1">
      <c r="A40" s="145">
        <v>2182</v>
      </c>
      <c r="B40" s="140" t="s">
        <v>207</v>
      </c>
      <c r="C40" s="140">
        <v>8</v>
      </c>
      <c r="D40" s="140">
        <v>1</v>
      </c>
      <c r="E40" s="191" t="s">
        <v>231</v>
      </c>
      <c r="F40" s="4">
        <f>G40+H40</f>
        <v>0</v>
      </c>
      <c r="G40" s="4"/>
      <c r="H40" s="4"/>
    </row>
    <row r="41" spans="1:8" hidden="1">
      <c r="A41" s="145">
        <v>2183</v>
      </c>
      <c r="B41" s="140" t="s">
        <v>207</v>
      </c>
      <c r="C41" s="140">
        <v>8</v>
      </c>
      <c r="D41" s="140">
        <v>1</v>
      </c>
      <c r="E41" s="191" t="s">
        <v>232</v>
      </c>
      <c r="F41" s="4">
        <f>G41+H41</f>
        <v>0</v>
      </c>
      <c r="G41" s="4"/>
      <c r="H41" s="4"/>
    </row>
    <row r="42" spans="1:8" ht="25.5" hidden="1">
      <c r="A42" s="145">
        <v>2184</v>
      </c>
      <c r="B42" s="140" t="s">
        <v>207</v>
      </c>
      <c r="C42" s="140">
        <v>8</v>
      </c>
      <c r="D42" s="140">
        <v>1</v>
      </c>
      <c r="E42" s="191" t="s">
        <v>233</v>
      </c>
      <c r="F42" s="4">
        <f>G42+H42</f>
        <v>0</v>
      </c>
      <c r="G42" s="4"/>
      <c r="H42" s="4"/>
    </row>
    <row r="43" spans="1:8" ht="9.75" hidden="1" customHeight="1">
      <c r="A43" s="145">
        <v>2185</v>
      </c>
      <c r="B43" s="140"/>
      <c r="C43" s="140"/>
      <c r="D43" s="140"/>
      <c r="E43" s="191"/>
      <c r="F43" s="4"/>
      <c r="G43" s="4"/>
      <c r="H43" s="4"/>
    </row>
    <row r="44" spans="1:8" s="190" customFormat="1" ht="39.75" customHeight="1">
      <c r="A44" s="123">
        <v>2200</v>
      </c>
      <c r="B44" s="189" t="s">
        <v>234</v>
      </c>
      <c r="C44" s="189">
        <v>0</v>
      </c>
      <c r="D44" s="189">
        <v>0</v>
      </c>
      <c r="E44" s="187" t="s">
        <v>803</v>
      </c>
      <c r="F44" s="3">
        <f>G44+H44</f>
        <v>1000</v>
      </c>
      <c r="G44" s="3">
        <f>G46+G49+G52+G55+G58</f>
        <v>1000</v>
      </c>
      <c r="H44" s="3">
        <f>H46+H49+H52+H55+H58</f>
        <v>0</v>
      </c>
    </row>
    <row r="45" spans="1:8" hidden="1">
      <c r="A45" s="145"/>
      <c r="B45" s="189"/>
      <c r="C45" s="189"/>
      <c r="D45" s="189"/>
      <c r="E45" s="191" t="s">
        <v>5</v>
      </c>
      <c r="F45" s="4"/>
      <c r="G45" s="4"/>
      <c r="H45" s="4"/>
    </row>
    <row r="46" spans="1:8" hidden="1">
      <c r="A46" s="145">
        <v>2210</v>
      </c>
      <c r="B46" s="189" t="s">
        <v>234</v>
      </c>
      <c r="C46" s="140">
        <v>1</v>
      </c>
      <c r="D46" s="140">
        <v>0</v>
      </c>
      <c r="E46" s="192" t="s">
        <v>235</v>
      </c>
      <c r="F46" s="4">
        <f>G46+H46</f>
        <v>0</v>
      </c>
      <c r="G46" s="4">
        <f>G48</f>
        <v>0</v>
      </c>
      <c r="H46" s="4">
        <f>H48</f>
        <v>0</v>
      </c>
    </row>
    <row r="47" spans="1:8" s="193" customFormat="1" hidden="1">
      <c r="A47" s="145"/>
      <c r="B47" s="189"/>
      <c r="C47" s="189"/>
      <c r="D47" s="189"/>
      <c r="E47" s="191" t="s">
        <v>31</v>
      </c>
      <c r="F47" s="4"/>
      <c r="G47" s="9"/>
      <c r="H47" s="9"/>
    </row>
    <row r="48" spans="1:8" hidden="1">
      <c r="A48" s="145">
        <v>2211</v>
      </c>
      <c r="B48" s="140" t="s">
        <v>234</v>
      </c>
      <c r="C48" s="140">
        <v>1</v>
      </c>
      <c r="D48" s="140">
        <v>1</v>
      </c>
      <c r="E48" s="191" t="s">
        <v>236</v>
      </c>
      <c r="F48" s="4">
        <f>G48+H48</f>
        <v>0</v>
      </c>
      <c r="G48" s="4"/>
      <c r="H48" s="4"/>
    </row>
    <row r="49" spans="1:8" hidden="1">
      <c r="A49" s="145">
        <v>2220</v>
      </c>
      <c r="B49" s="189" t="s">
        <v>234</v>
      </c>
      <c r="C49" s="189">
        <v>2</v>
      </c>
      <c r="D49" s="189">
        <v>0</v>
      </c>
      <c r="E49" s="192" t="s">
        <v>237</v>
      </c>
      <c r="F49" s="4">
        <f>G49+H49</f>
        <v>0</v>
      </c>
      <c r="G49" s="4">
        <f>G51</f>
        <v>0</v>
      </c>
      <c r="H49" s="4">
        <f>H51</f>
        <v>0</v>
      </c>
    </row>
    <row r="50" spans="1:8" s="193" customFormat="1" hidden="1">
      <c r="A50" s="145"/>
      <c r="B50" s="189"/>
      <c r="C50" s="189"/>
      <c r="D50" s="189"/>
      <c r="E50" s="191" t="s">
        <v>31</v>
      </c>
      <c r="F50" s="4"/>
      <c r="G50" s="9"/>
      <c r="H50" s="9"/>
    </row>
    <row r="51" spans="1:8" hidden="1">
      <c r="A51" s="145">
        <v>2221</v>
      </c>
      <c r="B51" s="140" t="s">
        <v>234</v>
      </c>
      <c r="C51" s="140">
        <v>2</v>
      </c>
      <c r="D51" s="140">
        <v>1</v>
      </c>
      <c r="E51" s="191" t="s">
        <v>238</v>
      </c>
      <c r="F51" s="4">
        <f>G51+H51</f>
        <v>0</v>
      </c>
      <c r="G51" s="4"/>
      <c r="H51" s="4"/>
    </row>
    <row r="52" spans="1:8" hidden="1">
      <c r="A52" s="145">
        <v>2230</v>
      </c>
      <c r="B52" s="189" t="s">
        <v>234</v>
      </c>
      <c r="C52" s="140">
        <v>3</v>
      </c>
      <c r="D52" s="140">
        <v>0</v>
      </c>
      <c r="E52" s="192" t="s">
        <v>239</v>
      </c>
      <c r="F52" s="4">
        <f>G52+H52</f>
        <v>0</v>
      </c>
      <c r="G52" s="4">
        <f>G54</f>
        <v>0</v>
      </c>
      <c r="H52" s="4">
        <f>H54</f>
        <v>0</v>
      </c>
    </row>
    <row r="53" spans="1:8" s="193" customFormat="1" hidden="1">
      <c r="A53" s="145"/>
      <c r="B53" s="189"/>
      <c r="C53" s="189"/>
      <c r="D53" s="189"/>
      <c r="E53" s="191" t="s">
        <v>31</v>
      </c>
      <c r="F53" s="4"/>
      <c r="G53" s="9"/>
      <c r="H53" s="9"/>
    </row>
    <row r="54" spans="1:8" hidden="1">
      <c r="A54" s="145">
        <v>2231</v>
      </c>
      <c r="B54" s="140" t="s">
        <v>234</v>
      </c>
      <c r="C54" s="140">
        <v>3</v>
      </c>
      <c r="D54" s="140">
        <v>1</v>
      </c>
      <c r="E54" s="191" t="s">
        <v>240</v>
      </c>
      <c r="F54" s="4">
        <f>G54+H54</f>
        <v>0</v>
      </c>
      <c r="G54" s="4"/>
      <c r="H54" s="4"/>
    </row>
    <row r="55" spans="1:8" ht="25.5" hidden="1">
      <c r="A55" s="145">
        <v>2240</v>
      </c>
      <c r="B55" s="189" t="s">
        <v>234</v>
      </c>
      <c r="C55" s="189">
        <v>4</v>
      </c>
      <c r="D55" s="189">
        <v>0</v>
      </c>
      <c r="E55" s="192" t="s">
        <v>241</v>
      </c>
      <c r="F55" s="4">
        <f>G55+H55</f>
        <v>0</v>
      </c>
      <c r="G55" s="4">
        <f>G57</f>
        <v>0</v>
      </c>
      <c r="H55" s="4">
        <f>H57</f>
        <v>0</v>
      </c>
    </row>
    <row r="56" spans="1:8" s="193" customFormat="1" hidden="1">
      <c r="A56" s="145"/>
      <c r="B56" s="189"/>
      <c r="C56" s="189"/>
      <c r="D56" s="189"/>
      <c r="E56" s="191" t="s">
        <v>31</v>
      </c>
      <c r="F56" s="4"/>
      <c r="G56" s="9"/>
      <c r="H56" s="9"/>
    </row>
    <row r="57" spans="1:8" ht="9" hidden="1" customHeight="1">
      <c r="A57" s="145">
        <v>2241</v>
      </c>
      <c r="B57" s="140" t="s">
        <v>234</v>
      </c>
      <c r="C57" s="140">
        <v>4</v>
      </c>
      <c r="D57" s="140">
        <v>1</v>
      </c>
      <c r="E57" s="191" t="s">
        <v>241</v>
      </c>
      <c r="F57" s="4">
        <f>G57+H57</f>
        <v>0</v>
      </c>
      <c r="G57" s="4"/>
      <c r="H57" s="4"/>
    </row>
    <row r="58" spans="1:8" ht="15.75" customHeight="1">
      <c r="A58" s="145">
        <v>2250</v>
      </c>
      <c r="B58" s="189" t="s">
        <v>234</v>
      </c>
      <c r="C58" s="189" t="s">
        <v>212</v>
      </c>
      <c r="D58" s="189">
        <v>0</v>
      </c>
      <c r="E58" s="195" t="s">
        <v>237</v>
      </c>
      <c r="F58" s="4">
        <f>G58+H58</f>
        <v>1000</v>
      </c>
      <c r="G58" s="4">
        <f>G60</f>
        <v>1000</v>
      </c>
      <c r="H58" s="4">
        <f>H60</f>
        <v>0</v>
      </c>
    </row>
    <row r="59" spans="1:8" s="193" customFormat="1" ht="12.75" customHeight="1">
      <c r="A59" s="145"/>
      <c r="B59" s="189"/>
      <c r="C59" s="189"/>
      <c r="D59" s="189"/>
      <c r="E59" s="191" t="s">
        <v>31</v>
      </c>
      <c r="F59" s="4"/>
      <c r="G59" s="9"/>
      <c r="H59" s="9"/>
    </row>
    <row r="60" spans="1:8" ht="13.5" customHeight="1">
      <c r="A60" s="145">
        <v>2251</v>
      </c>
      <c r="B60" s="140" t="s">
        <v>234</v>
      </c>
      <c r="C60" s="140" t="s">
        <v>212</v>
      </c>
      <c r="D60" s="140">
        <v>1</v>
      </c>
      <c r="E60" s="196" t="s">
        <v>238</v>
      </c>
      <c r="F60" s="4">
        <f>G60+H60</f>
        <v>1000</v>
      </c>
      <c r="G60" s="4">
        <v>1000</v>
      </c>
      <c r="H60" s="4">
        <v>0</v>
      </c>
    </row>
    <row r="61" spans="1:8" s="190" customFormat="1" ht="50.25" customHeight="1">
      <c r="A61" s="123">
        <v>2300</v>
      </c>
      <c r="B61" s="189" t="s">
        <v>243</v>
      </c>
      <c r="C61" s="189">
        <v>0</v>
      </c>
      <c r="D61" s="189">
        <v>0</v>
      </c>
      <c r="E61" s="187" t="s">
        <v>804</v>
      </c>
      <c r="F61" s="3">
        <f>G61+H61</f>
        <v>0</v>
      </c>
      <c r="G61" s="3">
        <f>G63+G68+G71+G75+G78+G81+G84</f>
        <v>0</v>
      </c>
      <c r="H61" s="3">
        <f>H63+H68+H71+H75+H78+H81+H84</f>
        <v>0</v>
      </c>
    </row>
    <row r="62" spans="1:8" hidden="1">
      <c r="A62" s="145"/>
      <c r="B62" s="189"/>
      <c r="C62" s="189"/>
      <c r="D62" s="189"/>
      <c r="E62" s="191" t="s">
        <v>5</v>
      </c>
      <c r="F62" s="4"/>
      <c r="G62" s="4"/>
      <c r="H62" s="4"/>
    </row>
    <row r="63" spans="1:8" hidden="1">
      <c r="A63" s="145">
        <v>2310</v>
      </c>
      <c r="B63" s="189" t="s">
        <v>243</v>
      </c>
      <c r="C63" s="189">
        <v>1</v>
      </c>
      <c r="D63" s="189">
        <v>0</v>
      </c>
      <c r="E63" s="192" t="s">
        <v>244</v>
      </c>
      <c r="F63" s="4">
        <f>G63+H63</f>
        <v>0</v>
      </c>
      <c r="G63" s="4">
        <f>G65+G66+G67</f>
        <v>0</v>
      </c>
      <c r="H63" s="4">
        <f>H65+H66+H67</f>
        <v>0</v>
      </c>
    </row>
    <row r="64" spans="1:8" s="193" customFormat="1" hidden="1">
      <c r="A64" s="145"/>
      <c r="B64" s="189"/>
      <c r="C64" s="189"/>
      <c r="D64" s="189"/>
      <c r="E64" s="191" t="s">
        <v>31</v>
      </c>
      <c r="F64" s="4"/>
      <c r="G64" s="9"/>
      <c r="H64" s="9"/>
    </row>
    <row r="65" spans="1:8" hidden="1">
      <c r="A65" s="145">
        <v>2311</v>
      </c>
      <c r="B65" s="140" t="s">
        <v>243</v>
      </c>
      <c r="C65" s="140">
        <v>1</v>
      </c>
      <c r="D65" s="140">
        <v>1</v>
      </c>
      <c r="E65" s="191" t="s">
        <v>245</v>
      </c>
      <c r="F65" s="4">
        <f>G65+H65</f>
        <v>0</v>
      </c>
      <c r="G65" s="4"/>
      <c r="H65" s="4"/>
    </row>
    <row r="66" spans="1:8" hidden="1">
      <c r="A66" s="145">
        <v>2312</v>
      </c>
      <c r="B66" s="140" t="s">
        <v>243</v>
      </c>
      <c r="C66" s="140">
        <v>1</v>
      </c>
      <c r="D66" s="140">
        <v>2</v>
      </c>
      <c r="E66" s="191" t="s">
        <v>246</v>
      </c>
      <c r="F66" s="4">
        <f>G66+H66</f>
        <v>0</v>
      </c>
      <c r="G66" s="4"/>
      <c r="H66" s="4"/>
    </row>
    <row r="67" spans="1:8" hidden="1">
      <c r="A67" s="145">
        <v>2313</v>
      </c>
      <c r="B67" s="140" t="s">
        <v>243</v>
      </c>
      <c r="C67" s="140">
        <v>1</v>
      </c>
      <c r="D67" s="140">
        <v>3</v>
      </c>
      <c r="E67" s="191" t="s">
        <v>247</v>
      </c>
      <c r="F67" s="4">
        <f>G67+H67</f>
        <v>0</v>
      </c>
      <c r="G67" s="4"/>
      <c r="H67" s="4"/>
    </row>
    <row r="68" spans="1:8" hidden="1">
      <c r="A68" s="145">
        <v>2320</v>
      </c>
      <c r="B68" s="189" t="s">
        <v>243</v>
      </c>
      <c r="C68" s="189">
        <v>2</v>
      </c>
      <c r="D68" s="189">
        <v>0</v>
      </c>
      <c r="E68" s="192" t="s">
        <v>248</v>
      </c>
      <c r="F68" s="4">
        <f>G68+H68</f>
        <v>0</v>
      </c>
      <c r="G68" s="4">
        <f>G70</f>
        <v>0</v>
      </c>
      <c r="H68" s="4">
        <f>H70</f>
        <v>0</v>
      </c>
    </row>
    <row r="69" spans="1:8" s="193" customFormat="1" hidden="1">
      <c r="A69" s="145"/>
      <c r="B69" s="189"/>
      <c r="C69" s="189"/>
      <c r="D69" s="189"/>
      <c r="E69" s="191" t="s">
        <v>31</v>
      </c>
      <c r="F69" s="4"/>
      <c r="G69" s="9"/>
      <c r="H69" s="9"/>
    </row>
    <row r="70" spans="1:8" hidden="1">
      <c r="A70" s="145">
        <v>2321</v>
      </c>
      <c r="B70" s="140" t="s">
        <v>243</v>
      </c>
      <c r="C70" s="140">
        <v>2</v>
      </c>
      <c r="D70" s="140">
        <v>1</v>
      </c>
      <c r="E70" s="191" t="s">
        <v>249</v>
      </c>
      <c r="F70" s="4">
        <f>G70+H70</f>
        <v>0</v>
      </c>
      <c r="G70" s="4"/>
      <c r="H70" s="4"/>
    </row>
    <row r="71" spans="1:8" ht="25.5" hidden="1">
      <c r="A71" s="145">
        <v>2330</v>
      </c>
      <c r="B71" s="189" t="s">
        <v>243</v>
      </c>
      <c r="C71" s="189">
        <v>3</v>
      </c>
      <c r="D71" s="189">
        <v>0</v>
      </c>
      <c r="E71" s="192" t="s">
        <v>250</v>
      </c>
      <c r="F71" s="4">
        <f>G71+H71</f>
        <v>0</v>
      </c>
      <c r="G71" s="4">
        <f>G73+G74</f>
        <v>0</v>
      </c>
      <c r="H71" s="4">
        <f>H73+H74</f>
        <v>0</v>
      </c>
    </row>
    <row r="72" spans="1:8" s="193" customFormat="1" hidden="1">
      <c r="A72" s="145"/>
      <c r="B72" s="189"/>
      <c r="C72" s="189"/>
      <c r="D72" s="189"/>
      <c r="E72" s="191" t="s">
        <v>31</v>
      </c>
      <c r="F72" s="4"/>
      <c r="G72" s="9"/>
      <c r="H72" s="9"/>
    </row>
    <row r="73" spans="1:8" hidden="1">
      <c r="A73" s="145">
        <v>2331</v>
      </c>
      <c r="B73" s="140" t="s">
        <v>243</v>
      </c>
      <c r="C73" s="140">
        <v>3</v>
      </c>
      <c r="D73" s="140">
        <v>1</v>
      </c>
      <c r="E73" s="191" t="s">
        <v>251</v>
      </c>
      <c r="F73" s="4">
        <f>G73+H73</f>
        <v>0</v>
      </c>
      <c r="G73" s="4"/>
      <c r="H73" s="4"/>
    </row>
    <row r="74" spans="1:8" hidden="1">
      <c r="A74" s="145">
        <v>2332</v>
      </c>
      <c r="B74" s="140" t="s">
        <v>243</v>
      </c>
      <c r="C74" s="140">
        <v>3</v>
      </c>
      <c r="D74" s="140">
        <v>2</v>
      </c>
      <c r="E74" s="191" t="s">
        <v>252</v>
      </c>
      <c r="F74" s="4">
        <f>G74+H74</f>
        <v>0</v>
      </c>
      <c r="G74" s="4"/>
      <c r="H74" s="4"/>
    </row>
    <row r="75" spans="1:8" hidden="1">
      <c r="A75" s="145">
        <v>2340</v>
      </c>
      <c r="B75" s="189" t="s">
        <v>243</v>
      </c>
      <c r="C75" s="189">
        <v>4</v>
      </c>
      <c r="D75" s="189">
        <v>0</v>
      </c>
      <c r="E75" s="192" t="s">
        <v>253</v>
      </c>
      <c r="F75" s="4">
        <f>G75+H75</f>
        <v>0</v>
      </c>
      <c r="G75" s="4">
        <f>G77</f>
        <v>0</v>
      </c>
      <c r="H75" s="4">
        <f>H77</f>
        <v>0</v>
      </c>
    </row>
    <row r="76" spans="1:8" s="193" customFormat="1" hidden="1">
      <c r="A76" s="145"/>
      <c r="B76" s="189"/>
      <c r="C76" s="189"/>
      <c r="D76" s="189"/>
      <c r="E76" s="191" t="s">
        <v>31</v>
      </c>
      <c r="F76" s="4"/>
      <c r="G76" s="9"/>
      <c r="H76" s="9"/>
    </row>
    <row r="77" spans="1:8" hidden="1">
      <c r="A77" s="145">
        <v>2341</v>
      </c>
      <c r="B77" s="140" t="s">
        <v>243</v>
      </c>
      <c r="C77" s="140">
        <v>4</v>
      </c>
      <c r="D77" s="140">
        <v>1</v>
      </c>
      <c r="E77" s="191" t="s">
        <v>253</v>
      </c>
      <c r="F77" s="4">
        <f>G77+H77</f>
        <v>0</v>
      </c>
      <c r="G77" s="4"/>
      <c r="H77" s="4"/>
    </row>
    <row r="78" spans="1:8" hidden="1">
      <c r="A78" s="145">
        <v>2350</v>
      </c>
      <c r="B78" s="189" t="s">
        <v>243</v>
      </c>
      <c r="C78" s="189">
        <v>5</v>
      </c>
      <c r="D78" s="189">
        <v>0</v>
      </c>
      <c r="E78" s="192" t="s">
        <v>254</v>
      </c>
      <c r="F78" s="4">
        <f>G78+H78</f>
        <v>0</v>
      </c>
      <c r="G78" s="4">
        <f>G80</f>
        <v>0</v>
      </c>
      <c r="H78" s="4">
        <f>H80</f>
        <v>0</v>
      </c>
    </row>
    <row r="79" spans="1:8" s="193" customFormat="1" hidden="1">
      <c r="A79" s="145"/>
      <c r="B79" s="189"/>
      <c r="C79" s="189"/>
      <c r="D79" s="189"/>
      <c r="E79" s="191" t="s">
        <v>31</v>
      </c>
      <c r="F79" s="4"/>
      <c r="G79" s="9"/>
      <c r="H79" s="9"/>
    </row>
    <row r="80" spans="1:8" hidden="1">
      <c r="A80" s="145">
        <v>2351</v>
      </c>
      <c r="B80" s="140" t="s">
        <v>243</v>
      </c>
      <c r="C80" s="140">
        <v>5</v>
      </c>
      <c r="D80" s="140">
        <v>1</v>
      </c>
      <c r="E80" s="191" t="s">
        <v>255</v>
      </c>
      <c r="F80" s="4">
        <f>G80+H80</f>
        <v>0</v>
      </c>
      <c r="G80" s="4"/>
      <c r="H80" s="4"/>
    </row>
    <row r="81" spans="1:8" ht="25.5" hidden="1">
      <c r="A81" s="145">
        <v>2360</v>
      </c>
      <c r="B81" s="189" t="s">
        <v>243</v>
      </c>
      <c r="C81" s="189">
        <v>6</v>
      </c>
      <c r="D81" s="189">
        <v>0</v>
      </c>
      <c r="E81" s="192" t="s">
        <v>256</v>
      </c>
      <c r="F81" s="4">
        <f>G81+H81</f>
        <v>0</v>
      </c>
      <c r="G81" s="4">
        <f>G83</f>
        <v>0</v>
      </c>
      <c r="H81" s="4">
        <f>H83</f>
        <v>0</v>
      </c>
    </row>
    <row r="82" spans="1:8" s="193" customFormat="1" hidden="1">
      <c r="A82" s="145"/>
      <c r="B82" s="189"/>
      <c r="C82" s="189"/>
      <c r="D82" s="189"/>
      <c r="E82" s="191" t="s">
        <v>31</v>
      </c>
      <c r="F82" s="4"/>
      <c r="G82" s="9"/>
      <c r="H82" s="9"/>
    </row>
    <row r="83" spans="1:8" ht="25.5" hidden="1">
      <c r="A83" s="145">
        <v>2361</v>
      </c>
      <c r="B83" s="140" t="s">
        <v>243</v>
      </c>
      <c r="C83" s="140">
        <v>6</v>
      </c>
      <c r="D83" s="140">
        <v>1</v>
      </c>
      <c r="E83" s="191" t="s">
        <v>256</v>
      </c>
      <c r="F83" s="4">
        <f>G83+H83</f>
        <v>0</v>
      </c>
      <c r="G83" s="4"/>
      <c r="H83" s="4"/>
    </row>
    <row r="84" spans="1:8" ht="25.5" hidden="1">
      <c r="A84" s="145">
        <v>2370</v>
      </c>
      <c r="B84" s="189" t="s">
        <v>243</v>
      </c>
      <c r="C84" s="189">
        <v>7</v>
      </c>
      <c r="D84" s="189">
        <v>0</v>
      </c>
      <c r="E84" s="192" t="s">
        <v>257</v>
      </c>
      <c r="F84" s="4">
        <f>G84+H84</f>
        <v>0</v>
      </c>
      <c r="G84" s="4">
        <f>G86</f>
        <v>0</v>
      </c>
      <c r="H84" s="4">
        <f>H86</f>
        <v>0</v>
      </c>
    </row>
    <row r="85" spans="1:8" s="193" customFormat="1" hidden="1">
      <c r="A85" s="145"/>
      <c r="B85" s="189"/>
      <c r="C85" s="189"/>
      <c r="D85" s="189"/>
      <c r="E85" s="191" t="s">
        <v>31</v>
      </c>
      <c r="F85" s="4"/>
      <c r="G85" s="9"/>
      <c r="H85" s="9"/>
    </row>
    <row r="86" spans="1:8" ht="25.5" hidden="1">
      <c r="A86" s="145">
        <v>2371</v>
      </c>
      <c r="B86" s="140" t="s">
        <v>243</v>
      </c>
      <c r="C86" s="140">
        <v>7</v>
      </c>
      <c r="D86" s="140">
        <v>1</v>
      </c>
      <c r="E86" s="191" t="s">
        <v>258</v>
      </c>
      <c r="F86" s="4">
        <f>G86+H86</f>
        <v>0</v>
      </c>
      <c r="G86" s="4"/>
      <c r="H86" s="4"/>
    </row>
    <row r="87" spans="1:8" s="190" customFormat="1" ht="38.25">
      <c r="A87" s="123">
        <v>2400</v>
      </c>
      <c r="B87" s="189" t="s">
        <v>259</v>
      </c>
      <c r="C87" s="189">
        <v>0</v>
      </c>
      <c r="D87" s="189">
        <v>0</v>
      </c>
      <c r="E87" s="187" t="s">
        <v>805</v>
      </c>
      <c r="F87" s="3">
        <f>G87+H87</f>
        <v>18788</v>
      </c>
      <c r="G87" s="3">
        <f>G89+G93+G99+G107+G112+G119+G122+G128+G137</f>
        <v>288</v>
      </c>
      <c r="H87" s="3">
        <f>H89+H93+H99+H107+H112+H119+H122+H128+H137</f>
        <v>18500</v>
      </c>
    </row>
    <row r="88" spans="1:8">
      <c r="A88" s="145"/>
      <c r="B88" s="189"/>
      <c r="C88" s="189"/>
      <c r="D88" s="189"/>
      <c r="E88" s="191" t="s">
        <v>5</v>
      </c>
      <c r="F88" s="4"/>
      <c r="G88" s="4"/>
      <c r="H88" s="4"/>
    </row>
    <row r="89" spans="1:8" ht="30" customHeight="1">
      <c r="A89" s="145">
        <v>2410</v>
      </c>
      <c r="B89" s="189" t="s">
        <v>259</v>
      </c>
      <c r="C89" s="189">
        <v>1</v>
      </c>
      <c r="D89" s="189">
        <v>0</v>
      </c>
      <c r="E89" s="192" t="s">
        <v>260</v>
      </c>
      <c r="F89" s="4">
        <f>G89+H89</f>
        <v>0</v>
      </c>
      <c r="G89" s="4">
        <f>G91+G92</f>
        <v>0</v>
      </c>
      <c r="H89" s="4">
        <f>H91+H92</f>
        <v>0</v>
      </c>
    </row>
    <row r="90" spans="1:8" s="193" customFormat="1" hidden="1">
      <c r="A90" s="145"/>
      <c r="B90" s="189"/>
      <c r="C90" s="189"/>
      <c r="D90" s="189"/>
      <c r="E90" s="191" t="s">
        <v>31</v>
      </c>
      <c r="F90" s="4"/>
      <c r="G90" s="9"/>
      <c r="H90" s="9"/>
    </row>
    <row r="91" spans="1:8" ht="25.5" hidden="1">
      <c r="A91" s="145">
        <v>2411</v>
      </c>
      <c r="B91" s="140" t="s">
        <v>259</v>
      </c>
      <c r="C91" s="140">
        <v>1</v>
      </c>
      <c r="D91" s="140">
        <v>1</v>
      </c>
      <c r="E91" s="191" t="s">
        <v>261</v>
      </c>
      <c r="F91" s="4">
        <f>G91+H91</f>
        <v>0</v>
      </c>
      <c r="G91" s="4"/>
      <c r="H91" s="4"/>
    </row>
    <row r="92" spans="1:8" ht="25.5" hidden="1">
      <c r="A92" s="145">
        <v>2412</v>
      </c>
      <c r="B92" s="140" t="s">
        <v>259</v>
      </c>
      <c r="C92" s="140">
        <v>1</v>
      </c>
      <c r="D92" s="140">
        <v>2</v>
      </c>
      <c r="E92" s="191" t="s">
        <v>262</v>
      </c>
      <c r="F92" s="4">
        <f>G92+H92</f>
        <v>0</v>
      </c>
      <c r="G92" s="4"/>
      <c r="H92" s="4"/>
    </row>
    <row r="93" spans="1:8" ht="33.75" customHeight="1">
      <c r="A93" s="145">
        <v>2420</v>
      </c>
      <c r="B93" s="189" t="s">
        <v>259</v>
      </c>
      <c r="C93" s="189">
        <v>2</v>
      </c>
      <c r="D93" s="189">
        <v>0</v>
      </c>
      <c r="E93" s="192" t="s">
        <v>263</v>
      </c>
      <c r="F93" s="9">
        <f>G93+H93</f>
        <v>288</v>
      </c>
      <c r="G93" s="9">
        <f>G95+G96+G97+G98</f>
        <v>288</v>
      </c>
      <c r="H93" s="9">
        <f>H95+H96+H97+H98</f>
        <v>0</v>
      </c>
    </row>
    <row r="94" spans="1:8" s="193" customFormat="1">
      <c r="A94" s="145"/>
      <c r="B94" s="189"/>
      <c r="C94" s="189"/>
      <c r="D94" s="189"/>
      <c r="E94" s="191" t="s">
        <v>31</v>
      </c>
      <c r="F94" s="4"/>
      <c r="G94" s="9"/>
      <c r="H94" s="9"/>
    </row>
    <row r="95" spans="1:8">
      <c r="A95" s="145">
        <v>2421</v>
      </c>
      <c r="B95" s="140" t="s">
        <v>259</v>
      </c>
      <c r="C95" s="140">
        <v>2</v>
      </c>
      <c r="D95" s="140">
        <v>1</v>
      </c>
      <c r="E95" s="191" t="s">
        <v>264</v>
      </c>
      <c r="F95" s="4">
        <f>G95+H95</f>
        <v>288</v>
      </c>
      <c r="G95" s="4">
        <v>288</v>
      </c>
      <c r="H95" s="4">
        <v>0</v>
      </c>
    </row>
    <row r="96" spans="1:8" ht="13.5" customHeight="1">
      <c r="A96" s="145">
        <v>2422</v>
      </c>
      <c r="B96" s="140" t="s">
        <v>259</v>
      </c>
      <c r="C96" s="140">
        <v>2</v>
      </c>
      <c r="D96" s="140">
        <v>2</v>
      </c>
      <c r="E96" s="191" t="s">
        <v>265</v>
      </c>
      <c r="F96" s="4">
        <f>G96+H96</f>
        <v>0</v>
      </c>
      <c r="G96" s="4"/>
      <c r="H96" s="4"/>
    </row>
    <row r="97" spans="1:8" ht="14.25" customHeight="1">
      <c r="A97" s="145">
        <v>2423</v>
      </c>
      <c r="B97" s="140" t="s">
        <v>259</v>
      </c>
      <c r="C97" s="140">
        <v>2</v>
      </c>
      <c r="D97" s="140">
        <v>3</v>
      </c>
      <c r="E97" s="191" t="s">
        <v>266</v>
      </c>
      <c r="F97" s="4">
        <f>G97+H97</f>
        <v>0</v>
      </c>
      <c r="G97" s="4"/>
      <c r="H97" s="4"/>
    </row>
    <row r="98" spans="1:8" ht="13.5" customHeight="1">
      <c r="A98" s="145">
        <v>2424</v>
      </c>
      <c r="B98" s="140" t="s">
        <v>259</v>
      </c>
      <c r="C98" s="140">
        <v>2</v>
      </c>
      <c r="D98" s="140">
        <v>4</v>
      </c>
      <c r="E98" s="191" t="s">
        <v>267</v>
      </c>
      <c r="F98" s="4">
        <f>G98+H98</f>
        <v>0</v>
      </c>
      <c r="G98" s="4">
        <v>0</v>
      </c>
      <c r="H98" s="4">
        <v>0</v>
      </c>
    </row>
    <row r="99" spans="1:8" ht="24" customHeight="1">
      <c r="A99" s="145">
        <v>2430</v>
      </c>
      <c r="B99" s="189" t="s">
        <v>259</v>
      </c>
      <c r="C99" s="189">
        <v>3</v>
      </c>
      <c r="D99" s="189">
        <v>0</v>
      </c>
      <c r="E99" s="192" t="s">
        <v>268</v>
      </c>
      <c r="F99" s="4">
        <f>G99+H99</f>
        <v>0</v>
      </c>
      <c r="G99" s="4">
        <f>G101+G102+G103+G104+G105+G106</f>
        <v>0</v>
      </c>
      <c r="H99" s="4"/>
    </row>
    <row r="100" spans="1:8" s="193" customFormat="1" hidden="1">
      <c r="A100" s="145"/>
      <c r="B100" s="189"/>
      <c r="C100" s="189"/>
      <c r="D100" s="189"/>
      <c r="E100" s="191" t="s">
        <v>31</v>
      </c>
      <c r="F100" s="4"/>
      <c r="G100" s="9"/>
      <c r="H100" s="9"/>
    </row>
    <row r="101" spans="1:8" hidden="1">
      <c r="A101" s="145">
        <v>2431</v>
      </c>
      <c r="B101" s="140" t="s">
        <v>259</v>
      </c>
      <c r="C101" s="140">
        <v>3</v>
      </c>
      <c r="D101" s="140">
        <v>1</v>
      </c>
      <c r="E101" s="191" t="s">
        <v>269</v>
      </c>
      <c r="F101" s="4">
        <f t="shared" ref="F101:F107" si="0">G101+H101</f>
        <v>0</v>
      </c>
      <c r="G101" s="4"/>
      <c r="H101" s="4"/>
    </row>
    <row r="102" spans="1:8" hidden="1">
      <c r="A102" s="145">
        <v>2432</v>
      </c>
      <c r="B102" s="140" t="s">
        <v>259</v>
      </c>
      <c r="C102" s="140">
        <v>3</v>
      </c>
      <c r="D102" s="140">
        <v>2</v>
      </c>
      <c r="E102" s="191" t="s">
        <v>270</v>
      </c>
      <c r="F102" s="4">
        <f t="shared" si="0"/>
        <v>0</v>
      </c>
      <c r="G102" s="4"/>
      <c r="H102" s="4"/>
    </row>
    <row r="103" spans="1:8" ht="13.5" hidden="1" customHeight="1">
      <c r="A103" s="145">
        <v>2433</v>
      </c>
      <c r="B103" s="140" t="s">
        <v>259</v>
      </c>
      <c r="C103" s="140">
        <v>3</v>
      </c>
      <c r="D103" s="140">
        <v>3</v>
      </c>
      <c r="E103" s="191" t="s">
        <v>271</v>
      </c>
      <c r="F103" s="4">
        <f t="shared" si="0"/>
        <v>0</v>
      </c>
      <c r="G103" s="4"/>
      <c r="H103" s="4"/>
    </row>
    <row r="104" spans="1:8" hidden="1">
      <c r="A104" s="145">
        <v>2434</v>
      </c>
      <c r="B104" s="140" t="s">
        <v>259</v>
      </c>
      <c r="C104" s="140">
        <v>3</v>
      </c>
      <c r="D104" s="140">
        <v>4</v>
      </c>
      <c r="E104" s="191" t="s">
        <v>272</v>
      </c>
      <c r="F104" s="4">
        <f t="shared" si="0"/>
        <v>0</v>
      </c>
      <c r="G104" s="4"/>
      <c r="H104" s="4"/>
    </row>
    <row r="105" spans="1:8" hidden="1">
      <c r="A105" s="145">
        <v>2435</v>
      </c>
      <c r="B105" s="140" t="s">
        <v>259</v>
      </c>
      <c r="C105" s="140">
        <v>3</v>
      </c>
      <c r="D105" s="140">
        <v>5</v>
      </c>
      <c r="E105" s="191" t="s">
        <v>273</v>
      </c>
      <c r="F105" s="4">
        <f t="shared" si="0"/>
        <v>0</v>
      </c>
      <c r="G105" s="4"/>
      <c r="H105" s="4"/>
    </row>
    <row r="106" spans="1:8" ht="13.5" hidden="1" customHeight="1">
      <c r="A106" s="145">
        <v>2436</v>
      </c>
      <c r="B106" s="140" t="s">
        <v>259</v>
      </c>
      <c r="C106" s="140">
        <v>3</v>
      </c>
      <c r="D106" s="140">
        <v>6</v>
      </c>
      <c r="E106" s="191" t="s">
        <v>274</v>
      </c>
      <c r="F106" s="4">
        <f t="shared" si="0"/>
        <v>0</v>
      </c>
      <c r="G106" s="4"/>
      <c r="H106" s="4"/>
    </row>
    <row r="107" spans="1:8" ht="32.25" customHeight="1">
      <c r="A107" s="145">
        <v>2440</v>
      </c>
      <c r="B107" s="189" t="s">
        <v>259</v>
      </c>
      <c r="C107" s="189">
        <v>4</v>
      </c>
      <c r="D107" s="189">
        <v>0</v>
      </c>
      <c r="E107" s="192" t="s">
        <v>275</v>
      </c>
      <c r="F107" s="4">
        <f t="shared" si="0"/>
        <v>0</v>
      </c>
      <c r="G107" s="4">
        <f>G109+G110+G111</f>
        <v>0</v>
      </c>
      <c r="H107" s="4">
        <f>H109+H110+H111</f>
        <v>0</v>
      </c>
    </row>
    <row r="108" spans="1:8" s="193" customFormat="1" hidden="1">
      <c r="A108" s="145"/>
      <c r="B108" s="189"/>
      <c r="C108" s="189"/>
      <c r="D108" s="189"/>
      <c r="E108" s="191" t="s">
        <v>31</v>
      </c>
      <c r="F108" s="4"/>
      <c r="G108" s="9"/>
      <c r="H108" s="9"/>
    </row>
    <row r="109" spans="1:8" ht="25.5" hidden="1">
      <c r="A109" s="145">
        <v>2441</v>
      </c>
      <c r="B109" s="140" t="s">
        <v>259</v>
      </c>
      <c r="C109" s="140">
        <v>4</v>
      </c>
      <c r="D109" s="140">
        <v>1</v>
      </c>
      <c r="E109" s="191" t="s">
        <v>276</v>
      </c>
      <c r="F109" s="4">
        <f>G109+H109</f>
        <v>0</v>
      </c>
      <c r="G109" s="4"/>
      <c r="H109" s="4"/>
    </row>
    <row r="110" spans="1:8" hidden="1">
      <c r="A110" s="145">
        <v>2442</v>
      </c>
      <c r="B110" s="140" t="s">
        <v>259</v>
      </c>
      <c r="C110" s="140">
        <v>4</v>
      </c>
      <c r="D110" s="140">
        <v>2</v>
      </c>
      <c r="E110" s="191" t="s">
        <v>277</v>
      </c>
      <c r="F110" s="4">
        <f>G110+H110</f>
        <v>0</v>
      </c>
      <c r="G110" s="4"/>
      <c r="H110" s="4"/>
    </row>
    <row r="111" spans="1:8" ht="13.5" hidden="1" customHeight="1">
      <c r="A111" s="145">
        <v>2443</v>
      </c>
      <c r="B111" s="140" t="s">
        <v>259</v>
      </c>
      <c r="C111" s="140">
        <v>4</v>
      </c>
      <c r="D111" s="140">
        <v>3</v>
      </c>
      <c r="E111" s="191" t="s">
        <v>278</v>
      </c>
      <c r="F111" s="4">
        <f>G111+H111</f>
        <v>0</v>
      </c>
      <c r="G111" s="4"/>
      <c r="H111" s="4"/>
    </row>
    <row r="112" spans="1:8" ht="24" customHeight="1">
      <c r="A112" s="145">
        <v>2450</v>
      </c>
      <c r="B112" s="189" t="s">
        <v>259</v>
      </c>
      <c r="C112" s="189">
        <v>5</v>
      </c>
      <c r="D112" s="189">
        <v>0</v>
      </c>
      <c r="E112" s="192" t="s">
        <v>279</v>
      </c>
      <c r="F112" s="3">
        <f>G112+H112</f>
        <v>18500</v>
      </c>
      <c r="G112" s="4">
        <f>G114+G115+G116+G117+G118</f>
        <v>0</v>
      </c>
      <c r="H112" s="3">
        <f>H114+H115+H116+H117+H118</f>
        <v>18500</v>
      </c>
    </row>
    <row r="113" spans="1:8" s="193" customFormat="1">
      <c r="A113" s="145"/>
      <c r="B113" s="189"/>
      <c r="C113" s="189"/>
      <c r="D113" s="189"/>
      <c r="E113" s="191" t="s">
        <v>31</v>
      </c>
      <c r="F113" s="4"/>
      <c r="G113" s="9"/>
      <c r="H113" s="9"/>
    </row>
    <row r="114" spans="1:8" ht="13.5" customHeight="1">
      <c r="A114" s="145">
        <v>2451</v>
      </c>
      <c r="B114" s="140" t="s">
        <v>259</v>
      </c>
      <c r="C114" s="140">
        <v>5</v>
      </c>
      <c r="D114" s="140">
        <v>1</v>
      </c>
      <c r="E114" s="191" t="s">
        <v>280</v>
      </c>
      <c r="F114" s="4">
        <f t="shared" ref="F114:F119" si="1">G114+H114</f>
        <v>18500</v>
      </c>
      <c r="G114" s="4">
        <v>0</v>
      </c>
      <c r="H114" s="4">
        <v>18500</v>
      </c>
    </row>
    <row r="115" spans="1:8">
      <c r="A115" s="145">
        <v>2452</v>
      </c>
      <c r="B115" s="140" t="s">
        <v>259</v>
      </c>
      <c r="C115" s="140">
        <v>5</v>
      </c>
      <c r="D115" s="140">
        <v>2</v>
      </c>
      <c r="E115" s="191" t="s">
        <v>281</v>
      </c>
      <c r="F115" s="4">
        <f t="shared" si="1"/>
        <v>0</v>
      </c>
      <c r="G115" s="4"/>
      <c r="H115" s="4"/>
    </row>
    <row r="116" spans="1:8">
      <c r="A116" s="145">
        <v>2453</v>
      </c>
      <c r="B116" s="140" t="s">
        <v>259</v>
      </c>
      <c r="C116" s="140">
        <v>5</v>
      </c>
      <c r="D116" s="140">
        <v>3</v>
      </c>
      <c r="E116" s="191" t="s">
        <v>282</v>
      </c>
      <c r="F116" s="4">
        <f t="shared" si="1"/>
        <v>0</v>
      </c>
      <c r="G116" s="4"/>
      <c r="H116" s="4"/>
    </row>
    <row r="117" spans="1:8">
      <c r="A117" s="145">
        <v>2454</v>
      </c>
      <c r="B117" s="140" t="s">
        <v>259</v>
      </c>
      <c r="C117" s="140">
        <v>5</v>
      </c>
      <c r="D117" s="140">
        <v>4</v>
      </c>
      <c r="E117" s="191" t="s">
        <v>283</v>
      </c>
      <c r="F117" s="4">
        <f t="shared" si="1"/>
        <v>0</v>
      </c>
      <c r="G117" s="4"/>
      <c r="H117" s="4"/>
    </row>
    <row r="118" spans="1:8">
      <c r="A118" s="145">
        <v>2455</v>
      </c>
      <c r="B118" s="140" t="s">
        <v>259</v>
      </c>
      <c r="C118" s="140">
        <v>5</v>
      </c>
      <c r="D118" s="140">
        <v>5</v>
      </c>
      <c r="E118" s="191" t="s">
        <v>284</v>
      </c>
      <c r="F118" s="4">
        <f t="shared" si="1"/>
        <v>0</v>
      </c>
      <c r="G118" s="4"/>
      <c r="H118" s="4"/>
    </row>
    <row r="119" spans="1:8" ht="15" customHeight="1">
      <c r="A119" s="145">
        <v>2460</v>
      </c>
      <c r="B119" s="189" t="s">
        <v>259</v>
      </c>
      <c r="C119" s="189">
        <v>6</v>
      </c>
      <c r="D119" s="189">
        <v>0</v>
      </c>
      <c r="E119" s="192" t="s">
        <v>285</v>
      </c>
      <c r="F119" s="4">
        <f t="shared" si="1"/>
        <v>0</v>
      </c>
      <c r="G119" s="4">
        <f>G121</f>
        <v>0</v>
      </c>
      <c r="H119" s="4">
        <f>H121</f>
        <v>0</v>
      </c>
    </row>
    <row r="120" spans="1:8" s="193" customFormat="1" ht="11.25" hidden="1" customHeight="1">
      <c r="A120" s="145"/>
      <c r="B120" s="189"/>
      <c r="C120" s="189"/>
      <c r="D120" s="189"/>
      <c r="E120" s="191" t="s">
        <v>31</v>
      </c>
      <c r="F120" s="4"/>
      <c r="G120" s="9"/>
      <c r="H120" s="9"/>
    </row>
    <row r="121" spans="1:8" hidden="1">
      <c r="A121" s="145">
        <v>2461</v>
      </c>
      <c r="B121" s="140" t="s">
        <v>259</v>
      </c>
      <c r="C121" s="140">
        <v>6</v>
      </c>
      <c r="D121" s="140">
        <v>1</v>
      </c>
      <c r="E121" s="191" t="s">
        <v>286</v>
      </c>
      <c r="F121" s="4">
        <f>G121+H121</f>
        <v>0</v>
      </c>
      <c r="G121" s="4"/>
      <c r="H121" s="4"/>
    </row>
    <row r="122" spans="1:8" ht="21.75" hidden="1" customHeight="1">
      <c r="A122" s="145">
        <v>2470</v>
      </c>
      <c r="B122" s="189" t="s">
        <v>259</v>
      </c>
      <c r="C122" s="189">
        <v>7</v>
      </c>
      <c r="D122" s="189">
        <v>0</v>
      </c>
      <c r="E122" s="192" t="s">
        <v>287</v>
      </c>
      <c r="F122" s="4">
        <f>G122+H122</f>
        <v>0</v>
      </c>
      <c r="G122" s="4">
        <f>G124+G125+G126+G127</f>
        <v>0</v>
      </c>
      <c r="H122" s="4">
        <f>H124+H125+H126+H127</f>
        <v>0</v>
      </c>
    </row>
    <row r="123" spans="1:8" s="193" customFormat="1" ht="13.5" hidden="1" customHeight="1">
      <c r="A123" s="145"/>
      <c r="B123" s="189"/>
      <c r="C123" s="189"/>
      <c r="D123" s="189"/>
      <c r="E123" s="191" t="s">
        <v>31</v>
      </c>
      <c r="F123" s="4"/>
      <c r="G123" s="9"/>
      <c r="H123" s="9"/>
    </row>
    <row r="124" spans="1:8" ht="25.5" hidden="1">
      <c r="A124" s="145">
        <v>2471</v>
      </c>
      <c r="B124" s="140" t="s">
        <v>259</v>
      </c>
      <c r="C124" s="140">
        <v>7</v>
      </c>
      <c r="D124" s="140">
        <v>1</v>
      </c>
      <c r="E124" s="191" t="s">
        <v>288</v>
      </c>
      <c r="F124" s="4">
        <f>G124+H124</f>
        <v>0</v>
      </c>
      <c r="G124" s="4"/>
      <c r="H124" s="4"/>
    </row>
    <row r="125" spans="1:8" hidden="1">
      <c r="A125" s="145">
        <v>2472</v>
      </c>
      <c r="B125" s="140" t="s">
        <v>259</v>
      </c>
      <c r="C125" s="140">
        <v>7</v>
      </c>
      <c r="D125" s="140">
        <v>2</v>
      </c>
      <c r="E125" s="191" t="s">
        <v>289</v>
      </c>
      <c r="F125" s="4">
        <f>G125+H125</f>
        <v>0</v>
      </c>
      <c r="G125" s="4"/>
      <c r="H125" s="4"/>
    </row>
    <row r="126" spans="1:8" hidden="1">
      <c r="A126" s="145">
        <v>2473</v>
      </c>
      <c r="B126" s="140" t="s">
        <v>259</v>
      </c>
      <c r="C126" s="140">
        <v>7</v>
      </c>
      <c r="D126" s="140">
        <v>3</v>
      </c>
      <c r="E126" s="191" t="s">
        <v>290</v>
      </c>
      <c r="F126" s="4">
        <f>G126+H126</f>
        <v>0</v>
      </c>
      <c r="G126" s="4"/>
      <c r="H126" s="4"/>
    </row>
    <row r="127" spans="1:8" hidden="1">
      <c r="A127" s="145">
        <v>2474</v>
      </c>
      <c r="B127" s="140" t="s">
        <v>259</v>
      </c>
      <c r="C127" s="140">
        <v>7</v>
      </c>
      <c r="D127" s="140">
        <v>4</v>
      </c>
      <c r="E127" s="191" t="s">
        <v>291</v>
      </c>
      <c r="F127" s="4">
        <f>G127+H127</f>
        <v>0</v>
      </c>
      <c r="G127" s="4"/>
      <c r="H127" s="4"/>
    </row>
    <row r="128" spans="1:8" ht="33.75" customHeight="1">
      <c r="A128" s="145">
        <v>2480</v>
      </c>
      <c r="B128" s="189" t="s">
        <v>259</v>
      </c>
      <c r="C128" s="189">
        <v>8</v>
      </c>
      <c r="D128" s="189">
        <v>0</v>
      </c>
      <c r="E128" s="192" t="s">
        <v>292</v>
      </c>
      <c r="F128" s="4">
        <f>G128+H128</f>
        <v>0</v>
      </c>
      <c r="G128" s="4">
        <f>G130+G131+G132+G133+G134+G135+G136</f>
        <v>0</v>
      </c>
      <c r="H128" s="4">
        <f>H130+H131+H132+H133+H134+H135+H136</f>
        <v>0</v>
      </c>
    </row>
    <row r="129" spans="1:8" s="193" customFormat="1" hidden="1">
      <c r="A129" s="145"/>
      <c r="B129" s="189"/>
      <c r="C129" s="189"/>
      <c r="D129" s="189"/>
      <c r="E129" s="191" t="s">
        <v>31</v>
      </c>
      <c r="F129" s="4"/>
      <c r="G129" s="9"/>
      <c r="H129" s="9"/>
    </row>
    <row r="130" spans="1:8" ht="38.25" hidden="1">
      <c r="A130" s="145">
        <v>2481</v>
      </c>
      <c r="B130" s="140" t="s">
        <v>259</v>
      </c>
      <c r="C130" s="140">
        <v>8</v>
      </c>
      <c r="D130" s="140">
        <v>1</v>
      </c>
      <c r="E130" s="191" t="s">
        <v>293</v>
      </c>
      <c r="F130" s="4">
        <f t="shared" ref="F130:F137" si="2">G130+H130</f>
        <v>0</v>
      </c>
      <c r="G130" s="4"/>
      <c r="H130" s="4"/>
    </row>
    <row r="131" spans="1:8" ht="38.25" hidden="1">
      <c r="A131" s="145">
        <v>2482</v>
      </c>
      <c r="B131" s="140" t="s">
        <v>259</v>
      </c>
      <c r="C131" s="140">
        <v>8</v>
      </c>
      <c r="D131" s="140">
        <v>2</v>
      </c>
      <c r="E131" s="191" t="s">
        <v>294</v>
      </c>
      <c r="F131" s="4">
        <f t="shared" si="2"/>
        <v>0</v>
      </c>
      <c r="G131" s="4"/>
      <c r="H131" s="4"/>
    </row>
    <row r="132" spans="1:8" ht="25.5" hidden="1">
      <c r="A132" s="145">
        <v>2483</v>
      </c>
      <c r="B132" s="140" t="s">
        <v>259</v>
      </c>
      <c r="C132" s="140">
        <v>8</v>
      </c>
      <c r="D132" s="140">
        <v>3</v>
      </c>
      <c r="E132" s="191" t="s">
        <v>295</v>
      </c>
      <c r="F132" s="4">
        <f t="shared" si="2"/>
        <v>0</v>
      </c>
      <c r="G132" s="4"/>
      <c r="H132" s="4"/>
    </row>
    <row r="133" spans="1:8" ht="38.25" hidden="1">
      <c r="A133" s="145">
        <v>2484</v>
      </c>
      <c r="B133" s="140" t="s">
        <v>259</v>
      </c>
      <c r="C133" s="140">
        <v>8</v>
      </c>
      <c r="D133" s="140">
        <v>4</v>
      </c>
      <c r="E133" s="191" t="s">
        <v>296</v>
      </c>
      <c r="F133" s="4">
        <f t="shared" si="2"/>
        <v>0</v>
      </c>
      <c r="G133" s="4"/>
      <c r="H133" s="4"/>
    </row>
    <row r="134" spans="1:8" ht="25.5" hidden="1">
      <c r="A134" s="145">
        <v>2485</v>
      </c>
      <c r="B134" s="140" t="s">
        <v>259</v>
      </c>
      <c r="C134" s="140">
        <v>8</v>
      </c>
      <c r="D134" s="140">
        <v>5</v>
      </c>
      <c r="E134" s="191" t="s">
        <v>297</v>
      </c>
      <c r="F134" s="4">
        <f t="shared" si="2"/>
        <v>0</v>
      </c>
      <c r="G134" s="4"/>
      <c r="H134" s="4"/>
    </row>
    <row r="135" spans="1:8" ht="25.5" hidden="1">
      <c r="A135" s="145">
        <v>2486</v>
      </c>
      <c r="B135" s="140" t="s">
        <v>259</v>
      </c>
      <c r="C135" s="140">
        <v>8</v>
      </c>
      <c r="D135" s="140">
        <v>6</v>
      </c>
      <c r="E135" s="191" t="s">
        <v>298</v>
      </c>
      <c r="F135" s="4">
        <f t="shared" si="2"/>
        <v>0</v>
      </c>
      <c r="G135" s="4"/>
      <c r="H135" s="4"/>
    </row>
    <row r="136" spans="1:8" ht="25.5" hidden="1">
      <c r="A136" s="145">
        <v>2487</v>
      </c>
      <c r="B136" s="140" t="s">
        <v>259</v>
      </c>
      <c r="C136" s="140">
        <v>8</v>
      </c>
      <c r="D136" s="140">
        <v>7</v>
      </c>
      <c r="E136" s="191" t="s">
        <v>299</v>
      </c>
      <c r="F136" s="4">
        <f t="shared" si="2"/>
        <v>0</v>
      </c>
      <c r="G136" s="4"/>
      <c r="H136" s="4"/>
    </row>
    <row r="137" spans="1:8" ht="33.75" customHeight="1">
      <c r="A137" s="145">
        <v>2490</v>
      </c>
      <c r="B137" s="189" t="s">
        <v>259</v>
      </c>
      <c r="C137" s="189">
        <v>9</v>
      </c>
      <c r="D137" s="189">
        <v>0</v>
      </c>
      <c r="E137" s="192" t="s">
        <v>300</v>
      </c>
      <c r="F137" s="9">
        <f t="shared" si="2"/>
        <v>0</v>
      </c>
      <c r="G137" s="9">
        <f>G139</f>
        <v>0</v>
      </c>
      <c r="H137" s="9">
        <f>H139</f>
        <v>0</v>
      </c>
    </row>
    <row r="138" spans="1:8" s="193" customFormat="1" hidden="1">
      <c r="A138" s="145"/>
      <c r="B138" s="189"/>
      <c r="C138" s="189"/>
      <c r="D138" s="189"/>
      <c r="E138" s="191" t="s">
        <v>31</v>
      </c>
      <c r="F138" s="4"/>
      <c r="G138" s="9"/>
      <c r="H138" s="9"/>
    </row>
    <row r="139" spans="1:8" ht="25.5" hidden="1">
      <c r="A139" s="145">
        <v>2491</v>
      </c>
      <c r="B139" s="140" t="s">
        <v>259</v>
      </c>
      <c r="C139" s="140">
        <v>9</v>
      </c>
      <c r="D139" s="140">
        <v>1</v>
      </c>
      <c r="E139" s="191" t="s">
        <v>300</v>
      </c>
      <c r="F139" s="4">
        <f>G139+H139</f>
        <v>0</v>
      </c>
      <c r="G139" s="4"/>
      <c r="H139" s="4">
        <v>0</v>
      </c>
    </row>
    <row r="140" spans="1:8" s="190" customFormat="1" ht="38.25">
      <c r="A140" s="123">
        <v>2500</v>
      </c>
      <c r="B140" s="189" t="s">
        <v>301</v>
      </c>
      <c r="C140" s="189">
        <v>0</v>
      </c>
      <c r="D140" s="189">
        <v>0</v>
      </c>
      <c r="E140" s="187" t="s">
        <v>806</v>
      </c>
      <c r="F140" s="3">
        <f>G140+H140</f>
        <v>7100</v>
      </c>
      <c r="G140" s="3">
        <f>G142+G145+G148+G151+G154+G157</f>
        <v>7100</v>
      </c>
      <c r="H140" s="3">
        <f>H142+H145+H148+H151+H154+H157</f>
        <v>0</v>
      </c>
    </row>
    <row r="141" spans="1:8">
      <c r="A141" s="145"/>
      <c r="B141" s="189"/>
      <c r="C141" s="189"/>
      <c r="D141" s="189"/>
      <c r="E141" s="191" t="s">
        <v>5</v>
      </c>
      <c r="F141" s="4"/>
      <c r="G141" s="4"/>
      <c r="H141" s="4"/>
    </row>
    <row r="142" spans="1:8" ht="21.75" customHeight="1">
      <c r="A142" s="145">
        <v>2510</v>
      </c>
      <c r="B142" s="189" t="s">
        <v>301</v>
      </c>
      <c r="C142" s="189">
        <v>1</v>
      </c>
      <c r="D142" s="189">
        <v>0</v>
      </c>
      <c r="E142" s="192" t="s">
        <v>302</v>
      </c>
      <c r="F142" s="9">
        <f>G142+H142</f>
        <v>7100</v>
      </c>
      <c r="G142" s="9">
        <f>G144</f>
        <v>7100</v>
      </c>
      <c r="H142" s="9">
        <f>H144</f>
        <v>0</v>
      </c>
    </row>
    <row r="143" spans="1:8" s="193" customFormat="1">
      <c r="A143" s="145"/>
      <c r="B143" s="189"/>
      <c r="C143" s="189"/>
      <c r="D143" s="189"/>
      <c r="E143" s="191" t="s">
        <v>31</v>
      </c>
      <c r="F143" s="4"/>
      <c r="G143" s="9"/>
      <c r="H143" s="9"/>
    </row>
    <row r="144" spans="1:8">
      <c r="A144" s="145">
        <v>2511</v>
      </c>
      <c r="B144" s="140" t="s">
        <v>301</v>
      </c>
      <c r="C144" s="140">
        <v>1</v>
      </c>
      <c r="D144" s="140">
        <v>1</v>
      </c>
      <c r="E144" s="191" t="s">
        <v>302</v>
      </c>
      <c r="F144" s="4">
        <f>G144+H144</f>
        <v>7100</v>
      </c>
      <c r="G144" s="4">
        <v>7100</v>
      </c>
      <c r="H144" s="4">
        <v>0</v>
      </c>
    </row>
    <row r="145" spans="1:8" ht="21.75" customHeight="1">
      <c r="A145" s="145">
        <v>2520</v>
      </c>
      <c r="B145" s="189" t="s">
        <v>301</v>
      </c>
      <c r="C145" s="189">
        <v>2</v>
      </c>
      <c r="D145" s="189">
        <v>0</v>
      </c>
      <c r="E145" s="192" t="s">
        <v>303</v>
      </c>
      <c r="F145" s="3">
        <f>G145+H145</f>
        <v>0</v>
      </c>
      <c r="G145" s="3">
        <f>G147</f>
        <v>0</v>
      </c>
      <c r="H145" s="3">
        <f>H147</f>
        <v>0</v>
      </c>
    </row>
    <row r="146" spans="1:8" s="193" customFormat="1" hidden="1">
      <c r="A146" s="145"/>
      <c r="B146" s="189"/>
      <c r="C146" s="189"/>
      <c r="D146" s="189"/>
      <c r="E146" s="191" t="s">
        <v>31</v>
      </c>
      <c r="F146" s="4"/>
      <c r="G146" s="9"/>
      <c r="H146" s="9"/>
    </row>
    <row r="147" spans="1:8" hidden="1">
      <c r="A147" s="145">
        <v>2521</v>
      </c>
      <c r="B147" s="140" t="s">
        <v>301</v>
      </c>
      <c r="C147" s="140">
        <v>2</v>
      </c>
      <c r="D147" s="140">
        <v>1</v>
      </c>
      <c r="E147" s="191" t="s">
        <v>304</v>
      </c>
      <c r="F147" s="4">
        <f>G147+H147</f>
        <v>0</v>
      </c>
      <c r="G147" s="4"/>
      <c r="H147" s="4"/>
    </row>
    <row r="148" spans="1:8" ht="21.75" customHeight="1">
      <c r="A148" s="145">
        <v>2530</v>
      </c>
      <c r="B148" s="189" t="s">
        <v>301</v>
      </c>
      <c r="C148" s="189">
        <v>3</v>
      </c>
      <c r="D148" s="189">
        <v>0</v>
      </c>
      <c r="E148" s="192" t="s">
        <v>305</v>
      </c>
      <c r="F148" s="3">
        <f>G148+H148</f>
        <v>0</v>
      </c>
      <c r="G148" s="3">
        <f>G150</f>
        <v>0</v>
      </c>
      <c r="H148" s="3">
        <f>H150</f>
        <v>0</v>
      </c>
    </row>
    <row r="149" spans="1:8" s="193" customFormat="1" ht="12" hidden="1" customHeight="1">
      <c r="A149" s="145"/>
      <c r="B149" s="189"/>
      <c r="C149" s="189"/>
      <c r="D149" s="189"/>
      <c r="E149" s="191" t="s">
        <v>31</v>
      </c>
      <c r="F149" s="4"/>
      <c r="G149" s="9"/>
      <c r="H149" s="9"/>
    </row>
    <row r="150" spans="1:8" hidden="1">
      <c r="A150" s="145">
        <v>2531</v>
      </c>
      <c r="B150" s="140" t="s">
        <v>301</v>
      </c>
      <c r="C150" s="140">
        <v>3</v>
      </c>
      <c r="D150" s="140">
        <v>1</v>
      </c>
      <c r="E150" s="191" t="s">
        <v>305</v>
      </c>
      <c r="F150" s="4">
        <f>G150+H150</f>
        <v>0</v>
      </c>
      <c r="G150" s="4"/>
      <c r="H150" s="4"/>
    </row>
    <row r="151" spans="1:8" ht="29.25" customHeight="1">
      <c r="A151" s="145">
        <v>2540</v>
      </c>
      <c r="B151" s="189" t="s">
        <v>301</v>
      </c>
      <c r="C151" s="189">
        <v>4</v>
      </c>
      <c r="D151" s="189">
        <v>0</v>
      </c>
      <c r="E151" s="192" t="s">
        <v>306</v>
      </c>
      <c r="F151" s="3">
        <f>G151+H151</f>
        <v>0</v>
      </c>
      <c r="G151" s="3">
        <f>G153</f>
        <v>0</v>
      </c>
      <c r="H151" s="3">
        <f>H153</f>
        <v>0</v>
      </c>
    </row>
    <row r="152" spans="1:8" s="193" customFormat="1" ht="2.25" hidden="1" customHeight="1">
      <c r="A152" s="145"/>
      <c r="B152" s="189"/>
      <c r="C152" s="189"/>
      <c r="D152" s="189"/>
      <c r="E152" s="191" t="s">
        <v>31</v>
      </c>
      <c r="F152" s="4"/>
      <c r="G152" s="9"/>
      <c r="H152" s="9"/>
    </row>
    <row r="153" spans="1:8" hidden="1">
      <c r="A153" s="145">
        <v>2541</v>
      </c>
      <c r="B153" s="140" t="s">
        <v>301</v>
      </c>
      <c r="C153" s="140">
        <v>4</v>
      </c>
      <c r="D153" s="140">
        <v>1</v>
      </c>
      <c r="E153" s="191" t="s">
        <v>306</v>
      </c>
      <c r="F153" s="4">
        <f>G153+H153</f>
        <v>0</v>
      </c>
      <c r="G153" s="4"/>
      <c r="H153" s="4"/>
    </row>
    <row r="154" spans="1:8" ht="0.75" hidden="1" customHeight="1">
      <c r="A154" s="145">
        <v>2550</v>
      </c>
      <c r="B154" s="189" t="s">
        <v>301</v>
      </c>
      <c r="C154" s="189">
        <v>5</v>
      </c>
      <c r="D154" s="189">
        <v>0</v>
      </c>
      <c r="E154" s="192" t="s">
        <v>307</v>
      </c>
      <c r="F154" s="3">
        <f>G154+H154</f>
        <v>0</v>
      </c>
      <c r="G154" s="3">
        <f>G156</f>
        <v>0</v>
      </c>
      <c r="H154" s="3">
        <f>H156</f>
        <v>0</v>
      </c>
    </row>
    <row r="155" spans="1:8" s="193" customFormat="1" hidden="1">
      <c r="A155" s="145"/>
      <c r="B155" s="189"/>
      <c r="C155" s="189"/>
      <c r="D155" s="189"/>
      <c r="E155" s="191" t="s">
        <v>31</v>
      </c>
      <c r="F155" s="4"/>
      <c r="G155" s="9"/>
      <c r="H155" s="9"/>
    </row>
    <row r="156" spans="1:8" ht="25.5" hidden="1">
      <c r="A156" s="145">
        <v>2551</v>
      </c>
      <c r="B156" s="140" t="s">
        <v>301</v>
      </c>
      <c r="C156" s="140">
        <v>5</v>
      </c>
      <c r="D156" s="140">
        <v>1</v>
      </c>
      <c r="E156" s="191" t="s">
        <v>307</v>
      </c>
      <c r="F156" s="4">
        <f>G156+H156</f>
        <v>0</v>
      </c>
      <c r="G156" s="4"/>
      <c r="H156" s="4"/>
    </row>
    <row r="157" spans="1:8" ht="33" customHeight="1">
      <c r="A157" s="145">
        <v>2560</v>
      </c>
      <c r="B157" s="189" t="s">
        <v>301</v>
      </c>
      <c r="C157" s="189">
        <v>6</v>
      </c>
      <c r="D157" s="189">
        <v>0</v>
      </c>
      <c r="E157" s="192" t="s">
        <v>308</v>
      </c>
      <c r="F157" s="3">
        <f>G157+H157</f>
        <v>0</v>
      </c>
      <c r="G157" s="3">
        <f>G159</f>
        <v>0</v>
      </c>
      <c r="H157" s="3">
        <f>H159</f>
        <v>0</v>
      </c>
    </row>
    <row r="158" spans="1:8" s="193" customFormat="1" hidden="1">
      <c r="A158" s="145"/>
      <c r="B158" s="189"/>
      <c r="C158" s="189"/>
      <c r="D158" s="189"/>
      <c r="E158" s="191" t="s">
        <v>31</v>
      </c>
      <c r="F158" s="4"/>
      <c r="G158" s="9"/>
      <c r="H158" s="9"/>
    </row>
    <row r="159" spans="1:8" ht="25.5" hidden="1">
      <c r="A159" s="145">
        <v>2561</v>
      </c>
      <c r="B159" s="140" t="s">
        <v>301</v>
      </c>
      <c r="C159" s="140">
        <v>6</v>
      </c>
      <c r="D159" s="140">
        <v>1</v>
      </c>
      <c r="E159" s="191" t="s">
        <v>308</v>
      </c>
      <c r="F159" s="4">
        <f>G159+H159</f>
        <v>0</v>
      </c>
      <c r="G159" s="4"/>
      <c r="H159" s="4"/>
    </row>
    <row r="160" spans="1:8" s="190" customFormat="1" ht="51">
      <c r="A160" s="123">
        <v>2600</v>
      </c>
      <c r="B160" s="189" t="s">
        <v>309</v>
      </c>
      <c r="C160" s="189">
        <v>0</v>
      </c>
      <c r="D160" s="189">
        <v>0</v>
      </c>
      <c r="E160" s="187" t="s">
        <v>807</v>
      </c>
      <c r="F160" s="3">
        <f>G160+H160</f>
        <v>33198.800000000003</v>
      </c>
      <c r="G160" s="3">
        <f>G162+G165+G168+G171+G174+G177</f>
        <v>0</v>
      </c>
      <c r="H160" s="3">
        <f>H162+H165+H168+H171+H174+H177</f>
        <v>33198.800000000003</v>
      </c>
    </row>
    <row r="161" spans="1:8">
      <c r="A161" s="145"/>
      <c r="B161" s="189"/>
      <c r="C161" s="189"/>
      <c r="D161" s="189"/>
      <c r="E161" s="191" t="s">
        <v>5</v>
      </c>
      <c r="F161" s="4"/>
      <c r="G161" s="4"/>
      <c r="H161" s="4"/>
    </row>
    <row r="162" spans="1:8" ht="18.75" customHeight="1">
      <c r="A162" s="145">
        <v>2610</v>
      </c>
      <c r="B162" s="189" t="s">
        <v>309</v>
      </c>
      <c r="C162" s="189">
        <v>1</v>
      </c>
      <c r="D162" s="189">
        <v>0</v>
      </c>
      <c r="E162" s="192" t="s">
        <v>310</v>
      </c>
      <c r="F162" s="3">
        <f>G162+H162</f>
        <v>12500</v>
      </c>
      <c r="G162" s="3">
        <f>G164</f>
        <v>0</v>
      </c>
      <c r="H162" s="3">
        <f>H164</f>
        <v>12500</v>
      </c>
    </row>
    <row r="163" spans="1:8" s="193" customFormat="1" ht="14.25" customHeight="1">
      <c r="A163" s="145"/>
      <c r="B163" s="189"/>
      <c r="C163" s="189"/>
      <c r="D163" s="189"/>
      <c r="E163" s="191" t="s">
        <v>31</v>
      </c>
      <c r="F163" s="4"/>
      <c r="G163" s="9"/>
      <c r="H163" s="9"/>
    </row>
    <row r="164" spans="1:8" ht="15.75" customHeight="1">
      <c r="A164" s="145">
        <v>2611</v>
      </c>
      <c r="B164" s="140" t="s">
        <v>309</v>
      </c>
      <c r="C164" s="140">
        <v>1</v>
      </c>
      <c r="D164" s="140">
        <v>1</v>
      </c>
      <c r="E164" s="191" t="s">
        <v>311</v>
      </c>
      <c r="F164" s="4">
        <f>G164+H164</f>
        <v>12500</v>
      </c>
      <c r="G164" s="4"/>
      <c r="H164" s="4">
        <v>12500</v>
      </c>
    </row>
    <row r="165" spans="1:8" ht="19.5" customHeight="1">
      <c r="A165" s="145">
        <v>2620</v>
      </c>
      <c r="B165" s="189" t="s">
        <v>309</v>
      </c>
      <c r="C165" s="189">
        <v>2</v>
      </c>
      <c r="D165" s="189">
        <v>0</v>
      </c>
      <c r="E165" s="192" t="s">
        <v>312</v>
      </c>
      <c r="F165" s="3">
        <f>G165+H165</f>
        <v>0</v>
      </c>
      <c r="G165" s="3">
        <f>G167</f>
        <v>0</v>
      </c>
      <c r="H165" s="3">
        <f>H167</f>
        <v>0</v>
      </c>
    </row>
    <row r="166" spans="1:8" s="193" customFormat="1" ht="15" customHeight="1">
      <c r="A166" s="145"/>
      <c r="B166" s="189"/>
      <c r="C166" s="189"/>
      <c r="D166" s="189"/>
      <c r="E166" s="191" t="s">
        <v>31</v>
      </c>
      <c r="F166" s="4"/>
      <c r="G166" s="9"/>
      <c r="H166" s="9"/>
    </row>
    <row r="167" spans="1:8">
      <c r="A167" s="145">
        <v>2621</v>
      </c>
      <c r="B167" s="140" t="s">
        <v>309</v>
      </c>
      <c r="C167" s="140">
        <v>2</v>
      </c>
      <c r="D167" s="140">
        <v>1</v>
      </c>
      <c r="E167" s="191" t="s">
        <v>312</v>
      </c>
      <c r="F167" s="4">
        <f>G167+H167</f>
        <v>0</v>
      </c>
      <c r="G167" s="4"/>
      <c r="H167" s="4"/>
    </row>
    <row r="168" spans="1:8" ht="15.75" customHeight="1">
      <c r="A168" s="145">
        <v>2630</v>
      </c>
      <c r="B168" s="189" t="s">
        <v>309</v>
      </c>
      <c r="C168" s="189">
        <v>3</v>
      </c>
      <c r="D168" s="189">
        <v>0</v>
      </c>
      <c r="E168" s="192" t="s">
        <v>313</v>
      </c>
      <c r="F168" s="3">
        <f>G168+H168</f>
        <v>0</v>
      </c>
      <c r="G168" s="3">
        <f>G170</f>
        <v>0</v>
      </c>
      <c r="H168" s="3">
        <f>H170</f>
        <v>0</v>
      </c>
    </row>
    <row r="169" spans="1:8" s="193" customFormat="1" ht="13.5" customHeight="1">
      <c r="A169" s="145"/>
      <c r="B169" s="189"/>
      <c r="C169" s="189"/>
      <c r="D169" s="189"/>
      <c r="E169" s="191" t="s">
        <v>31</v>
      </c>
      <c r="F169" s="4"/>
      <c r="G169" s="9"/>
      <c r="H169" s="9"/>
    </row>
    <row r="170" spans="1:8">
      <c r="A170" s="145">
        <v>2631</v>
      </c>
      <c r="B170" s="140" t="s">
        <v>309</v>
      </c>
      <c r="C170" s="140">
        <v>3</v>
      </c>
      <c r="D170" s="140">
        <v>1</v>
      </c>
      <c r="E170" s="191" t="s">
        <v>314</v>
      </c>
      <c r="F170" s="4">
        <f>G170+H170</f>
        <v>0</v>
      </c>
      <c r="G170" s="4"/>
      <c r="H170" s="4"/>
    </row>
    <row r="171" spans="1:8" ht="16.5" customHeight="1">
      <c r="A171" s="145">
        <v>2640</v>
      </c>
      <c r="B171" s="189" t="s">
        <v>309</v>
      </c>
      <c r="C171" s="189">
        <v>4</v>
      </c>
      <c r="D171" s="189">
        <v>0</v>
      </c>
      <c r="E171" s="192" t="s">
        <v>315</v>
      </c>
      <c r="F171" s="3">
        <f>G171+H171</f>
        <v>20698.8</v>
      </c>
      <c r="G171" s="3">
        <f>G173</f>
        <v>0</v>
      </c>
      <c r="H171" s="3">
        <f>H173</f>
        <v>20698.8</v>
      </c>
    </row>
    <row r="172" spans="1:8" s="193" customFormat="1" ht="15.75" customHeight="1">
      <c r="A172" s="145"/>
      <c r="B172" s="189"/>
      <c r="C172" s="189"/>
      <c r="D172" s="189"/>
      <c r="E172" s="191" t="s">
        <v>31</v>
      </c>
      <c r="F172" s="4"/>
      <c r="G172" s="9"/>
      <c r="H172" s="9"/>
    </row>
    <row r="173" spans="1:8" ht="14.25" customHeight="1">
      <c r="A173" s="145">
        <v>2641</v>
      </c>
      <c r="B173" s="140" t="s">
        <v>309</v>
      </c>
      <c r="C173" s="140">
        <v>4</v>
      </c>
      <c r="D173" s="140">
        <v>1</v>
      </c>
      <c r="E173" s="191" t="s">
        <v>316</v>
      </c>
      <c r="F173" s="4">
        <f>G173+H173</f>
        <v>20698.8</v>
      </c>
      <c r="G173" s="4"/>
      <c r="H173" s="4">
        <v>20698.8</v>
      </c>
    </row>
    <row r="174" spans="1:8" ht="44.25" customHeight="1">
      <c r="A174" s="145">
        <v>2650</v>
      </c>
      <c r="B174" s="189" t="s">
        <v>309</v>
      </c>
      <c r="C174" s="189">
        <v>5</v>
      </c>
      <c r="D174" s="189">
        <v>0</v>
      </c>
      <c r="E174" s="192" t="s">
        <v>317</v>
      </c>
      <c r="F174" s="3">
        <f>G174+H174</f>
        <v>0</v>
      </c>
      <c r="G174" s="3">
        <f>G176</f>
        <v>0</v>
      </c>
      <c r="H174" s="3">
        <f>H176</f>
        <v>0</v>
      </c>
    </row>
    <row r="175" spans="1:8" s="193" customFormat="1" hidden="1">
      <c r="A175" s="145"/>
      <c r="B175" s="189"/>
      <c r="C175" s="189"/>
      <c r="D175" s="189"/>
      <c r="E175" s="191" t="s">
        <v>31</v>
      </c>
      <c r="F175" s="4"/>
      <c r="G175" s="9"/>
      <c r="H175" s="9"/>
    </row>
    <row r="176" spans="1:8" ht="38.25" hidden="1">
      <c r="A176" s="145">
        <v>2651</v>
      </c>
      <c r="B176" s="140" t="s">
        <v>309</v>
      </c>
      <c r="C176" s="140">
        <v>5</v>
      </c>
      <c r="D176" s="140">
        <v>1</v>
      </c>
      <c r="E176" s="191" t="s">
        <v>317</v>
      </c>
      <c r="F176" s="4">
        <f>G176+H176</f>
        <v>0</v>
      </c>
      <c r="G176" s="4"/>
      <c r="H176" s="4"/>
    </row>
    <row r="177" spans="1:8" ht="29.25" customHeight="1">
      <c r="A177" s="145">
        <v>2660</v>
      </c>
      <c r="B177" s="189" t="s">
        <v>309</v>
      </c>
      <c r="C177" s="189">
        <v>6</v>
      </c>
      <c r="D177" s="189">
        <v>0</v>
      </c>
      <c r="E177" s="192" t="s">
        <v>318</v>
      </c>
      <c r="F177" s="3">
        <f>G177+H177</f>
        <v>0</v>
      </c>
      <c r="G177" s="3">
        <f>G179</f>
        <v>0</v>
      </c>
      <c r="H177" s="3">
        <f>H179</f>
        <v>0</v>
      </c>
    </row>
    <row r="178" spans="1:8" s="193" customFormat="1" ht="8.25" hidden="1" customHeight="1">
      <c r="A178" s="145"/>
      <c r="B178" s="189"/>
      <c r="C178" s="189"/>
      <c r="D178" s="189"/>
      <c r="E178" s="191" t="s">
        <v>31</v>
      </c>
      <c r="F178" s="4"/>
      <c r="G178" s="9"/>
      <c r="H178" s="9"/>
    </row>
    <row r="179" spans="1:8" ht="25.5" hidden="1">
      <c r="A179" s="145">
        <v>2661</v>
      </c>
      <c r="B179" s="140" t="s">
        <v>309</v>
      </c>
      <c r="C179" s="140">
        <v>6</v>
      </c>
      <c r="D179" s="140">
        <v>1</v>
      </c>
      <c r="E179" s="191" t="s">
        <v>318</v>
      </c>
      <c r="F179" s="4">
        <f>G179+H179</f>
        <v>0</v>
      </c>
      <c r="G179" s="4"/>
      <c r="H179" s="4">
        <v>0</v>
      </c>
    </row>
    <row r="180" spans="1:8" s="190" customFormat="1" ht="45" customHeight="1">
      <c r="A180" s="123">
        <v>2700</v>
      </c>
      <c r="B180" s="189" t="s">
        <v>319</v>
      </c>
      <c r="C180" s="189">
        <v>0</v>
      </c>
      <c r="D180" s="189">
        <v>0</v>
      </c>
      <c r="E180" s="187" t="s">
        <v>808</v>
      </c>
      <c r="F180" s="3">
        <f>G180+H180</f>
        <v>0</v>
      </c>
      <c r="G180" s="3">
        <f>G182+G187+G193+G199+G202+G205</f>
        <v>0</v>
      </c>
      <c r="H180" s="3">
        <f>H182+H187+H193+H199+H202+H205</f>
        <v>0</v>
      </c>
    </row>
    <row r="181" spans="1:8" ht="3" hidden="1" customHeight="1">
      <c r="A181" s="145"/>
      <c r="B181" s="189"/>
      <c r="C181" s="189"/>
      <c r="D181" s="189"/>
      <c r="E181" s="191" t="s">
        <v>5</v>
      </c>
      <c r="F181" s="4"/>
      <c r="G181" s="4"/>
      <c r="H181" s="4"/>
    </row>
    <row r="182" spans="1:8" ht="25.5" hidden="1">
      <c r="A182" s="145">
        <v>2710</v>
      </c>
      <c r="B182" s="189" t="s">
        <v>319</v>
      </c>
      <c r="C182" s="189">
        <v>1</v>
      </c>
      <c r="D182" s="189">
        <v>0</v>
      </c>
      <c r="E182" s="192" t="s">
        <v>320</v>
      </c>
      <c r="F182" s="3">
        <f>G182+H182</f>
        <v>0</v>
      </c>
      <c r="G182" s="3">
        <f>G184+G185+G186</f>
        <v>0</v>
      </c>
      <c r="H182" s="3">
        <f>H184+H185+H186</f>
        <v>0</v>
      </c>
    </row>
    <row r="183" spans="1:8" s="193" customFormat="1" hidden="1">
      <c r="A183" s="145"/>
      <c r="B183" s="189"/>
      <c r="C183" s="189"/>
      <c r="D183" s="189"/>
      <c r="E183" s="191" t="s">
        <v>31</v>
      </c>
      <c r="F183" s="4"/>
      <c r="G183" s="9"/>
      <c r="H183" s="9"/>
    </row>
    <row r="184" spans="1:8" hidden="1">
      <c r="A184" s="145">
        <v>2711</v>
      </c>
      <c r="B184" s="140" t="s">
        <v>319</v>
      </c>
      <c r="C184" s="140">
        <v>1</v>
      </c>
      <c r="D184" s="140">
        <v>1</v>
      </c>
      <c r="E184" s="191" t="s">
        <v>321</v>
      </c>
      <c r="F184" s="4">
        <f>G184+H184</f>
        <v>0</v>
      </c>
      <c r="G184" s="4"/>
      <c r="H184" s="4"/>
    </row>
    <row r="185" spans="1:8" hidden="1">
      <c r="A185" s="145">
        <v>2712</v>
      </c>
      <c r="B185" s="140" t="s">
        <v>319</v>
      </c>
      <c r="C185" s="140">
        <v>1</v>
      </c>
      <c r="D185" s="140">
        <v>2</v>
      </c>
      <c r="E185" s="191" t="s">
        <v>322</v>
      </c>
      <c r="F185" s="4">
        <f>G185+H185</f>
        <v>0</v>
      </c>
      <c r="G185" s="4"/>
      <c r="H185" s="4"/>
    </row>
    <row r="186" spans="1:8" hidden="1">
      <c r="A186" s="145">
        <v>2713</v>
      </c>
      <c r="B186" s="140" t="s">
        <v>319</v>
      </c>
      <c r="C186" s="140">
        <v>1</v>
      </c>
      <c r="D186" s="140">
        <v>3</v>
      </c>
      <c r="E186" s="191" t="s">
        <v>323</v>
      </c>
      <c r="F186" s="4">
        <f>G186+H186</f>
        <v>0</v>
      </c>
      <c r="G186" s="4"/>
      <c r="H186" s="4"/>
    </row>
    <row r="187" spans="1:8" hidden="1">
      <c r="A187" s="145">
        <v>2720</v>
      </c>
      <c r="B187" s="189" t="s">
        <v>319</v>
      </c>
      <c r="C187" s="189">
        <v>2</v>
      </c>
      <c r="D187" s="189">
        <v>0</v>
      </c>
      <c r="E187" s="192" t="s">
        <v>324</v>
      </c>
      <c r="F187" s="3">
        <f>G187+H187</f>
        <v>0</v>
      </c>
      <c r="G187" s="3">
        <f>G189+G190+G191+G192</f>
        <v>0</v>
      </c>
      <c r="H187" s="3">
        <f>H189+H190+H191+H192</f>
        <v>0</v>
      </c>
    </row>
    <row r="188" spans="1:8" s="193" customFormat="1" hidden="1">
      <c r="A188" s="145"/>
      <c r="B188" s="189"/>
      <c r="C188" s="189"/>
      <c r="D188" s="189"/>
      <c r="E188" s="191" t="s">
        <v>31</v>
      </c>
      <c r="F188" s="4"/>
      <c r="G188" s="9"/>
      <c r="H188" s="9"/>
    </row>
    <row r="189" spans="1:8" hidden="1">
      <c r="A189" s="145">
        <v>2721</v>
      </c>
      <c r="B189" s="140" t="s">
        <v>319</v>
      </c>
      <c r="C189" s="140">
        <v>2</v>
      </c>
      <c r="D189" s="140">
        <v>1</v>
      </c>
      <c r="E189" s="191" t="s">
        <v>325</v>
      </c>
      <c r="F189" s="4">
        <f>G189+H189</f>
        <v>0</v>
      </c>
      <c r="G189" s="4"/>
      <c r="H189" s="4"/>
    </row>
    <row r="190" spans="1:8" hidden="1">
      <c r="A190" s="145">
        <v>2722</v>
      </c>
      <c r="B190" s="140" t="s">
        <v>319</v>
      </c>
      <c r="C190" s="140">
        <v>2</v>
      </c>
      <c r="D190" s="140">
        <v>2</v>
      </c>
      <c r="E190" s="191" t="s">
        <v>326</v>
      </c>
      <c r="F190" s="4">
        <f>G190+H190</f>
        <v>0</v>
      </c>
      <c r="G190" s="4"/>
      <c r="H190" s="4"/>
    </row>
    <row r="191" spans="1:8" hidden="1">
      <c r="A191" s="145">
        <v>2723</v>
      </c>
      <c r="B191" s="140" t="s">
        <v>319</v>
      </c>
      <c r="C191" s="140">
        <v>2</v>
      </c>
      <c r="D191" s="140">
        <v>3</v>
      </c>
      <c r="E191" s="191" t="s">
        <v>327</v>
      </c>
      <c r="F191" s="4">
        <f>G191+H191</f>
        <v>0</v>
      </c>
      <c r="G191" s="4"/>
      <c r="H191" s="4"/>
    </row>
    <row r="192" spans="1:8" hidden="1">
      <c r="A192" s="145">
        <v>2724</v>
      </c>
      <c r="B192" s="140" t="s">
        <v>319</v>
      </c>
      <c r="C192" s="140">
        <v>2</v>
      </c>
      <c r="D192" s="140">
        <v>4</v>
      </c>
      <c r="E192" s="191" t="s">
        <v>328</v>
      </c>
      <c r="F192" s="4">
        <f>G192+H192</f>
        <v>0</v>
      </c>
      <c r="G192" s="4"/>
      <c r="H192" s="4"/>
    </row>
    <row r="193" spans="1:8" hidden="1">
      <c r="A193" s="145">
        <v>2730</v>
      </c>
      <c r="B193" s="189" t="s">
        <v>319</v>
      </c>
      <c r="C193" s="189">
        <v>3</v>
      </c>
      <c r="D193" s="189">
        <v>0</v>
      </c>
      <c r="E193" s="192" t="s">
        <v>329</v>
      </c>
      <c r="F193" s="3">
        <f>G193+H193</f>
        <v>0</v>
      </c>
      <c r="G193" s="3">
        <f>G195+G196+G197+G198</f>
        <v>0</v>
      </c>
      <c r="H193" s="3">
        <f>H195+H196+H197+H198</f>
        <v>0</v>
      </c>
    </row>
    <row r="194" spans="1:8" s="193" customFormat="1" hidden="1">
      <c r="A194" s="145"/>
      <c r="B194" s="189"/>
      <c r="C194" s="189"/>
      <c r="D194" s="189"/>
      <c r="E194" s="191" t="s">
        <v>31</v>
      </c>
      <c r="F194" s="4"/>
      <c r="G194" s="9"/>
      <c r="H194" s="9"/>
    </row>
    <row r="195" spans="1:8" hidden="1">
      <c r="A195" s="145">
        <v>2731</v>
      </c>
      <c r="B195" s="140" t="s">
        <v>319</v>
      </c>
      <c r="C195" s="140">
        <v>3</v>
      </c>
      <c r="D195" s="140">
        <v>1</v>
      </c>
      <c r="E195" s="191" t="s">
        <v>330</v>
      </c>
      <c r="F195" s="4">
        <f>G195+H195</f>
        <v>0</v>
      </c>
      <c r="G195" s="4"/>
      <c r="H195" s="4"/>
    </row>
    <row r="196" spans="1:8" hidden="1">
      <c r="A196" s="145">
        <v>2732</v>
      </c>
      <c r="B196" s="140" t="s">
        <v>319</v>
      </c>
      <c r="C196" s="140">
        <v>3</v>
      </c>
      <c r="D196" s="140">
        <v>2</v>
      </c>
      <c r="E196" s="191" t="s">
        <v>331</v>
      </c>
      <c r="F196" s="4">
        <f>G196+H196</f>
        <v>0</v>
      </c>
      <c r="G196" s="4"/>
      <c r="H196" s="4"/>
    </row>
    <row r="197" spans="1:8" hidden="1">
      <c r="A197" s="145">
        <v>2733</v>
      </c>
      <c r="B197" s="140" t="s">
        <v>319</v>
      </c>
      <c r="C197" s="140">
        <v>3</v>
      </c>
      <c r="D197" s="140">
        <v>3</v>
      </c>
      <c r="E197" s="191" t="s">
        <v>332</v>
      </c>
      <c r="F197" s="4">
        <f>G197+H197</f>
        <v>0</v>
      </c>
      <c r="G197" s="4"/>
      <c r="H197" s="4"/>
    </row>
    <row r="198" spans="1:8" ht="25.5" hidden="1">
      <c r="A198" s="145">
        <v>2734</v>
      </c>
      <c r="B198" s="140" t="s">
        <v>319</v>
      </c>
      <c r="C198" s="140">
        <v>3</v>
      </c>
      <c r="D198" s="140">
        <v>4</v>
      </c>
      <c r="E198" s="191" t="s">
        <v>333</v>
      </c>
      <c r="F198" s="4">
        <f>G198+H198</f>
        <v>0</v>
      </c>
      <c r="G198" s="4"/>
      <c r="H198" s="4"/>
    </row>
    <row r="199" spans="1:8" hidden="1">
      <c r="A199" s="145">
        <v>2740</v>
      </c>
      <c r="B199" s="189" t="s">
        <v>319</v>
      </c>
      <c r="C199" s="189">
        <v>4</v>
      </c>
      <c r="D199" s="189">
        <v>0</v>
      </c>
      <c r="E199" s="192" t="s">
        <v>334</v>
      </c>
      <c r="F199" s="3">
        <f>G199+H199</f>
        <v>0</v>
      </c>
      <c r="G199" s="3">
        <f>G201</f>
        <v>0</v>
      </c>
      <c r="H199" s="3">
        <f>H201</f>
        <v>0</v>
      </c>
    </row>
    <row r="200" spans="1:8" s="193" customFormat="1" hidden="1">
      <c r="A200" s="145"/>
      <c r="B200" s="189"/>
      <c r="C200" s="189"/>
      <c r="D200" s="189"/>
      <c r="E200" s="191" t="s">
        <v>31</v>
      </c>
      <c r="F200" s="4"/>
      <c r="G200" s="9"/>
      <c r="H200" s="9"/>
    </row>
    <row r="201" spans="1:8" ht="0.75" hidden="1" customHeight="1">
      <c r="A201" s="145">
        <v>2741</v>
      </c>
      <c r="B201" s="140" t="s">
        <v>319</v>
      </c>
      <c r="C201" s="140">
        <v>4</v>
      </c>
      <c r="D201" s="140">
        <v>1</v>
      </c>
      <c r="E201" s="191" t="s">
        <v>334</v>
      </c>
      <c r="F201" s="4">
        <f>G201+H201</f>
        <v>0</v>
      </c>
      <c r="G201" s="4"/>
      <c r="H201" s="4"/>
    </row>
    <row r="202" spans="1:8" ht="25.5" hidden="1">
      <c r="A202" s="145">
        <v>2750</v>
      </c>
      <c r="B202" s="189" t="s">
        <v>319</v>
      </c>
      <c r="C202" s="189">
        <v>5</v>
      </c>
      <c r="D202" s="189">
        <v>0</v>
      </c>
      <c r="E202" s="192" t="s">
        <v>335</v>
      </c>
      <c r="F202" s="3">
        <f>G202+H202</f>
        <v>0</v>
      </c>
      <c r="G202" s="3">
        <f>G204</f>
        <v>0</v>
      </c>
      <c r="H202" s="3">
        <f>H204</f>
        <v>0</v>
      </c>
    </row>
    <row r="203" spans="1:8" s="193" customFormat="1" hidden="1">
      <c r="A203" s="145"/>
      <c r="B203" s="189"/>
      <c r="C203" s="189"/>
      <c r="D203" s="189"/>
      <c r="E203" s="191" t="s">
        <v>31</v>
      </c>
      <c r="F203" s="4"/>
      <c r="G203" s="9"/>
      <c r="H203" s="9"/>
    </row>
    <row r="204" spans="1:8" ht="25.5" hidden="1">
      <c r="A204" s="145">
        <v>2751</v>
      </c>
      <c r="B204" s="140" t="s">
        <v>319</v>
      </c>
      <c r="C204" s="140">
        <v>5</v>
      </c>
      <c r="D204" s="140">
        <v>1</v>
      </c>
      <c r="E204" s="191" t="s">
        <v>335</v>
      </c>
      <c r="F204" s="4">
        <f>G204+H204</f>
        <v>0</v>
      </c>
      <c r="G204" s="4"/>
      <c r="H204" s="4"/>
    </row>
    <row r="205" spans="1:8" hidden="1">
      <c r="A205" s="145">
        <v>2760</v>
      </c>
      <c r="B205" s="189" t="s">
        <v>319</v>
      </c>
      <c r="C205" s="189">
        <v>6</v>
      </c>
      <c r="D205" s="189">
        <v>0</v>
      </c>
      <c r="E205" s="192" t="s">
        <v>336</v>
      </c>
      <c r="F205" s="3">
        <f>G205+H205</f>
        <v>0</v>
      </c>
      <c r="G205" s="3">
        <f>G207+G208</f>
        <v>0</v>
      </c>
      <c r="H205" s="3">
        <f>H207+H208</f>
        <v>0</v>
      </c>
    </row>
    <row r="206" spans="1:8" s="193" customFormat="1" hidden="1">
      <c r="A206" s="145"/>
      <c r="B206" s="189"/>
      <c r="C206" s="189"/>
      <c r="D206" s="189"/>
      <c r="E206" s="191" t="s">
        <v>31</v>
      </c>
      <c r="F206" s="4"/>
      <c r="G206" s="9"/>
      <c r="H206" s="9"/>
    </row>
    <row r="207" spans="1:8" hidden="1">
      <c r="A207" s="145">
        <v>2761</v>
      </c>
      <c r="B207" s="140" t="s">
        <v>319</v>
      </c>
      <c r="C207" s="140">
        <v>6</v>
      </c>
      <c r="D207" s="140">
        <v>1</v>
      </c>
      <c r="E207" s="191" t="s">
        <v>337</v>
      </c>
      <c r="F207" s="4">
        <f>G207+H207</f>
        <v>0</v>
      </c>
      <c r="G207" s="4"/>
      <c r="H207" s="4"/>
    </row>
    <row r="208" spans="1:8" hidden="1">
      <c r="A208" s="145">
        <v>2762</v>
      </c>
      <c r="B208" s="140" t="s">
        <v>319</v>
      </c>
      <c r="C208" s="140">
        <v>6</v>
      </c>
      <c r="D208" s="140">
        <v>2</v>
      </c>
      <c r="E208" s="191" t="s">
        <v>336</v>
      </c>
      <c r="F208" s="4">
        <f>G208+H208</f>
        <v>0</v>
      </c>
      <c r="G208" s="4"/>
      <c r="H208" s="4"/>
    </row>
    <row r="209" spans="1:8" s="190" customFormat="1" ht="38.25">
      <c r="A209" s="123">
        <v>2800</v>
      </c>
      <c r="B209" s="189" t="s">
        <v>338</v>
      </c>
      <c r="C209" s="189">
        <v>0</v>
      </c>
      <c r="D209" s="189">
        <v>0</v>
      </c>
      <c r="E209" s="187" t="s">
        <v>809</v>
      </c>
      <c r="F209" s="3">
        <f>G209+H209</f>
        <v>9250</v>
      </c>
      <c r="G209" s="3">
        <f>G211+G214+G223+G228+G233+G236</f>
        <v>9250</v>
      </c>
      <c r="H209" s="3">
        <f>H211+H214+H223+H228+H233+H236</f>
        <v>0</v>
      </c>
    </row>
    <row r="210" spans="1:8">
      <c r="A210" s="145"/>
      <c r="B210" s="189"/>
      <c r="C210" s="189"/>
      <c r="D210" s="189"/>
      <c r="E210" s="191" t="s">
        <v>5</v>
      </c>
      <c r="F210" s="4"/>
      <c r="G210" s="4"/>
      <c r="H210" s="4"/>
    </row>
    <row r="211" spans="1:8" ht="18.75" customHeight="1">
      <c r="A211" s="145">
        <v>2810</v>
      </c>
      <c r="B211" s="140" t="s">
        <v>338</v>
      </c>
      <c r="C211" s="140">
        <v>1</v>
      </c>
      <c r="D211" s="140">
        <v>0</v>
      </c>
      <c r="E211" s="192" t="s">
        <v>339</v>
      </c>
      <c r="F211" s="3">
        <f>G211+H211</f>
        <v>0</v>
      </c>
      <c r="G211" s="3">
        <f>G213</f>
        <v>0</v>
      </c>
      <c r="H211" s="3">
        <f>H213</f>
        <v>0</v>
      </c>
    </row>
    <row r="212" spans="1:8" s="193" customFormat="1">
      <c r="A212" s="145"/>
      <c r="B212" s="189"/>
      <c r="C212" s="189"/>
      <c r="D212" s="189"/>
      <c r="E212" s="191" t="s">
        <v>31</v>
      </c>
      <c r="F212" s="4"/>
      <c r="G212" s="9"/>
      <c r="H212" s="9"/>
    </row>
    <row r="213" spans="1:8">
      <c r="A213" s="145">
        <v>2811</v>
      </c>
      <c r="B213" s="140" t="s">
        <v>338</v>
      </c>
      <c r="C213" s="140">
        <v>1</v>
      </c>
      <c r="D213" s="140">
        <v>1</v>
      </c>
      <c r="E213" s="191" t="s">
        <v>339</v>
      </c>
      <c r="F213" s="4">
        <f>G213+H213</f>
        <v>0</v>
      </c>
      <c r="G213" s="4"/>
      <c r="H213" s="4"/>
    </row>
    <row r="214" spans="1:8" ht="20.25" customHeight="1">
      <c r="A214" s="145">
        <v>2820</v>
      </c>
      <c r="B214" s="189" t="s">
        <v>338</v>
      </c>
      <c r="C214" s="189">
        <v>2</v>
      </c>
      <c r="D214" s="189">
        <v>0</v>
      </c>
      <c r="E214" s="192" t="s">
        <v>340</v>
      </c>
      <c r="F214" s="9">
        <f>G214+H214</f>
        <v>9250</v>
      </c>
      <c r="G214" s="9">
        <f>G216+G217+G218+G219+G220+G221+G222</f>
        <v>9250</v>
      </c>
      <c r="H214" s="9">
        <f>H216+H217+H218+H219+H220+H221+H222</f>
        <v>0</v>
      </c>
    </row>
    <row r="215" spans="1:8" s="193" customFormat="1">
      <c r="A215" s="145"/>
      <c r="B215" s="189"/>
      <c r="C215" s="189"/>
      <c r="D215" s="189"/>
      <c r="E215" s="191" t="s">
        <v>31</v>
      </c>
      <c r="F215" s="4"/>
      <c r="G215" s="9"/>
      <c r="H215" s="9"/>
    </row>
    <row r="216" spans="1:8">
      <c r="A216" s="145">
        <v>2821</v>
      </c>
      <c r="B216" s="140" t="s">
        <v>338</v>
      </c>
      <c r="C216" s="140">
        <v>2</v>
      </c>
      <c r="D216" s="140">
        <v>1</v>
      </c>
      <c r="E216" s="191" t="s">
        <v>341</v>
      </c>
      <c r="F216" s="4">
        <f t="shared" ref="F216:F223" si="3">G216+H216</f>
        <v>0</v>
      </c>
      <c r="G216" s="4"/>
      <c r="H216" s="4"/>
    </row>
    <row r="217" spans="1:8">
      <c r="A217" s="145">
        <v>2822</v>
      </c>
      <c r="B217" s="140" t="s">
        <v>338</v>
      </c>
      <c r="C217" s="140">
        <v>2</v>
      </c>
      <c r="D217" s="140">
        <v>2</v>
      </c>
      <c r="E217" s="191" t="s">
        <v>342</v>
      </c>
      <c r="F217" s="4">
        <f t="shared" si="3"/>
        <v>0</v>
      </c>
      <c r="G217" s="4"/>
      <c r="H217" s="4"/>
    </row>
    <row r="218" spans="1:8" ht="15" customHeight="1">
      <c r="A218" s="145">
        <v>2823</v>
      </c>
      <c r="B218" s="140" t="s">
        <v>338</v>
      </c>
      <c r="C218" s="140">
        <v>2</v>
      </c>
      <c r="D218" s="140">
        <v>3</v>
      </c>
      <c r="E218" s="191" t="s">
        <v>343</v>
      </c>
      <c r="F218" s="4">
        <f t="shared" si="3"/>
        <v>8250</v>
      </c>
      <c r="G218" s="4">
        <v>8250</v>
      </c>
      <c r="H218" s="4">
        <v>0</v>
      </c>
    </row>
    <row r="219" spans="1:8" ht="18" customHeight="1">
      <c r="A219" s="145">
        <v>2824</v>
      </c>
      <c r="B219" s="140" t="s">
        <v>338</v>
      </c>
      <c r="C219" s="140">
        <v>2</v>
      </c>
      <c r="D219" s="140">
        <v>4</v>
      </c>
      <c r="E219" s="191" t="s">
        <v>344</v>
      </c>
      <c r="F219" s="4">
        <f t="shared" si="3"/>
        <v>1000</v>
      </c>
      <c r="G219" s="4">
        <v>1000</v>
      </c>
      <c r="H219" s="4"/>
    </row>
    <row r="220" spans="1:8">
      <c r="A220" s="145">
        <v>2825</v>
      </c>
      <c r="B220" s="140" t="s">
        <v>338</v>
      </c>
      <c r="C220" s="140">
        <v>2</v>
      </c>
      <c r="D220" s="140">
        <v>5</v>
      </c>
      <c r="E220" s="191" t="s">
        <v>345</v>
      </c>
      <c r="F220" s="4">
        <f t="shared" si="3"/>
        <v>0</v>
      </c>
      <c r="G220" s="4"/>
      <c r="H220" s="4"/>
    </row>
    <row r="221" spans="1:8">
      <c r="A221" s="145">
        <v>2826</v>
      </c>
      <c r="B221" s="140" t="s">
        <v>338</v>
      </c>
      <c r="C221" s="140">
        <v>2</v>
      </c>
      <c r="D221" s="140">
        <v>6</v>
      </c>
      <c r="E221" s="191" t="s">
        <v>346</v>
      </c>
      <c r="F221" s="4">
        <f t="shared" si="3"/>
        <v>0</v>
      </c>
      <c r="G221" s="4"/>
      <c r="H221" s="4"/>
    </row>
    <row r="222" spans="1:8" ht="25.5">
      <c r="A222" s="145">
        <v>2827</v>
      </c>
      <c r="B222" s="140" t="s">
        <v>338</v>
      </c>
      <c r="C222" s="140">
        <v>2</v>
      </c>
      <c r="D222" s="140">
        <v>7</v>
      </c>
      <c r="E222" s="191" t="s">
        <v>347</v>
      </c>
      <c r="F222" s="4">
        <f t="shared" si="3"/>
        <v>0</v>
      </c>
      <c r="G222" s="4"/>
      <c r="H222" s="4"/>
    </row>
    <row r="223" spans="1:8" ht="39" customHeight="1">
      <c r="A223" s="145">
        <v>2830</v>
      </c>
      <c r="B223" s="189" t="s">
        <v>338</v>
      </c>
      <c r="C223" s="189">
        <v>3</v>
      </c>
      <c r="D223" s="189">
        <v>0</v>
      </c>
      <c r="E223" s="192" t="s">
        <v>348</v>
      </c>
      <c r="F223" s="3">
        <f t="shared" si="3"/>
        <v>0</v>
      </c>
      <c r="G223" s="3">
        <f>G225+G226+G227</f>
        <v>0</v>
      </c>
      <c r="H223" s="3">
        <f>H225+H226+H227</f>
        <v>0</v>
      </c>
    </row>
    <row r="224" spans="1:8" s="193" customFormat="1" hidden="1">
      <c r="A224" s="145"/>
      <c r="B224" s="189"/>
      <c r="C224" s="189"/>
      <c r="D224" s="189"/>
      <c r="E224" s="191" t="s">
        <v>31</v>
      </c>
      <c r="F224" s="4"/>
      <c r="G224" s="9"/>
      <c r="H224" s="9"/>
    </row>
    <row r="225" spans="1:8" hidden="1">
      <c r="A225" s="145">
        <v>2831</v>
      </c>
      <c r="B225" s="140" t="s">
        <v>338</v>
      </c>
      <c r="C225" s="140">
        <v>3</v>
      </c>
      <c r="D225" s="140">
        <v>1</v>
      </c>
      <c r="E225" s="191" t="s">
        <v>349</v>
      </c>
      <c r="F225" s="4">
        <f>G225+H225</f>
        <v>0</v>
      </c>
      <c r="G225" s="4"/>
      <c r="H225" s="4"/>
    </row>
    <row r="226" spans="1:8" hidden="1">
      <c r="A226" s="145">
        <v>2832</v>
      </c>
      <c r="B226" s="140" t="s">
        <v>338</v>
      </c>
      <c r="C226" s="140">
        <v>3</v>
      </c>
      <c r="D226" s="140">
        <v>2</v>
      </c>
      <c r="E226" s="191" t="s">
        <v>350</v>
      </c>
      <c r="F226" s="4">
        <f>G226+H226</f>
        <v>0</v>
      </c>
      <c r="G226" s="4"/>
      <c r="H226" s="4"/>
    </row>
    <row r="227" spans="1:8" hidden="1">
      <c r="A227" s="145">
        <v>2833</v>
      </c>
      <c r="B227" s="140" t="s">
        <v>338</v>
      </c>
      <c r="C227" s="140">
        <v>3</v>
      </c>
      <c r="D227" s="140">
        <v>3</v>
      </c>
      <c r="E227" s="191" t="s">
        <v>351</v>
      </c>
      <c r="F227" s="4">
        <f>G227+H227</f>
        <v>0</v>
      </c>
      <c r="G227" s="4"/>
      <c r="H227" s="4"/>
    </row>
    <row r="228" spans="1:8" ht="22.5" customHeight="1">
      <c r="A228" s="145">
        <v>2840</v>
      </c>
      <c r="B228" s="189" t="s">
        <v>338</v>
      </c>
      <c r="C228" s="189">
        <v>4</v>
      </c>
      <c r="D228" s="189">
        <v>0</v>
      </c>
      <c r="E228" s="192" t="s">
        <v>352</v>
      </c>
      <c r="F228" s="3">
        <f>G228+H228</f>
        <v>0</v>
      </c>
      <c r="G228" s="3">
        <f>G230+G231+G232</f>
        <v>0</v>
      </c>
      <c r="H228" s="3">
        <f>H230+H231+H232</f>
        <v>0</v>
      </c>
    </row>
    <row r="229" spans="1:8" s="193" customFormat="1" ht="2.25" hidden="1" customHeight="1">
      <c r="A229" s="145"/>
      <c r="B229" s="189"/>
      <c r="C229" s="189"/>
      <c r="D229" s="189"/>
      <c r="E229" s="191" t="s">
        <v>31</v>
      </c>
      <c r="F229" s="4"/>
      <c r="G229" s="9"/>
      <c r="H229" s="9"/>
    </row>
    <row r="230" spans="1:8" hidden="1">
      <c r="A230" s="145">
        <v>2841</v>
      </c>
      <c r="B230" s="140" t="s">
        <v>338</v>
      </c>
      <c r="C230" s="140">
        <v>4</v>
      </c>
      <c r="D230" s="140">
        <v>1</v>
      </c>
      <c r="E230" s="191" t="s">
        <v>353</v>
      </c>
      <c r="F230" s="4">
        <f>G230+H230</f>
        <v>0</v>
      </c>
      <c r="G230" s="4"/>
      <c r="H230" s="4"/>
    </row>
    <row r="231" spans="1:8" ht="25.5" hidden="1">
      <c r="A231" s="145">
        <v>2842</v>
      </c>
      <c r="B231" s="140" t="s">
        <v>338</v>
      </c>
      <c r="C231" s="140">
        <v>4</v>
      </c>
      <c r="D231" s="140">
        <v>2</v>
      </c>
      <c r="E231" s="191" t="s">
        <v>354</v>
      </c>
      <c r="F231" s="4">
        <f>G231+H231</f>
        <v>0</v>
      </c>
      <c r="G231" s="4"/>
      <c r="H231" s="4"/>
    </row>
    <row r="232" spans="1:8" hidden="1">
      <c r="A232" s="145">
        <v>2843</v>
      </c>
      <c r="B232" s="140" t="s">
        <v>338</v>
      </c>
      <c r="C232" s="140">
        <v>4</v>
      </c>
      <c r="D232" s="140">
        <v>3</v>
      </c>
      <c r="E232" s="191" t="s">
        <v>352</v>
      </c>
      <c r="F232" s="4">
        <f>G232+H232</f>
        <v>0</v>
      </c>
      <c r="G232" s="4"/>
      <c r="H232" s="4"/>
    </row>
    <row r="233" spans="1:8" ht="33" customHeight="1">
      <c r="A233" s="145">
        <v>2850</v>
      </c>
      <c r="B233" s="189" t="s">
        <v>338</v>
      </c>
      <c r="C233" s="189">
        <v>5</v>
      </c>
      <c r="D233" s="189">
        <v>0</v>
      </c>
      <c r="E233" s="197" t="s">
        <v>355</v>
      </c>
      <c r="F233" s="3">
        <f>G233+H233</f>
        <v>0</v>
      </c>
      <c r="G233" s="3">
        <f>G235</f>
        <v>0</v>
      </c>
      <c r="H233" s="3">
        <f>H235</f>
        <v>0</v>
      </c>
    </row>
    <row r="234" spans="1:8" s="193" customFormat="1" hidden="1">
      <c r="A234" s="145"/>
      <c r="B234" s="189"/>
      <c r="C234" s="189"/>
      <c r="D234" s="189"/>
      <c r="E234" s="191" t="s">
        <v>31</v>
      </c>
      <c r="F234" s="4"/>
      <c r="G234" s="9"/>
      <c r="H234" s="9"/>
    </row>
    <row r="235" spans="1:8" ht="25.5" hidden="1">
      <c r="A235" s="145">
        <v>2851</v>
      </c>
      <c r="B235" s="189" t="s">
        <v>338</v>
      </c>
      <c r="C235" s="189">
        <v>5</v>
      </c>
      <c r="D235" s="189">
        <v>1</v>
      </c>
      <c r="E235" s="198" t="s">
        <v>355</v>
      </c>
      <c r="F235" s="4">
        <f>G235+H235</f>
        <v>0</v>
      </c>
      <c r="G235" s="4"/>
      <c r="H235" s="4"/>
    </row>
    <row r="236" spans="1:8" ht="33" customHeight="1">
      <c r="A236" s="145">
        <v>2860</v>
      </c>
      <c r="B236" s="189" t="s">
        <v>338</v>
      </c>
      <c r="C236" s="189">
        <v>6</v>
      </c>
      <c r="D236" s="189">
        <v>0</v>
      </c>
      <c r="E236" s="197" t="s">
        <v>356</v>
      </c>
      <c r="F236" s="3">
        <f>G236+H236</f>
        <v>0</v>
      </c>
      <c r="G236" s="3">
        <f>G238</f>
        <v>0</v>
      </c>
      <c r="H236" s="3">
        <f>H238</f>
        <v>0</v>
      </c>
    </row>
    <row r="237" spans="1:8" s="193" customFormat="1" hidden="1">
      <c r="A237" s="145"/>
      <c r="B237" s="189"/>
      <c r="C237" s="189"/>
      <c r="D237" s="189"/>
      <c r="E237" s="191" t="s">
        <v>31</v>
      </c>
      <c r="F237" s="4"/>
      <c r="G237" s="9"/>
      <c r="H237" s="9"/>
    </row>
    <row r="238" spans="1:8" hidden="1">
      <c r="A238" s="145">
        <v>2861</v>
      </c>
      <c r="B238" s="140" t="s">
        <v>338</v>
      </c>
      <c r="C238" s="140">
        <v>6</v>
      </c>
      <c r="D238" s="140">
        <v>1</v>
      </c>
      <c r="E238" s="198" t="s">
        <v>356</v>
      </c>
      <c r="F238" s="4">
        <f>G238+H238</f>
        <v>0</v>
      </c>
      <c r="G238" s="4"/>
      <c r="H238" s="4"/>
    </row>
    <row r="239" spans="1:8" s="190" customFormat="1" ht="38.25">
      <c r="A239" s="123">
        <v>2900</v>
      </c>
      <c r="B239" s="189" t="s">
        <v>357</v>
      </c>
      <c r="C239" s="189">
        <v>0</v>
      </c>
      <c r="D239" s="189">
        <v>0</v>
      </c>
      <c r="E239" s="187" t="s">
        <v>810</v>
      </c>
      <c r="F239" s="3">
        <f>G239+H239</f>
        <v>85610</v>
      </c>
      <c r="G239" s="3">
        <f>G241+G245+G249+G253+G257+G261+G264+G267</f>
        <v>81610</v>
      </c>
      <c r="H239" s="3">
        <f>H241+H245+H249+H253+H257+H261+H264+H267</f>
        <v>4000</v>
      </c>
    </row>
    <row r="240" spans="1:8">
      <c r="A240" s="145"/>
      <c r="B240" s="189"/>
      <c r="C240" s="189"/>
      <c r="D240" s="189"/>
      <c r="E240" s="191" t="s">
        <v>5</v>
      </c>
      <c r="F240" s="4"/>
      <c r="G240" s="4"/>
      <c r="H240" s="4"/>
    </row>
    <row r="241" spans="1:8" ht="30.75" customHeight="1">
      <c r="A241" s="145">
        <v>2910</v>
      </c>
      <c r="B241" s="189" t="s">
        <v>357</v>
      </c>
      <c r="C241" s="189">
        <v>1</v>
      </c>
      <c r="D241" s="189">
        <v>0</v>
      </c>
      <c r="E241" s="192" t="s">
        <v>358</v>
      </c>
      <c r="F241" s="9">
        <f>G241+H241</f>
        <v>65860</v>
      </c>
      <c r="G241" s="9">
        <f>G243+G244</f>
        <v>61860</v>
      </c>
      <c r="H241" s="9">
        <f>H243+H244</f>
        <v>4000</v>
      </c>
    </row>
    <row r="242" spans="1:8" s="193" customFormat="1">
      <c r="A242" s="145"/>
      <c r="B242" s="189"/>
      <c r="C242" s="189"/>
      <c r="D242" s="189"/>
      <c r="E242" s="191" t="s">
        <v>31</v>
      </c>
      <c r="F242" s="4"/>
      <c r="G242" s="9"/>
      <c r="H242" s="9"/>
    </row>
    <row r="243" spans="1:8" ht="19.5" customHeight="1">
      <c r="A243" s="145">
        <v>2911</v>
      </c>
      <c r="B243" s="140" t="s">
        <v>357</v>
      </c>
      <c r="C243" s="140">
        <v>1</v>
      </c>
      <c r="D243" s="140">
        <v>1</v>
      </c>
      <c r="E243" s="191" t="s">
        <v>359</v>
      </c>
      <c r="F243" s="4">
        <f>G243+H243</f>
        <v>65860</v>
      </c>
      <c r="G243" s="4">
        <v>61860</v>
      </c>
      <c r="H243" s="4">
        <v>4000</v>
      </c>
    </row>
    <row r="244" spans="1:8">
      <c r="A244" s="145">
        <v>2912</v>
      </c>
      <c r="B244" s="140" t="s">
        <v>357</v>
      </c>
      <c r="C244" s="140">
        <v>1</v>
      </c>
      <c r="D244" s="140">
        <v>2</v>
      </c>
      <c r="E244" s="191" t="s">
        <v>360</v>
      </c>
      <c r="F244" s="4">
        <f>G244+H244</f>
        <v>0</v>
      </c>
      <c r="G244" s="4"/>
      <c r="H244" s="4"/>
    </row>
    <row r="245" spans="1:8" ht="23.25" customHeight="1">
      <c r="A245" s="145">
        <v>2920</v>
      </c>
      <c r="B245" s="189" t="s">
        <v>357</v>
      </c>
      <c r="C245" s="189">
        <v>2</v>
      </c>
      <c r="D245" s="189">
        <v>0</v>
      </c>
      <c r="E245" s="192" t="s">
        <v>361</v>
      </c>
      <c r="F245" s="3">
        <f>G245+H245</f>
        <v>0</v>
      </c>
      <c r="G245" s="3">
        <f>G247+G248</f>
        <v>0</v>
      </c>
      <c r="H245" s="3">
        <f>H247+H248</f>
        <v>0</v>
      </c>
    </row>
    <row r="246" spans="1:8" s="193" customFormat="1" hidden="1">
      <c r="A246" s="145"/>
      <c r="B246" s="189"/>
      <c r="C246" s="189"/>
      <c r="D246" s="189"/>
      <c r="E246" s="191" t="s">
        <v>31</v>
      </c>
      <c r="F246" s="4"/>
      <c r="G246" s="9"/>
      <c r="H246" s="9"/>
    </row>
    <row r="247" spans="1:8" hidden="1">
      <c r="A247" s="145">
        <v>2921</v>
      </c>
      <c r="B247" s="140" t="s">
        <v>357</v>
      </c>
      <c r="C247" s="140">
        <v>2</v>
      </c>
      <c r="D247" s="140">
        <v>1</v>
      </c>
      <c r="E247" s="191" t="s">
        <v>362</v>
      </c>
      <c r="F247" s="4">
        <f>G247+H247</f>
        <v>0</v>
      </c>
      <c r="G247" s="4"/>
      <c r="H247" s="4"/>
    </row>
    <row r="248" spans="1:8" hidden="1">
      <c r="A248" s="145">
        <v>2922</v>
      </c>
      <c r="B248" s="140" t="s">
        <v>357</v>
      </c>
      <c r="C248" s="140">
        <v>2</v>
      </c>
      <c r="D248" s="140">
        <v>2</v>
      </c>
      <c r="E248" s="191" t="s">
        <v>363</v>
      </c>
      <c r="F248" s="4">
        <f>G248+H248</f>
        <v>0</v>
      </c>
      <c r="G248" s="4"/>
      <c r="H248" s="4"/>
    </row>
    <row r="249" spans="1:8" ht="34.5" customHeight="1">
      <c r="A249" s="145">
        <v>2930</v>
      </c>
      <c r="B249" s="189" t="s">
        <v>357</v>
      </c>
      <c r="C249" s="189">
        <v>3</v>
      </c>
      <c r="D249" s="189">
        <v>0</v>
      </c>
      <c r="E249" s="192" t="s">
        <v>364</v>
      </c>
      <c r="F249" s="3">
        <f>G249+H249</f>
        <v>0</v>
      </c>
      <c r="G249" s="3">
        <f>G251+G252</f>
        <v>0</v>
      </c>
      <c r="H249" s="3">
        <f>H251+H252</f>
        <v>0</v>
      </c>
    </row>
    <row r="250" spans="1:8" s="193" customFormat="1" hidden="1">
      <c r="A250" s="145"/>
      <c r="B250" s="189"/>
      <c r="C250" s="189"/>
      <c r="D250" s="189"/>
      <c r="E250" s="191" t="s">
        <v>31</v>
      </c>
      <c r="F250" s="4"/>
      <c r="G250" s="9"/>
      <c r="H250" s="9"/>
    </row>
    <row r="251" spans="1:8" ht="25.5" hidden="1">
      <c r="A251" s="145">
        <v>2931</v>
      </c>
      <c r="B251" s="140" t="s">
        <v>357</v>
      </c>
      <c r="C251" s="140">
        <v>3</v>
      </c>
      <c r="D251" s="140">
        <v>1</v>
      </c>
      <c r="E251" s="191" t="s">
        <v>365</v>
      </c>
      <c r="F251" s="4">
        <f>G251+H251</f>
        <v>0</v>
      </c>
      <c r="G251" s="4"/>
      <c r="H251" s="4"/>
    </row>
    <row r="252" spans="1:8" hidden="1">
      <c r="A252" s="145">
        <v>2932</v>
      </c>
      <c r="B252" s="140" t="s">
        <v>357</v>
      </c>
      <c r="C252" s="140">
        <v>3</v>
      </c>
      <c r="D252" s="140">
        <v>2</v>
      </c>
      <c r="E252" s="191" t="s">
        <v>366</v>
      </c>
      <c r="F252" s="4">
        <f>G252+H252</f>
        <v>0</v>
      </c>
      <c r="G252" s="4"/>
      <c r="H252" s="4"/>
    </row>
    <row r="253" spans="1:8" ht="17.25" customHeight="1">
      <c r="A253" s="145">
        <v>2940</v>
      </c>
      <c r="B253" s="189" t="s">
        <v>357</v>
      </c>
      <c r="C253" s="189">
        <v>4</v>
      </c>
      <c r="D253" s="189">
        <v>0</v>
      </c>
      <c r="E253" s="192" t="s">
        <v>367</v>
      </c>
      <c r="F253" s="3">
        <f>G253+H253</f>
        <v>0</v>
      </c>
      <c r="G253" s="3">
        <f>G255+G256</f>
        <v>0</v>
      </c>
      <c r="H253" s="3">
        <f>H255+H256</f>
        <v>0</v>
      </c>
    </row>
    <row r="254" spans="1:8" s="193" customFormat="1" hidden="1">
      <c r="A254" s="145"/>
      <c r="B254" s="189"/>
      <c r="C254" s="189"/>
      <c r="D254" s="189"/>
      <c r="E254" s="191" t="s">
        <v>31</v>
      </c>
      <c r="F254" s="4"/>
      <c r="G254" s="9"/>
      <c r="H254" s="9"/>
    </row>
    <row r="255" spans="1:8" hidden="1">
      <c r="A255" s="145">
        <v>2941</v>
      </c>
      <c r="B255" s="140" t="s">
        <v>357</v>
      </c>
      <c r="C255" s="140">
        <v>4</v>
      </c>
      <c r="D255" s="140">
        <v>1</v>
      </c>
      <c r="E255" s="191" t="s">
        <v>368</v>
      </c>
      <c r="F255" s="4">
        <f>G255+H255</f>
        <v>0</v>
      </c>
      <c r="G255" s="4"/>
      <c r="H255" s="4"/>
    </row>
    <row r="256" spans="1:8" hidden="1">
      <c r="A256" s="145">
        <v>2942</v>
      </c>
      <c r="B256" s="140" t="s">
        <v>357</v>
      </c>
      <c r="C256" s="140">
        <v>4</v>
      </c>
      <c r="D256" s="140">
        <v>2</v>
      </c>
      <c r="E256" s="191" t="s">
        <v>369</v>
      </c>
      <c r="F256" s="4">
        <f>G256+H256</f>
        <v>0</v>
      </c>
      <c r="G256" s="4"/>
      <c r="H256" s="4"/>
    </row>
    <row r="257" spans="1:8" ht="21.75" customHeight="1">
      <c r="A257" s="145">
        <v>2950</v>
      </c>
      <c r="B257" s="189" t="s">
        <v>357</v>
      </c>
      <c r="C257" s="189">
        <v>5</v>
      </c>
      <c r="D257" s="189">
        <v>0</v>
      </c>
      <c r="E257" s="192" t="s">
        <v>370</v>
      </c>
      <c r="F257" s="9">
        <f>G257+H257</f>
        <v>19750</v>
      </c>
      <c r="G257" s="9">
        <f>G259+G260</f>
        <v>19750</v>
      </c>
      <c r="H257" s="9">
        <f>H259+H260</f>
        <v>0</v>
      </c>
    </row>
    <row r="258" spans="1:8" s="193" customFormat="1">
      <c r="A258" s="145"/>
      <c r="B258" s="189"/>
      <c r="C258" s="189"/>
      <c r="D258" s="189"/>
      <c r="E258" s="191" t="s">
        <v>31</v>
      </c>
      <c r="F258" s="4"/>
      <c r="G258" s="9"/>
      <c r="H258" s="9"/>
    </row>
    <row r="259" spans="1:8" ht="19.5" customHeight="1">
      <c r="A259" s="145">
        <v>2951</v>
      </c>
      <c r="B259" s="140" t="s">
        <v>357</v>
      </c>
      <c r="C259" s="140">
        <v>5</v>
      </c>
      <c r="D259" s="140">
        <v>1</v>
      </c>
      <c r="E259" s="191" t="s">
        <v>371</v>
      </c>
      <c r="F259" s="4">
        <f>G259+H259</f>
        <v>19750</v>
      </c>
      <c r="G259" s="4">
        <v>19750</v>
      </c>
      <c r="H259" s="4"/>
    </row>
    <row r="260" spans="1:8">
      <c r="A260" s="145">
        <v>2952</v>
      </c>
      <c r="B260" s="140" t="s">
        <v>357</v>
      </c>
      <c r="C260" s="140">
        <v>5</v>
      </c>
      <c r="D260" s="140">
        <v>2</v>
      </c>
      <c r="E260" s="191" t="s">
        <v>372</v>
      </c>
      <c r="F260" s="4">
        <f>G260+H260</f>
        <v>0</v>
      </c>
      <c r="G260" s="4"/>
      <c r="H260" s="4"/>
    </row>
    <row r="261" spans="1:8" ht="20.25" customHeight="1">
      <c r="A261" s="145">
        <v>2960</v>
      </c>
      <c r="B261" s="189" t="s">
        <v>357</v>
      </c>
      <c r="C261" s="189">
        <v>6</v>
      </c>
      <c r="D261" s="189">
        <v>0</v>
      </c>
      <c r="E261" s="192" t="s">
        <v>373</v>
      </c>
      <c r="F261" s="3">
        <f>G261+H261</f>
        <v>0</v>
      </c>
      <c r="G261" s="3">
        <f>G263</f>
        <v>0</v>
      </c>
      <c r="H261" s="3">
        <f>H263</f>
        <v>0</v>
      </c>
    </row>
    <row r="262" spans="1:8" s="193" customFormat="1" hidden="1">
      <c r="A262" s="145"/>
      <c r="B262" s="189"/>
      <c r="C262" s="189"/>
      <c r="D262" s="189"/>
      <c r="E262" s="191" t="s">
        <v>31</v>
      </c>
      <c r="F262" s="4"/>
      <c r="G262" s="9"/>
      <c r="H262" s="9"/>
    </row>
    <row r="263" spans="1:8" hidden="1">
      <c r="A263" s="145">
        <v>2961</v>
      </c>
      <c r="B263" s="140" t="s">
        <v>357</v>
      </c>
      <c r="C263" s="140">
        <v>6</v>
      </c>
      <c r="D263" s="140">
        <v>1</v>
      </c>
      <c r="E263" s="191" t="s">
        <v>373</v>
      </c>
      <c r="F263" s="4">
        <f>G263+H263</f>
        <v>0</v>
      </c>
      <c r="G263" s="4"/>
      <c r="H263" s="4"/>
    </row>
    <row r="264" spans="1:8" ht="36" customHeight="1">
      <c r="A264" s="145">
        <v>2970</v>
      </c>
      <c r="B264" s="189" t="s">
        <v>357</v>
      </c>
      <c r="C264" s="189">
        <v>7</v>
      </c>
      <c r="D264" s="189">
        <v>0</v>
      </c>
      <c r="E264" s="192" t="s">
        <v>374</v>
      </c>
      <c r="F264" s="3">
        <f>G264+H264</f>
        <v>0</v>
      </c>
      <c r="G264" s="3">
        <f>G266</f>
        <v>0</v>
      </c>
      <c r="H264" s="3">
        <f>H266</f>
        <v>0</v>
      </c>
    </row>
    <row r="265" spans="1:8" s="193" customFormat="1" ht="8.25" hidden="1" customHeight="1">
      <c r="A265" s="145"/>
      <c r="B265" s="189"/>
      <c r="C265" s="189"/>
      <c r="D265" s="189"/>
      <c r="E265" s="191" t="s">
        <v>31</v>
      </c>
      <c r="F265" s="4"/>
      <c r="G265" s="9"/>
      <c r="H265" s="9"/>
    </row>
    <row r="266" spans="1:8" ht="25.5" hidden="1">
      <c r="A266" s="145">
        <v>2971</v>
      </c>
      <c r="B266" s="140" t="s">
        <v>357</v>
      </c>
      <c r="C266" s="140">
        <v>7</v>
      </c>
      <c r="D266" s="140">
        <v>1</v>
      </c>
      <c r="E266" s="191" t="s">
        <v>374</v>
      </c>
      <c r="F266" s="4">
        <f>G266+H266</f>
        <v>0</v>
      </c>
      <c r="G266" s="4"/>
      <c r="H266" s="4"/>
    </row>
    <row r="267" spans="1:8" ht="21.75" customHeight="1">
      <c r="A267" s="145">
        <v>2980</v>
      </c>
      <c r="B267" s="189" t="s">
        <v>357</v>
      </c>
      <c r="C267" s="189">
        <v>8</v>
      </c>
      <c r="D267" s="189">
        <v>0</v>
      </c>
      <c r="E267" s="192" t="s">
        <v>375</v>
      </c>
      <c r="F267" s="3">
        <f>G267+H267</f>
        <v>0</v>
      </c>
      <c r="G267" s="3">
        <f>G269</f>
        <v>0</v>
      </c>
      <c r="H267" s="3">
        <f>H269</f>
        <v>0</v>
      </c>
    </row>
    <row r="268" spans="1:8" s="193" customFormat="1" hidden="1">
      <c r="A268" s="145"/>
      <c r="B268" s="189"/>
      <c r="C268" s="189"/>
      <c r="D268" s="189"/>
      <c r="E268" s="191" t="s">
        <v>31</v>
      </c>
      <c r="F268" s="4"/>
      <c r="G268" s="9"/>
      <c r="H268" s="9"/>
    </row>
    <row r="269" spans="1:8" hidden="1">
      <c r="A269" s="145">
        <v>2981</v>
      </c>
      <c r="B269" s="140" t="s">
        <v>357</v>
      </c>
      <c r="C269" s="140">
        <v>8</v>
      </c>
      <c r="D269" s="140">
        <v>1</v>
      </c>
      <c r="E269" s="191" t="s">
        <v>375</v>
      </c>
      <c r="F269" s="4">
        <f>G269+H269</f>
        <v>0</v>
      </c>
      <c r="G269" s="4"/>
      <c r="H269" s="4"/>
    </row>
    <row r="270" spans="1:8" s="190" customFormat="1" ht="42.75" customHeight="1">
      <c r="A270" s="123">
        <v>3000</v>
      </c>
      <c r="B270" s="189" t="s">
        <v>376</v>
      </c>
      <c r="C270" s="189">
        <v>0</v>
      </c>
      <c r="D270" s="189">
        <v>0</v>
      </c>
      <c r="E270" s="187" t="s">
        <v>811</v>
      </c>
      <c r="F270" s="3">
        <f>G270+H270</f>
        <v>7000</v>
      </c>
      <c r="G270" s="3">
        <f>G272+G276+G279+G282+G285+G288+G291+G294+G298</f>
        <v>7000</v>
      </c>
      <c r="H270" s="3">
        <f>H272+H276+H279+H282+H285+H288+H291+H294+H298</f>
        <v>0</v>
      </c>
    </row>
    <row r="271" spans="1:8">
      <c r="A271" s="145"/>
      <c r="B271" s="189"/>
      <c r="C271" s="189"/>
      <c r="D271" s="189"/>
      <c r="E271" s="191" t="s">
        <v>5</v>
      </c>
      <c r="F271" s="4"/>
      <c r="G271" s="4"/>
      <c r="H271" s="4"/>
    </row>
    <row r="272" spans="1:8">
      <c r="A272" s="145">
        <v>3010</v>
      </c>
      <c r="B272" s="189" t="s">
        <v>376</v>
      </c>
      <c r="C272" s="189">
        <v>1</v>
      </c>
      <c r="D272" s="189">
        <v>0</v>
      </c>
      <c r="E272" s="192" t="s">
        <v>377</v>
      </c>
      <c r="F272" s="3">
        <f>G272+H272</f>
        <v>0</v>
      </c>
      <c r="G272" s="3">
        <f>G274+G275</f>
        <v>0</v>
      </c>
      <c r="H272" s="3">
        <f>H274+H275</f>
        <v>0</v>
      </c>
    </row>
    <row r="273" spans="1:8" s="193" customFormat="1">
      <c r="A273" s="145"/>
      <c r="B273" s="189"/>
      <c r="C273" s="189"/>
      <c r="D273" s="189"/>
      <c r="E273" s="191" t="s">
        <v>31</v>
      </c>
      <c r="F273" s="4"/>
      <c r="G273" s="9"/>
      <c r="H273" s="9"/>
    </row>
    <row r="274" spans="1:8">
      <c r="A274" s="145">
        <v>3011</v>
      </c>
      <c r="B274" s="140" t="s">
        <v>376</v>
      </c>
      <c r="C274" s="140">
        <v>1</v>
      </c>
      <c r="D274" s="140">
        <v>1</v>
      </c>
      <c r="E274" s="191" t="s">
        <v>378</v>
      </c>
      <c r="F274" s="4">
        <f>G274+H274</f>
        <v>0</v>
      </c>
      <c r="G274" s="4"/>
      <c r="H274" s="4"/>
    </row>
    <row r="275" spans="1:8">
      <c r="A275" s="145">
        <v>3012</v>
      </c>
      <c r="B275" s="140" t="s">
        <v>376</v>
      </c>
      <c r="C275" s="140">
        <v>1</v>
      </c>
      <c r="D275" s="140">
        <v>2</v>
      </c>
      <c r="E275" s="191" t="s">
        <v>379</v>
      </c>
      <c r="F275" s="4">
        <f>G275+H275</f>
        <v>0</v>
      </c>
      <c r="G275" s="4"/>
      <c r="H275" s="4"/>
    </row>
    <row r="276" spans="1:8" ht="22.5" customHeight="1">
      <c r="A276" s="145">
        <v>3020</v>
      </c>
      <c r="B276" s="189" t="s">
        <v>376</v>
      </c>
      <c r="C276" s="189">
        <v>2</v>
      </c>
      <c r="D276" s="189">
        <v>0</v>
      </c>
      <c r="E276" s="192" t="s">
        <v>380</v>
      </c>
      <c r="F276" s="3">
        <f>G276+H276</f>
        <v>0</v>
      </c>
      <c r="G276" s="3">
        <f>G278</f>
        <v>0</v>
      </c>
      <c r="H276" s="3">
        <f>H278</f>
        <v>0</v>
      </c>
    </row>
    <row r="277" spans="1:8" s="193" customFormat="1" hidden="1">
      <c r="A277" s="145"/>
      <c r="B277" s="189"/>
      <c r="C277" s="189"/>
      <c r="D277" s="189"/>
      <c r="E277" s="191" t="s">
        <v>31</v>
      </c>
      <c r="F277" s="4"/>
      <c r="G277" s="9"/>
      <c r="H277" s="9"/>
    </row>
    <row r="278" spans="1:8" hidden="1">
      <c r="A278" s="145">
        <v>3021</v>
      </c>
      <c r="B278" s="140" t="s">
        <v>376</v>
      </c>
      <c r="C278" s="140">
        <v>2</v>
      </c>
      <c r="D278" s="140">
        <v>1</v>
      </c>
      <c r="E278" s="191" t="s">
        <v>380</v>
      </c>
      <c r="F278" s="4">
        <f>G278+H278</f>
        <v>0</v>
      </c>
      <c r="G278" s="4"/>
      <c r="H278" s="4"/>
    </row>
    <row r="279" spans="1:8" ht="20.25" customHeight="1">
      <c r="A279" s="145">
        <v>3030</v>
      </c>
      <c r="B279" s="189" t="s">
        <v>376</v>
      </c>
      <c r="C279" s="189">
        <v>3</v>
      </c>
      <c r="D279" s="189">
        <v>0</v>
      </c>
      <c r="E279" s="192" t="s">
        <v>381</v>
      </c>
      <c r="F279" s="9">
        <f>G279+H279</f>
        <v>1000</v>
      </c>
      <c r="G279" s="9">
        <f>G281</f>
        <v>1000</v>
      </c>
      <c r="H279" s="9">
        <f>H281</f>
        <v>0</v>
      </c>
    </row>
    <row r="280" spans="1:8" s="193" customFormat="1">
      <c r="A280" s="145"/>
      <c r="B280" s="189"/>
      <c r="C280" s="189"/>
      <c r="D280" s="189"/>
      <c r="E280" s="191" t="s">
        <v>31</v>
      </c>
      <c r="F280" s="4"/>
      <c r="G280" s="9"/>
      <c r="H280" s="9"/>
    </row>
    <row r="281" spans="1:8" ht="17.25" customHeight="1">
      <c r="A281" s="145">
        <v>3031</v>
      </c>
      <c r="B281" s="140" t="s">
        <v>376</v>
      </c>
      <c r="C281" s="140">
        <v>3</v>
      </c>
      <c r="D281" s="140" t="s">
        <v>209</v>
      </c>
      <c r="E281" s="191" t="s">
        <v>381</v>
      </c>
      <c r="F281" s="4">
        <f>G281+H281</f>
        <v>1000</v>
      </c>
      <c r="G281" s="4">
        <v>1000</v>
      </c>
      <c r="H281" s="4"/>
    </row>
    <row r="282" spans="1:8" ht="20.25" customHeight="1">
      <c r="A282" s="145">
        <v>3040</v>
      </c>
      <c r="B282" s="189" t="s">
        <v>376</v>
      </c>
      <c r="C282" s="189">
        <v>4</v>
      </c>
      <c r="D282" s="189">
        <v>0</v>
      </c>
      <c r="E282" s="192" t="s">
        <v>382</v>
      </c>
      <c r="F282" s="3">
        <f>G282+H282</f>
        <v>0</v>
      </c>
      <c r="G282" s="3">
        <f>G284</f>
        <v>0</v>
      </c>
      <c r="H282" s="3">
        <f>H284</f>
        <v>0</v>
      </c>
    </row>
    <row r="283" spans="1:8" s="193" customFormat="1" hidden="1">
      <c r="A283" s="145"/>
      <c r="B283" s="189"/>
      <c r="C283" s="189"/>
      <c r="D283" s="189"/>
      <c r="E283" s="191" t="s">
        <v>31</v>
      </c>
      <c r="F283" s="4"/>
      <c r="G283" s="9"/>
      <c r="H283" s="9"/>
    </row>
    <row r="284" spans="1:8" hidden="1">
      <c r="A284" s="145">
        <v>3041</v>
      </c>
      <c r="B284" s="140" t="s">
        <v>376</v>
      </c>
      <c r="C284" s="140">
        <v>4</v>
      </c>
      <c r="D284" s="140">
        <v>1</v>
      </c>
      <c r="E284" s="191" t="s">
        <v>382</v>
      </c>
      <c r="F284" s="4">
        <f>G284+H284</f>
        <v>0</v>
      </c>
      <c r="G284" s="4"/>
      <c r="H284" s="4"/>
    </row>
    <row r="285" spans="1:8" ht="20.25" customHeight="1">
      <c r="A285" s="145">
        <v>3050</v>
      </c>
      <c r="B285" s="189" t="s">
        <v>376</v>
      </c>
      <c r="C285" s="189">
        <v>5</v>
      </c>
      <c r="D285" s="189">
        <v>0</v>
      </c>
      <c r="E285" s="192" t="s">
        <v>383</v>
      </c>
      <c r="F285" s="3">
        <f>G285+H285</f>
        <v>0</v>
      </c>
      <c r="G285" s="3">
        <f>G287</f>
        <v>0</v>
      </c>
      <c r="H285" s="3">
        <f>H287</f>
        <v>0</v>
      </c>
    </row>
    <row r="286" spans="1:8" s="193" customFormat="1" hidden="1">
      <c r="A286" s="145"/>
      <c r="B286" s="189"/>
      <c r="C286" s="189"/>
      <c r="D286" s="189"/>
      <c r="E286" s="191" t="s">
        <v>31</v>
      </c>
      <c r="F286" s="4"/>
      <c r="G286" s="9"/>
      <c r="H286" s="9"/>
    </row>
    <row r="287" spans="1:8" hidden="1">
      <c r="A287" s="145">
        <v>3051</v>
      </c>
      <c r="B287" s="140" t="s">
        <v>376</v>
      </c>
      <c r="C287" s="140">
        <v>5</v>
      </c>
      <c r="D287" s="140">
        <v>1</v>
      </c>
      <c r="E287" s="191" t="s">
        <v>383</v>
      </c>
      <c r="F287" s="4">
        <f>G287+H287</f>
        <v>0</v>
      </c>
      <c r="G287" s="4"/>
      <c r="H287" s="4"/>
    </row>
    <row r="288" spans="1:8" ht="21.75" customHeight="1">
      <c r="A288" s="145">
        <v>3060</v>
      </c>
      <c r="B288" s="189" t="s">
        <v>376</v>
      </c>
      <c r="C288" s="189">
        <v>6</v>
      </c>
      <c r="D288" s="189">
        <v>0</v>
      </c>
      <c r="E288" s="192" t="s">
        <v>384</v>
      </c>
      <c r="F288" s="3">
        <f>G288+H288</f>
        <v>0</v>
      </c>
      <c r="G288" s="3">
        <f>G290</f>
        <v>0</v>
      </c>
      <c r="H288" s="3">
        <f>H290</f>
        <v>0</v>
      </c>
    </row>
    <row r="289" spans="1:8" s="193" customFormat="1" hidden="1">
      <c r="A289" s="145"/>
      <c r="B289" s="189"/>
      <c r="C289" s="189"/>
      <c r="D289" s="189"/>
      <c r="E289" s="191" t="s">
        <v>31</v>
      </c>
      <c r="F289" s="4"/>
      <c r="G289" s="9"/>
      <c r="H289" s="9"/>
    </row>
    <row r="290" spans="1:8" hidden="1">
      <c r="A290" s="145">
        <v>3061</v>
      </c>
      <c r="B290" s="140" t="s">
        <v>376</v>
      </c>
      <c r="C290" s="140">
        <v>6</v>
      </c>
      <c r="D290" s="140">
        <v>1</v>
      </c>
      <c r="E290" s="191" t="s">
        <v>384</v>
      </c>
      <c r="F290" s="4">
        <f>G290+H290</f>
        <v>0</v>
      </c>
      <c r="G290" s="4"/>
      <c r="H290" s="4"/>
    </row>
    <row r="291" spans="1:8" ht="33" customHeight="1">
      <c r="A291" s="145">
        <v>3070</v>
      </c>
      <c r="B291" s="189" t="s">
        <v>376</v>
      </c>
      <c r="C291" s="189">
        <v>7</v>
      </c>
      <c r="D291" s="189">
        <v>0</v>
      </c>
      <c r="E291" s="192" t="s">
        <v>385</v>
      </c>
      <c r="F291" s="9">
        <f>G291+H291</f>
        <v>6000</v>
      </c>
      <c r="G291" s="9">
        <f>G293</f>
        <v>6000</v>
      </c>
      <c r="H291" s="9">
        <f>H293</f>
        <v>0</v>
      </c>
    </row>
    <row r="292" spans="1:8" s="193" customFormat="1">
      <c r="A292" s="145"/>
      <c r="B292" s="189"/>
      <c r="C292" s="189"/>
      <c r="D292" s="189"/>
      <c r="E292" s="191" t="s">
        <v>31</v>
      </c>
      <c r="F292" s="4"/>
      <c r="G292" s="9"/>
      <c r="H292" s="9"/>
    </row>
    <row r="293" spans="1:8" ht="25.5">
      <c r="A293" s="145">
        <v>3071</v>
      </c>
      <c r="B293" s="140" t="s">
        <v>376</v>
      </c>
      <c r="C293" s="140">
        <v>7</v>
      </c>
      <c r="D293" s="140">
        <v>1</v>
      </c>
      <c r="E293" s="191" t="s">
        <v>385</v>
      </c>
      <c r="F293" s="4">
        <f>G293+H293</f>
        <v>6000</v>
      </c>
      <c r="G293" s="4">
        <v>6000</v>
      </c>
      <c r="H293" s="4"/>
    </row>
    <row r="294" spans="1:8" ht="33" customHeight="1">
      <c r="A294" s="145">
        <v>3080</v>
      </c>
      <c r="B294" s="189" t="s">
        <v>376</v>
      </c>
      <c r="C294" s="189">
        <v>8</v>
      </c>
      <c r="D294" s="189">
        <v>0</v>
      </c>
      <c r="E294" s="192" t="s">
        <v>386</v>
      </c>
      <c r="F294" s="3">
        <f>G294+H294</f>
        <v>0</v>
      </c>
      <c r="G294" s="3">
        <f>G296</f>
        <v>0</v>
      </c>
      <c r="H294" s="3">
        <f>H296</f>
        <v>0</v>
      </c>
    </row>
    <row r="295" spans="1:8" s="193" customFormat="1" hidden="1">
      <c r="A295" s="145"/>
      <c r="B295" s="189"/>
      <c r="C295" s="189"/>
      <c r="D295" s="189"/>
      <c r="E295" s="191" t="s">
        <v>31</v>
      </c>
      <c r="F295" s="4"/>
      <c r="G295" s="9"/>
      <c r="H295" s="9"/>
    </row>
    <row r="296" spans="1:8" ht="25.5" hidden="1">
      <c r="A296" s="145">
        <v>3081</v>
      </c>
      <c r="B296" s="140" t="s">
        <v>376</v>
      </c>
      <c r="C296" s="140">
        <v>8</v>
      </c>
      <c r="D296" s="140">
        <v>1</v>
      </c>
      <c r="E296" s="191" t="s">
        <v>386</v>
      </c>
      <c r="F296" s="4">
        <f>G296+H296</f>
        <v>0</v>
      </c>
      <c r="G296" s="4"/>
      <c r="H296" s="4"/>
    </row>
    <row r="297" spans="1:8" s="193" customFormat="1" hidden="1">
      <c r="A297" s="145"/>
      <c r="B297" s="189"/>
      <c r="C297" s="189"/>
      <c r="D297" s="189"/>
      <c r="E297" s="191"/>
      <c r="F297" s="4"/>
      <c r="G297" s="9"/>
      <c r="H297" s="9"/>
    </row>
    <row r="298" spans="1:8" ht="27.75" customHeight="1">
      <c r="A298" s="145">
        <v>3090</v>
      </c>
      <c r="B298" s="189" t="s">
        <v>376</v>
      </c>
      <c r="C298" s="189">
        <v>9</v>
      </c>
      <c r="D298" s="189">
        <v>0</v>
      </c>
      <c r="E298" s="192" t="s">
        <v>387</v>
      </c>
      <c r="F298" s="3">
        <f>G298+H298</f>
        <v>0</v>
      </c>
      <c r="G298" s="3">
        <f>G300+G301</f>
        <v>0</v>
      </c>
      <c r="H298" s="3">
        <f>H300+H301</f>
        <v>0</v>
      </c>
    </row>
    <row r="299" spans="1:8" s="193" customFormat="1" hidden="1">
      <c r="A299" s="145"/>
      <c r="B299" s="189"/>
      <c r="C299" s="189"/>
      <c r="D299" s="189"/>
      <c r="E299" s="191" t="s">
        <v>31</v>
      </c>
      <c r="F299" s="4"/>
      <c r="G299" s="9"/>
      <c r="H299" s="9"/>
    </row>
    <row r="300" spans="1:8" ht="25.5" hidden="1">
      <c r="A300" s="145">
        <v>3091</v>
      </c>
      <c r="B300" s="140" t="s">
        <v>376</v>
      </c>
      <c r="C300" s="140">
        <v>9</v>
      </c>
      <c r="D300" s="140">
        <v>1</v>
      </c>
      <c r="E300" s="191" t="s">
        <v>387</v>
      </c>
      <c r="F300" s="4">
        <f>G300+H300</f>
        <v>0</v>
      </c>
      <c r="G300" s="4"/>
      <c r="H300" s="4"/>
    </row>
    <row r="301" spans="1:8" ht="25.5" hidden="1">
      <c r="A301" s="145">
        <v>3092</v>
      </c>
      <c r="B301" s="140" t="s">
        <v>376</v>
      </c>
      <c r="C301" s="140">
        <v>9</v>
      </c>
      <c r="D301" s="140">
        <v>2</v>
      </c>
      <c r="E301" s="191" t="s">
        <v>388</v>
      </c>
      <c r="F301" s="4">
        <f>G301+H301</f>
        <v>0</v>
      </c>
      <c r="G301" s="4"/>
      <c r="H301" s="4"/>
    </row>
    <row r="302" spans="1:8" s="190" customFormat="1" ht="25.5">
      <c r="A302" s="123">
        <v>3100</v>
      </c>
      <c r="B302" s="189" t="s">
        <v>389</v>
      </c>
      <c r="C302" s="189">
        <v>0</v>
      </c>
      <c r="D302" s="189">
        <v>0</v>
      </c>
      <c r="E302" s="122" t="s">
        <v>812</v>
      </c>
      <c r="F302" s="3">
        <f t="shared" ref="F302:H302" si="4">F304</f>
        <v>31949</v>
      </c>
      <c r="G302" s="3">
        <f t="shared" si="4"/>
        <v>31949</v>
      </c>
      <c r="H302" s="3">
        <f t="shared" si="4"/>
        <v>0</v>
      </c>
    </row>
    <row r="303" spans="1:8">
      <c r="A303" s="145"/>
      <c r="B303" s="189"/>
      <c r="C303" s="189"/>
      <c r="D303" s="189"/>
      <c r="E303" s="191" t="s">
        <v>5</v>
      </c>
      <c r="F303" s="4"/>
      <c r="G303" s="4"/>
      <c r="H303" s="4"/>
    </row>
    <row r="304" spans="1:8" ht="25.5">
      <c r="A304" s="145">
        <v>3110</v>
      </c>
      <c r="B304" s="199" t="s">
        <v>389</v>
      </c>
      <c r="C304" s="199">
        <v>1</v>
      </c>
      <c r="D304" s="199">
        <v>0</v>
      </c>
      <c r="E304" s="197" t="s">
        <v>390</v>
      </c>
      <c r="F304" s="9">
        <f>G304+H304-'hat1'!F130</f>
        <v>31949</v>
      </c>
      <c r="G304" s="9">
        <f>G306</f>
        <v>31949</v>
      </c>
      <c r="H304" s="9">
        <f>H306</f>
        <v>0</v>
      </c>
    </row>
    <row r="305" spans="1:8" s="193" customFormat="1">
      <c r="A305" s="145"/>
      <c r="B305" s="189"/>
      <c r="C305" s="189"/>
      <c r="D305" s="189"/>
      <c r="E305" s="191" t="s">
        <v>31</v>
      </c>
      <c r="F305" s="4"/>
      <c r="G305" s="9"/>
      <c r="H305" s="9"/>
    </row>
    <row r="306" spans="1:8" ht="17.25" customHeight="1" thickBot="1">
      <c r="A306" s="145">
        <v>3112</v>
      </c>
      <c r="B306" s="199" t="s">
        <v>389</v>
      </c>
      <c r="C306" s="199">
        <v>1</v>
      </c>
      <c r="D306" s="199">
        <v>2</v>
      </c>
      <c r="E306" s="198" t="s">
        <v>391</v>
      </c>
      <c r="F306" s="4">
        <f>G306+H306-'hat1'!F132</f>
        <v>31949</v>
      </c>
      <c r="G306" s="117">
        <v>31949</v>
      </c>
      <c r="H306" s="4">
        <v>0</v>
      </c>
    </row>
    <row r="307" spans="1:8">
      <c r="B307" s="200"/>
      <c r="C307" s="201"/>
      <c r="D307" s="202"/>
    </row>
    <row r="308" spans="1:8">
      <c r="C308" s="201"/>
      <c r="D308" s="202"/>
    </row>
    <row r="309" spans="1:8">
      <c r="C309" s="201"/>
      <c r="D309" s="202"/>
      <c r="E309" s="32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G3:H3"/>
  </mergeCells>
  <pageMargins left="1.1023622047244095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6"/>
  <sheetViews>
    <sheetView zoomScale="110" zoomScaleNormal="110" workbookViewId="0">
      <selection activeCell="J12" sqref="J12"/>
    </sheetView>
  </sheetViews>
  <sheetFormatPr defaultRowHeight="12.75"/>
  <cols>
    <col min="1" max="1" width="6.28515625" style="38" customWidth="1"/>
    <col min="2" max="2" width="52.140625" style="40" customWidth="1"/>
    <col min="3" max="3" width="5.85546875" style="38" customWidth="1"/>
    <col min="4" max="4" width="11.28515625" style="38" customWidth="1"/>
    <col min="5" max="5" width="10.5703125" style="38" customWidth="1"/>
    <col min="6" max="6" width="10.85546875" style="38" customWidth="1"/>
    <col min="7" max="16384" width="9.140625" style="76"/>
  </cols>
  <sheetData>
    <row r="1" spans="1:6" s="83" customFormat="1" ht="23.25" customHeight="1">
      <c r="A1" s="273" t="s">
        <v>392</v>
      </c>
      <c r="B1" s="273"/>
      <c r="C1" s="273"/>
      <c r="D1" s="273"/>
      <c r="E1" s="273"/>
      <c r="F1" s="273"/>
    </row>
    <row r="2" spans="1:6" ht="37.5" customHeight="1">
      <c r="A2" s="274" t="s">
        <v>749</v>
      </c>
      <c r="B2" s="274"/>
      <c r="C2" s="274"/>
      <c r="D2" s="274"/>
      <c r="E2" s="274"/>
      <c r="F2" s="274"/>
    </row>
    <row r="3" spans="1:6" s="77" customFormat="1" ht="13.5" customHeight="1" thickBot="1">
      <c r="A3" s="39"/>
      <c r="B3" s="43"/>
      <c r="C3" s="39"/>
      <c r="D3" s="39"/>
      <c r="E3" s="275" t="s">
        <v>750</v>
      </c>
      <c r="F3" s="275"/>
    </row>
    <row r="4" spans="1:6" ht="35.25" customHeight="1">
      <c r="A4" s="271" t="s">
        <v>683</v>
      </c>
      <c r="B4" s="80" t="s">
        <v>393</v>
      </c>
      <c r="C4" s="78"/>
      <c r="D4" s="271" t="s">
        <v>4</v>
      </c>
      <c r="E4" s="272" t="s">
        <v>5</v>
      </c>
      <c r="F4" s="272"/>
    </row>
    <row r="5" spans="1:6" ht="21">
      <c r="A5" s="271"/>
      <c r="B5" s="80" t="s">
        <v>394</v>
      </c>
      <c r="C5" s="33" t="s">
        <v>395</v>
      </c>
      <c r="D5" s="272"/>
      <c r="E5" s="90" t="s">
        <v>6</v>
      </c>
      <c r="F5" s="90" t="s">
        <v>7</v>
      </c>
    </row>
    <row r="6" spans="1:6">
      <c r="A6" s="44">
        <v>1</v>
      </c>
      <c r="B6" s="44">
        <v>2</v>
      </c>
      <c r="C6" s="44" t="s">
        <v>214</v>
      </c>
      <c r="D6" s="44">
        <v>16</v>
      </c>
      <c r="E6" s="44">
        <v>17</v>
      </c>
      <c r="F6" s="44">
        <v>18</v>
      </c>
    </row>
    <row r="7" spans="1:6" ht="15.75" customHeight="1">
      <c r="A7" s="124">
        <v>4000</v>
      </c>
      <c r="B7" s="46" t="s">
        <v>396</v>
      </c>
      <c r="C7" s="51"/>
      <c r="D7" s="7">
        <f>E7+F7-'hat1'!F132</f>
        <v>360635.9</v>
      </c>
      <c r="E7" s="7">
        <f>E9</f>
        <v>260622</v>
      </c>
      <c r="F7" s="7">
        <f>F9+F170+F205</f>
        <v>100013.90000000001</v>
      </c>
    </row>
    <row r="8" spans="1:6" ht="11.25" customHeight="1">
      <c r="A8" s="124"/>
      <c r="B8" s="11" t="s">
        <v>397</v>
      </c>
      <c r="C8" s="51"/>
      <c r="D8" s="7"/>
      <c r="E8" s="8"/>
      <c r="F8" s="8"/>
    </row>
    <row r="9" spans="1:6" ht="15.75" customHeight="1">
      <c r="A9" s="124">
        <v>4050</v>
      </c>
      <c r="B9" s="47" t="s">
        <v>398</v>
      </c>
      <c r="C9" s="10" t="s">
        <v>195</v>
      </c>
      <c r="D9" s="115">
        <f>E9+F9-'hat1'!F132</f>
        <v>260622</v>
      </c>
      <c r="E9" s="115">
        <f>E11+E24+E67+E82+E92+E126+E141</f>
        <v>260622</v>
      </c>
      <c r="F9" s="115">
        <f>F11+F92+F141</f>
        <v>0</v>
      </c>
    </row>
    <row r="10" spans="1:6" ht="15.75" customHeight="1">
      <c r="A10" s="124"/>
      <c r="B10" s="11" t="s">
        <v>397</v>
      </c>
      <c r="C10" s="51"/>
      <c r="D10" s="8"/>
      <c r="E10" s="8"/>
      <c r="F10" s="8"/>
    </row>
    <row r="11" spans="1:6" ht="15.75" customHeight="1">
      <c r="A11" s="124">
        <v>4100</v>
      </c>
      <c r="B11" s="79" t="s">
        <v>399</v>
      </c>
      <c r="C11" s="33" t="s">
        <v>195</v>
      </c>
      <c r="D11" s="7">
        <f>E11+F11</f>
        <v>97500</v>
      </c>
      <c r="E11" s="7">
        <f>E13+E18+E21</f>
        <v>97500</v>
      </c>
      <c r="F11" s="7">
        <f>F21</f>
        <v>0</v>
      </c>
    </row>
    <row r="12" spans="1:6" ht="15.75" customHeight="1">
      <c r="A12" s="124"/>
      <c r="B12" s="11" t="s">
        <v>397</v>
      </c>
      <c r="C12" s="51"/>
      <c r="D12" s="7"/>
      <c r="E12" s="7"/>
      <c r="F12" s="7"/>
    </row>
    <row r="13" spans="1:6" ht="21.75" customHeight="1">
      <c r="A13" s="124">
        <v>4110</v>
      </c>
      <c r="B13" s="48" t="s">
        <v>400</v>
      </c>
      <c r="C13" s="33" t="s">
        <v>195</v>
      </c>
      <c r="D13" s="8">
        <f>E13</f>
        <v>97500</v>
      </c>
      <c r="E13" s="8">
        <f>E15+E16+E17</f>
        <v>97500</v>
      </c>
      <c r="F13" s="8" t="s">
        <v>206</v>
      </c>
    </row>
    <row r="14" spans="1:6" ht="15.75" customHeight="1">
      <c r="A14" s="124"/>
      <c r="B14" s="11" t="s">
        <v>31</v>
      </c>
      <c r="C14" s="33"/>
      <c r="D14" s="8"/>
      <c r="E14" s="8"/>
      <c r="F14" s="8"/>
    </row>
    <row r="15" spans="1:6" ht="21.75" customHeight="1">
      <c r="A15" s="124">
        <v>4111</v>
      </c>
      <c r="B15" s="12" t="s">
        <v>401</v>
      </c>
      <c r="C15" s="33" t="s">
        <v>402</v>
      </c>
      <c r="D15" s="8">
        <f>E15</f>
        <v>87000</v>
      </c>
      <c r="E15" s="8">
        <v>87000</v>
      </c>
      <c r="F15" s="8" t="s">
        <v>206</v>
      </c>
    </row>
    <row r="16" spans="1:6" ht="24" customHeight="1">
      <c r="A16" s="124">
        <v>4112</v>
      </c>
      <c r="B16" s="12" t="s">
        <v>403</v>
      </c>
      <c r="C16" s="33" t="s">
        <v>404</v>
      </c>
      <c r="D16" s="8">
        <f>E16</f>
        <v>10500</v>
      </c>
      <c r="E16" s="8">
        <v>10500</v>
      </c>
      <c r="F16" s="8" t="s">
        <v>206</v>
      </c>
    </row>
    <row r="17" spans="1:6" ht="15.75" customHeight="1">
      <c r="A17" s="124">
        <v>4114</v>
      </c>
      <c r="B17" s="12" t="s">
        <v>405</v>
      </c>
      <c r="C17" s="33" t="s">
        <v>406</v>
      </c>
      <c r="D17" s="8">
        <f>E17</f>
        <v>0</v>
      </c>
      <c r="E17" s="8"/>
      <c r="F17" s="8" t="s">
        <v>206</v>
      </c>
    </row>
    <row r="18" spans="1:6" ht="23.25" customHeight="1">
      <c r="A18" s="124">
        <v>4120</v>
      </c>
      <c r="B18" s="14" t="s">
        <v>407</v>
      </c>
      <c r="C18" s="33" t="s">
        <v>195</v>
      </c>
      <c r="D18" s="8">
        <f>E18</f>
        <v>0</v>
      </c>
      <c r="E18" s="8">
        <f>E20</f>
        <v>0</v>
      </c>
      <c r="F18" s="8" t="s">
        <v>206</v>
      </c>
    </row>
    <row r="19" spans="1:6" ht="15.75" customHeight="1">
      <c r="A19" s="124"/>
      <c r="B19" s="11" t="s">
        <v>31</v>
      </c>
      <c r="C19" s="33"/>
      <c r="D19" s="8"/>
      <c r="E19" s="8"/>
      <c r="F19" s="8"/>
    </row>
    <row r="20" spans="1:6" ht="15.75" customHeight="1">
      <c r="A20" s="124">
        <v>4121</v>
      </c>
      <c r="B20" s="12" t="s">
        <v>408</v>
      </c>
      <c r="C20" s="33" t="s">
        <v>409</v>
      </c>
      <c r="D20" s="8">
        <f>E20</f>
        <v>0</v>
      </c>
      <c r="E20" s="8"/>
      <c r="F20" s="8" t="s">
        <v>206</v>
      </c>
    </row>
    <row r="21" spans="1:6" ht="15.75" customHeight="1">
      <c r="A21" s="124">
        <v>4130</v>
      </c>
      <c r="B21" s="14" t="s">
        <v>410</v>
      </c>
      <c r="C21" s="33" t="s">
        <v>195</v>
      </c>
      <c r="D21" s="8">
        <f>E21+F21</f>
        <v>0</v>
      </c>
      <c r="E21" s="8">
        <f>E23</f>
        <v>0</v>
      </c>
      <c r="F21" s="8">
        <f>F23</f>
        <v>0</v>
      </c>
    </row>
    <row r="22" spans="1:6" ht="15.75" customHeight="1">
      <c r="A22" s="124"/>
      <c r="B22" s="11" t="s">
        <v>31</v>
      </c>
      <c r="C22" s="33"/>
      <c r="D22" s="8"/>
      <c r="E22" s="8"/>
      <c r="F22" s="8"/>
    </row>
    <row r="23" spans="1:6" ht="15.75" customHeight="1">
      <c r="A23" s="124">
        <v>4131</v>
      </c>
      <c r="B23" s="14" t="s">
        <v>411</v>
      </c>
      <c r="C23" s="33" t="s">
        <v>412</v>
      </c>
      <c r="D23" s="8">
        <f>E23+F23</f>
        <v>0</v>
      </c>
      <c r="E23" s="8"/>
      <c r="F23" s="8"/>
    </row>
    <row r="24" spans="1:6" s="81" customFormat="1" ht="25.5" customHeight="1">
      <c r="A24" s="207">
        <v>4200</v>
      </c>
      <c r="B24" s="15" t="s">
        <v>413</v>
      </c>
      <c r="C24" s="6" t="s">
        <v>195</v>
      </c>
      <c r="D24" s="7">
        <f>E24</f>
        <v>28913</v>
      </c>
      <c r="E24" s="7">
        <f>E26+E35+E40+E50+E53+E57</f>
        <v>28913</v>
      </c>
      <c r="F24" s="7" t="s">
        <v>206</v>
      </c>
    </row>
    <row r="25" spans="1:6" ht="15.75" customHeight="1">
      <c r="A25" s="124"/>
      <c r="B25" s="11" t="s">
        <v>397</v>
      </c>
      <c r="C25" s="51"/>
      <c r="D25" s="8"/>
      <c r="E25" s="8"/>
      <c r="F25" s="8"/>
    </row>
    <row r="26" spans="1:6" ht="27" customHeight="1">
      <c r="A26" s="124">
        <v>4210</v>
      </c>
      <c r="B26" s="14" t="s">
        <v>414</v>
      </c>
      <c r="C26" s="33" t="s">
        <v>195</v>
      </c>
      <c r="D26" s="8">
        <f>E26</f>
        <v>13600</v>
      </c>
      <c r="E26" s="8">
        <f>E28+E29+E30+E31+E32+E33+E34</f>
        <v>13600</v>
      </c>
      <c r="F26" s="8" t="s">
        <v>206</v>
      </c>
    </row>
    <row r="27" spans="1:6" ht="15.75" customHeight="1">
      <c r="A27" s="124"/>
      <c r="B27" s="11" t="s">
        <v>31</v>
      </c>
      <c r="C27" s="33"/>
      <c r="D27" s="8"/>
      <c r="E27" s="8"/>
      <c r="F27" s="8"/>
    </row>
    <row r="28" spans="1:6" ht="24" customHeight="1">
      <c r="A28" s="124">
        <v>4211</v>
      </c>
      <c r="B28" s="12" t="s">
        <v>415</v>
      </c>
      <c r="C28" s="33" t="s">
        <v>416</v>
      </c>
      <c r="D28" s="8">
        <f t="shared" ref="D28:D35" si="0">E28</f>
        <v>0</v>
      </c>
      <c r="E28" s="8"/>
      <c r="F28" s="8" t="s">
        <v>206</v>
      </c>
    </row>
    <row r="29" spans="1:6" ht="15.75" customHeight="1">
      <c r="A29" s="124">
        <v>4212</v>
      </c>
      <c r="B29" s="14" t="s">
        <v>417</v>
      </c>
      <c r="C29" s="33" t="s">
        <v>418</v>
      </c>
      <c r="D29" s="8">
        <f t="shared" si="0"/>
        <v>5000</v>
      </c>
      <c r="E29" s="8">
        <v>5000</v>
      </c>
      <c r="F29" s="8" t="s">
        <v>206</v>
      </c>
    </row>
    <row r="30" spans="1:6" ht="15.75" customHeight="1">
      <c r="A30" s="124">
        <v>4213</v>
      </c>
      <c r="B30" s="12" t="s">
        <v>419</v>
      </c>
      <c r="C30" s="33" t="s">
        <v>420</v>
      </c>
      <c r="D30" s="8">
        <f t="shared" si="0"/>
        <v>7150</v>
      </c>
      <c r="E30" s="8">
        <v>7150</v>
      </c>
      <c r="F30" s="8" t="s">
        <v>206</v>
      </c>
    </row>
    <row r="31" spans="1:6" ht="15.75" customHeight="1">
      <c r="A31" s="124">
        <v>4214</v>
      </c>
      <c r="B31" s="12" t="s">
        <v>421</v>
      </c>
      <c r="C31" s="33" t="s">
        <v>422</v>
      </c>
      <c r="D31" s="8">
        <f t="shared" si="0"/>
        <v>1250</v>
      </c>
      <c r="E31" s="8">
        <v>1250</v>
      </c>
      <c r="F31" s="8" t="s">
        <v>206</v>
      </c>
    </row>
    <row r="32" spans="1:6" ht="15.75" customHeight="1">
      <c r="A32" s="124">
        <v>4215</v>
      </c>
      <c r="B32" s="12" t="s">
        <v>423</v>
      </c>
      <c r="C32" s="33" t="s">
        <v>424</v>
      </c>
      <c r="D32" s="8">
        <f t="shared" si="0"/>
        <v>200</v>
      </c>
      <c r="E32" s="8">
        <v>200</v>
      </c>
      <c r="F32" s="8" t="s">
        <v>206</v>
      </c>
    </row>
    <row r="33" spans="1:6" ht="15.75" customHeight="1">
      <c r="A33" s="124">
        <v>4216</v>
      </c>
      <c r="B33" s="12" t="s">
        <v>425</v>
      </c>
      <c r="C33" s="33" t="s">
        <v>426</v>
      </c>
      <c r="D33" s="8">
        <f t="shared" si="0"/>
        <v>0</v>
      </c>
      <c r="E33" s="8">
        <v>0</v>
      </c>
      <c r="F33" s="8" t="s">
        <v>206</v>
      </c>
    </row>
    <row r="34" spans="1:6" ht="15.75" customHeight="1">
      <c r="A34" s="124">
        <v>4217</v>
      </c>
      <c r="B34" s="12" t="s">
        <v>427</v>
      </c>
      <c r="C34" s="33" t="s">
        <v>428</v>
      </c>
      <c r="D34" s="8">
        <f t="shared" si="0"/>
        <v>0</v>
      </c>
      <c r="E34" s="8">
        <v>0</v>
      </c>
      <c r="F34" s="8" t="s">
        <v>206</v>
      </c>
    </row>
    <row r="35" spans="1:6" ht="33.75" customHeight="1">
      <c r="A35" s="124">
        <v>4220</v>
      </c>
      <c r="B35" s="14" t="s">
        <v>429</v>
      </c>
      <c r="C35" s="33" t="s">
        <v>195</v>
      </c>
      <c r="D35" s="8">
        <f t="shared" si="0"/>
        <v>1700</v>
      </c>
      <c r="E35" s="8">
        <f>E37+E38+E39</f>
        <v>1700</v>
      </c>
      <c r="F35" s="8" t="s">
        <v>206</v>
      </c>
    </row>
    <row r="36" spans="1:6" ht="15.75" customHeight="1">
      <c r="A36" s="124"/>
      <c r="B36" s="11" t="s">
        <v>31</v>
      </c>
      <c r="C36" s="33"/>
      <c r="D36" s="8"/>
      <c r="E36" s="8"/>
      <c r="F36" s="8"/>
    </row>
    <row r="37" spans="1:6" ht="15.75" customHeight="1">
      <c r="A37" s="124">
        <v>4221</v>
      </c>
      <c r="B37" s="12" t="s">
        <v>430</v>
      </c>
      <c r="C37" s="44">
        <v>4221</v>
      </c>
      <c r="D37" s="8">
        <f>E37</f>
        <v>1700</v>
      </c>
      <c r="E37" s="8">
        <v>1700</v>
      </c>
      <c r="F37" s="8" t="s">
        <v>206</v>
      </c>
    </row>
    <row r="38" spans="1:6" ht="15.75" customHeight="1">
      <c r="A38" s="124">
        <v>4222</v>
      </c>
      <c r="B38" s="12" t="s">
        <v>431</v>
      </c>
      <c r="C38" s="33" t="s">
        <v>432</v>
      </c>
      <c r="D38" s="8">
        <f>E38</f>
        <v>0</v>
      </c>
      <c r="E38" s="8">
        <v>0</v>
      </c>
      <c r="F38" s="8" t="s">
        <v>206</v>
      </c>
    </row>
    <row r="39" spans="1:6" ht="15.75" customHeight="1">
      <c r="A39" s="124">
        <v>4223</v>
      </c>
      <c r="B39" s="12" t="s">
        <v>433</v>
      </c>
      <c r="C39" s="33" t="s">
        <v>434</v>
      </c>
      <c r="D39" s="8">
        <f>E39</f>
        <v>0</v>
      </c>
      <c r="E39" s="8">
        <v>0</v>
      </c>
      <c r="F39" s="8" t="s">
        <v>206</v>
      </c>
    </row>
    <row r="40" spans="1:6" ht="24.75" customHeight="1">
      <c r="A40" s="124">
        <v>4230</v>
      </c>
      <c r="B40" s="14" t="s">
        <v>435</v>
      </c>
      <c r="C40" s="33" t="s">
        <v>195</v>
      </c>
      <c r="D40" s="8">
        <f>E40</f>
        <v>2258</v>
      </c>
      <c r="E40" s="8">
        <f>E42+E43+E44+E45+E46+E47+E48+E49</f>
        <v>2258</v>
      </c>
      <c r="F40" s="8" t="s">
        <v>206</v>
      </c>
    </row>
    <row r="41" spans="1:6" ht="15.75" customHeight="1">
      <c r="A41" s="124"/>
      <c r="B41" s="11" t="s">
        <v>31</v>
      </c>
      <c r="C41" s="33"/>
      <c r="D41" s="8"/>
      <c r="E41" s="8"/>
      <c r="F41" s="8"/>
    </row>
    <row r="42" spans="1:6" ht="15.75" customHeight="1">
      <c r="A42" s="124">
        <v>4231</v>
      </c>
      <c r="B42" s="12" t="s">
        <v>436</v>
      </c>
      <c r="C42" s="33" t="s">
        <v>437</v>
      </c>
      <c r="D42" s="8">
        <f t="shared" ref="D42:D50" si="1">E42</f>
        <v>0</v>
      </c>
      <c r="E42" s="8"/>
      <c r="F42" s="8" t="s">
        <v>206</v>
      </c>
    </row>
    <row r="43" spans="1:6" ht="15.75" customHeight="1">
      <c r="A43" s="124">
        <v>4232</v>
      </c>
      <c r="B43" s="12" t="s">
        <v>438</v>
      </c>
      <c r="C43" s="33" t="s">
        <v>439</v>
      </c>
      <c r="D43" s="8">
        <f t="shared" si="1"/>
        <v>820</v>
      </c>
      <c r="E43" s="8">
        <v>820</v>
      </c>
      <c r="F43" s="8" t="s">
        <v>206</v>
      </c>
    </row>
    <row r="44" spans="1:6" ht="15.75" customHeight="1">
      <c r="A44" s="124">
        <v>4233</v>
      </c>
      <c r="B44" s="12" t="s">
        <v>440</v>
      </c>
      <c r="C44" s="33" t="s">
        <v>441</v>
      </c>
      <c r="D44" s="8">
        <f t="shared" si="1"/>
        <v>0</v>
      </c>
      <c r="E44" s="8">
        <v>0</v>
      </c>
      <c r="F44" s="8" t="s">
        <v>206</v>
      </c>
    </row>
    <row r="45" spans="1:6" ht="15.75" customHeight="1">
      <c r="A45" s="124">
        <v>4234</v>
      </c>
      <c r="B45" s="12" t="s">
        <v>442</v>
      </c>
      <c r="C45" s="33" t="s">
        <v>443</v>
      </c>
      <c r="D45" s="8">
        <f t="shared" si="1"/>
        <v>308</v>
      </c>
      <c r="E45" s="8">
        <v>308</v>
      </c>
      <c r="F45" s="8" t="s">
        <v>206</v>
      </c>
    </row>
    <row r="46" spans="1:6" ht="15.75" customHeight="1">
      <c r="A46" s="124">
        <v>4235</v>
      </c>
      <c r="B46" s="16" t="s">
        <v>444</v>
      </c>
      <c r="C46" s="78">
        <v>4235</v>
      </c>
      <c r="D46" s="8">
        <f t="shared" si="1"/>
        <v>280</v>
      </c>
      <c r="E46" s="8">
        <v>280</v>
      </c>
      <c r="F46" s="8" t="s">
        <v>206</v>
      </c>
    </row>
    <row r="47" spans="1:6" ht="15.75" customHeight="1">
      <c r="A47" s="124">
        <v>4236</v>
      </c>
      <c r="B47" s="12" t="s">
        <v>445</v>
      </c>
      <c r="C47" s="33" t="s">
        <v>446</v>
      </c>
      <c r="D47" s="8">
        <f t="shared" si="1"/>
        <v>0</v>
      </c>
      <c r="E47" s="8">
        <v>0</v>
      </c>
      <c r="F47" s="8" t="s">
        <v>206</v>
      </c>
    </row>
    <row r="48" spans="1:6" ht="15.75" customHeight="1">
      <c r="A48" s="124">
        <v>4237</v>
      </c>
      <c r="B48" s="12" t="s">
        <v>447</v>
      </c>
      <c r="C48" s="33" t="s">
        <v>448</v>
      </c>
      <c r="D48" s="8">
        <f t="shared" si="1"/>
        <v>850</v>
      </c>
      <c r="E48" s="8">
        <v>850</v>
      </c>
      <c r="F48" s="8" t="s">
        <v>206</v>
      </c>
    </row>
    <row r="49" spans="1:6" ht="15.75" customHeight="1">
      <c r="A49" s="124">
        <v>4238</v>
      </c>
      <c r="B49" s="12" t="s">
        <v>449</v>
      </c>
      <c r="C49" s="33" t="s">
        <v>450</v>
      </c>
      <c r="D49" s="8">
        <f t="shared" si="1"/>
        <v>0</v>
      </c>
      <c r="E49" s="8"/>
      <c r="F49" s="8" t="s">
        <v>206</v>
      </c>
    </row>
    <row r="50" spans="1:6" ht="27.75" customHeight="1">
      <c r="A50" s="124">
        <v>4240</v>
      </c>
      <c r="B50" s="14" t="s">
        <v>451</v>
      </c>
      <c r="C50" s="33" t="s">
        <v>195</v>
      </c>
      <c r="D50" s="8">
        <f t="shared" si="1"/>
        <v>2655</v>
      </c>
      <c r="E50" s="8">
        <f>E52</f>
        <v>2655</v>
      </c>
      <c r="F50" s="8" t="s">
        <v>206</v>
      </c>
    </row>
    <row r="51" spans="1:6" ht="15.75" customHeight="1">
      <c r="A51" s="124"/>
      <c r="B51" s="11" t="s">
        <v>31</v>
      </c>
      <c r="C51" s="33"/>
      <c r="D51" s="8"/>
      <c r="E51" s="8"/>
      <c r="F51" s="8"/>
    </row>
    <row r="52" spans="1:6" ht="15.75" customHeight="1">
      <c r="A52" s="124">
        <v>4241</v>
      </c>
      <c r="B52" s="12" t="s">
        <v>452</v>
      </c>
      <c r="C52" s="33" t="s">
        <v>453</v>
      </c>
      <c r="D52" s="8">
        <f>E52</f>
        <v>2655</v>
      </c>
      <c r="E52" s="8">
        <v>2655</v>
      </c>
      <c r="F52" s="8" t="s">
        <v>206</v>
      </c>
    </row>
    <row r="53" spans="1:6" ht="24" customHeight="1">
      <c r="A53" s="124">
        <v>4250</v>
      </c>
      <c r="B53" s="14" t="s">
        <v>454</v>
      </c>
      <c r="C53" s="33" t="s">
        <v>195</v>
      </c>
      <c r="D53" s="8">
        <f>E53</f>
        <v>200</v>
      </c>
      <c r="E53" s="8">
        <f>E55+E56</f>
        <v>200</v>
      </c>
      <c r="F53" s="8" t="s">
        <v>206</v>
      </c>
    </row>
    <row r="54" spans="1:6" ht="15.75" customHeight="1">
      <c r="A54" s="124"/>
      <c r="B54" s="11" t="s">
        <v>31</v>
      </c>
      <c r="C54" s="33"/>
      <c r="D54" s="8"/>
      <c r="E54" s="8"/>
      <c r="F54" s="8"/>
    </row>
    <row r="55" spans="1:6" ht="25.5" customHeight="1">
      <c r="A55" s="124">
        <v>4251</v>
      </c>
      <c r="B55" s="12" t="s">
        <v>455</v>
      </c>
      <c r="C55" s="33" t="s">
        <v>456</v>
      </c>
      <c r="D55" s="8">
        <f>E55</f>
        <v>0</v>
      </c>
      <c r="E55" s="8"/>
      <c r="F55" s="8" t="s">
        <v>206</v>
      </c>
    </row>
    <row r="56" spans="1:6" ht="26.25" customHeight="1">
      <c r="A56" s="124">
        <v>4252</v>
      </c>
      <c r="B56" s="12" t="s">
        <v>457</v>
      </c>
      <c r="C56" s="33" t="s">
        <v>458</v>
      </c>
      <c r="D56" s="8">
        <f>E56</f>
        <v>200</v>
      </c>
      <c r="E56" s="8">
        <v>200</v>
      </c>
      <c r="F56" s="8" t="s">
        <v>206</v>
      </c>
    </row>
    <row r="57" spans="1:6" ht="29.25" customHeight="1">
      <c r="A57" s="124">
        <v>4260</v>
      </c>
      <c r="B57" s="14" t="s">
        <v>459</v>
      </c>
      <c r="C57" s="33" t="s">
        <v>195</v>
      </c>
      <c r="D57" s="8">
        <f>E57</f>
        <v>8500</v>
      </c>
      <c r="E57" s="8">
        <f>E59+E60+E61+E62+E63+E65+E66</f>
        <v>8500</v>
      </c>
      <c r="F57" s="8" t="s">
        <v>206</v>
      </c>
    </row>
    <row r="58" spans="1:6" ht="15.75" customHeight="1">
      <c r="A58" s="124"/>
      <c r="B58" s="11" t="s">
        <v>31</v>
      </c>
      <c r="C58" s="33"/>
      <c r="D58" s="8"/>
      <c r="E58" s="8"/>
      <c r="F58" s="8"/>
    </row>
    <row r="59" spans="1:6" ht="15.75" customHeight="1">
      <c r="A59" s="124">
        <v>4261</v>
      </c>
      <c r="B59" s="12" t="s">
        <v>460</v>
      </c>
      <c r="C59" s="33" t="s">
        <v>461</v>
      </c>
      <c r="D59" s="8">
        <f t="shared" ref="D59:D67" si="2">E59</f>
        <v>1000</v>
      </c>
      <c r="E59" s="8">
        <v>1000</v>
      </c>
      <c r="F59" s="8" t="s">
        <v>206</v>
      </c>
    </row>
    <row r="60" spans="1:6" ht="15.75" customHeight="1">
      <c r="A60" s="124">
        <v>4262</v>
      </c>
      <c r="B60" s="12" t="s">
        <v>462</v>
      </c>
      <c r="C60" s="33" t="s">
        <v>463</v>
      </c>
      <c r="D60" s="8">
        <f t="shared" si="2"/>
        <v>0</v>
      </c>
      <c r="E60" s="8"/>
      <c r="F60" s="8" t="s">
        <v>206</v>
      </c>
    </row>
    <row r="61" spans="1:6" ht="15.75" customHeight="1">
      <c r="A61" s="124">
        <v>4263</v>
      </c>
      <c r="B61" s="12" t="s">
        <v>464</v>
      </c>
      <c r="C61" s="33" t="s">
        <v>465</v>
      </c>
      <c r="D61" s="8">
        <f t="shared" si="2"/>
        <v>0</v>
      </c>
      <c r="E61" s="8"/>
      <c r="F61" s="8" t="s">
        <v>206</v>
      </c>
    </row>
    <row r="62" spans="1:6" ht="15.75" customHeight="1">
      <c r="A62" s="124">
        <v>4264</v>
      </c>
      <c r="B62" s="12" t="s">
        <v>466</v>
      </c>
      <c r="C62" s="33" t="s">
        <v>467</v>
      </c>
      <c r="D62" s="8">
        <f t="shared" si="2"/>
        <v>3000</v>
      </c>
      <c r="E62" s="8">
        <v>3000</v>
      </c>
      <c r="F62" s="8" t="s">
        <v>206</v>
      </c>
    </row>
    <row r="63" spans="1:6" ht="22.5" customHeight="1">
      <c r="A63" s="124">
        <v>4265</v>
      </c>
      <c r="B63" s="17" t="s">
        <v>468</v>
      </c>
      <c r="C63" s="33" t="s">
        <v>469</v>
      </c>
      <c r="D63" s="8">
        <f t="shared" si="2"/>
        <v>0</v>
      </c>
      <c r="E63" s="8"/>
      <c r="F63" s="8" t="s">
        <v>206</v>
      </c>
    </row>
    <row r="64" spans="1:6" ht="22.5" customHeight="1">
      <c r="A64" s="124">
        <v>4266</v>
      </c>
      <c r="B64" s="17" t="s">
        <v>770</v>
      </c>
      <c r="C64" s="33" t="s">
        <v>470</v>
      </c>
      <c r="D64" s="8"/>
      <c r="E64" s="8"/>
      <c r="F64" s="8" t="s">
        <v>206</v>
      </c>
    </row>
    <row r="65" spans="1:6" ht="15.75" customHeight="1">
      <c r="A65" s="124">
        <v>4267</v>
      </c>
      <c r="B65" s="12" t="s">
        <v>471</v>
      </c>
      <c r="C65" s="33" t="s">
        <v>472</v>
      </c>
      <c r="D65" s="8">
        <f t="shared" si="2"/>
        <v>500</v>
      </c>
      <c r="E65" s="8">
        <v>500</v>
      </c>
      <c r="F65" s="8" t="s">
        <v>206</v>
      </c>
    </row>
    <row r="66" spans="1:6" ht="15.75" customHeight="1">
      <c r="A66" s="124">
        <v>4268</v>
      </c>
      <c r="B66" s="12" t="s">
        <v>473</v>
      </c>
      <c r="C66" s="33" t="s">
        <v>474</v>
      </c>
      <c r="D66" s="8">
        <f t="shared" si="2"/>
        <v>4000</v>
      </c>
      <c r="E66" s="8">
        <v>4000</v>
      </c>
      <c r="F66" s="8" t="s">
        <v>206</v>
      </c>
    </row>
    <row r="67" spans="1:6" s="81" customFormat="1" ht="15" customHeight="1">
      <c r="A67" s="207">
        <v>4300</v>
      </c>
      <c r="B67" s="18" t="s">
        <v>475</v>
      </c>
      <c r="C67" s="6" t="s">
        <v>195</v>
      </c>
      <c r="D67" s="7">
        <f t="shared" si="2"/>
        <v>0</v>
      </c>
      <c r="E67" s="7">
        <f>E69+E73+E77</f>
        <v>0</v>
      </c>
      <c r="F67" s="7" t="s">
        <v>206</v>
      </c>
    </row>
    <row r="68" spans="1:6" ht="2.25" hidden="1" customHeight="1">
      <c r="A68" s="124"/>
      <c r="B68" s="11" t="s">
        <v>397</v>
      </c>
      <c r="C68" s="51"/>
      <c r="D68" s="8"/>
      <c r="E68" s="8"/>
      <c r="F68" s="8"/>
    </row>
    <row r="69" spans="1:6" ht="15.75" hidden="1" customHeight="1">
      <c r="A69" s="124">
        <v>4310</v>
      </c>
      <c r="B69" s="14" t="s">
        <v>476</v>
      </c>
      <c r="C69" s="33" t="s">
        <v>195</v>
      </c>
      <c r="D69" s="8">
        <f>E69+F69</f>
        <v>0</v>
      </c>
      <c r="E69" s="8">
        <f>E71+E72</f>
        <v>0</v>
      </c>
      <c r="F69" s="8"/>
    </row>
    <row r="70" spans="1:6" ht="15.75" hidden="1" customHeight="1">
      <c r="A70" s="124"/>
      <c r="B70" s="11" t="s">
        <v>31</v>
      </c>
      <c r="C70" s="33"/>
      <c r="D70" s="8"/>
      <c r="E70" s="8"/>
      <c r="F70" s="8"/>
    </row>
    <row r="71" spans="1:6" ht="15.75" hidden="1" customHeight="1">
      <c r="A71" s="124">
        <v>4311</v>
      </c>
      <c r="B71" s="12" t="s">
        <v>477</v>
      </c>
      <c r="C71" s="33" t="s">
        <v>478</v>
      </c>
      <c r="D71" s="8">
        <f>E71</f>
        <v>0</v>
      </c>
      <c r="E71" s="8"/>
      <c r="F71" s="8" t="s">
        <v>206</v>
      </c>
    </row>
    <row r="72" spans="1:6" ht="15.75" hidden="1" customHeight="1">
      <c r="A72" s="124">
        <v>4312</v>
      </c>
      <c r="B72" s="12" t="s">
        <v>479</v>
      </c>
      <c r="C72" s="33" t="s">
        <v>480</v>
      </c>
      <c r="D72" s="8">
        <f>E72</f>
        <v>0</v>
      </c>
      <c r="E72" s="8"/>
      <c r="F72" s="8" t="s">
        <v>206</v>
      </c>
    </row>
    <row r="73" spans="1:6" ht="15.75" hidden="1" customHeight="1">
      <c r="A73" s="124">
        <v>4320</v>
      </c>
      <c r="B73" s="14" t="s">
        <v>481</v>
      </c>
      <c r="C73" s="33" t="s">
        <v>195</v>
      </c>
      <c r="D73" s="8">
        <f>E73+F73</f>
        <v>0</v>
      </c>
      <c r="E73" s="8">
        <f>E75+E76</f>
        <v>0</v>
      </c>
      <c r="F73" s="8"/>
    </row>
    <row r="74" spans="1:6" ht="15.75" hidden="1" customHeight="1">
      <c r="A74" s="124"/>
      <c r="B74" s="11" t="s">
        <v>31</v>
      </c>
      <c r="C74" s="33"/>
      <c r="D74" s="8"/>
      <c r="E74" s="8"/>
      <c r="F74" s="8"/>
    </row>
    <row r="75" spans="1:6" ht="15.75" hidden="1" customHeight="1">
      <c r="A75" s="124">
        <v>4321</v>
      </c>
      <c r="B75" s="12" t="s">
        <v>482</v>
      </c>
      <c r="C75" s="33" t="s">
        <v>483</v>
      </c>
      <c r="D75" s="8">
        <f>E75</f>
        <v>0</v>
      </c>
      <c r="E75" s="8"/>
      <c r="F75" s="8" t="s">
        <v>206</v>
      </c>
    </row>
    <row r="76" spans="1:6" ht="15.75" hidden="1" customHeight="1">
      <c r="A76" s="124">
        <v>4322</v>
      </c>
      <c r="B76" s="12" t="s">
        <v>484</v>
      </c>
      <c r="C76" s="33" t="s">
        <v>485</v>
      </c>
      <c r="D76" s="8">
        <f>E76</f>
        <v>0</v>
      </c>
      <c r="E76" s="8"/>
      <c r="F76" s="8" t="s">
        <v>206</v>
      </c>
    </row>
    <row r="77" spans="1:6" ht="15.75" hidden="1" customHeight="1">
      <c r="A77" s="124">
        <v>4330</v>
      </c>
      <c r="B77" s="14" t="s">
        <v>486</v>
      </c>
      <c r="C77" s="33" t="s">
        <v>195</v>
      </c>
      <c r="D77" s="8">
        <f>E77</f>
        <v>0</v>
      </c>
      <c r="E77" s="8">
        <f>E79+E80+E81</f>
        <v>0</v>
      </c>
      <c r="F77" s="8" t="s">
        <v>206</v>
      </c>
    </row>
    <row r="78" spans="1:6" ht="15.75" hidden="1" customHeight="1">
      <c r="A78" s="124"/>
      <c r="B78" s="11" t="s">
        <v>31</v>
      </c>
      <c r="C78" s="33"/>
      <c r="D78" s="8"/>
      <c r="E78" s="8"/>
      <c r="F78" s="8"/>
    </row>
    <row r="79" spans="1:6" ht="15.75" hidden="1" customHeight="1">
      <c r="A79" s="124">
        <v>4331</v>
      </c>
      <c r="B79" s="12" t="s">
        <v>487</v>
      </c>
      <c r="C79" s="33" t="s">
        <v>488</v>
      </c>
      <c r="D79" s="8">
        <f>E79</f>
        <v>0</v>
      </c>
      <c r="E79" s="8"/>
      <c r="F79" s="8" t="s">
        <v>206</v>
      </c>
    </row>
    <row r="80" spans="1:6" ht="15.75" hidden="1" customHeight="1">
      <c r="A80" s="124">
        <v>4332</v>
      </c>
      <c r="B80" s="12" t="s">
        <v>489</v>
      </c>
      <c r="C80" s="33" t="s">
        <v>490</v>
      </c>
      <c r="D80" s="8">
        <f>E80</f>
        <v>0</v>
      </c>
      <c r="E80" s="8"/>
      <c r="F80" s="8" t="s">
        <v>206</v>
      </c>
    </row>
    <row r="81" spans="1:6" ht="15.75" hidden="1" customHeight="1">
      <c r="A81" s="124">
        <v>4333</v>
      </c>
      <c r="B81" s="12" t="s">
        <v>491</v>
      </c>
      <c r="C81" s="33" t="s">
        <v>492</v>
      </c>
      <c r="D81" s="8">
        <f>E81</f>
        <v>0</v>
      </c>
      <c r="E81" s="8"/>
      <c r="F81" s="8" t="s">
        <v>206</v>
      </c>
    </row>
    <row r="82" spans="1:6" s="81" customFormat="1" ht="15.75" customHeight="1">
      <c r="A82" s="207">
        <v>4400</v>
      </c>
      <c r="B82" s="15" t="s">
        <v>493</v>
      </c>
      <c r="C82" s="6" t="s">
        <v>195</v>
      </c>
      <c r="D82" s="7">
        <f>E82</f>
        <v>86860</v>
      </c>
      <c r="E82" s="7">
        <f>E84+E88</f>
        <v>86860</v>
      </c>
      <c r="F82" s="7" t="s">
        <v>206</v>
      </c>
    </row>
    <row r="83" spans="1:6" ht="15.75" customHeight="1">
      <c r="A83" s="124"/>
      <c r="B83" s="11" t="s">
        <v>397</v>
      </c>
      <c r="C83" s="51"/>
      <c r="D83" s="8"/>
      <c r="E83" s="8"/>
      <c r="F83" s="8"/>
    </row>
    <row r="84" spans="1:6" ht="36.75" customHeight="1">
      <c r="A84" s="124">
        <v>4410</v>
      </c>
      <c r="B84" s="14" t="s">
        <v>494</v>
      </c>
      <c r="C84" s="33" t="s">
        <v>195</v>
      </c>
      <c r="D84" s="8">
        <f>E84+F84</f>
        <v>86860</v>
      </c>
      <c r="E84" s="8">
        <f>E86+E87</f>
        <v>86860</v>
      </c>
      <c r="F84" s="8"/>
    </row>
    <row r="85" spans="1:6" ht="15.75" customHeight="1">
      <c r="A85" s="124"/>
      <c r="B85" s="11" t="s">
        <v>31</v>
      </c>
      <c r="C85" s="33"/>
      <c r="D85" s="8"/>
      <c r="E85" s="8"/>
      <c r="F85" s="8"/>
    </row>
    <row r="86" spans="1:6" ht="23.25" customHeight="1">
      <c r="A86" s="124">
        <v>4411</v>
      </c>
      <c r="B86" s="12" t="s">
        <v>495</v>
      </c>
      <c r="C86" s="33" t="s">
        <v>496</v>
      </c>
      <c r="D86" s="8">
        <f>E86</f>
        <v>86860</v>
      </c>
      <c r="E86" s="8">
        <v>86860</v>
      </c>
      <c r="F86" s="8" t="s">
        <v>206</v>
      </c>
    </row>
    <row r="87" spans="1:6" ht="24" customHeight="1">
      <c r="A87" s="124">
        <v>4412</v>
      </c>
      <c r="B87" s="12" t="s">
        <v>497</v>
      </c>
      <c r="C87" s="33" t="s">
        <v>498</v>
      </c>
      <c r="D87" s="8">
        <f>E87</f>
        <v>0</v>
      </c>
      <c r="E87" s="8"/>
      <c r="F87" s="8" t="s">
        <v>206</v>
      </c>
    </row>
    <row r="88" spans="1:6" ht="28.5" customHeight="1">
      <c r="A88" s="124">
        <v>4420</v>
      </c>
      <c r="B88" s="14" t="s">
        <v>499</v>
      </c>
      <c r="C88" s="33" t="s">
        <v>195</v>
      </c>
      <c r="D88" s="8">
        <f>E88+F88</f>
        <v>0</v>
      </c>
      <c r="E88" s="8">
        <f>E90+E91</f>
        <v>0</v>
      </c>
      <c r="F88" s="8"/>
    </row>
    <row r="89" spans="1:6" ht="15.75" customHeight="1">
      <c r="A89" s="124"/>
      <c r="B89" s="11" t="s">
        <v>31</v>
      </c>
      <c r="C89" s="33"/>
      <c r="D89" s="8"/>
      <c r="E89" s="8"/>
      <c r="F89" s="8"/>
    </row>
    <row r="90" spans="1:6" ht="15.75" customHeight="1">
      <c r="A90" s="124">
        <v>4421</v>
      </c>
      <c r="B90" s="12" t="s">
        <v>500</v>
      </c>
      <c r="C90" s="33" t="s">
        <v>501</v>
      </c>
      <c r="D90" s="8">
        <f>E90</f>
        <v>0</v>
      </c>
      <c r="E90" s="8"/>
      <c r="F90" s="8" t="s">
        <v>206</v>
      </c>
    </row>
    <row r="91" spans="1:6" ht="15.75" customHeight="1">
      <c r="A91" s="124">
        <v>4422</v>
      </c>
      <c r="B91" s="12" t="s">
        <v>502</v>
      </c>
      <c r="C91" s="33" t="s">
        <v>503</v>
      </c>
      <c r="D91" s="8">
        <f>E91</f>
        <v>0</v>
      </c>
      <c r="E91" s="8"/>
      <c r="F91" s="8" t="s">
        <v>206</v>
      </c>
    </row>
    <row r="92" spans="1:6" s="81" customFormat="1" ht="26.25" customHeight="1">
      <c r="A92" s="207">
        <v>4500</v>
      </c>
      <c r="B92" s="19" t="s">
        <v>504</v>
      </c>
      <c r="C92" s="6" t="s">
        <v>195</v>
      </c>
      <c r="D92" s="7">
        <f>E92+F92</f>
        <v>6500</v>
      </c>
      <c r="E92" s="7">
        <f>E94+E98+E102+E114</f>
        <v>6500</v>
      </c>
      <c r="F92" s="7">
        <f>F94+F98+F102+F114</f>
        <v>0</v>
      </c>
    </row>
    <row r="93" spans="1:6" ht="15.75" customHeight="1">
      <c r="A93" s="124"/>
      <c r="B93" s="11" t="s">
        <v>397</v>
      </c>
      <c r="C93" s="51"/>
      <c r="D93" s="8"/>
      <c r="E93" s="8"/>
      <c r="F93" s="8"/>
    </row>
    <row r="94" spans="1:6" ht="15.75" customHeight="1">
      <c r="A94" s="124">
        <v>4510</v>
      </c>
      <c r="B94" s="20" t="s">
        <v>505</v>
      </c>
      <c r="C94" s="33" t="s">
        <v>195</v>
      </c>
      <c r="D94" s="8">
        <f>E94+F94</f>
        <v>0</v>
      </c>
      <c r="E94" s="8">
        <f>E96+E97</f>
        <v>0</v>
      </c>
      <c r="F94" s="8"/>
    </row>
    <row r="95" spans="1:6" ht="15.75" customHeight="1">
      <c r="A95" s="124"/>
      <c r="B95" s="11" t="s">
        <v>31</v>
      </c>
      <c r="C95" s="33"/>
      <c r="D95" s="8"/>
      <c r="E95" s="8"/>
      <c r="F95" s="8"/>
    </row>
    <row r="96" spans="1:6" ht="15.75" customHeight="1">
      <c r="A96" s="124">
        <v>4511</v>
      </c>
      <c r="B96" s="12" t="s">
        <v>506</v>
      </c>
      <c r="C96" s="33" t="s">
        <v>507</v>
      </c>
      <c r="D96" s="8">
        <f>E96</f>
        <v>0</v>
      </c>
      <c r="E96" s="8"/>
      <c r="F96" s="8" t="s">
        <v>206</v>
      </c>
    </row>
    <row r="97" spans="1:6" ht="15.75" customHeight="1">
      <c r="A97" s="124">
        <v>4512</v>
      </c>
      <c r="B97" s="12" t="s">
        <v>508</v>
      </c>
      <c r="C97" s="33" t="s">
        <v>509</v>
      </c>
      <c r="D97" s="8">
        <f>E97</f>
        <v>0</v>
      </c>
      <c r="E97" s="8"/>
      <c r="F97" s="8" t="s">
        <v>206</v>
      </c>
    </row>
    <row r="98" spans="1:6" ht="15.75" customHeight="1">
      <c r="A98" s="124">
        <v>4520</v>
      </c>
      <c r="B98" s="20" t="s">
        <v>510</v>
      </c>
      <c r="C98" s="33" t="s">
        <v>195</v>
      </c>
      <c r="D98" s="8">
        <f>E98+F98</f>
        <v>0</v>
      </c>
      <c r="E98" s="8">
        <f>E100+E101</f>
        <v>0</v>
      </c>
      <c r="F98" s="8"/>
    </row>
    <row r="99" spans="1:6" ht="15.75" customHeight="1">
      <c r="A99" s="124"/>
      <c r="B99" s="11" t="s">
        <v>31</v>
      </c>
      <c r="C99" s="33"/>
      <c r="D99" s="8"/>
      <c r="E99" s="8"/>
      <c r="F99" s="8"/>
    </row>
    <row r="100" spans="1:6" ht="15.75" customHeight="1">
      <c r="A100" s="124">
        <v>4521</v>
      </c>
      <c r="B100" s="12" t="s">
        <v>511</v>
      </c>
      <c r="C100" s="33" t="s">
        <v>512</v>
      </c>
      <c r="D100" s="8">
        <f>E100</f>
        <v>0</v>
      </c>
      <c r="E100" s="8"/>
      <c r="F100" s="8" t="s">
        <v>206</v>
      </c>
    </row>
    <row r="101" spans="1:6" ht="15.75" customHeight="1">
      <c r="A101" s="124">
        <v>4522</v>
      </c>
      <c r="B101" s="12" t="s">
        <v>513</v>
      </c>
      <c r="C101" s="33" t="s">
        <v>514</v>
      </c>
      <c r="D101" s="8">
        <f>E101</f>
        <v>0</v>
      </c>
      <c r="E101" s="8"/>
      <c r="F101" s="8" t="s">
        <v>206</v>
      </c>
    </row>
    <row r="102" spans="1:6" ht="15.75" customHeight="1">
      <c r="A102" s="124">
        <v>4530</v>
      </c>
      <c r="B102" s="20" t="s">
        <v>515</v>
      </c>
      <c r="C102" s="33" t="s">
        <v>195</v>
      </c>
      <c r="D102" s="8">
        <f>E102+F102</f>
        <v>0</v>
      </c>
      <c r="E102" s="8">
        <f>E104+E105+E106</f>
        <v>0</v>
      </c>
      <c r="F102" s="8">
        <f>F104+F105+F106</f>
        <v>0</v>
      </c>
    </row>
    <row r="103" spans="1:6" ht="15.75" hidden="1" customHeight="1">
      <c r="A103" s="124"/>
      <c r="B103" s="11" t="s">
        <v>31</v>
      </c>
      <c r="C103" s="33"/>
      <c r="D103" s="8"/>
      <c r="E103" s="8"/>
      <c r="F103" s="8"/>
    </row>
    <row r="104" spans="1:6" ht="15.75" hidden="1" customHeight="1">
      <c r="A104" s="124">
        <v>4531</v>
      </c>
      <c r="B104" s="16" t="s">
        <v>516</v>
      </c>
      <c r="C104" s="33" t="s">
        <v>517</v>
      </c>
      <c r="D104" s="8">
        <f>E104+F104</f>
        <v>0</v>
      </c>
      <c r="E104" s="8"/>
      <c r="F104" s="8"/>
    </row>
    <row r="105" spans="1:6" ht="15.75" hidden="1" customHeight="1">
      <c r="A105" s="124">
        <v>4532</v>
      </c>
      <c r="B105" s="16" t="s">
        <v>518</v>
      </c>
      <c r="C105" s="33" t="s">
        <v>519</v>
      </c>
      <c r="D105" s="8">
        <f>E105+F105</f>
        <v>0</v>
      </c>
      <c r="E105" s="8"/>
      <c r="F105" s="8"/>
    </row>
    <row r="106" spans="1:6" ht="15.75" hidden="1" customHeight="1">
      <c r="A106" s="124">
        <v>4533</v>
      </c>
      <c r="B106" s="16" t="s">
        <v>520</v>
      </c>
      <c r="C106" s="33" t="s">
        <v>521</v>
      </c>
      <c r="D106" s="8">
        <f>E106+F106</f>
        <v>0</v>
      </c>
      <c r="E106" s="8">
        <v>0</v>
      </c>
      <c r="F106" s="8">
        <f>F108+F112+F113</f>
        <v>0</v>
      </c>
    </row>
    <row r="107" spans="1:6" ht="15.75" hidden="1" customHeight="1">
      <c r="A107" s="124"/>
      <c r="B107" s="16" t="s">
        <v>397</v>
      </c>
      <c r="C107" s="33"/>
      <c r="D107" s="8"/>
      <c r="E107" s="8"/>
      <c r="F107" s="8"/>
    </row>
    <row r="108" spans="1:6" ht="15.75" hidden="1" customHeight="1">
      <c r="A108" s="124">
        <v>4534</v>
      </c>
      <c r="B108" s="16" t="s">
        <v>522</v>
      </c>
      <c r="C108" s="33"/>
      <c r="D108" s="8">
        <f>E108+F108</f>
        <v>0</v>
      </c>
      <c r="E108" s="8">
        <f>E110+E111</f>
        <v>0</v>
      </c>
      <c r="F108" s="8">
        <f>F110+F111</f>
        <v>0</v>
      </c>
    </row>
    <row r="109" spans="1:6" ht="15.75" hidden="1" customHeight="1">
      <c r="A109" s="124"/>
      <c r="B109" s="16" t="s">
        <v>523</v>
      </c>
      <c r="C109" s="33"/>
      <c r="D109" s="8"/>
      <c r="E109" s="8"/>
      <c r="F109" s="8"/>
    </row>
    <row r="110" spans="1:6" ht="24.75" hidden="1" customHeight="1">
      <c r="A110" s="44">
        <v>4535</v>
      </c>
      <c r="B110" s="49" t="s">
        <v>524</v>
      </c>
      <c r="C110" s="33"/>
      <c r="D110" s="8">
        <f>E110+F110</f>
        <v>0</v>
      </c>
      <c r="E110" s="8"/>
      <c r="F110" s="8"/>
    </row>
    <row r="111" spans="1:6" ht="15.75" hidden="1" customHeight="1">
      <c r="A111" s="124">
        <v>4536</v>
      </c>
      <c r="B111" s="16" t="s">
        <v>525</v>
      </c>
      <c r="C111" s="33"/>
      <c r="D111" s="8">
        <f>E111+F111</f>
        <v>0</v>
      </c>
      <c r="E111" s="8"/>
      <c r="F111" s="8"/>
    </row>
    <row r="112" spans="1:6" ht="15.75" hidden="1" customHeight="1">
      <c r="A112" s="124">
        <v>4537</v>
      </c>
      <c r="B112" s="16" t="s">
        <v>526</v>
      </c>
      <c r="C112" s="33"/>
      <c r="D112" s="8">
        <f>E112+F112</f>
        <v>0</v>
      </c>
      <c r="E112" s="8"/>
      <c r="F112" s="8"/>
    </row>
    <row r="113" spans="1:6" ht="15.75" hidden="1" customHeight="1">
      <c r="A113" s="124">
        <v>4538</v>
      </c>
      <c r="B113" s="16" t="s">
        <v>527</v>
      </c>
      <c r="C113" s="33"/>
      <c r="D113" s="8">
        <f>E113+F113</f>
        <v>0</v>
      </c>
      <c r="E113" s="8"/>
      <c r="F113" s="8"/>
    </row>
    <row r="114" spans="1:6" ht="15.75" customHeight="1">
      <c r="A114" s="124">
        <v>4540</v>
      </c>
      <c r="B114" s="20" t="s">
        <v>528</v>
      </c>
      <c r="C114" s="33" t="s">
        <v>195</v>
      </c>
      <c r="D114" s="8">
        <f>E114+F114</f>
        <v>6500</v>
      </c>
      <c r="E114" s="8">
        <f>E118</f>
        <v>6500</v>
      </c>
      <c r="F114" s="8">
        <f>F116+F117+F118</f>
        <v>0</v>
      </c>
    </row>
    <row r="115" spans="1:6" ht="15.75" customHeight="1">
      <c r="A115" s="124"/>
      <c r="B115" s="11" t="s">
        <v>31</v>
      </c>
      <c r="C115" s="33"/>
      <c r="D115" s="8"/>
      <c r="E115" s="8"/>
      <c r="F115" s="8"/>
    </row>
    <row r="116" spans="1:6" ht="15.75" customHeight="1">
      <c r="A116" s="124">
        <v>4541</v>
      </c>
      <c r="B116" s="16" t="s">
        <v>529</v>
      </c>
      <c r="C116" s="33" t="s">
        <v>530</v>
      </c>
      <c r="D116" s="8">
        <f>F116</f>
        <v>0</v>
      </c>
      <c r="E116" s="8" t="s">
        <v>206</v>
      </c>
      <c r="F116" s="8"/>
    </row>
    <row r="117" spans="1:6" ht="15.75" customHeight="1">
      <c r="A117" s="124">
        <v>4542</v>
      </c>
      <c r="B117" s="16" t="s">
        <v>531</v>
      </c>
      <c r="C117" s="33" t="s">
        <v>532</v>
      </c>
      <c r="D117" s="8">
        <f>F117</f>
        <v>0</v>
      </c>
      <c r="E117" s="8" t="s">
        <v>206</v>
      </c>
      <c r="F117" s="8"/>
    </row>
    <row r="118" spans="1:6" ht="15.75" customHeight="1">
      <c r="A118" s="124">
        <v>4543</v>
      </c>
      <c r="B118" s="16" t="s">
        <v>533</v>
      </c>
      <c r="C118" s="33" t="s">
        <v>534</v>
      </c>
      <c r="D118" s="8">
        <f>E118+F118</f>
        <v>6500</v>
      </c>
      <c r="E118" s="8">
        <f>E120+E124+E125</f>
        <v>6500</v>
      </c>
      <c r="F118" s="8">
        <f>F120+F124+F125</f>
        <v>0</v>
      </c>
    </row>
    <row r="119" spans="1:6" ht="15.75" hidden="1" customHeight="1">
      <c r="A119" s="124"/>
      <c r="B119" s="16" t="s">
        <v>397</v>
      </c>
      <c r="C119" s="33"/>
      <c r="D119" s="8"/>
      <c r="E119" s="8"/>
      <c r="F119" s="8"/>
    </row>
    <row r="120" spans="1:6" ht="15.75" hidden="1" customHeight="1">
      <c r="A120" s="124">
        <v>4544</v>
      </c>
      <c r="B120" s="16" t="s">
        <v>535</v>
      </c>
      <c r="C120" s="33"/>
      <c r="D120" s="8">
        <f>E120+F120</f>
        <v>0</v>
      </c>
      <c r="E120" s="8"/>
      <c r="F120" s="8">
        <f>F122+F123</f>
        <v>0</v>
      </c>
    </row>
    <row r="121" spans="1:6" ht="15.75" hidden="1" customHeight="1">
      <c r="A121" s="124"/>
      <c r="B121" s="16" t="s">
        <v>523</v>
      </c>
      <c r="C121" s="33"/>
      <c r="D121" s="8"/>
      <c r="E121" s="8"/>
      <c r="F121" s="8"/>
    </row>
    <row r="122" spans="1:6" ht="9.75" hidden="1" customHeight="1">
      <c r="A122" s="44">
        <v>4545</v>
      </c>
      <c r="B122" s="49" t="s">
        <v>524</v>
      </c>
      <c r="C122" s="33"/>
      <c r="D122" s="8">
        <f>E122+F122</f>
        <v>0</v>
      </c>
      <c r="E122" s="8"/>
      <c r="F122" s="8"/>
    </row>
    <row r="123" spans="1:6" ht="15.75" hidden="1" customHeight="1">
      <c r="A123" s="124">
        <v>4546</v>
      </c>
      <c r="B123" s="16" t="s">
        <v>536</v>
      </c>
      <c r="C123" s="33"/>
      <c r="D123" s="8">
        <f>E123+F123</f>
        <v>0</v>
      </c>
      <c r="E123" s="8"/>
      <c r="F123" s="8"/>
    </row>
    <row r="124" spans="1:6" ht="15.75" hidden="1" customHeight="1">
      <c r="A124" s="124">
        <v>4547</v>
      </c>
      <c r="B124" s="16" t="s">
        <v>526</v>
      </c>
      <c r="C124" s="33"/>
      <c r="D124" s="8">
        <f>E124+F124</f>
        <v>0</v>
      </c>
      <c r="E124" s="8"/>
      <c r="F124" s="8"/>
    </row>
    <row r="125" spans="1:6" ht="13.5" customHeight="1">
      <c r="A125" s="124">
        <v>4548</v>
      </c>
      <c r="B125" s="16" t="s">
        <v>527</v>
      </c>
      <c r="C125" s="33"/>
      <c r="D125" s="8">
        <f>E125+F125</f>
        <v>6500</v>
      </c>
      <c r="E125" s="8">
        <v>6500</v>
      </c>
      <c r="F125" s="8">
        <v>0</v>
      </c>
    </row>
    <row r="126" spans="1:6" s="81" customFormat="1" ht="37.5" customHeight="1">
      <c r="A126" s="207">
        <v>4600</v>
      </c>
      <c r="B126" s="21" t="s">
        <v>537</v>
      </c>
      <c r="C126" s="6" t="s">
        <v>195</v>
      </c>
      <c r="D126" s="7">
        <f>E126</f>
        <v>7000</v>
      </c>
      <c r="E126" s="7">
        <f>E128+E132+E138</f>
        <v>7000</v>
      </c>
      <c r="F126" s="7" t="s">
        <v>206</v>
      </c>
    </row>
    <row r="127" spans="1:6" ht="15.75" customHeight="1">
      <c r="A127" s="124"/>
      <c r="B127" s="11" t="s">
        <v>397</v>
      </c>
      <c r="C127" s="51"/>
      <c r="D127" s="8"/>
      <c r="E127" s="8"/>
      <c r="F127" s="8"/>
    </row>
    <row r="128" spans="1:6" ht="15.75" customHeight="1">
      <c r="A128" s="124">
        <v>4610</v>
      </c>
      <c r="B128" s="50" t="s">
        <v>538</v>
      </c>
      <c r="C128" s="51"/>
      <c r="D128" s="8">
        <f>E128</f>
        <v>0</v>
      </c>
      <c r="E128" s="8">
        <f>E130+E131</f>
        <v>0</v>
      </c>
      <c r="F128" s="8" t="s">
        <v>12</v>
      </c>
    </row>
    <row r="129" spans="1:6" ht="15.75" customHeight="1">
      <c r="A129" s="124"/>
      <c r="B129" s="11" t="s">
        <v>397</v>
      </c>
      <c r="C129" s="51"/>
      <c r="D129" s="8"/>
      <c r="E129" s="8"/>
      <c r="F129" s="8"/>
    </row>
    <row r="130" spans="1:6" ht="27" customHeight="1">
      <c r="A130" s="124">
        <v>4610</v>
      </c>
      <c r="B130" s="22" t="s">
        <v>539</v>
      </c>
      <c r="C130" s="51" t="s">
        <v>540</v>
      </c>
      <c r="D130" s="8">
        <f>E130</f>
        <v>0</v>
      </c>
      <c r="E130" s="8"/>
      <c r="F130" s="8" t="s">
        <v>206</v>
      </c>
    </row>
    <row r="131" spans="1:6" ht="26.25" customHeight="1">
      <c r="A131" s="124">
        <v>4620</v>
      </c>
      <c r="B131" s="22" t="s">
        <v>541</v>
      </c>
      <c r="C131" s="51" t="s">
        <v>542</v>
      </c>
      <c r="D131" s="8">
        <f>E131</f>
        <v>0</v>
      </c>
      <c r="E131" s="8"/>
      <c r="F131" s="8" t="s">
        <v>206</v>
      </c>
    </row>
    <row r="132" spans="1:6" ht="24.75" customHeight="1">
      <c r="A132" s="124">
        <v>4630</v>
      </c>
      <c r="B132" s="14" t="s">
        <v>543</v>
      </c>
      <c r="C132" s="33" t="s">
        <v>195</v>
      </c>
      <c r="D132" s="8">
        <f>E132</f>
        <v>7000</v>
      </c>
      <c r="E132" s="8">
        <f>E134+E135+E136+E137</f>
        <v>7000</v>
      </c>
      <c r="F132" s="8" t="s">
        <v>206</v>
      </c>
    </row>
    <row r="133" spans="1:6" ht="11.25" customHeight="1">
      <c r="A133" s="124"/>
      <c r="B133" s="11" t="s">
        <v>31</v>
      </c>
      <c r="C133" s="33"/>
      <c r="D133" s="8"/>
      <c r="E133" s="8"/>
      <c r="F133" s="8"/>
    </row>
    <row r="134" spans="1:6" ht="13.5" customHeight="1">
      <c r="A134" s="124">
        <v>4631</v>
      </c>
      <c r="B134" s="12" t="s">
        <v>544</v>
      </c>
      <c r="C134" s="33" t="s">
        <v>545</v>
      </c>
      <c r="D134" s="8">
        <f>E134</f>
        <v>0</v>
      </c>
      <c r="E134" s="8"/>
      <c r="F134" s="8" t="s">
        <v>206</v>
      </c>
    </row>
    <row r="135" spans="1:6" ht="15.75" customHeight="1">
      <c r="A135" s="124">
        <v>4632</v>
      </c>
      <c r="B135" s="12" t="s">
        <v>546</v>
      </c>
      <c r="C135" s="33" t="s">
        <v>547</v>
      </c>
      <c r="D135" s="8">
        <f>E135</f>
        <v>0</v>
      </c>
      <c r="E135" s="8"/>
      <c r="F135" s="8" t="s">
        <v>206</v>
      </c>
    </row>
    <row r="136" spans="1:6" ht="15.75" customHeight="1">
      <c r="A136" s="124">
        <v>4633</v>
      </c>
      <c r="B136" s="12" t="s">
        <v>548</v>
      </c>
      <c r="C136" s="33" t="s">
        <v>549</v>
      </c>
      <c r="D136" s="8">
        <f>E136</f>
        <v>0</v>
      </c>
      <c r="E136" s="8"/>
      <c r="F136" s="8" t="s">
        <v>206</v>
      </c>
    </row>
    <row r="137" spans="1:6" ht="15.75" customHeight="1">
      <c r="A137" s="124">
        <v>4634</v>
      </c>
      <c r="B137" s="12" t="s">
        <v>550</v>
      </c>
      <c r="C137" s="33" t="s">
        <v>551</v>
      </c>
      <c r="D137" s="8">
        <f>E137</f>
        <v>7000</v>
      </c>
      <c r="E137" s="8">
        <v>7000</v>
      </c>
      <c r="F137" s="8" t="s">
        <v>206</v>
      </c>
    </row>
    <row r="138" spans="1:6" ht="15.75" customHeight="1">
      <c r="A138" s="124">
        <v>4640</v>
      </c>
      <c r="B138" s="14" t="s">
        <v>552</v>
      </c>
      <c r="C138" s="33" t="s">
        <v>195</v>
      </c>
      <c r="D138" s="8">
        <f>E138</f>
        <v>0</v>
      </c>
      <c r="E138" s="8">
        <f>E140</f>
        <v>0</v>
      </c>
      <c r="F138" s="8" t="s">
        <v>206</v>
      </c>
    </row>
    <row r="139" spans="1:6" ht="15.75" customHeight="1">
      <c r="A139" s="124"/>
      <c r="B139" s="11" t="s">
        <v>31</v>
      </c>
      <c r="C139" s="33"/>
      <c r="D139" s="8"/>
      <c r="E139" s="8"/>
      <c r="F139" s="8"/>
    </row>
    <row r="140" spans="1:6" ht="15.75" customHeight="1">
      <c r="A140" s="124">
        <v>4641</v>
      </c>
      <c r="B140" s="12" t="s">
        <v>553</v>
      </c>
      <c r="C140" s="33" t="s">
        <v>554</v>
      </c>
      <c r="D140" s="8">
        <f>E140</f>
        <v>0</v>
      </c>
      <c r="E140" s="8"/>
      <c r="F140" s="8" t="s">
        <v>206</v>
      </c>
    </row>
    <row r="141" spans="1:6" s="81" customFormat="1" ht="21.75" customHeight="1">
      <c r="A141" s="207">
        <v>4700</v>
      </c>
      <c r="B141" s="18" t="s">
        <v>555</v>
      </c>
      <c r="C141" s="6" t="s">
        <v>195</v>
      </c>
      <c r="D141" s="7">
        <f>E141+F141-'hat1'!F132</f>
        <v>33849</v>
      </c>
      <c r="E141" s="7">
        <f>E143+E147+E153+E156+E160+E163+E166</f>
        <v>33849</v>
      </c>
      <c r="F141" s="7">
        <f>F166</f>
        <v>0</v>
      </c>
    </row>
    <row r="142" spans="1:6" ht="15.75" customHeight="1">
      <c r="A142" s="124"/>
      <c r="B142" s="11" t="s">
        <v>397</v>
      </c>
      <c r="C142" s="51"/>
      <c r="D142" s="8"/>
      <c r="E142" s="8"/>
      <c r="F142" s="8"/>
    </row>
    <row r="143" spans="1:6" ht="28.5" customHeight="1">
      <c r="A143" s="124">
        <v>4710</v>
      </c>
      <c r="B143" s="14" t="s">
        <v>556</v>
      </c>
      <c r="C143" s="33" t="s">
        <v>195</v>
      </c>
      <c r="D143" s="8">
        <f>E143</f>
        <v>500</v>
      </c>
      <c r="E143" s="8">
        <f>E145+E146</f>
        <v>500</v>
      </c>
      <c r="F143" s="8" t="s">
        <v>206</v>
      </c>
    </row>
    <row r="144" spans="1:6" ht="15.75" customHeight="1">
      <c r="A144" s="124"/>
      <c r="B144" s="11" t="s">
        <v>31</v>
      </c>
      <c r="C144" s="33"/>
      <c r="D144" s="8"/>
      <c r="E144" s="8"/>
      <c r="F144" s="8"/>
    </row>
    <row r="145" spans="1:6" ht="15.75" customHeight="1">
      <c r="A145" s="124">
        <v>4711</v>
      </c>
      <c r="B145" s="12" t="s">
        <v>557</v>
      </c>
      <c r="C145" s="33" t="s">
        <v>558</v>
      </c>
      <c r="D145" s="8">
        <f>E145</f>
        <v>0</v>
      </c>
      <c r="E145" s="8"/>
      <c r="F145" s="8" t="s">
        <v>206</v>
      </c>
    </row>
    <row r="146" spans="1:6" ht="15.75" customHeight="1">
      <c r="A146" s="124">
        <v>4712</v>
      </c>
      <c r="B146" s="12" t="s">
        <v>559</v>
      </c>
      <c r="C146" s="33" t="s">
        <v>560</v>
      </c>
      <c r="D146" s="8">
        <f>E146</f>
        <v>500</v>
      </c>
      <c r="E146" s="8">
        <v>500</v>
      </c>
      <c r="F146" s="8" t="s">
        <v>206</v>
      </c>
    </row>
    <row r="147" spans="1:6" ht="15.75" customHeight="1">
      <c r="A147" s="124">
        <v>4720</v>
      </c>
      <c r="B147" s="14" t="s">
        <v>561</v>
      </c>
      <c r="C147" s="33" t="s">
        <v>195</v>
      </c>
      <c r="D147" s="8">
        <f>E147</f>
        <v>1400</v>
      </c>
      <c r="E147" s="8">
        <f>E149+E150+E151+E152</f>
        <v>1400</v>
      </c>
      <c r="F147" s="8" t="s">
        <v>206</v>
      </c>
    </row>
    <row r="148" spans="1:6" ht="15.75" customHeight="1">
      <c r="A148" s="124"/>
      <c r="B148" s="11" t="s">
        <v>31</v>
      </c>
      <c r="C148" s="33"/>
      <c r="D148" s="8"/>
      <c r="E148" s="8"/>
      <c r="F148" s="8"/>
    </row>
    <row r="149" spans="1:6" ht="15.75" customHeight="1">
      <c r="A149" s="124">
        <v>4721</v>
      </c>
      <c r="B149" s="12" t="s">
        <v>562</v>
      </c>
      <c r="C149" s="33" t="s">
        <v>563</v>
      </c>
      <c r="D149" s="8">
        <f>E149</f>
        <v>0</v>
      </c>
      <c r="E149" s="8"/>
      <c r="F149" s="8" t="s">
        <v>206</v>
      </c>
    </row>
    <row r="150" spans="1:6" ht="15.75" customHeight="1">
      <c r="A150" s="124">
        <v>4722</v>
      </c>
      <c r="B150" s="12" t="s">
        <v>564</v>
      </c>
      <c r="C150" s="78">
        <v>4822</v>
      </c>
      <c r="D150" s="8">
        <f>E150</f>
        <v>100</v>
      </c>
      <c r="E150" s="8">
        <v>100</v>
      </c>
      <c r="F150" s="8" t="s">
        <v>206</v>
      </c>
    </row>
    <row r="151" spans="1:6" ht="15.75" customHeight="1">
      <c r="A151" s="124">
        <v>4723</v>
      </c>
      <c r="B151" s="12" t="s">
        <v>565</v>
      </c>
      <c r="C151" s="33" t="s">
        <v>566</v>
      </c>
      <c r="D151" s="8">
        <f>E151</f>
        <v>1300</v>
      </c>
      <c r="E151" s="8">
        <v>1300</v>
      </c>
      <c r="F151" s="8" t="s">
        <v>206</v>
      </c>
    </row>
    <row r="152" spans="1:6" ht="15.75" customHeight="1">
      <c r="A152" s="124">
        <v>4724</v>
      </c>
      <c r="B152" s="12" t="s">
        <v>567</v>
      </c>
      <c r="C152" s="33" t="s">
        <v>568</v>
      </c>
      <c r="D152" s="8">
        <f>E152</f>
        <v>0</v>
      </c>
      <c r="E152" s="8">
        <v>0</v>
      </c>
      <c r="F152" s="8" t="s">
        <v>206</v>
      </c>
    </row>
    <row r="153" spans="1:6" ht="15.75" customHeight="1">
      <c r="A153" s="124">
        <v>4730</v>
      </c>
      <c r="B153" s="14" t="s">
        <v>569</v>
      </c>
      <c r="C153" s="33" t="s">
        <v>195</v>
      </c>
      <c r="D153" s="8">
        <f>E153</f>
        <v>0</v>
      </c>
      <c r="E153" s="8">
        <f>E155</f>
        <v>0</v>
      </c>
      <c r="F153" s="8" t="s">
        <v>206</v>
      </c>
    </row>
    <row r="154" spans="1:6" ht="15.75" customHeight="1">
      <c r="A154" s="124"/>
      <c r="B154" s="11" t="s">
        <v>31</v>
      </c>
      <c r="C154" s="33"/>
      <c r="D154" s="8"/>
      <c r="E154" s="8"/>
      <c r="F154" s="8"/>
    </row>
    <row r="155" spans="1:6" ht="15.75" customHeight="1">
      <c r="A155" s="124">
        <v>4731</v>
      </c>
      <c r="B155" s="12" t="s">
        <v>570</v>
      </c>
      <c r="C155" s="33" t="s">
        <v>571</v>
      </c>
      <c r="D155" s="8">
        <f>E155</f>
        <v>0</v>
      </c>
      <c r="E155" s="8"/>
      <c r="F155" s="8" t="s">
        <v>206</v>
      </c>
    </row>
    <row r="156" spans="1:6" ht="15.75" customHeight="1">
      <c r="A156" s="124">
        <v>4740</v>
      </c>
      <c r="B156" s="14" t="s">
        <v>572</v>
      </c>
      <c r="C156" s="33" t="s">
        <v>195</v>
      </c>
      <c r="D156" s="8">
        <f>E156</f>
        <v>0</v>
      </c>
      <c r="E156" s="8">
        <f>E158+E159</f>
        <v>0</v>
      </c>
      <c r="F156" s="8" t="s">
        <v>206</v>
      </c>
    </row>
    <row r="157" spans="1:6" ht="15.75" customHeight="1">
      <c r="A157" s="124"/>
      <c r="B157" s="11" t="s">
        <v>31</v>
      </c>
      <c r="C157" s="33"/>
      <c r="D157" s="8"/>
      <c r="E157" s="8"/>
      <c r="F157" s="8"/>
    </row>
    <row r="158" spans="1:6" ht="15.75" customHeight="1">
      <c r="A158" s="124">
        <v>4741</v>
      </c>
      <c r="B158" s="12" t="s">
        <v>573</v>
      </c>
      <c r="C158" s="33" t="s">
        <v>574</v>
      </c>
      <c r="D158" s="8">
        <f>E158</f>
        <v>0</v>
      </c>
      <c r="E158" s="8"/>
      <c r="F158" s="8" t="s">
        <v>206</v>
      </c>
    </row>
    <row r="159" spans="1:6" ht="15.75" customHeight="1">
      <c r="A159" s="124">
        <v>4742</v>
      </c>
      <c r="B159" s="12" t="s">
        <v>575</v>
      </c>
      <c r="C159" s="33" t="s">
        <v>576</v>
      </c>
      <c r="D159" s="8">
        <f>E159</f>
        <v>0</v>
      </c>
      <c r="E159" s="8"/>
      <c r="F159" s="8" t="s">
        <v>206</v>
      </c>
    </row>
    <row r="160" spans="1:6" ht="15.75" customHeight="1">
      <c r="A160" s="124">
        <v>4750</v>
      </c>
      <c r="B160" s="14" t="s">
        <v>577</v>
      </c>
      <c r="C160" s="33" t="s">
        <v>195</v>
      </c>
      <c r="D160" s="8">
        <f>E160</f>
        <v>0</v>
      </c>
      <c r="E160" s="8">
        <f>E162</f>
        <v>0</v>
      </c>
      <c r="F160" s="8" t="s">
        <v>206</v>
      </c>
    </row>
    <row r="161" spans="1:6" ht="15.75" customHeight="1">
      <c r="A161" s="124"/>
      <c r="B161" s="11" t="s">
        <v>31</v>
      </c>
      <c r="C161" s="33"/>
      <c r="D161" s="8"/>
      <c r="E161" s="8"/>
      <c r="F161" s="8"/>
    </row>
    <row r="162" spans="1:6" ht="15.75" customHeight="1">
      <c r="A162" s="124">
        <v>4751</v>
      </c>
      <c r="B162" s="12" t="s">
        <v>578</v>
      </c>
      <c r="C162" s="33" t="s">
        <v>579</v>
      </c>
      <c r="D162" s="8">
        <f>E162</f>
        <v>0</v>
      </c>
      <c r="E162" s="8"/>
      <c r="F162" s="8" t="s">
        <v>206</v>
      </c>
    </row>
    <row r="163" spans="1:6" ht="15.75" customHeight="1">
      <c r="A163" s="124">
        <v>4760</v>
      </c>
      <c r="B163" s="14" t="s">
        <v>580</v>
      </c>
      <c r="C163" s="33" t="s">
        <v>195</v>
      </c>
      <c r="D163" s="8">
        <f>E163</f>
        <v>0</v>
      </c>
      <c r="E163" s="8">
        <f>E165</f>
        <v>0</v>
      </c>
      <c r="F163" s="8" t="s">
        <v>206</v>
      </c>
    </row>
    <row r="164" spans="1:6" ht="15.75" customHeight="1">
      <c r="A164" s="124"/>
      <c r="B164" s="11" t="s">
        <v>31</v>
      </c>
      <c r="C164" s="33"/>
      <c r="D164" s="8"/>
      <c r="E164" s="8"/>
      <c r="F164" s="8"/>
    </row>
    <row r="165" spans="1:6" ht="15.75" customHeight="1">
      <c r="A165" s="124">
        <v>4761</v>
      </c>
      <c r="B165" s="12" t="s">
        <v>581</v>
      </c>
      <c r="C165" s="33" t="s">
        <v>582</v>
      </c>
      <c r="D165" s="8">
        <f>E165</f>
        <v>0</v>
      </c>
      <c r="E165" s="8"/>
      <c r="F165" s="8" t="s">
        <v>206</v>
      </c>
    </row>
    <row r="166" spans="1:6" ht="15.75" customHeight="1">
      <c r="A166" s="124">
        <v>4770</v>
      </c>
      <c r="B166" s="14" t="s">
        <v>583</v>
      </c>
      <c r="C166" s="33" t="s">
        <v>195</v>
      </c>
      <c r="D166" s="8">
        <f>E166+F166-'hat1'!F132</f>
        <v>31949</v>
      </c>
      <c r="E166" s="8">
        <f>E168</f>
        <v>31949</v>
      </c>
      <c r="F166" s="8">
        <f>F168</f>
        <v>0</v>
      </c>
    </row>
    <row r="167" spans="1:6" ht="15.75" customHeight="1">
      <c r="A167" s="124"/>
      <c r="B167" s="11" t="s">
        <v>31</v>
      </c>
      <c r="C167" s="33"/>
      <c r="D167" s="8"/>
      <c r="E167" s="8"/>
      <c r="F167" s="8"/>
    </row>
    <row r="168" spans="1:6" ht="15.75" customHeight="1" thickBot="1">
      <c r="A168" s="124">
        <v>4771</v>
      </c>
      <c r="B168" s="12" t="s">
        <v>584</v>
      </c>
      <c r="C168" s="33" t="s">
        <v>585</v>
      </c>
      <c r="D168" s="8">
        <f>E168+F168-'hat1'!F132</f>
        <v>31949</v>
      </c>
      <c r="E168" s="113">
        <v>31949</v>
      </c>
      <c r="F168" s="8">
        <v>0</v>
      </c>
    </row>
    <row r="169" spans="1:6" ht="32.25" customHeight="1">
      <c r="A169" s="124">
        <v>4772</v>
      </c>
      <c r="B169" s="12" t="s">
        <v>586</v>
      </c>
      <c r="C169" s="33" t="s">
        <v>195</v>
      </c>
      <c r="D169" s="8">
        <f>E169+F169-'hat1'!F132</f>
        <v>0</v>
      </c>
      <c r="E169" s="8"/>
      <c r="F169" s="8"/>
    </row>
    <row r="170" spans="1:6" s="84" customFormat="1" ht="33.75" customHeight="1">
      <c r="A170" s="207">
        <v>5000</v>
      </c>
      <c r="B170" s="1" t="s">
        <v>587</v>
      </c>
      <c r="C170" s="6" t="s">
        <v>195</v>
      </c>
      <c r="D170" s="115">
        <f>F170</f>
        <v>100013.90000000001</v>
      </c>
      <c r="E170" s="115" t="s">
        <v>206</v>
      </c>
      <c r="F170" s="115">
        <f>F172+F190+F196+F199</f>
        <v>100013.90000000001</v>
      </c>
    </row>
    <row r="171" spans="1:6" ht="12.75" customHeight="1">
      <c r="A171" s="124"/>
      <c r="B171" s="11" t="s">
        <v>397</v>
      </c>
      <c r="C171" s="51"/>
      <c r="D171" s="8"/>
      <c r="E171" s="8"/>
      <c r="F171" s="8"/>
    </row>
    <row r="172" spans="1:6" ht="23.25" customHeight="1">
      <c r="A172" s="124">
        <v>5100</v>
      </c>
      <c r="B172" s="12" t="s">
        <v>588</v>
      </c>
      <c r="C172" s="33" t="s">
        <v>195</v>
      </c>
      <c r="D172" s="7">
        <f>F172</f>
        <v>98813.900000000009</v>
      </c>
      <c r="E172" s="7" t="s">
        <v>206</v>
      </c>
      <c r="F172" s="7">
        <f>F174+F179+F184</f>
        <v>98813.900000000009</v>
      </c>
    </row>
    <row r="173" spans="1:6" ht="15.75" customHeight="1">
      <c r="A173" s="124"/>
      <c r="B173" s="11" t="s">
        <v>397</v>
      </c>
      <c r="C173" s="51"/>
      <c r="D173" s="8">
        <f>F173</f>
        <v>0</v>
      </c>
      <c r="E173" s="8"/>
      <c r="F173" s="8"/>
    </row>
    <row r="174" spans="1:6" ht="23.25" customHeight="1">
      <c r="A174" s="124">
        <v>5110</v>
      </c>
      <c r="B174" s="14" t="s">
        <v>589</v>
      </c>
      <c r="C174" s="33" t="s">
        <v>195</v>
      </c>
      <c r="D174" s="8">
        <f>F174</f>
        <v>73200</v>
      </c>
      <c r="E174" s="8"/>
      <c r="F174" s="8">
        <f>F176+F177+F178</f>
        <v>73200</v>
      </c>
    </row>
    <row r="175" spans="1:6" ht="11.25" customHeight="1">
      <c r="A175" s="124"/>
      <c r="B175" s="11" t="s">
        <v>31</v>
      </c>
      <c r="C175" s="33"/>
      <c r="D175" s="8"/>
      <c r="E175" s="8"/>
      <c r="F175" s="8"/>
    </row>
    <row r="176" spans="1:6" ht="13.5" customHeight="1">
      <c r="A176" s="124">
        <v>5111</v>
      </c>
      <c r="B176" s="12" t="s">
        <v>590</v>
      </c>
      <c r="C176" s="28" t="s">
        <v>591</v>
      </c>
      <c r="D176" s="8">
        <f>F176</f>
        <v>0</v>
      </c>
      <c r="E176" s="8" t="s">
        <v>206</v>
      </c>
      <c r="F176" s="8"/>
    </row>
    <row r="177" spans="1:6" ht="12" customHeight="1">
      <c r="A177" s="124">
        <v>5112</v>
      </c>
      <c r="B177" s="12" t="s">
        <v>592</v>
      </c>
      <c r="C177" s="28" t="s">
        <v>593</v>
      </c>
      <c r="D177" s="8">
        <f>F177</f>
        <v>31000</v>
      </c>
      <c r="E177" s="8" t="s">
        <v>206</v>
      </c>
      <c r="F177" s="8">
        <v>31000</v>
      </c>
    </row>
    <row r="178" spans="1:6" ht="16.5" customHeight="1">
      <c r="A178" s="124">
        <v>5113</v>
      </c>
      <c r="B178" s="12" t="s">
        <v>594</v>
      </c>
      <c r="C178" s="28" t="s">
        <v>595</v>
      </c>
      <c r="D178" s="8">
        <f>F178</f>
        <v>42200</v>
      </c>
      <c r="E178" s="8" t="s">
        <v>206</v>
      </c>
      <c r="F178" s="8">
        <v>42200</v>
      </c>
    </row>
    <row r="179" spans="1:6" ht="28.5" customHeight="1">
      <c r="A179" s="124">
        <v>5120</v>
      </c>
      <c r="B179" s="14" t="s">
        <v>596</v>
      </c>
      <c r="C179" s="33" t="s">
        <v>195</v>
      </c>
      <c r="D179" s="8">
        <f>F179</f>
        <v>20115.099999999999</v>
      </c>
      <c r="E179" s="8"/>
      <c r="F179" s="8">
        <f>F181+F182+F183</f>
        <v>20115.099999999999</v>
      </c>
    </row>
    <row r="180" spans="1:6" ht="12" customHeight="1">
      <c r="A180" s="124"/>
      <c r="B180" s="23" t="s">
        <v>31</v>
      </c>
      <c r="C180" s="33"/>
      <c r="D180" s="8"/>
      <c r="E180" s="8"/>
      <c r="F180" s="8"/>
    </row>
    <row r="181" spans="1:6" ht="15.75" customHeight="1">
      <c r="A181" s="124">
        <v>5121</v>
      </c>
      <c r="B181" s="12" t="s">
        <v>597</v>
      </c>
      <c r="C181" s="28" t="s">
        <v>598</v>
      </c>
      <c r="D181" s="8">
        <f>F181</f>
        <v>14000</v>
      </c>
      <c r="E181" s="8" t="s">
        <v>206</v>
      </c>
      <c r="F181" s="8">
        <v>14000</v>
      </c>
    </row>
    <row r="182" spans="1:6" ht="15.75" customHeight="1">
      <c r="A182" s="124">
        <v>5122</v>
      </c>
      <c r="B182" s="12" t="s">
        <v>599</v>
      </c>
      <c r="C182" s="28" t="s">
        <v>600</v>
      </c>
      <c r="D182" s="8">
        <f>F182</f>
        <v>6115.1</v>
      </c>
      <c r="E182" s="8" t="s">
        <v>206</v>
      </c>
      <c r="F182" s="8">
        <v>6115.1</v>
      </c>
    </row>
    <row r="183" spans="1:6" ht="15.75" customHeight="1">
      <c r="A183" s="124">
        <v>5123</v>
      </c>
      <c r="B183" s="12" t="s">
        <v>601</v>
      </c>
      <c r="C183" s="28" t="s">
        <v>602</v>
      </c>
      <c r="D183" s="8">
        <f>F183</f>
        <v>0</v>
      </c>
      <c r="E183" s="8" t="s">
        <v>206</v>
      </c>
      <c r="F183" s="8"/>
    </row>
    <row r="184" spans="1:6" ht="15.75" customHeight="1">
      <c r="A184" s="124">
        <v>5130</v>
      </c>
      <c r="B184" s="14" t="s">
        <v>603</v>
      </c>
      <c r="C184" s="33" t="s">
        <v>195</v>
      </c>
      <c r="D184" s="8">
        <f>F184</f>
        <v>5498.8</v>
      </c>
      <c r="E184" s="8"/>
      <c r="F184" s="8">
        <f>F186+F187+F188+F189</f>
        <v>5498.8</v>
      </c>
    </row>
    <row r="185" spans="1:6" ht="14.25" customHeight="1">
      <c r="A185" s="124"/>
      <c r="B185" s="11" t="s">
        <v>31</v>
      </c>
      <c r="C185" s="33"/>
      <c r="D185" s="8"/>
      <c r="E185" s="8"/>
      <c r="F185" s="8"/>
    </row>
    <row r="186" spans="1:6" ht="14.25" customHeight="1">
      <c r="A186" s="124">
        <v>5131</v>
      </c>
      <c r="B186" s="12" t="s">
        <v>604</v>
      </c>
      <c r="C186" s="28" t="s">
        <v>605</v>
      </c>
      <c r="D186" s="8">
        <f>F186</f>
        <v>0</v>
      </c>
      <c r="E186" s="8" t="s">
        <v>206</v>
      </c>
      <c r="F186" s="8">
        <v>0</v>
      </c>
    </row>
    <row r="187" spans="1:6" ht="12.75" customHeight="1">
      <c r="A187" s="124">
        <v>5132</v>
      </c>
      <c r="B187" s="12" t="s">
        <v>606</v>
      </c>
      <c r="C187" s="28" t="s">
        <v>607</v>
      </c>
      <c r="D187" s="8">
        <f>F187</f>
        <v>0</v>
      </c>
      <c r="E187" s="8" t="s">
        <v>206</v>
      </c>
      <c r="F187" s="8">
        <v>0</v>
      </c>
    </row>
    <row r="188" spans="1:6" ht="12.75" customHeight="1">
      <c r="A188" s="124">
        <v>5133</v>
      </c>
      <c r="B188" s="12" t="s">
        <v>608</v>
      </c>
      <c r="C188" s="28" t="s">
        <v>609</v>
      </c>
      <c r="D188" s="8">
        <f>E188+F188</f>
        <v>0</v>
      </c>
      <c r="E188" s="8"/>
      <c r="F188" s="8">
        <v>0</v>
      </c>
    </row>
    <row r="189" spans="1:6" ht="15.75" customHeight="1">
      <c r="A189" s="124">
        <v>5134</v>
      </c>
      <c r="B189" s="12" t="s">
        <v>610</v>
      </c>
      <c r="C189" s="28" t="s">
        <v>611</v>
      </c>
      <c r="D189" s="8">
        <f>E189+F189</f>
        <v>5498.8</v>
      </c>
      <c r="E189" s="8"/>
      <c r="F189" s="8">
        <v>5498.8</v>
      </c>
    </row>
    <row r="190" spans="1:6" ht="20.25" customHeight="1">
      <c r="A190" s="124">
        <v>5200</v>
      </c>
      <c r="B190" s="14" t="s">
        <v>612</v>
      </c>
      <c r="C190" s="33" t="s">
        <v>195</v>
      </c>
      <c r="D190" s="7">
        <f>F190</f>
        <v>0</v>
      </c>
      <c r="E190" s="7" t="s">
        <v>206</v>
      </c>
      <c r="F190" s="7">
        <f>F192+F193+F194+F195</f>
        <v>0</v>
      </c>
    </row>
    <row r="191" spans="1:6" ht="11.25" customHeight="1">
      <c r="A191" s="124"/>
      <c r="B191" s="11" t="s">
        <v>397</v>
      </c>
      <c r="C191" s="51"/>
      <c r="D191" s="8"/>
      <c r="E191" s="8"/>
      <c r="F191" s="8"/>
    </row>
    <row r="192" spans="1:6" ht="15.75" customHeight="1">
      <c r="A192" s="124">
        <v>5211</v>
      </c>
      <c r="B192" s="12" t="s">
        <v>613</v>
      </c>
      <c r="C192" s="28" t="s">
        <v>614</v>
      </c>
      <c r="D192" s="8">
        <f>F192</f>
        <v>0</v>
      </c>
      <c r="E192" s="8" t="s">
        <v>206</v>
      </c>
      <c r="F192" s="8"/>
    </row>
    <row r="193" spans="1:6" ht="15.75" customHeight="1">
      <c r="A193" s="124">
        <v>5221</v>
      </c>
      <c r="B193" s="12" t="s">
        <v>615</v>
      </c>
      <c r="C193" s="28" t="s">
        <v>616</v>
      </c>
      <c r="D193" s="8">
        <f>F193</f>
        <v>0</v>
      </c>
      <c r="E193" s="8" t="s">
        <v>206</v>
      </c>
      <c r="F193" s="8"/>
    </row>
    <row r="194" spans="1:6" ht="15.75" customHeight="1">
      <c r="A194" s="124">
        <v>5231</v>
      </c>
      <c r="B194" s="12" t="s">
        <v>617</v>
      </c>
      <c r="C194" s="28" t="s">
        <v>618</v>
      </c>
      <c r="D194" s="8">
        <f>F194</f>
        <v>0</v>
      </c>
      <c r="E194" s="8" t="s">
        <v>206</v>
      </c>
      <c r="F194" s="8"/>
    </row>
    <row r="195" spans="1:6" ht="15.75" customHeight="1">
      <c r="A195" s="124">
        <v>5241</v>
      </c>
      <c r="B195" s="12" t="s">
        <v>619</v>
      </c>
      <c r="C195" s="28" t="s">
        <v>620</v>
      </c>
      <c r="D195" s="8">
        <f>F195</f>
        <v>0</v>
      </c>
      <c r="E195" s="8" t="s">
        <v>206</v>
      </c>
      <c r="F195" s="8"/>
    </row>
    <row r="196" spans="1:6" ht="15.75" customHeight="1">
      <c r="A196" s="124">
        <v>5300</v>
      </c>
      <c r="B196" s="14" t="s">
        <v>621</v>
      </c>
      <c r="C196" s="33" t="s">
        <v>195</v>
      </c>
      <c r="D196" s="7">
        <f>F196</f>
        <v>0</v>
      </c>
      <c r="E196" s="7" t="s">
        <v>206</v>
      </c>
      <c r="F196" s="7">
        <f>F198</f>
        <v>0</v>
      </c>
    </row>
    <row r="197" spans="1:6" ht="10.5" customHeight="1">
      <c r="A197" s="124"/>
      <c r="B197" s="11" t="s">
        <v>397</v>
      </c>
      <c r="C197" s="51"/>
      <c r="D197" s="8"/>
      <c r="E197" s="8"/>
      <c r="F197" s="8"/>
    </row>
    <row r="198" spans="1:6" ht="15.75" customHeight="1">
      <c r="A198" s="124">
        <v>5311</v>
      </c>
      <c r="B198" s="12" t="s">
        <v>622</v>
      </c>
      <c r="C198" s="28" t="s">
        <v>623</v>
      </c>
      <c r="D198" s="8">
        <f>F198</f>
        <v>0</v>
      </c>
      <c r="E198" s="8" t="s">
        <v>206</v>
      </c>
      <c r="F198" s="8"/>
    </row>
    <row r="199" spans="1:6" ht="15.75" customHeight="1">
      <c r="A199" s="124">
        <v>5400</v>
      </c>
      <c r="B199" s="14" t="s">
        <v>624</v>
      </c>
      <c r="C199" s="33" t="s">
        <v>195</v>
      </c>
      <c r="D199" s="7">
        <f>F199</f>
        <v>1200</v>
      </c>
      <c r="E199" s="7" t="s">
        <v>206</v>
      </c>
      <c r="F199" s="7">
        <f>F201+F202+F203+F204</f>
        <v>1200</v>
      </c>
    </row>
    <row r="200" spans="1:6" ht="11.25" customHeight="1">
      <c r="A200" s="124"/>
      <c r="B200" s="11" t="s">
        <v>397</v>
      </c>
      <c r="C200" s="51"/>
      <c r="D200" s="8"/>
      <c r="E200" s="8"/>
      <c r="F200" s="8"/>
    </row>
    <row r="201" spans="1:6" ht="15.75" customHeight="1">
      <c r="A201" s="124">
        <v>5411</v>
      </c>
      <c r="B201" s="12" t="s">
        <v>625</v>
      </c>
      <c r="C201" s="28" t="s">
        <v>626</v>
      </c>
      <c r="D201" s="8">
        <f>F201</f>
        <v>1200</v>
      </c>
      <c r="E201" s="8" t="s">
        <v>206</v>
      </c>
      <c r="F201" s="8">
        <v>1200</v>
      </c>
    </row>
    <row r="202" spans="1:6" ht="15.75" customHeight="1">
      <c r="A202" s="124">
        <v>5421</v>
      </c>
      <c r="B202" s="12" t="s">
        <v>627</v>
      </c>
      <c r="C202" s="28" t="s">
        <v>628</v>
      </c>
      <c r="D202" s="8">
        <f>F202</f>
        <v>0</v>
      </c>
      <c r="E202" s="8" t="s">
        <v>206</v>
      </c>
      <c r="F202" s="8"/>
    </row>
    <row r="203" spans="1:6" ht="15.75" customHeight="1">
      <c r="A203" s="124">
        <v>5431</v>
      </c>
      <c r="B203" s="12" t="s">
        <v>629</v>
      </c>
      <c r="C203" s="28" t="s">
        <v>630</v>
      </c>
      <c r="D203" s="8">
        <f>F203</f>
        <v>0</v>
      </c>
      <c r="E203" s="8" t="s">
        <v>206</v>
      </c>
      <c r="F203" s="8"/>
    </row>
    <row r="204" spans="1:6" ht="15.75" customHeight="1">
      <c r="A204" s="124">
        <v>5441</v>
      </c>
      <c r="B204" s="11" t="s">
        <v>631</v>
      </c>
      <c r="C204" s="28" t="s">
        <v>632</v>
      </c>
      <c r="D204" s="8">
        <f>F204</f>
        <v>0</v>
      </c>
      <c r="E204" s="8" t="s">
        <v>206</v>
      </c>
      <c r="F204" s="8"/>
    </row>
    <row r="205" spans="1:6" s="85" customFormat="1" ht="48.75" customHeight="1">
      <c r="A205" s="24" t="s">
        <v>633</v>
      </c>
      <c r="B205" s="25" t="s">
        <v>634</v>
      </c>
      <c r="C205" s="24" t="s">
        <v>195</v>
      </c>
      <c r="D205" s="115">
        <f>F205</f>
        <v>0</v>
      </c>
      <c r="E205" s="115" t="s">
        <v>635</v>
      </c>
      <c r="F205" s="115">
        <f>F207+F212+F220+F223</f>
        <v>0</v>
      </c>
    </row>
    <row r="206" spans="1:6" s="86" customFormat="1" ht="12" customHeight="1">
      <c r="A206" s="26"/>
      <c r="B206" s="27" t="s">
        <v>5</v>
      </c>
      <c r="C206" s="26"/>
      <c r="D206" s="8"/>
      <c r="E206" s="8"/>
      <c r="F206" s="8"/>
    </row>
    <row r="207" spans="1:6" ht="30" customHeight="1">
      <c r="A207" s="28" t="s">
        <v>636</v>
      </c>
      <c r="B207" s="29" t="s">
        <v>637</v>
      </c>
      <c r="C207" s="33" t="s">
        <v>195</v>
      </c>
      <c r="D207" s="7">
        <f>F207</f>
        <v>0</v>
      </c>
      <c r="E207" s="7" t="s">
        <v>635</v>
      </c>
      <c r="F207" s="7">
        <f>F209+F210+F211</f>
        <v>0</v>
      </c>
    </row>
    <row r="208" spans="1:6" ht="10.5" customHeight="1">
      <c r="A208" s="28"/>
      <c r="B208" s="23" t="s">
        <v>5</v>
      </c>
      <c r="C208" s="33"/>
      <c r="D208" s="8"/>
      <c r="E208" s="8"/>
      <c r="F208" s="8"/>
    </row>
    <row r="209" spans="1:6" ht="15.75" customHeight="1">
      <c r="A209" s="28" t="s">
        <v>638</v>
      </c>
      <c r="B209" s="30" t="s">
        <v>639</v>
      </c>
      <c r="C209" s="28" t="s">
        <v>640</v>
      </c>
      <c r="D209" s="8">
        <f>E209+F209</f>
        <v>0</v>
      </c>
      <c r="E209" s="8"/>
      <c r="F209" s="8">
        <v>0</v>
      </c>
    </row>
    <row r="210" spans="1:6" s="87" customFormat="1" ht="15.75" customHeight="1">
      <c r="A210" s="28" t="s">
        <v>641</v>
      </c>
      <c r="B210" s="30" t="s">
        <v>642</v>
      </c>
      <c r="C210" s="28" t="s">
        <v>643</v>
      </c>
      <c r="D210" s="8">
        <f>E210+F210</f>
        <v>0</v>
      </c>
      <c r="E210" s="52"/>
      <c r="F210" s="52"/>
    </row>
    <row r="211" spans="1:6" ht="15.75" customHeight="1">
      <c r="A211" s="10" t="s">
        <v>644</v>
      </c>
      <c r="B211" s="30" t="s">
        <v>645</v>
      </c>
      <c r="C211" s="28" t="s">
        <v>646</v>
      </c>
      <c r="D211" s="8">
        <f>F211</f>
        <v>0</v>
      </c>
      <c r="E211" s="8" t="s">
        <v>635</v>
      </c>
      <c r="F211" s="8"/>
    </row>
    <row r="212" spans="1:6" ht="15.75" customHeight="1">
      <c r="A212" s="10" t="s">
        <v>647</v>
      </c>
      <c r="B212" s="29" t="s">
        <v>648</v>
      </c>
      <c r="C212" s="33" t="s">
        <v>195</v>
      </c>
      <c r="D212" s="8">
        <f>F212</f>
        <v>0</v>
      </c>
      <c r="E212" s="8" t="s">
        <v>635</v>
      </c>
      <c r="F212" s="8">
        <f>F214</f>
        <v>0</v>
      </c>
    </row>
    <row r="213" spans="1:6" ht="15.75" customHeight="1">
      <c r="A213" s="10"/>
      <c r="B213" s="27" t="s">
        <v>5</v>
      </c>
      <c r="C213" s="33"/>
      <c r="D213" s="8"/>
      <c r="E213" s="8"/>
      <c r="F213" s="8"/>
    </row>
    <row r="214" spans="1:6" ht="15.75" customHeight="1">
      <c r="A214" s="10" t="s">
        <v>649</v>
      </c>
      <c r="B214" s="30" t="s">
        <v>650</v>
      </c>
      <c r="C214" s="33" t="s">
        <v>651</v>
      </c>
      <c r="D214" s="8">
        <f>F214</f>
        <v>0</v>
      </c>
      <c r="E214" s="8" t="s">
        <v>635</v>
      </c>
      <c r="F214" s="8"/>
    </row>
    <row r="215" spans="1:6" ht="15.75" customHeight="1">
      <c r="A215" s="10" t="s">
        <v>652</v>
      </c>
      <c r="B215" s="30" t="s">
        <v>653</v>
      </c>
      <c r="C215" s="33" t="s">
        <v>195</v>
      </c>
      <c r="D215" s="8">
        <f>F215</f>
        <v>0</v>
      </c>
      <c r="E215" s="8" t="s">
        <v>635</v>
      </c>
      <c r="F215" s="8">
        <f>F217+F218+F219</f>
        <v>0</v>
      </c>
    </row>
    <row r="216" spans="1:6" ht="15.75" customHeight="1">
      <c r="A216" s="10"/>
      <c r="B216" s="27" t="s">
        <v>31</v>
      </c>
      <c r="C216" s="33"/>
      <c r="D216" s="8"/>
      <c r="E216" s="8"/>
      <c r="F216" s="8"/>
    </row>
    <row r="217" spans="1:6" ht="15" customHeight="1">
      <c r="A217" s="10" t="s">
        <v>654</v>
      </c>
      <c r="B217" s="27" t="s">
        <v>655</v>
      </c>
      <c r="C217" s="28" t="s">
        <v>656</v>
      </c>
      <c r="D217" s="8">
        <f>E217+F217</f>
        <v>0</v>
      </c>
      <c r="E217" s="8"/>
      <c r="F217" s="8"/>
    </row>
    <row r="218" spans="1:6" ht="15.75" customHeight="1">
      <c r="A218" s="51" t="s">
        <v>657</v>
      </c>
      <c r="B218" s="27" t="s">
        <v>658</v>
      </c>
      <c r="C218" s="33" t="s">
        <v>659</v>
      </c>
      <c r="D218" s="8">
        <f>F218</f>
        <v>0</v>
      </c>
      <c r="E218" s="8" t="s">
        <v>635</v>
      </c>
      <c r="F218" s="8"/>
    </row>
    <row r="219" spans="1:6" ht="15.75" customHeight="1">
      <c r="A219" s="10" t="s">
        <v>660</v>
      </c>
      <c r="B219" s="31" t="s">
        <v>661</v>
      </c>
      <c r="C219" s="33" t="s">
        <v>662</v>
      </c>
      <c r="D219" s="8">
        <f>F219</f>
        <v>0</v>
      </c>
      <c r="E219" s="8" t="s">
        <v>635</v>
      </c>
      <c r="F219" s="8"/>
    </row>
    <row r="220" spans="1:6" ht="15.75" customHeight="1">
      <c r="A220" s="10" t="s">
        <v>663</v>
      </c>
      <c r="B220" s="29" t="s">
        <v>664</v>
      </c>
      <c r="C220" s="33" t="s">
        <v>195</v>
      </c>
      <c r="D220" s="8">
        <f>F220</f>
        <v>0</v>
      </c>
      <c r="E220" s="8" t="s">
        <v>635</v>
      </c>
      <c r="F220" s="8">
        <f>F222</f>
        <v>0</v>
      </c>
    </row>
    <row r="221" spans="1:6" ht="15.75" customHeight="1">
      <c r="A221" s="10"/>
      <c r="B221" s="27" t="s">
        <v>5</v>
      </c>
      <c r="C221" s="33"/>
      <c r="D221" s="8"/>
      <c r="E221" s="8"/>
      <c r="F221" s="8"/>
    </row>
    <row r="222" spans="1:6" ht="15.75" customHeight="1">
      <c r="A222" s="51" t="s">
        <v>665</v>
      </c>
      <c r="B222" s="30" t="s">
        <v>666</v>
      </c>
      <c r="C222" s="26" t="s">
        <v>667</v>
      </c>
      <c r="D222" s="8">
        <f>F222</f>
        <v>0</v>
      </c>
      <c r="E222" s="8" t="s">
        <v>635</v>
      </c>
      <c r="F222" s="8"/>
    </row>
    <row r="223" spans="1:6" ht="39.75" customHeight="1">
      <c r="A223" s="10" t="s">
        <v>668</v>
      </c>
      <c r="B223" s="29" t="s">
        <v>669</v>
      </c>
      <c r="C223" s="33" t="s">
        <v>195</v>
      </c>
      <c r="D223" s="7">
        <f>F223</f>
        <v>0</v>
      </c>
      <c r="E223" s="7" t="s">
        <v>635</v>
      </c>
      <c r="F223" s="7">
        <f>F225+F226+F227+F228</f>
        <v>0</v>
      </c>
    </row>
    <row r="224" spans="1:6" ht="15.75" customHeight="1">
      <c r="A224" s="10"/>
      <c r="B224" s="27" t="s">
        <v>5</v>
      </c>
      <c r="C224" s="33"/>
      <c r="D224" s="8"/>
      <c r="E224" s="8"/>
      <c r="F224" s="8"/>
    </row>
    <row r="225" spans="1:6" ht="15.75" customHeight="1">
      <c r="A225" s="10" t="s">
        <v>670</v>
      </c>
      <c r="B225" s="30" t="s">
        <v>671</v>
      </c>
      <c r="C225" s="28" t="s">
        <v>672</v>
      </c>
      <c r="D225" s="8">
        <f>F225</f>
        <v>0</v>
      </c>
      <c r="E225" s="8" t="s">
        <v>635</v>
      </c>
      <c r="F225" s="8">
        <v>0</v>
      </c>
    </row>
    <row r="226" spans="1:6" ht="15.75" customHeight="1">
      <c r="A226" s="51" t="s">
        <v>673</v>
      </c>
      <c r="B226" s="30" t="s">
        <v>674</v>
      </c>
      <c r="C226" s="26" t="s">
        <v>675</v>
      </c>
      <c r="D226" s="8">
        <f>F226</f>
        <v>0</v>
      </c>
      <c r="E226" s="8" t="s">
        <v>635</v>
      </c>
      <c r="F226" s="8"/>
    </row>
    <row r="227" spans="1:6" ht="15.75" customHeight="1">
      <c r="A227" s="10" t="s">
        <v>676</v>
      </c>
      <c r="B227" s="30" t="s">
        <v>677</v>
      </c>
      <c r="C227" s="33" t="s">
        <v>678</v>
      </c>
      <c r="D227" s="8">
        <f>F227</f>
        <v>0</v>
      </c>
      <c r="E227" s="8" t="s">
        <v>635</v>
      </c>
      <c r="F227" s="8"/>
    </row>
    <row r="228" spans="1:6" ht="15.75" customHeight="1">
      <c r="A228" s="10" t="s">
        <v>679</v>
      </c>
      <c r="B228" s="30" t="s">
        <v>680</v>
      </c>
      <c r="C228" s="33" t="s">
        <v>681</v>
      </c>
      <c r="D228" s="8">
        <f>F228</f>
        <v>0</v>
      </c>
      <c r="E228" s="8" t="s">
        <v>635</v>
      </c>
      <c r="F228" s="8"/>
    </row>
    <row r="229" spans="1:6" s="88" customFormat="1" ht="15.75" customHeight="1">
      <c r="A229" s="5"/>
      <c r="B229" s="32"/>
      <c r="C229" s="5"/>
      <c r="D229" s="5"/>
      <c r="E229" s="5"/>
      <c r="F229" s="5"/>
    </row>
    <row r="230" spans="1:6" s="88" customFormat="1" ht="15.75" customHeight="1">
      <c r="A230" s="5"/>
      <c r="B230" s="32"/>
      <c r="C230" s="5"/>
      <c r="D230" s="5"/>
      <c r="E230" s="5"/>
      <c r="F230" s="5"/>
    </row>
    <row r="231" spans="1:6" s="88" customFormat="1" ht="15.75" customHeight="1">
      <c r="A231" s="5"/>
      <c r="B231" s="32"/>
      <c r="C231" s="5"/>
      <c r="D231" s="5"/>
      <c r="E231" s="5"/>
      <c r="F231" s="5"/>
    </row>
    <row r="232" spans="1:6" s="88" customFormat="1" ht="15.75" customHeight="1">
      <c r="A232" s="5"/>
      <c r="B232" s="32"/>
      <c r="C232" s="5"/>
      <c r="D232" s="5"/>
      <c r="E232" s="5"/>
      <c r="F232" s="5"/>
    </row>
    <row r="233" spans="1:6" s="88" customFormat="1" ht="15.75" customHeight="1">
      <c r="A233" s="5"/>
      <c r="B233" s="32"/>
      <c r="C233" s="5"/>
      <c r="D233" s="5"/>
      <c r="E233" s="5"/>
      <c r="F233" s="5"/>
    </row>
    <row r="234" spans="1:6" s="88" customFormat="1" ht="15.75" customHeight="1">
      <c r="A234" s="5"/>
      <c r="B234" s="32"/>
      <c r="C234" s="5"/>
      <c r="D234" s="5"/>
      <c r="E234" s="5"/>
      <c r="F234" s="5"/>
    </row>
    <row r="235" spans="1:6" s="88" customFormat="1" ht="15.75" customHeight="1">
      <c r="A235" s="5"/>
      <c r="B235" s="32"/>
      <c r="C235" s="5"/>
      <c r="D235" s="5"/>
      <c r="E235" s="5"/>
      <c r="F235" s="5"/>
    </row>
    <row r="236" spans="1:6" s="88" customFormat="1" ht="15.75" customHeight="1">
      <c r="A236" s="5"/>
      <c r="B236" s="32"/>
      <c r="C236" s="5"/>
      <c r="D236" s="5"/>
      <c r="E236" s="5"/>
      <c r="F236" s="5"/>
    </row>
    <row r="237" spans="1:6" s="88" customFormat="1" ht="15.75" customHeight="1">
      <c r="A237" s="5"/>
      <c r="B237" s="32"/>
      <c r="C237" s="5"/>
      <c r="D237" s="5"/>
      <c r="E237" s="5"/>
      <c r="F237" s="5"/>
    </row>
    <row r="238" spans="1:6" s="88" customFormat="1" ht="15.75" customHeight="1">
      <c r="A238" s="5"/>
      <c r="B238" s="32"/>
      <c r="C238" s="5"/>
      <c r="D238" s="5"/>
      <c r="E238" s="5"/>
      <c r="F238" s="5"/>
    </row>
    <row r="239" spans="1:6" s="88" customFormat="1" ht="15.75" customHeight="1">
      <c r="A239" s="5"/>
      <c r="B239" s="32"/>
      <c r="C239" s="5"/>
      <c r="D239" s="5"/>
      <c r="E239" s="5"/>
      <c r="F239" s="5"/>
    </row>
    <row r="240" spans="1:6" s="88" customFormat="1" ht="15.75" customHeight="1">
      <c r="A240" s="5"/>
      <c r="B240" s="32"/>
      <c r="C240" s="5"/>
      <c r="D240" s="5"/>
      <c r="E240" s="5"/>
      <c r="F240" s="5"/>
    </row>
    <row r="241" spans="1:6" s="88" customFormat="1" ht="15.75" customHeight="1">
      <c r="A241" s="5"/>
      <c r="B241" s="32"/>
      <c r="C241" s="5"/>
      <c r="D241" s="5"/>
      <c r="E241" s="5"/>
      <c r="F241" s="5"/>
    </row>
    <row r="242" spans="1:6" s="88" customFormat="1" ht="15.75" customHeight="1">
      <c r="A242" s="5"/>
      <c r="B242" s="32"/>
      <c r="C242" s="5"/>
      <c r="D242" s="5"/>
      <c r="E242" s="5"/>
      <c r="F242" s="5"/>
    </row>
    <row r="243" spans="1:6" s="88" customFormat="1" ht="15.75" customHeight="1">
      <c r="A243" s="5"/>
      <c r="B243" s="32"/>
      <c r="C243" s="5"/>
      <c r="D243" s="5"/>
      <c r="E243" s="5"/>
      <c r="F243" s="5"/>
    </row>
    <row r="244" spans="1:6" s="88" customFormat="1" ht="15.75" customHeight="1">
      <c r="A244" s="5"/>
      <c r="B244" s="32"/>
      <c r="C244" s="5"/>
      <c r="D244" s="5"/>
      <c r="E244" s="5"/>
      <c r="F244" s="5"/>
    </row>
    <row r="245" spans="1:6" s="88" customFormat="1" ht="15.75" customHeight="1">
      <c r="A245" s="5"/>
      <c r="B245" s="32"/>
      <c r="C245" s="5"/>
      <c r="D245" s="5"/>
      <c r="E245" s="5"/>
      <c r="F245" s="5"/>
    </row>
    <row r="246" spans="1:6" s="88" customFormat="1" ht="15.75" customHeight="1">
      <c r="A246" s="5"/>
      <c r="B246" s="32"/>
      <c r="C246" s="5"/>
      <c r="D246" s="5"/>
      <c r="E246" s="5"/>
      <c r="F246" s="5"/>
    </row>
    <row r="247" spans="1:6" s="88" customFormat="1" ht="15.75" customHeight="1">
      <c r="A247" s="5"/>
      <c r="B247" s="32"/>
      <c r="C247" s="5"/>
      <c r="D247" s="5"/>
      <c r="E247" s="5"/>
      <c r="F247" s="5"/>
    </row>
    <row r="248" spans="1:6" s="88" customFormat="1" ht="15.75" customHeight="1">
      <c r="A248" s="5"/>
      <c r="B248" s="32"/>
      <c r="C248" s="5"/>
      <c r="D248" s="5"/>
      <c r="E248" s="5"/>
      <c r="F248" s="5"/>
    </row>
    <row r="249" spans="1:6" s="88" customFormat="1" ht="15.75" customHeight="1">
      <c r="A249" s="5"/>
      <c r="B249" s="32"/>
      <c r="C249" s="5"/>
      <c r="D249" s="5"/>
      <c r="E249" s="5"/>
      <c r="F249" s="5"/>
    </row>
    <row r="250" spans="1:6" s="88" customFormat="1" ht="15.75" customHeight="1">
      <c r="A250" s="5"/>
      <c r="B250" s="32"/>
      <c r="C250" s="5"/>
      <c r="D250" s="5"/>
      <c r="E250" s="5"/>
      <c r="F250" s="5"/>
    </row>
    <row r="251" spans="1:6" s="88" customFormat="1" ht="15.75" customHeight="1">
      <c r="A251" s="5"/>
      <c r="B251" s="32"/>
      <c r="C251" s="5"/>
      <c r="D251" s="5"/>
      <c r="E251" s="5"/>
      <c r="F251" s="5"/>
    </row>
    <row r="252" spans="1:6" s="88" customFormat="1" ht="15.75" customHeight="1">
      <c r="A252" s="5"/>
      <c r="B252" s="32"/>
      <c r="C252" s="5"/>
      <c r="D252" s="5"/>
      <c r="E252" s="5"/>
      <c r="F252" s="5"/>
    </row>
    <row r="253" spans="1:6" s="88" customFormat="1" ht="15.75" customHeight="1">
      <c r="A253" s="5"/>
      <c r="B253" s="32"/>
      <c r="C253" s="5"/>
      <c r="D253" s="5"/>
      <c r="E253" s="5"/>
      <c r="F253" s="5"/>
    </row>
    <row r="254" spans="1:6" s="88" customFormat="1" ht="15.75" customHeight="1">
      <c r="A254" s="5"/>
      <c r="B254" s="32"/>
      <c r="C254" s="5"/>
      <c r="D254" s="5"/>
      <c r="E254" s="5"/>
      <c r="F254" s="5"/>
    </row>
    <row r="255" spans="1:6" s="88" customFormat="1" ht="15.75" customHeight="1">
      <c r="A255" s="5"/>
      <c r="B255" s="32"/>
      <c r="C255" s="5"/>
      <c r="D255" s="5"/>
      <c r="E255" s="5"/>
      <c r="F255" s="5"/>
    </row>
    <row r="256" spans="1:6" s="88" customFormat="1" ht="15.75" customHeight="1">
      <c r="A256" s="5"/>
      <c r="B256" s="32"/>
      <c r="C256" s="5"/>
      <c r="D256" s="5"/>
      <c r="E256" s="5"/>
      <c r="F256" s="5"/>
    </row>
    <row r="257" spans="1:6" s="88" customFormat="1" ht="15.75" customHeight="1">
      <c r="A257" s="5"/>
      <c r="B257" s="32"/>
      <c r="C257" s="5"/>
      <c r="D257" s="5"/>
      <c r="E257" s="5"/>
      <c r="F257" s="5"/>
    </row>
    <row r="258" spans="1:6" s="88" customFormat="1" ht="15.75" customHeight="1">
      <c r="A258" s="5"/>
      <c r="B258" s="32"/>
      <c r="C258" s="5"/>
      <c r="D258" s="5"/>
      <c r="E258" s="5"/>
      <c r="F258" s="5"/>
    </row>
    <row r="259" spans="1:6" s="88" customFormat="1" ht="15.75" customHeight="1">
      <c r="A259" s="5"/>
      <c r="B259" s="32"/>
      <c r="C259" s="5"/>
      <c r="D259" s="5"/>
      <c r="E259" s="5"/>
      <c r="F259" s="5"/>
    </row>
    <row r="260" spans="1:6" s="88" customFormat="1" ht="15.75" customHeight="1">
      <c r="A260" s="5"/>
      <c r="B260" s="32"/>
      <c r="C260" s="5"/>
      <c r="D260" s="5"/>
      <c r="E260" s="5"/>
      <c r="F260" s="5"/>
    </row>
    <row r="261" spans="1:6" s="88" customFormat="1" ht="15.75" customHeight="1">
      <c r="A261" s="5"/>
      <c r="B261" s="32"/>
      <c r="C261" s="5"/>
      <c r="D261" s="5"/>
      <c r="E261" s="5"/>
      <c r="F261" s="5"/>
    </row>
    <row r="262" spans="1:6" s="88" customFormat="1" ht="15.75" customHeight="1">
      <c r="A262" s="5"/>
      <c r="B262" s="32"/>
      <c r="C262" s="5"/>
      <c r="D262" s="5"/>
      <c r="E262" s="5"/>
      <c r="F262" s="5"/>
    </row>
    <row r="263" spans="1:6" s="88" customFormat="1" ht="15.75" customHeight="1">
      <c r="A263" s="5"/>
      <c r="B263" s="32"/>
      <c r="C263" s="5"/>
      <c r="D263" s="5"/>
      <c r="E263" s="5"/>
      <c r="F263" s="5"/>
    </row>
    <row r="264" spans="1:6" s="88" customFormat="1" ht="15.75" customHeight="1">
      <c r="A264" s="5"/>
      <c r="B264" s="32"/>
      <c r="C264" s="5"/>
      <c r="D264" s="5"/>
      <c r="E264" s="5"/>
      <c r="F264" s="5"/>
    </row>
    <row r="265" spans="1:6" s="88" customFormat="1" ht="15.75" customHeight="1">
      <c r="A265" s="5"/>
      <c r="B265" s="32"/>
      <c r="C265" s="5"/>
      <c r="D265" s="5"/>
      <c r="E265" s="5"/>
      <c r="F265" s="5"/>
    </row>
    <row r="266" spans="1:6" s="88" customFormat="1" ht="15.75" customHeight="1">
      <c r="A266" s="5"/>
      <c r="B266" s="32"/>
      <c r="C266" s="5"/>
      <c r="D266" s="5"/>
      <c r="E266" s="5"/>
      <c r="F266" s="5"/>
    </row>
    <row r="267" spans="1:6" s="88" customFormat="1" ht="15.75" customHeight="1">
      <c r="A267" s="5"/>
      <c r="B267" s="32"/>
      <c r="C267" s="5"/>
      <c r="D267" s="5"/>
      <c r="E267" s="5"/>
      <c r="F267" s="5"/>
    </row>
    <row r="268" spans="1:6" s="88" customFormat="1" ht="15.75" customHeight="1">
      <c r="A268" s="5"/>
      <c r="B268" s="32"/>
      <c r="C268" s="5"/>
      <c r="D268" s="5"/>
      <c r="E268" s="5"/>
      <c r="F268" s="5"/>
    </row>
    <row r="269" spans="1:6" s="88" customFormat="1" ht="15.75" customHeight="1">
      <c r="A269" s="5"/>
      <c r="B269" s="32"/>
      <c r="C269" s="5"/>
      <c r="D269" s="5"/>
      <c r="E269" s="5"/>
      <c r="F269" s="5"/>
    </row>
    <row r="270" spans="1:6" s="88" customFormat="1" ht="15.75" customHeight="1">
      <c r="A270" s="5"/>
      <c r="B270" s="32"/>
      <c r="C270" s="5"/>
      <c r="D270" s="5"/>
      <c r="E270" s="5"/>
      <c r="F270" s="5"/>
    </row>
    <row r="271" spans="1:6" s="88" customFormat="1" ht="15.75" customHeight="1">
      <c r="A271" s="5"/>
      <c r="B271" s="32"/>
      <c r="C271" s="5"/>
      <c r="D271" s="5"/>
      <c r="E271" s="5"/>
      <c r="F271" s="5"/>
    </row>
    <row r="272" spans="1:6" s="88" customFormat="1" ht="15.75" customHeight="1">
      <c r="A272" s="5"/>
      <c r="B272" s="32"/>
      <c r="C272" s="5"/>
      <c r="D272" s="5"/>
      <c r="E272" s="5"/>
      <c r="F272" s="5"/>
    </row>
    <row r="273" spans="1:6" s="88" customFormat="1" ht="15.75" customHeight="1">
      <c r="A273" s="5"/>
      <c r="B273" s="32"/>
      <c r="C273" s="5"/>
      <c r="D273" s="5"/>
      <c r="E273" s="5"/>
      <c r="F273" s="5"/>
    </row>
    <row r="274" spans="1:6" s="88" customFormat="1" ht="15.75" customHeight="1">
      <c r="A274" s="5"/>
      <c r="B274" s="32"/>
      <c r="C274" s="5"/>
      <c r="D274" s="5"/>
      <c r="E274" s="5"/>
      <c r="F274" s="5"/>
    </row>
    <row r="275" spans="1:6" s="88" customFormat="1" ht="15.75" customHeight="1">
      <c r="A275" s="5"/>
      <c r="B275" s="32"/>
      <c r="C275" s="5"/>
      <c r="D275" s="5"/>
      <c r="E275" s="5"/>
      <c r="F275" s="5"/>
    </row>
    <row r="276" spans="1:6" s="88" customFormat="1" ht="15.75" customHeight="1">
      <c r="A276" s="5"/>
      <c r="B276" s="32"/>
      <c r="C276" s="5"/>
      <c r="D276" s="5"/>
      <c r="E276" s="5"/>
      <c r="F276" s="5"/>
    </row>
    <row r="277" spans="1:6" s="88" customFormat="1" ht="15.75" customHeight="1">
      <c r="A277" s="5"/>
      <c r="B277" s="32"/>
      <c r="C277" s="5"/>
      <c r="D277" s="5"/>
      <c r="E277" s="5"/>
      <c r="F277" s="5"/>
    </row>
    <row r="278" spans="1:6" s="88" customFormat="1" ht="15.75" customHeight="1">
      <c r="A278" s="5"/>
      <c r="B278" s="32"/>
      <c r="C278" s="5"/>
      <c r="D278" s="5"/>
      <c r="E278" s="5"/>
      <c r="F278" s="5"/>
    </row>
    <row r="279" spans="1:6" s="88" customFormat="1" ht="15.75" customHeight="1">
      <c r="A279" s="5"/>
      <c r="B279" s="32"/>
      <c r="C279" s="5"/>
      <c r="D279" s="5"/>
      <c r="E279" s="5"/>
      <c r="F279" s="5"/>
    </row>
    <row r="280" spans="1:6" s="88" customFormat="1" ht="15.75" customHeight="1">
      <c r="A280" s="5"/>
      <c r="B280" s="32"/>
      <c r="C280" s="5"/>
      <c r="D280" s="5"/>
      <c r="E280" s="5"/>
      <c r="F280" s="5"/>
    </row>
    <row r="281" spans="1:6" s="88" customFormat="1" ht="15.75" customHeight="1">
      <c r="A281" s="5"/>
      <c r="B281" s="32"/>
      <c r="C281" s="5"/>
      <c r="D281" s="5"/>
      <c r="E281" s="5"/>
      <c r="F281" s="5"/>
    </row>
    <row r="282" spans="1:6" s="88" customFormat="1" ht="15.75" customHeight="1">
      <c r="A282" s="5"/>
      <c r="B282" s="32"/>
      <c r="C282" s="5"/>
      <c r="D282" s="5"/>
      <c r="E282" s="5"/>
      <c r="F282" s="5"/>
    </row>
    <row r="283" spans="1:6" s="88" customFormat="1" ht="15.75" customHeight="1">
      <c r="A283" s="5"/>
      <c r="B283" s="32"/>
      <c r="C283" s="5"/>
      <c r="D283" s="5"/>
      <c r="E283" s="5"/>
      <c r="F283" s="5"/>
    </row>
    <row r="284" spans="1:6" s="88" customFormat="1" ht="15.75" customHeight="1">
      <c r="A284" s="5"/>
      <c r="B284" s="32"/>
      <c r="C284" s="5"/>
      <c r="D284" s="5"/>
      <c r="E284" s="5"/>
      <c r="F284" s="5"/>
    </row>
    <row r="285" spans="1:6" s="88" customFormat="1" ht="15.75" customHeight="1">
      <c r="A285" s="5"/>
      <c r="B285" s="32"/>
      <c r="C285" s="5"/>
      <c r="D285" s="5"/>
      <c r="E285" s="5"/>
      <c r="F285" s="5"/>
    </row>
    <row r="286" spans="1:6" s="88" customFormat="1" ht="15.75" customHeight="1">
      <c r="A286" s="5"/>
      <c r="B286" s="32"/>
      <c r="C286" s="5"/>
      <c r="D286" s="5"/>
      <c r="E286" s="5"/>
      <c r="F286" s="5"/>
    </row>
    <row r="287" spans="1:6" s="88" customFormat="1" ht="15.75" customHeight="1">
      <c r="A287" s="5"/>
      <c r="B287" s="32"/>
      <c r="C287" s="5"/>
      <c r="D287" s="5"/>
      <c r="E287" s="5"/>
      <c r="F287" s="5"/>
    </row>
    <row r="288" spans="1:6" s="88" customFormat="1" ht="15.75" customHeight="1">
      <c r="A288" s="5"/>
      <c r="B288" s="32"/>
      <c r="C288" s="5"/>
      <c r="D288" s="5"/>
      <c r="E288" s="5"/>
      <c r="F288" s="5"/>
    </row>
    <row r="289" spans="1:6" s="88" customFormat="1" ht="15.75" customHeight="1">
      <c r="A289" s="5"/>
      <c r="B289" s="32"/>
      <c r="C289" s="5"/>
      <c r="D289" s="5"/>
      <c r="E289" s="5"/>
      <c r="F289" s="5"/>
    </row>
    <row r="290" spans="1:6" s="88" customFormat="1" ht="15.75" customHeight="1">
      <c r="A290" s="5"/>
      <c r="B290" s="32"/>
      <c r="C290" s="5"/>
      <c r="D290" s="5"/>
      <c r="E290" s="5"/>
      <c r="F290" s="5"/>
    </row>
    <row r="291" spans="1:6" s="88" customFormat="1" ht="15.75" customHeight="1">
      <c r="A291" s="5"/>
      <c r="B291" s="32"/>
      <c r="C291" s="5"/>
      <c r="D291" s="5"/>
      <c r="E291" s="5"/>
      <c r="F291" s="5"/>
    </row>
    <row r="292" spans="1:6" s="88" customFormat="1" ht="15.75" customHeight="1">
      <c r="A292" s="5"/>
      <c r="B292" s="32"/>
      <c r="C292" s="5"/>
      <c r="D292" s="5"/>
      <c r="E292" s="5"/>
      <c r="F292" s="5"/>
    </row>
    <row r="293" spans="1:6" s="88" customFormat="1" ht="15.75" customHeight="1">
      <c r="A293" s="5"/>
      <c r="B293" s="32"/>
      <c r="C293" s="5"/>
      <c r="D293" s="5"/>
      <c r="E293" s="5"/>
      <c r="F293" s="5"/>
    </row>
    <row r="294" spans="1:6" s="88" customFormat="1" ht="15.75" customHeight="1">
      <c r="A294" s="5"/>
      <c r="B294" s="32"/>
      <c r="C294" s="5"/>
      <c r="D294" s="5"/>
      <c r="E294" s="5"/>
      <c r="F294" s="5"/>
    </row>
    <row r="295" spans="1:6" s="88" customFormat="1" ht="15.75" customHeight="1">
      <c r="A295" s="5"/>
      <c r="B295" s="32"/>
      <c r="C295" s="5"/>
      <c r="D295" s="5"/>
      <c r="E295" s="5"/>
      <c r="F295" s="5"/>
    </row>
    <row r="296" spans="1:6" s="88" customFormat="1" ht="15.75" customHeight="1">
      <c r="A296" s="5"/>
      <c r="B296" s="32"/>
      <c r="C296" s="5"/>
      <c r="D296" s="5"/>
      <c r="E296" s="5"/>
      <c r="F296" s="5"/>
    </row>
    <row r="297" spans="1:6" s="88" customFormat="1" ht="15.75" customHeight="1">
      <c r="A297" s="5"/>
      <c r="B297" s="32"/>
      <c r="C297" s="5"/>
      <c r="D297" s="5"/>
      <c r="E297" s="5"/>
      <c r="F297" s="5"/>
    </row>
    <row r="298" spans="1:6" s="88" customFormat="1" ht="15.75" customHeight="1">
      <c r="A298" s="5"/>
      <c r="B298" s="32"/>
      <c r="C298" s="5"/>
      <c r="D298" s="5"/>
      <c r="E298" s="5"/>
      <c r="F298" s="5"/>
    </row>
    <row r="299" spans="1:6" s="88" customFormat="1" ht="15.75" customHeight="1">
      <c r="A299" s="5"/>
      <c r="B299" s="32"/>
      <c r="C299" s="5"/>
      <c r="D299" s="5"/>
      <c r="E299" s="5"/>
      <c r="F299" s="5"/>
    </row>
    <row r="300" spans="1:6" s="88" customFormat="1" ht="15.75" customHeight="1">
      <c r="A300" s="5"/>
      <c r="B300" s="32"/>
      <c r="C300" s="5"/>
      <c r="D300" s="5"/>
      <c r="E300" s="5"/>
      <c r="F300" s="5"/>
    </row>
    <row r="301" spans="1:6" s="88" customFormat="1" ht="15.75" customHeight="1">
      <c r="A301" s="5"/>
      <c r="B301" s="32"/>
      <c r="C301" s="5"/>
      <c r="D301" s="5"/>
      <c r="E301" s="5"/>
      <c r="F301" s="5"/>
    </row>
    <row r="302" spans="1:6" s="88" customFormat="1" ht="15.75" customHeight="1">
      <c r="A302" s="5"/>
      <c r="B302" s="32"/>
      <c r="C302" s="5"/>
      <c r="D302" s="5"/>
      <c r="E302" s="5"/>
      <c r="F302" s="5"/>
    </row>
    <row r="303" spans="1:6" s="88" customFormat="1" ht="15.75" customHeight="1">
      <c r="A303" s="5"/>
      <c r="B303" s="32"/>
      <c r="C303" s="5"/>
      <c r="D303" s="5"/>
      <c r="E303" s="5"/>
      <c r="F303" s="5"/>
    </row>
    <row r="304" spans="1:6" s="88" customFormat="1" ht="15.75" customHeight="1">
      <c r="A304" s="5"/>
      <c r="B304" s="32"/>
      <c r="C304" s="5"/>
      <c r="D304" s="5"/>
      <c r="E304" s="5"/>
      <c r="F304" s="5"/>
    </row>
    <row r="305" spans="1:6" s="88" customFormat="1" ht="15.75" customHeight="1">
      <c r="A305" s="5"/>
      <c r="B305" s="32"/>
      <c r="C305" s="5"/>
      <c r="D305" s="5"/>
      <c r="E305" s="5"/>
      <c r="F305" s="5"/>
    </row>
    <row r="306" spans="1:6" s="88" customFormat="1" ht="15.75" customHeight="1">
      <c r="A306" s="5"/>
      <c r="B306" s="32"/>
      <c r="C306" s="5"/>
      <c r="D306" s="5"/>
      <c r="E306" s="5"/>
      <c r="F306" s="5"/>
    </row>
    <row r="307" spans="1:6" s="88" customFormat="1" ht="15.75" customHeight="1">
      <c r="A307" s="5"/>
      <c r="B307" s="32"/>
      <c r="C307" s="5"/>
      <c r="D307" s="5"/>
      <c r="E307" s="5"/>
      <c r="F307" s="5"/>
    </row>
    <row r="308" spans="1:6" s="88" customFormat="1" ht="15.75" customHeight="1">
      <c r="A308" s="5"/>
      <c r="B308" s="32"/>
      <c r="C308" s="5"/>
      <c r="D308" s="5"/>
      <c r="E308" s="5"/>
      <c r="F308" s="5"/>
    </row>
    <row r="309" spans="1:6" s="88" customFormat="1" ht="15.75" customHeight="1">
      <c r="A309" s="5"/>
      <c r="B309" s="32"/>
      <c r="C309" s="5"/>
      <c r="D309" s="5"/>
      <c r="E309" s="5"/>
      <c r="F309" s="5"/>
    </row>
    <row r="310" spans="1:6" s="88" customFormat="1" ht="15.75" customHeight="1">
      <c r="A310" s="5"/>
      <c r="B310" s="32"/>
      <c r="C310" s="5"/>
      <c r="D310" s="5"/>
      <c r="E310" s="5"/>
      <c r="F310" s="5"/>
    </row>
    <row r="311" spans="1:6" s="88" customFormat="1" ht="15.75" customHeight="1">
      <c r="A311" s="5"/>
      <c r="B311" s="32"/>
      <c r="C311" s="5"/>
      <c r="D311" s="5"/>
      <c r="E311" s="5"/>
      <c r="F311" s="5"/>
    </row>
    <row r="312" spans="1:6" s="88" customFormat="1" ht="15.75" customHeight="1">
      <c r="A312" s="5"/>
      <c r="B312" s="32"/>
      <c r="C312" s="5"/>
      <c r="D312" s="5"/>
      <c r="E312" s="5"/>
      <c r="F312" s="5"/>
    </row>
    <row r="313" spans="1:6" s="88" customFormat="1" ht="15.75" customHeight="1">
      <c r="A313" s="5"/>
      <c r="B313" s="32"/>
      <c r="C313" s="5"/>
      <c r="D313" s="5"/>
      <c r="E313" s="5"/>
      <c r="F313" s="5"/>
    </row>
    <row r="314" spans="1:6" s="88" customFormat="1" ht="15.75" customHeight="1">
      <c r="A314" s="5"/>
      <c r="B314" s="32"/>
      <c r="C314" s="5"/>
      <c r="D314" s="5"/>
      <c r="E314" s="5"/>
      <c r="F314" s="5"/>
    </row>
    <row r="315" spans="1:6" s="88" customFormat="1" ht="15.75" customHeight="1">
      <c r="A315" s="5"/>
      <c r="B315" s="32"/>
      <c r="C315" s="5"/>
      <c r="D315" s="5"/>
      <c r="E315" s="5"/>
      <c r="F315" s="5"/>
    </row>
    <row r="316" spans="1:6" s="88" customFormat="1" ht="15.75" customHeight="1">
      <c r="A316" s="5"/>
      <c r="B316" s="32"/>
      <c r="C316" s="5"/>
      <c r="D316" s="5"/>
      <c r="E316" s="5"/>
      <c r="F316" s="5"/>
    </row>
    <row r="317" spans="1:6" s="88" customFormat="1" ht="15.75" customHeight="1">
      <c r="A317" s="5"/>
      <c r="B317" s="32"/>
      <c r="C317" s="5"/>
      <c r="D317" s="5"/>
      <c r="E317" s="5"/>
      <c r="F317" s="5"/>
    </row>
    <row r="318" spans="1:6" s="88" customFormat="1" ht="15.75" customHeight="1">
      <c r="A318" s="5"/>
      <c r="B318" s="32"/>
      <c r="C318" s="5"/>
      <c r="D318" s="5"/>
      <c r="E318" s="5"/>
      <c r="F318" s="5"/>
    </row>
    <row r="319" spans="1:6" s="88" customFormat="1" ht="15.75" customHeight="1">
      <c r="A319" s="5"/>
      <c r="B319" s="32"/>
      <c r="C319" s="5"/>
      <c r="D319" s="5"/>
      <c r="E319" s="5"/>
      <c r="F319" s="5"/>
    </row>
    <row r="320" spans="1:6" s="88" customFormat="1" ht="15.75" customHeight="1">
      <c r="A320" s="5"/>
      <c r="B320" s="32"/>
      <c r="C320" s="5"/>
      <c r="D320" s="5"/>
      <c r="E320" s="5"/>
      <c r="F320" s="5"/>
    </row>
    <row r="321" spans="1:6" s="88" customFormat="1" ht="15.75" customHeight="1">
      <c r="A321" s="5"/>
      <c r="B321" s="32"/>
      <c r="C321" s="5"/>
      <c r="D321" s="5"/>
      <c r="E321" s="5"/>
      <c r="F321" s="5"/>
    </row>
    <row r="322" spans="1:6" s="88" customFormat="1" ht="15.75" customHeight="1">
      <c r="A322" s="5"/>
      <c r="B322" s="32"/>
      <c r="C322" s="5"/>
      <c r="D322" s="5"/>
      <c r="E322" s="5"/>
      <c r="F322" s="5"/>
    </row>
    <row r="323" spans="1:6" s="88" customFormat="1" ht="15.75" customHeight="1">
      <c r="A323" s="5"/>
      <c r="B323" s="32"/>
      <c r="C323" s="5"/>
      <c r="D323" s="5"/>
      <c r="E323" s="5"/>
      <c r="F323" s="5"/>
    </row>
    <row r="324" spans="1:6" s="88" customFormat="1" ht="15.75" customHeight="1">
      <c r="A324" s="5"/>
      <c r="B324" s="32"/>
      <c r="C324" s="5"/>
      <c r="D324" s="5"/>
      <c r="E324" s="5"/>
      <c r="F324" s="5"/>
    </row>
    <row r="325" spans="1:6" s="88" customFormat="1" ht="15.75" customHeight="1">
      <c r="A325" s="5"/>
      <c r="B325" s="32"/>
      <c r="C325" s="5"/>
      <c r="D325" s="5"/>
      <c r="E325" s="5"/>
      <c r="F325" s="5"/>
    </row>
    <row r="326" spans="1:6" s="88" customFormat="1" ht="15.75" customHeight="1">
      <c r="A326" s="5"/>
      <c r="B326" s="32"/>
      <c r="C326" s="5"/>
      <c r="D326" s="5"/>
      <c r="E326" s="5"/>
      <c r="F326" s="5"/>
    </row>
    <row r="327" spans="1:6" s="88" customFormat="1" ht="15.75" customHeight="1">
      <c r="A327" s="5"/>
      <c r="B327" s="32"/>
      <c r="C327" s="5"/>
      <c r="D327" s="5"/>
      <c r="E327" s="5"/>
      <c r="F327" s="5"/>
    </row>
    <row r="328" spans="1:6" s="88" customFormat="1" ht="15.75" customHeight="1">
      <c r="A328" s="5"/>
      <c r="B328" s="32"/>
      <c r="C328" s="5"/>
      <c r="D328" s="5"/>
      <c r="E328" s="5"/>
      <c r="F328" s="5"/>
    </row>
    <row r="329" spans="1:6" s="88" customFormat="1" ht="15.75" customHeight="1">
      <c r="A329" s="5"/>
      <c r="B329" s="32"/>
      <c r="C329" s="5"/>
      <c r="D329" s="5"/>
      <c r="E329" s="5"/>
      <c r="F329" s="5"/>
    </row>
    <row r="330" spans="1:6" s="88" customFormat="1" ht="15.75" customHeight="1">
      <c r="A330" s="5"/>
      <c r="B330" s="32"/>
      <c r="C330" s="5"/>
      <c r="D330" s="5"/>
      <c r="E330" s="5"/>
      <c r="F330" s="5"/>
    </row>
    <row r="331" spans="1:6" s="88" customFormat="1" ht="15.75" customHeight="1">
      <c r="A331" s="5"/>
      <c r="B331" s="32"/>
      <c r="C331" s="5"/>
      <c r="D331" s="5"/>
      <c r="E331" s="5"/>
      <c r="F331" s="5"/>
    </row>
    <row r="332" spans="1:6" s="88" customFormat="1" ht="15.75" customHeight="1">
      <c r="A332" s="5"/>
      <c r="B332" s="32"/>
      <c r="C332" s="5"/>
      <c r="D332" s="5"/>
      <c r="E332" s="5"/>
      <c r="F332" s="5"/>
    </row>
    <row r="333" spans="1:6" s="88" customFormat="1" ht="15.75" customHeight="1">
      <c r="A333" s="5"/>
      <c r="B333" s="32"/>
      <c r="C333" s="5"/>
      <c r="D333" s="5"/>
      <c r="E333" s="5"/>
      <c r="F333" s="5"/>
    </row>
    <row r="334" spans="1:6" s="88" customFormat="1" ht="15.75" customHeight="1">
      <c r="A334" s="5"/>
      <c r="B334" s="32"/>
      <c r="C334" s="5"/>
      <c r="D334" s="5"/>
      <c r="E334" s="5"/>
      <c r="F334" s="5"/>
    </row>
    <row r="335" spans="1:6" s="88" customFormat="1" ht="15.75" customHeight="1">
      <c r="A335" s="5"/>
      <c r="B335" s="32"/>
      <c r="C335" s="5"/>
      <c r="D335" s="5"/>
      <c r="E335" s="5"/>
      <c r="F335" s="5"/>
    </row>
    <row r="336" spans="1:6" s="88" customFormat="1" ht="15.75" customHeight="1">
      <c r="A336" s="5"/>
      <c r="B336" s="32"/>
      <c r="C336" s="5"/>
      <c r="D336" s="5"/>
      <c r="E336" s="5"/>
      <c r="F336" s="5"/>
    </row>
    <row r="337" spans="1:6" s="88" customFormat="1" ht="15.75" customHeight="1">
      <c r="A337" s="5"/>
      <c r="B337" s="32"/>
      <c r="C337" s="5"/>
      <c r="D337" s="5"/>
      <c r="E337" s="5"/>
      <c r="F337" s="5"/>
    </row>
    <row r="338" spans="1:6" s="88" customFormat="1" ht="15.75" customHeight="1">
      <c r="A338" s="5"/>
      <c r="B338" s="32"/>
      <c r="C338" s="5"/>
      <c r="D338" s="5"/>
      <c r="E338" s="5"/>
      <c r="F338" s="5"/>
    </row>
    <row r="339" spans="1:6" s="88" customFormat="1" ht="15.75" customHeight="1">
      <c r="A339" s="5"/>
      <c r="B339" s="32"/>
      <c r="C339" s="5"/>
      <c r="D339" s="5"/>
      <c r="E339" s="5"/>
      <c r="F339" s="5"/>
    </row>
    <row r="340" spans="1:6" s="88" customFormat="1" ht="15.75" customHeight="1">
      <c r="A340" s="5"/>
      <c r="B340" s="32"/>
      <c r="C340" s="5"/>
      <c r="D340" s="5"/>
      <c r="E340" s="5"/>
      <c r="F340" s="5"/>
    </row>
    <row r="341" spans="1:6" s="88" customFormat="1" ht="15.75" customHeight="1">
      <c r="A341" s="5"/>
      <c r="B341" s="32"/>
      <c r="C341" s="5"/>
      <c r="D341" s="5"/>
      <c r="E341" s="5"/>
      <c r="F341" s="5"/>
    </row>
    <row r="342" spans="1:6" s="88" customFormat="1" ht="15.75" customHeight="1">
      <c r="A342" s="5"/>
      <c r="B342" s="32"/>
      <c r="C342" s="5"/>
      <c r="D342" s="5"/>
      <c r="E342" s="5"/>
      <c r="F342" s="5"/>
    </row>
    <row r="343" spans="1:6" s="88" customFormat="1" ht="15.75" customHeight="1">
      <c r="A343" s="5"/>
      <c r="B343" s="32"/>
      <c r="C343" s="5"/>
      <c r="D343" s="5"/>
      <c r="E343" s="5"/>
      <c r="F343" s="5"/>
    </row>
    <row r="344" spans="1:6" s="88" customFormat="1" ht="15.75" customHeight="1">
      <c r="A344" s="5"/>
      <c r="B344" s="32"/>
      <c r="C344" s="5"/>
      <c r="D344" s="5"/>
      <c r="E344" s="5"/>
      <c r="F344" s="5"/>
    </row>
    <row r="345" spans="1:6" s="88" customFormat="1" ht="15.75" customHeight="1">
      <c r="A345" s="5"/>
      <c r="B345" s="32"/>
      <c r="C345" s="5"/>
      <c r="D345" s="5"/>
      <c r="E345" s="5"/>
      <c r="F345" s="5"/>
    </row>
    <row r="346" spans="1:6" s="88" customFormat="1" ht="15.75" customHeight="1">
      <c r="A346" s="5"/>
      <c r="B346" s="32"/>
      <c r="C346" s="5"/>
      <c r="D346" s="5"/>
      <c r="E346" s="5"/>
      <c r="F346" s="5"/>
    </row>
    <row r="347" spans="1:6" s="88" customFormat="1" ht="15.75" customHeight="1">
      <c r="A347" s="5"/>
      <c r="B347" s="32"/>
      <c r="C347" s="5"/>
      <c r="D347" s="5"/>
      <c r="E347" s="5"/>
      <c r="F347" s="5"/>
    </row>
    <row r="348" spans="1:6" s="88" customFormat="1" ht="15.75" customHeight="1">
      <c r="A348" s="5"/>
      <c r="B348" s="32"/>
      <c r="C348" s="5"/>
      <c r="D348" s="5"/>
      <c r="E348" s="5"/>
      <c r="F348" s="5"/>
    </row>
    <row r="349" spans="1:6" s="88" customFormat="1" ht="15.75" customHeight="1">
      <c r="A349" s="5"/>
      <c r="B349" s="32"/>
      <c r="C349" s="5"/>
      <c r="D349" s="5"/>
      <c r="E349" s="5"/>
      <c r="F349" s="5"/>
    </row>
    <row r="350" spans="1:6" s="88" customFormat="1" ht="15.75" customHeight="1">
      <c r="A350" s="5"/>
      <c r="B350" s="32"/>
      <c r="C350" s="5"/>
      <c r="D350" s="5"/>
      <c r="E350" s="5"/>
      <c r="F350" s="5"/>
    </row>
    <row r="351" spans="1:6" s="88" customFormat="1" ht="15.75" customHeight="1">
      <c r="A351" s="5"/>
      <c r="B351" s="32"/>
      <c r="C351" s="5"/>
      <c r="D351" s="5"/>
      <c r="E351" s="5"/>
      <c r="F351" s="5"/>
    </row>
    <row r="352" spans="1:6" s="88" customFormat="1" ht="15.75" customHeight="1">
      <c r="A352" s="5"/>
      <c r="B352" s="32"/>
      <c r="C352" s="5"/>
      <c r="D352" s="5"/>
      <c r="E352" s="5"/>
      <c r="F352" s="5"/>
    </row>
    <row r="353" spans="1:6" s="88" customFormat="1" ht="15.75" customHeight="1">
      <c r="A353" s="5"/>
      <c r="B353" s="32"/>
      <c r="C353" s="5"/>
      <c r="D353" s="5"/>
      <c r="E353" s="5"/>
      <c r="F353" s="5"/>
    </row>
    <row r="354" spans="1:6" s="88" customFormat="1" ht="15.75" customHeight="1">
      <c r="A354" s="5"/>
      <c r="B354" s="32"/>
      <c r="C354" s="5"/>
      <c r="D354" s="5"/>
      <c r="E354" s="5"/>
      <c r="F354" s="5"/>
    </row>
    <row r="355" spans="1:6" s="88" customFormat="1" ht="15.75" customHeight="1">
      <c r="A355" s="5"/>
      <c r="B355" s="32"/>
      <c r="C355" s="5"/>
      <c r="D355" s="5"/>
      <c r="E355" s="5"/>
      <c r="F355" s="5"/>
    </row>
    <row r="356" spans="1:6" s="88" customFormat="1" ht="15.75" customHeight="1">
      <c r="A356" s="5"/>
      <c r="B356" s="32"/>
      <c r="C356" s="5"/>
      <c r="D356" s="5"/>
      <c r="E356" s="5"/>
      <c r="F356" s="5"/>
    </row>
    <row r="357" spans="1:6" s="88" customFormat="1" ht="15.75" customHeight="1">
      <c r="A357" s="5"/>
      <c r="B357" s="32"/>
      <c r="C357" s="5"/>
      <c r="D357" s="5"/>
      <c r="E357" s="5"/>
      <c r="F357" s="5"/>
    </row>
    <row r="358" spans="1:6" s="88" customFormat="1" ht="15.75" customHeight="1">
      <c r="A358" s="5"/>
      <c r="B358" s="32"/>
      <c r="C358" s="5"/>
      <c r="D358" s="5"/>
      <c r="E358" s="5"/>
      <c r="F358" s="5"/>
    </row>
    <row r="359" spans="1:6" s="88" customFormat="1" ht="15.75" customHeight="1">
      <c r="A359" s="5"/>
      <c r="B359" s="32"/>
      <c r="C359" s="5"/>
      <c r="D359" s="5"/>
      <c r="E359" s="5"/>
      <c r="F359" s="5"/>
    </row>
    <row r="360" spans="1:6" s="88" customFormat="1" ht="15.75" customHeight="1">
      <c r="A360" s="5"/>
      <c r="B360" s="32"/>
      <c r="C360" s="5"/>
      <c r="D360" s="5"/>
      <c r="E360" s="5"/>
      <c r="F360" s="5"/>
    </row>
    <row r="361" spans="1:6" s="88" customFormat="1" ht="15.75" customHeight="1">
      <c r="A361" s="5"/>
      <c r="B361" s="32"/>
      <c r="C361" s="5"/>
      <c r="D361" s="5"/>
      <c r="E361" s="5"/>
      <c r="F361" s="5"/>
    </row>
    <row r="362" spans="1:6" s="88" customFormat="1" ht="15.75" customHeight="1">
      <c r="A362" s="5"/>
      <c r="B362" s="32"/>
      <c r="C362" s="5"/>
      <c r="D362" s="5"/>
      <c r="E362" s="5"/>
      <c r="F362" s="5"/>
    </row>
    <row r="363" spans="1:6" s="88" customFormat="1" ht="15.75" customHeight="1">
      <c r="A363" s="5"/>
      <c r="B363" s="32"/>
      <c r="C363" s="5"/>
      <c r="D363" s="5"/>
      <c r="E363" s="5"/>
      <c r="F363" s="5"/>
    </row>
    <row r="364" spans="1:6" s="88" customFormat="1" ht="15.75" customHeight="1">
      <c r="A364" s="5"/>
      <c r="B364" s="32"/>
      <c r="C364" s="5"/>
      <c r="D364" s="5"/>
      <c r="E364" s="5"/>
      <c r="F364" s="5"/>
    </row>
    <row r="365" spans="1:6" s="88" customFormat="1" ht="15.75" customHeight="1">
      <c r="A365" s="5"/>
      <c r="B365" s="32"/>
      <c r="C365" s="5"/>
      <c r="D365" s="5"/>
      <c r="E365" s="5"/>
      <c r="F365" s="5"/>
    </row>
    <row r="366" spans="1:6" s="88" customFormat="1" ht="15.75" customHeight="1">
      <c r="A366" s="5"/>
      <c r="B366" s="32"/>
      <c r="C366" s="5"/>
      <c r="D366" s="5"/>
      <c r="E366" s="5"/>
      <c r="F366" s="5"/>
    </row>
    <row r="367" spans="1:6" s="88" customFormat="1" ht="15.75" customHeight="1">
      <c r="A367" s="5"/>
      <c r="B367" s="32"/>
      <c r="C367" s="5"/>
      <c r="D367" s="5"/>
      <c r="E367" s="5"/>
      <c r="F367" s="5"/>
    </row>
    <row r="368" spans="1:6" s="88" customFormat="1" ht="15.75" customHeight="1">
      <c r="A368" s="5"/>
      <c r="B368" s="32"/>
      <c r="C368" s="5"/>
      <c r="D368" s="5"/>
      <c r="E368" s="5"/>
      <c r="F368" s="5"/>
    </row>
    <row r="369" spans="1:6" s="88" customFormat="1" ht="15.75" customHeight="1">
      <c r="A369" s="5"/>
      <c r="B369" s="32"/>
      <c r="C369" s="5"/>
      <c r="D369" s="5"/>
      <c r="E369" s="5"/>
      <c r="F369" s="5"/>
    </row>
    <row r="370" spans="1:6" s="88" customFormat="1" ht="15.75" customHeight="1">
      <c r="A370" s="5"/>
      <c r="B370" s="32"/>
      <c r="C370" s="5"/>
      <c r="D370" s="5"/>
      <c r="E370" s="5"/>
      <c r="F370" s="5"/>
    </row>
    <row r="371" spans="1:6" s="88" customFormat="1" ht="15.75" customHeight="1">
      <c r="A371" s="5"/>
      <c r="B371" s="32"/>
      <c r="C371" s="5"/>
      <c r="D371" s="5"/>
      <c r="E371" s="5"/>
      <c r="F371" s="5"/>
    </row>
    <row r="372" spans="1:6" s="88" customFormat="1" ht="15.75" customHeight="1">
      <c r="A372" s="5"/>
      <c r="B372" s="32"/>
      <c r="C372" s="5"/>
      <c r="D372" s="5"/>
      <c r="E372" s="5"/>
      <c r="F372" s="5"/>
    </row>
    <row r="373" spans="1:6" s="88" customFormat="1" ht="15.75" customHeight="1">
      <c r="A373" s="5"/>
      <c r="B373" s="32"/>
      <c r="C373" s="5"/>
      <c r="D373" s="5"/>
      <c r="E373" s="5"/>
      <c r="F373" s="5"/>
    </row>
    <row r="374" spans="1:6" s="88" customFormat="1" ht="15.75" customHeight="1">
      <c r="A374" s="5"/>
      <c r="B374" s="32"/>
      <c r="C374" s="5"/>
      <c r="D374" s="5"/>
      <c r="E374" s="5"/>
      <c r="F374" s="5"/>
    </row>
    <row r="375" spans="1:6" s="88" customFormat="1" ht="15.75" customHeight="1">
      <c r="A375" s="5"/>
      <c r="B375" s="32"/>
      <c r="C375" s="5"/>
      <c r="D375" s="5"/>
      <c r="E375" s="5"/>
      <c r="F375" s="5"/>
    </row>
    <row r="376" spans="1:6" s="88" customFormat="1" ht="15.75" customHeight="1">
      <c r="A376" s="5"/>
      <c r="B376" s="32"/>
      <c r="C376" s="5"/>
      <c r="D376" s="5"/>
      <c r="E376" s="5"/>
      <c r="F376" s="5"/>
    </row>
    <row r="377" spans="1:6" s="88" customFormat="1" ht="15.75" customHeight="1">
      <c r="A377" s="5"/>
      <c r="B377" s="32"/>
      <c r="C377" s="5"/>
      <c r="D377" s="5"/>
      <c r="E377" s="5"/>
      <c r="F377" s="5"/>
    </row>
    <row r="378" spans="1:6" s="88" customFormat="1" ht="15.75" customHeight="1">
      <c r="A378" s="5"/>
      <c r="B378" s="32"/>
      <c r="C378" s="5"/>
      <c r="D378" s="5"/>
      <c r="E378" s="5"/>
      <c r="F378" s="5"/>
    </row>
    <row r="379" spans="1:6" s="88" customFormat="1" ht="15.75" customHeight="1">
      <c r="A379" s="5"/>
      <c r="B379" s="32"/>
      <c r="C379" s="5"/>
      <c r="D379" s="5"/>
      <c r="E379" s="5"/>
      <c r="F379" s="5"/>
    </row>
    <row r="380" spans="1:6" s="88" customFormat="1" ht="15.75" customHeight="1">
      <c r="A380" s="5"/>
      <c r="B380" s="32"/>
      <c r="C380" s="5"/>
      <c r="D380" s="5"/>
      <c r="E380" s="5"/>
      <c r="F380" s="5"/>
    </row>
    <row r="381" spans="1:6" s="88" customFormat="1" ht="15.75" customHeight="1">
      <c r="A381" s="5"/>
      <c r="B381" s="32"/>
      <c r="C381" s="5"/>
      <c r="D381" s="5"/>
      <c r="E381" s="5"/>
      <c r="F381" s="5"/>
    </row>
    <row r="382" spans="1:6" s="88" customFormat="1" ht="15.75" customHeight="1">
      <c r="A382" s="5"/>
      <c r="B382" s="32"/>
      <c r="C382" s="5"/>
      <c r="D382" s="5"/>
      <c r="E382" s="5"/>
      <c r="F382" s="5"/>
    </row>
    <row r="383" spans="1:6" s="88" customFormat="1" ht="15.75" customHeight="1">
      <c r="A383" s="5"/>
      <c r="B383" s="32"/>
      <c r="C383" s="5"/>
      <c r="D383" s="5"/>
      <c r="E383" s="5"/>
      <c r="F383" s="5"/>
    </row>
    <row r="384" spans="1:6" s="88" customFormat="1" ht="15.75" customHeight="1">
      <c r="A384" s="5"/>
      <c r="B384" s="32"/>
      <c r="C384" s="5"/>
      <c r="D384" s="5"/>
      <c r="E384" s="5"/>
      <c r="F384" s="5"/>
    </row>
    <row r="385" spans="1:6" s="88" customFormat="1" ht="15.75" customHeight="1">
      <c r="A385" s="5"/>
      <c r="B385" s="32"/>
      <c r="C385" s="5"/>
      <c r="D385" s="5"/>
      <c r="E385" s="5"/>
      <c r="F385" s="5"/>
    </row>
    <row r="386" spans="1:6" s="88" customFormat="1" ht="15.75" customHeight="1">
      <c r="A386" s="5"/>
      <c r="B386" s="32"/>
      <c r="C386" s="5"/>
      <c r="D386" s="5"/>
      <c r="E386" s="5"/>
      <c r="F386" s="5"/>
    </row>
    <row r="387" spans="1:6" s="88" customFormat="1" ht="15.75" customHeight="1">
      <c r="A387" s="5"/>
      <c r="B387" s="32"/>
      <c r="C387" s="5"/>
      <c r="D387" s="5"/>
      <c r="E387" s="5"/>
      <c r="F387" s="5"/>
    </row>
    <row r="388" spans="1:6" s="88" customFormat="1" ht="15.75" customHeight="1">
      <c r="A388" s="5"/>
      <c r="B388" s="32"/>
      <c r="C388" s="5"/>
      <c r="D388" s="5"/>
      <c r="E388" s="5"/>
      <c r="F388" s="5"/>
    </row>
    <row r="389" spans="1:6" s="88" customFormat="1" ht="15.75" customHeight="1">
      <c r="A389" s="5"/>
      <c r="B389" s="32"/>
      <c r="C389" s="5"/>
      <c r="D389" s="5"/>
      <c r="E389" s="5"/>
      <c r="F389" s="5"/>
    </row>
    <row r="390" spans="1:6" s="88" customFormat="1" ht="15.75" customHeight="1">
      <c r="A390" s="5"/>
      <c r="B390" s="32"/>
      <c r="C390" s="5"/>
      <c r="D390" s="5"/>
      <c r="E390" s="5"/>
      <c r="F390" s="5"/>
    </row>
    <row r="391" spans="1:6" s="88" customFormat="1" ht="15.75" customHeight="1">
      <c r="A391" s="5"/>
      <c r="B391" s="32"/>
      <c r="C391" s="5"/>
      <c r="D391" s="5"/>
      <c r="E391" s="5"/>
      <c r="F391" s="5"/>
    </row>
    <row r="392" spans="1:6" s="88" customFormat="1" ht="15.75" customHeight="1">
      <c r="A392" s="5"/>
      <c r="B392" s="32"/>
      <c r="C392" s="5"/>
      <c r="D392" s="5"/>
      <c r="E392" s="5"/>
      <c r="F392" s="5"/>
    </row>
    <row r="393" spans="1:6" s="88" customFormat="1" ht="15.75" customHeight="1">
      <c r="A393" s="5"/>
      <c r="B393" s="32"/>
      <c r="C393" s="5"/>
      <c r="D393" s="5"/>
      <c r="E393" s="5"/>
      <c r="F393" s="5"/>
    </row>
    <row r="394" spans="1:6" s="88" customFormat="1" ht="15.75" customHeight="1">
      <c r="A394" s="5"/>
      <c r="B394" s="32"/>
      <c r="C394" s="5"/>
      <c r="D394" s="5"/>
      <c r="E394" s="5"/>
      <c r="F394" s="5"/>
    </row>
    <row r="395" spans="1:6" s="88" customFormat="1" ht="15.75" customHeight="1">
      <c r="A395" s="5"/>
      <c r="B395" s="32"/>
      <c r="C395" s="5"/>
      <c r="D395" s="5"/>
      <c r="E395" s="5"/>
      <c r="F395" s="5"/>
    </row>
    <row r="396" spans="1:6" s="88" customFormat="1" ht="15.75" customHeight="1">
      <c r="A396" s="5"/>
      <c r="B396" s="32"/>
      <c r="C396" s="5"/>
      <c r="D396" s="5"/>
      <c r="E396" s="5"/>
      <c r="F396" s="5"/>
    </row>
    <row r="397" spans="1:6" s="88" customFormat="1" ht="15.75" customHeight="1">
      <c r="A397" s="5"/>
      <c r="B397" s="32"/>
      <c r="C397" s="5"/>
      <c r="D397" s="5"/>
      <c r="E397" s="5"/>
      <c r="F397" s="5"/>
    </row>
    <row r="398" spans="1:6" s="88" customFormat="1" ht="15.75" customHeight="1">
      <c r="A398" s="5"/>
      <c r="B398" s="32"/>
      <c r="C398" s="5"/>
      <c r="D398" s="5"/>
      <c r="E398" s="5"/>
      <c r="F398" s="5"/>
    </row>
    <row r="399" spans="1:6" s="88" customFormat="1" ht="15.75" customHeight="1">
      <c r="A399" s="5"/>
      <c r="B399" s="32"/>
      <c r="C399" s="5"/>
      <c r="D399" s="5"/>
      <c r="E399" s="5"/>
      <c r="F399" s="5"/>
    </row>
    <row r="400" spans="1:6" s="88" customFormat="1" ht="15.75" customHeight="1">
      <c r="A400" s="5"/>
      <c r="B400" s="32"/>
      <c r="C400" s="5"/>
      <c r="D400" s="5"/>
      <c r="E400" s="5"/>
      <c r="F400" s="5"/>
    </row>
    <row r="401" spans="1:6" s="88" customFormat="1" ht="15.75" customHeight="1">
      <c r="A401" s="5"/>
      <c r="B401" s="32"/>
      <c r="C401" s="5"/>
      <c r="D401" s="5"/>
      <c r="E401" s="5"/>
      <c r="F401" s="5"/>
    </row>
    <row r="402" spans="1:6" s="88" customFormat="1" ht="15.75" customHeight="1">
      <c r="A402" s="5"/>
      <c r="B402" s="32"/>
      <c r="C402" s="5"/>
      <c r="D402" s="5"/>
      <c r="E402" s="5"/>
      <c r="F402" s="5"/>
    </row>
    <row r="403" spans="1:6" s="88" customFormat="1" ht="15.75" customHeight="1">
      <c r="A403" s="5"/>
      <c r="B403" s="32"/>
      <c r="C403" s="5"/>
      <c r="D403" s="5"/>
      <c r="E403" s="5"/>
      <c r="F403" s="5"/>
    </row>
    <row r="404" spans="1:6" s="88" customFormat="1" ht="15.75" customHeight="1">
      <c r="A404" s="5"/>
      <c r="B404" s="32"/>
      <c r="C404" s="5"/>
      <c r="D404" s="5"/>
      <c r="E404" s="5"/>
      <c r="F404" s="5"/>
    </row>
    <row r="405" spans="1:6" s="88" customFormat="1" ht="15.75" customHeight="1">
      <c r="A405" s="5"/>
      <c r="B405" s="32"/>
      <c r="C405" s="5"/>
      <c r="D405" s="5"/>
      <c r="E405" s="5"/>
      <c r="F405" s="5"/>
    </row>
    <row r="406" spans="1:6" s="88" customFormat="1" ht="15.75" customHeight="1">
      <c r="A406" s="5"/>
      <c r="B406" s="32"/>
      <c r="C406" s="5"/>
      <c r="D406" s="5"/>
      <c r="E406" s="5"/>
      <c r="F406" s="5"/>
    </row>
    <row r="407" spans="1:6" s="88" customFormat="1" ht="15.75" customHeight="1">
      <c r="A407" s="5"/>
      <c r="B407" s="32"/>
      <c r="C407" s="5"/>
      <c r="D407" s="5"/>
      <c r="E407" s="5"/>
      <c r="F407" s="5"/>
    </row>
    <row r="408" spans="1:6" s="88" customFormat="1" ht="15.75" customHeight="1">
      <c r="A408" s="5"/>
      <c r="B408" s="32"/>
      <c r="C408" s="5"/>
      <c r="D408" s="5"/>
      <c r="E408" s="5"/>
      <c r="F408" s="5"/>
    </row>
    <row r="409" spans="1:6" s="88" customFormat="1" ht="15.75" customHeight="1">
      <c r="A409" s="5"/>
      <c r="B409" s="32"/>
      <c r="C409" s="5"/>
      <c r="D409" s="5"/>
      <c r="E409" s="5"/>
      <c r="F409" s="5"/>
    </row>
    <row r="410" spans="1:6" s="88" customFormat="1">
      <c r="A410" s="5"/>
      <c r="B410" s="32"/>
      <c r="C410" s="5"/>
      <c r="D410" s="5"/>
      <c r="E410" s="5"/>
      <c r="F410" s="5"/>
    </row>
    <row r="411" spans="1:6" s="88" customFormat="1">
      <c r="A411" s="5"/>
      <c r="B411" s="32"/>
      <c r="C411" s="5"/>
      <c r="D411" s="5"/>
      <c r="E411" s="5"/>
      <c r="F411" s="5"/>
    </row>
    <row r="412" spans="1:6" s="88" customFormat="1">
      <c r="A412" s="5"/>
      <c r="B412" s="32"/>
      <c r="C412" s="5"/>
      <c r="D412" s="5"/>
      <c r="E412" s="5"/>
      <c r="F412" s="5"/>
    </row>
    <row r="413" spans="1:6" s="88" customFormat="1">
      <c r="A413" s="5"/>
      <c r="B413" s="32"/>
      <c r="C413" s="5"/>
      <c r="D413" s="5"/>
      <c r="E413" s="5"/>
      <c r="F413" s="5"/>
    </row>
    <row r="414" spans="1:6" s="88" customFormat="1">
      <c r="A414" s="5"/>
      <c r="B414" s="32"/>
      <c r="C414" s="5"/>
      <c r="D414" s="5"/>
      <c r="E414" s="5"/>
      <c r="F414" s="5"/>
    </row>
    <row r="415" spans="1:6" s="88" customFormat="1">
      <c r="A415" s="5"/>
      <c r="B415" s="32"/>
      <c r="C415" s="5"/>
      <c r="D415" s="5"/>
      <c r="E415" s="5"/>
      <c r="F415" s="5"/>
    </row>
    <row r="416" spans="1:6" s="88" customFormat="1">
      <c r="A416" s="5"/>
      <c r="B416" s="32"/>
      <c r="C416" s="5"/>
      <c r="D416" s="5"/>
      <c r="E416" s="5"/>
      <c r="F416" s="5"/>
    </row>
    <row r="417" spans="1:6" s="88" customFormat="1">
      <c r="A417" s="5"/>
      <c r="B417" s="32"/>
      <c r="C417" s="5"/>
      <c r="D417" s="5"/>
      <c r="E417" s="5"/>
      <c r="F417" s="5"/>
    </row>
    <row r="418" spans="1:6" s="88" customFormat="1">
      <c r="A418" s="5"/>
      <c r="B418" s="32"/>
      <c r="C418" s="5"/>
      <c r="D418" s="5"/>
      <c r="E418" s="5"/>
      <c r="F418" s="5"/>
    </row>
    <row r="419" spans="1:6" s="88" customFormat="1">
      <c r="A419" s="5"/>
      <c r="B419" s="32"/>
      <c r="C419" s="5"/>
      <c r="D419" s="5"/>
      <c r="E419" s="5"/>
      <c r="F419" s="5"/>
    </row>
    <row r="420" spans="1:6" s="88" customFormat="1">
      <c r="A420" s="5"/>
      <c r="B420" s="32"/>
      <c r="C420" s="5"/>
      <c r="D420" s="5"/>
      <c r="E420" s="5"/>
      <c r="F420" s="5"/>
    </row>
    <row r="421" spans="1:6" s="88" customFormat="1">
      <c r="A421" s="5"/>
      <c r="B421" s="32"/>
      <c r="C421" s="5"/>
      <c r="D421" s="5"/>
      <c r="E421" s="5"/>
      <c r="F421" s="5"/>
    </row>
    <row r="422" spans="1:6" s="88" customFormat="1">
      <c r="A422" s="5"/>
      <c r="B422" s="32"/>
      <c r="C422" s="5"/>
      <c r="D422" s="5"/>
      <c r="E422" s="5"/>
      <c r="F422" s="5"/>
    </row>
    <row r="423" spans="1:6" s="88" customFormat="1">
      <c r="A423" s="5"/>
      <c r="B423" s="32"/>
      <c r="C423" s="5"/>
      <c r="D423" s="5"/>
      <c r="E423" s="5"/>
      <c r="F423" s="5"/>
    </row>
    <row r="424" spans="1:6" s="88" customFormat="1">
      <c r="A424" s="5"/>
      <c r="B424" s="32"/>
      <c r="C424" s="5"/>
      <c r="D424" s="5"/>
      <c r="E424" s="5"/>
      <c r="F424" s="5"/>
    </row>
    <row r="425" spans="1:6" s="88" customFormat="1">
      <c r="A425" s="5"/>
      <c r="B425" s="32"/>
      <c r="C425" s="5"/>
      <c r="D425" s="5"/>
      <c r="E425" s="5"/>
      <c r="F425" s="5"/>
    </row>
    <row r="426" spans="1:6" s="88" customFormat="1">
      <c r="A426" s="5"/>
      <c r="B426" s="32"/>
      <c r="C426" s="5"/>
      <c r="D426" s="5"/>
      <c r="E426" s="5"/>
      <c r="F426" s="5"/>
    </row>
    <row r="427" spans="1:6" s="88" customFormat="1">
      <c r="A427" s="5"/>
      <c r="B427" s="32"/>
      <c r="C427" s="5"/>
      <c r="D427" s="5"/>
      <c r="E427" s="5"/>
      <c r="F427" s="5"/>
    </row>
    <row r="428" spans="1:6" s="88" customFormat="1">
      <c r="A428" s="5"/>
      <c r="B428" s="32"/>
      <c r="C428" s="5"/>
      <c r="D428" s="5"/>
      <c r="E428" s="5"/>
      <c r="F428" s="5"/>
    </row>
    <row r="429" spans="1:6" s="88" customFormat="1">
      <c r="A429" s="5"/>
      <c r="B429" s="32"/>
      <c r="C429" s="5"/>
      <c r="D429" s="5"/>
      <c r="E429" s="5"/>
      <c r="F429" s="5"/>
    </row>
    <row r="430" spans="1:6" s="88" customFormat="1">
      <c r="A430" s="5"/>
      <c r="B430" s="32"/>
      <c r="C430" s="5"/>
      <c r="D430" s="5"/>
      <c r="E430" s="5"/>
      <c r="F430" s="5"/>
    </row>
    <row r="431" spans="1:6" s="88" customFormat="1">
      <c r="A431" s="5"/>
      <c r="B431" s="32"/>
      <c r="C431" s="5"/>
      <c r="D431" s="5"/>
      <c r="E431" s="5"/>
      <c r="F431" s="5"/>
    </row>
    <row r="432" spans="1:6" s="88" customFormat="1">
      <c r="A432" s="5"/>
      <c r="B432" s="32"/>
      <c r="C432" s="5"/>
      <c r="D432" s="5"/>
      <c r="E432" s="5"/>
      <c r="F432" s="5"/>
    </row>
    <row r="433" spans="1:6" s="88" customFormat="1">
      <c r="A433" s="5"/>
      <c r="B433" s="32"/>
      <c r="C433" s="5"/>
      <c r="D433" s="5"/>
      <c r="E433" s="5"/>
      <c r="F433" s="5"/>
    </row>
    <row r="434" spans="1:6" s="88" customFormat="1">
      <c r="A434" s="5"/>
      <c r="B434" s="32"/>
      <c r="C434" s="5"/>
      <c r="D434" s="5"/>
      <c r="E434" s="5"/>
      <c r="F434" s="5"/>
    </row>
    <row r="435" spans="1:6" s="88" customFormat="1">
      <c r="A435" s="5"/>
      <c r="B435" s="32"/>
      <c r="C435" s="5"/>
      <c r="D435" s="5"/>
      <c r="E435" s="5"/>
      <c r="F435" s="5"/>
    </row>
    <row r="436" spans="1:6" s="88" customFormat="1">
      <c r="A436" s="5"/>
      <c r="B436" s="32"/>
      <c r="C436" s="5"/>
      <c r="D436" s="5"/>
      <c r="E436" s="5"/>
      <c r="F436" s="5"/>
    </row>
    <row r="437" spans="1:6" s="88" customFormat="1">
      <c r="A437" s="5"/>
      <c r="B437" s="32"/>
      <c r="C437" s="5"/>
      <c r="D437" s="5"/>
      <c r="E437" s="5"/>
      <c r="F437" s="5"/>
    </row>
    <row r="438" spans="1:6" s="88" customFormat="1">
      <c r="A438" s="5"/>
      <c r="B438" s="32"/>
      <c r="C438" s="5"/>
      <c r="D438" s="5"/>
      <c r="E438" s="5"/>
      <c r="F438" s="5"/>
    </row>
    <row r="439" spans="1:6" s="88" customFormat="1">
      <c r="A439" s="5"/>
      <c r="B439" s="32"/>
      <c r="C439" s="5"/>
      <c r="D439" s="5"/>
      <c r="E439" s="5"/>
      <c r="F439" s="5"/>
    </row>
    <row r="440" spans="1:6" s="88" customFormat="1">
      <c r="A440" s="5"/>
      <c r="B440" s="32"/>
      <c r="C440" s="5"/>
      <c r="D440" s="5"/>
      <c r="E440" s="5"/>
      <c r="F440" s="5"/>
    </row>
    <row r="441" spans="1:6" s="88" customFormat="1">
      <c r="A441" s="5"/>
      <c r="B441" s="32"/>
      <c r="C441" s="5"/>
      <c r="D441" s="5"/>
      <c r="E441" s="5"/>
      <c r="F441" s="5"/>
    </row>
    <row r="442" spans="1:6" s="88" customFormat="1">
      <c r="A442" s="5"/>
      <c r="B442" s="32"/>
      <c r="C442" s="5"/>
      <c r="D442" s="5"/>
      <c r="E442" s="5"/>
      <c r="F442" s="5"/>
    </row>
    <row r="443" spans="1:6" s="88" customFormat="1">
      <c r="A443" s="5"/>
      <c r="B443" s="32"/>
      <c r="C443" s="5"/>
      <c r="D443" s="5"/>
      <c r="E443" s="5"/>
      <c r="F443" s="5"/>
    </row>
    <row r="444" spans="1:6" s="88" customFormat="1">
      <c r="A444" s="5"/>
      <c r="B444" s="32"/>
      <c r="C444" s="5"/>
      <c r="D444" s="5"/>
      <c r="E444" s="5"/>
      <c r="F444" s="5"/>
    </row>
    <row r="445" spans="1:6" s="88" customFormat="1">
      <c r="A445" s="5"/>
      <c r="B445" s="32"/>
      <c r="C445" s="5"/>
      <c r="D445" s="5"/>
      <c r="E445" s="5"/>
      <c r="F445" s="5"/>
    </row>
    <row r="446" spans="1:6" s="88" customFormat="1">
      <c r="A446" s="5"/>
      <c r="B446" s="32"/>
      <c r="C446" s="5"/>
      <c r="D446" s="5"/>
      <c r="E446" s="5"/>
      <c r="F446" s="5"/>
    </row>
    <row r="447" spans="1:6" s="88" customFormat="1">
      <c r="A447" s="5"/>
      <c r="B447" s="32"/>
      <c r="C447" s="5"/>
      <c r="D447" s="5"/>
      <c r="E447" s="5"/>
      <c r="F447" s="5"/>
    </row>
    <row r="448" spans="1:6" s="88" customFormat="1">
      <c r="A448" s="5"/>
      <c r="B448" s="32"/>
      <c r="C448" s="5"/>
      <c r="D448" s="5"/>
      <c r="E448" s="5"/>
      <c r="F448" s="5"/>
    </row>
    <row r="449" spans="1:6" s="88" customFormat="1">
      <c r="A449" s="5"/>
      <c r="B449" s="32"/>
      <c r="C449" s="5"/>
      <c r="D449" s="5"/>
      <c r="E449" s="5"/>
      <c r="F449" s="5"/>
    </row>
    <row r="450" spans="1:6" s="88" customFormat="1">
      <c r="A450" s="5"/>
      <c r="B450" s="32"/>
      <c r="C450" s="5"/>
      <c r="D450" s="5"/>
      <c r="E450" s="5"/>
      <c r="F450" s="5"/>
    </row>
    <row r="451" spans="1:6" s="88" customFormat="1">
      <c r="A451" s="5"/>
      <c r="B451" s="32"/>
      <c r="C451" s="5"/>
      <c r="D451" s="5"/>
      <c r="E451" s="5"/>
      <c r="F451" s="5"/>
    </row>
    <row r="452" spans="1:6" s="88" customFormat="1">
      <c r="A452" s="5"/>
      <c r="B452" s="32"/>
      <c r="C452" s="5"/>
      <c r="D452" s="5"/>
      <c r="E452" s="5"/>
      <c r="F452" s="5"/>
    </row>
    <row r="453" spans="1:6" s="88" customFormat="1">
      <c r="A453" s="5"/>
      <c r="B453" s="32"/>
      <c r="C453" s="5"/>
      <c r="D453" s="5"/>
      <c r="E453" s="5"/>
      <c r="F453" s="5"/>
    </row>
    <row r="454" spans="1:6" s="88" customFormat="1">
      <c r="A454" s="5"/>
      <c r="B454" s="32"/>
      <c r="C454" s="5"/>
      <c r="D454" s="5"/>
      <c r="E454" s="5"/>
      <c r="F454" s="5"/>
    </row>
    <row r="455" spans="1:6" s="88" customFormat="1">
      <c r="A455" s="5"/>
      <c r="B455" s="32"/>
      <c r="C455" s="5"/>
      <c r="D455" s="5"/>
      <c r="E455" s="5"/>
      <c r="F455" s="5"/>
    </row>
    <row r="456" spans="1:6" s="88" customFormat="1">
      <c r="A456" s="5"/>
      <c r="B456" s="32"/>
      <c r="C456" s="5"/>
      <c r="D456" s="5"/>
      <c r="E456" s="5"/>
      <c r="F456" s="5"/>
    </row>
    <row r="457" spans="1:6" s="88" customFormat="1">
      <c r="A457" s="5"/>
      <c r="B457" s="32"/>
      <c r="C457" s="5"/>
      <c r="D457" s="5"/>
      <c r="E457" s="5"/>
      <c r="F457" s="5"/>
    </row>
    <row r="458" spans="1:6" s="88" customFormat="1">
      <c r="A458" s="5"/>
      <c r="B458" s="32"/>
      <c r="C458" s="5"/>
      <c r="D458" s="5"/>
      <c r="E458" s="5"/>
      <c r="F458" s="5"/>
    </row>
    <row r="459" spans="1:6" s="88" customFormat="1">
      <c r="A459" s="5"/>
      <c r="B459" s="32"/>
      <c r="C459" s="5"/>
      <c r="D459" s="5"/>
      <c r="E459" s="5"/>
      <c r="F459" s="5"/>
    </row>
    <row r="460" spans="1:6" s="88" customFormat="1">
      <c r="A460" s="5"/>
      <c r="B460" s="32"/>
      <c r="C460" s="5"/>
      <c r="D460" s="5"/>
      <c r="E460" s="5"/>
      <c r="F460" s="5"/>
    </row>
    <row r="461" spans="1:6" s="88" customFormat="1">
      <c r="A461" s="5"/>
      <c r="B461" s="32"/>
      <c r="C461" s="5"/>
      <c r="D461" s="5"/>
      <c r="E461" s="5"/>
      <c r="F461" s="5"/>
    </row>
    <row r="462" spans="1:6" s="88" customFormat="1">
      <c r="A462" s="5"/>
      <c r="B462" s="32"/>
      <c r="C462" s="5"/>
      <c r="D462" s="5"/>
      <c r="E462" s="5"/>
      <c r="F462" s="5"/>
    </row>
    <row r="463" spans="1:6" s="88" customFormat="1">
      <c r="A463" s="5"/>
      <c r="B463" s="32"/>
      <c r="C463" s="5"/>
      <c r="D463" s="5"/>
      <c r="E463" s="5"/>
      <c r="F463" s="5"/>
    </row>
    <row r="464" spans="1:6" s="88" customFormat="1">
      <c r="A464" s="5"/>
      <c r="B464" s="32"/>
      <c r="C464" s="5"/>
      <c r="D464" s="5"/>
      <c r="E464" s="5"/>
      <c r="F464" s="5"/>
    </row>
    <row r="465" spans="1:6" s="88" customFormat="1">
      <c r="A465" s="5"/>
      <c r="B465" s="32"/>
      <c r="C465" s="5"/>
      <c r="D465" s="5"/>
      <c r="E465" s="5"/>
      <c r="F465" s="5"/>
    </row>
    <row r="466" spans="1:6" s="88" customFormat="1">
      <c r="A466" s="5"/>
      <c r="B466" s="32"/>
      <c r="C466" s="5"/>
      <c r="D466" s="5"/>
      <c r="E466" s="5"/>
      <c r="F466" s="5"/>
    </row>
    <row r="467" spans="1:6" s="88" customFormat="1">
      <c r="A467" s="5"/>
      <c r="B467" s="32"/>
      <c r="C467" s="5"/>
      <c r="D467" s="5"/>
      <c r="E467" s="5"/>
      <c r="F467" s="5"/>
    </row>
    <row r="468" spans="1:6" s="88" customFormat="1">
      <c r="A468" s="5"/>
      <c r="B468" s="32"/>
      <c r="C468" s="5"/>
      <c r="D468" s="5"/>
      <c r="E468" s="5"/>
      <c r="F468" s="5"/>
    </row>
    <row r="469" spans="1:6" s="88" customFormat="1">
      <c r="A469" s="5"/>
      <c r="B469" s="32"/>
      <c r="C469" s="5"/>
      <c r="D469" s="5"/>
      <c r="E469" s="5"/>
      <c r="F469" s="5"/>
    </row>
    <row r="470" spans="1:6" s="88" customFormat="1">
      <c r="A470" s="5"/>
      <c r="B470" s="32"/>
      <c r="C470" s="5"/>
      <c r="D470" s="5"/>
      <c r="E470" s="5"/>
      <c r="F470" s="5"/>
    </row>
    <row r="471" spans="1:6" s="88" customFormat="1">
      <c r="A471" s="5"/>
      <c r="B471" s="32"/>
      <c r="C471" s="5"/>
      <c r="D471" s="5"/>
      <c r="E471" s="5"/>
      <c r="F471" s="5"/>
    </row>
    <row r="472" spans="1:6" s="88" customFormat="1">
      <c r="A472" s="5"/>
      <c r="B472" s="32"/>
      <c r="C472" s="5"/>
      <c r="D472" s="5"/>
      <c r="E472" s="5"/>
      <c r="F472" s="5"/>
    </row>
    <row r="473" spans="1:6" s="88" customFormat="1">
      <c r="A473" s="5"/>
      <c r="B473" s="32"/>
      <c r="C473" s="5"/>
      <c r="D473" s="5"/>
      <c r="E473" s="5"/>
      <c r="F473" s="5"/>
    </row>
    <row r="474" spans="1:6" s="88" customFormat="1">
      <c r="A474" s="5"/>
      <c r="B474" s="32"/>
      <c r="C474" s="5"/>
      <c r="D474" s="5"/>
      <c r="E474" s="5"/>
      <c r="F474" s="5"/>
    </row>
    <row r="475" spans="1:6" s="88" customFormat="1">
      <c r="A475" s="5"/>
      <c r="B475" s="32"/>
      <c r="C475" s="5"/>
      <c r="D475" s="5"/>
      <c r="E475" s="5"/>
      <c r="F475" s="5"/>
    </row>
    <row r="476" spans="1:6" s="88" customFormat="1">
      <c r="A476" s="5"/>
      <c r="B476" s="32"/>
      <c r="C476" s="5"/>
      <c r="D476" s="5"/>
      <c r="E476" s="5"/>
      <c r="F476" s="5"/>
    </row>
    <row r="477" spans="1:6" s="88" customFormat="1">
      <c r="A477" s="5"/>
      <c r="B477" s="32"/>
      <c r="C477" s="5"/>
      <c r="D477" s="5"/>
      <c r="E477" s="5"/>
      <c r="F477" s="5"/>
    </row>
    <row r="478" spans="1:6" s="88" customFormat="1">
      <c r="A478" s="5"/>
      <c r="B478" s="32"/>
      <c r="C478" s="5"/>
      <c r="D478" s="5"/>
      <c r="E478" s="5"/>
      <c r="F478" s="5"/>
    </row>
    <row r="479" spans="1:6" s="88" customFormat="1">
      <c r="A479" s="5"/>
      <c r="B479" s="32"/>
      <c r="C479" s="5"/>
      <c r="D479" s="5"/>
      <c r="E479" s="5"/>
      <c r="F479" s="5"/>
    </row>
    <row r="480" spans="1:6" s="88" customFormat="1">
      <c r="A480" s="5"/>
      <c r="B480" s="32"/>
      <c r="C480" s="5"/>
      <c r="D480" s="5"/>
      <c r="E480" s="5"/>
      <c r="F480" s="5"/>
    </row>
    <row r="481" spans="1:6" s="88" customFormat="1">
      <c r="A481" s="5"/>
      <c r="B481" s="32"/>
      <c r="C481" s="5"/>
      <c r="D481" s="5"/>
      <c r="E481" s="5"/>
      <c r="F481" s="5"/>
    </row>
    <row r="482" spans="1:6" s="88" customFormat="1">
      <c r="A482" s="5"/>
      <c r="B482" s="32"/>
      <c r="C482" s="5"/>
      <c r="D482" s="5"/>
      <c r="E482" s="5"/>
      <c r="F482" s="5"/>
    </row>
    <row r="483" spans="1:6" s="88" customFormat="1">
      <c r="A483" s="5"/>
      <c r="B483" s="32"/>
      <c r="C483" s="5"/>
      <c r="D483" s="5"/>
      <c r="E483" s="5"/>
      <c r="F483" s="5"/>
    </row>
    <row r="484" spans="1:6" s="88" customFormat="1">
      <c r="A484" s="5"/>
      <c r="B484" s="32"/>
      <c r="C484" s="5"/>
      <c r="D484" s="5"/>
      <c r="E484" s="5"/>
      <c r="F484" s="5"/>
    </row>
    <row r="485" spans="1:6" s="88" customFormat="1">
      <c r="A485" s="5"/>
      <c r="B485" s="32"/>
      <c r="C485" s="5"/>
      <c r="D485" s="5"/>
      <c r="E485" s="5"/>
      <c r="F485" s="5"/>
    </row>
    <row r="486" spans="1:6" s="88" customFormat="1">
      <c r="A486" s="5"/>
      <c r="B486" s="32"/>
      <c r="C486" s="5"/>
      <c r="D486" s="5"/>
      <c r="E486" s="5"/>
      <c r="F486" s="5"/>
    </row>
    <row r="487" spans="1:6" s="88" customFormat="1">
      <c r="A487" s="5"/>
      <c r="B487" s="32"/>
      <c r="C487" s="5"/>
      <c r="D487" s="5"/>
      <c r="E487" s="5"/>
      <c r="F487" s="5"/>
    </row>
    <row r="488" spans="1:6" s="88" customFormat="1">
      <c r="A488" s="5"/>
      <c r="B488" s="32"/>
      <c r="C488" s="5"/>
      <c r="D488" s="5"/>
      <c r="E488" s="5"/>
      <c r="F488" s="5"/>
    </row>
    <row r="489" spans="1:6" s="88" customFormat="1">
      <c r="A489" s="5"/>
      <c r="B489" s="32"/>
      <c r="C489" s="5"/>
      <c r="D489" s="5"/>
      <c r="E489" s="5"/>
      <c r="F489" s="5"/>
    </row>
    <row r="490" spans="1:6" s="88" customFormat="1">
      <c r="A490" s="5"/>
      <c r="B490" s="32"/>
      <c r="C490" s="5"/>
      <c r="D490" s="5"/>
      <c r="E490" s="5"/>
      <c r="F490" s="5"/>
    </row>
    <row r="491" spans="1:6" s="88" customFormat="1">
      <c r="A491" s="5"/>
      <c r="B491" s="32"/>
      <c r="C491" s="5"/>
      <c r="D491" s="5"/>
      <c r="E491" s="5"/>
      <c r="F491" s="5"/>
    </row>
    <row r="492" spans="1:6" s="88" customFormat="1">
      <c r="A492" s="5"/>
      <c r="B492" s="32"/>
      <c r="C492" s="5"/>
      <c r="D492" s="5"/>
      <c r="E492" s="5"/>
      <c r="F492" s="5"/>
    </row>
    <row r="493" spans="1:6" s="88" customFormat="1">
      <c r="A493" s="5"/>
      <c r="B493" s="32"/>
      <c r="C493" s="5"/>
      <c r="D493" s="5"/>
      <c r="E493" s="5"/>
      <c r="F493" s="5"/>
    </row>
    <row r="494" spans="1:6" s="88" customFormat="1">
      <c r="A494" s="5"/>
      <c r="B494" s="32"/>
      <c r="C494" s="5"/>
      <c r="D494" s="5"/>
      <c r="E494" s="5"/>
      <c r="F494" s="5"/>
    </row>
    <row r="495" spans="1:6" s="88" customFormat="1">
      <c r="A495" s="5"/>
      <c r="B495" s="32"/>
      <c r="C495" s="5"/>
      <c r="D495" s="5"/>
      <c r="E495" s="5"/>
      <c r="F495" s="5"/>
    </row>
    <row r="496" spans="1:6" s="88" customFormat="1">
      <c r="A496" s="5"/>
      <c r="B496" s="32"/>
      <c r="C496" s="5"/>
      <c r="D496" s="5"/>
      <c r="E496" s="5"/>
      <c r="F496" s="5"/>
    </row>
  </sheetData>
  <mergeCells count="6">
    <mergeCell ref="D4:D5"/>
    <mergeCell ref="E4:F4"/>
    <mergeCell ref="A4:A5"/>
    <mergeCell ref="A1:F1"/>
    <mergeCell ref="A2:F2"/>
    <mergeCell ref="E3:F3"/>
  </mergeCells>
  <pageMargins left="1.1023622047244095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63"/>
  <sheetViews>
    <sheetView workbookViewId="0">
      <selection activeCell="I15" sqref="I15"/>
    </sheetView>
  </sheetViews>
  <sheetFormatPr defaultRowHeight="12.75"/>
  <cols>
    <col min="1" max="1" width="7.7109375" style="40" customWidth="1"/>
    <col min="2" max="2" width="45.42578125" style="40" customWidth="1"/>
    <col min="3" max="3" width="6.7109375" style="40" customWidth="1"/>
    <col min="4" max="5" width="10.140625" style="40" customWidth="1"/>
    <col min="6" max="6" width="11.5703125" style="40" customWidth="1"/>
    <col min="7" max="16384" width="9.140625" style="40"/>
  </cols>
  <sheetData>
    <row r="2" spans="1:9" ht="18">
      <c r="A2" s="278" t="s">
        <v>682</v>
      </c>
      <c r="B2" s="278"/>
      <c r="C2" s="278"/>
      <c r="D2" s="278"/>
      <c r="E2" s="278"/>
      <c r="F2" s="278"/>
    </row>
    <row r="4" spans="1:9" ht="49.5" customHeight="1">
      <c r="A4" s="274" t="s">
        <v>747</v>
      </c>
      <c r="B4" s="274"/>
      <c r="C4" s="274"/>
      <c r="D4" s="274"/>
      <c r="E4" s="274"/>
      <c r="F4" s="274"/>
    </row>
    <row r="5" spans="1:9" s="41" customFormat="1" ht="13.5" thickBot="1">
      <c r="E5" s="275" t="s">
        <v>750</v>
      </c>
      <c r="F5" s="275"/>
    </row>
    <row r="6" spans="1:9" ht="12.75" customHeight="1">
      <c r="A6" s="261" t="s">
        <v>683</v>
      </c>
      <c r="B6" s="261"/>
      <c r="C6" s="93"/>
      <c r="D6" s="261" t="s">
        <v>684</v>
      </c>
      <c r="E6" s="266" t="s">
        <v>5</v>
      </c>
      <c r="F6" s="266"/>
    </row>
    <row r="7" spans="1:9" s="38" customFormat="1" ht="30" customHeight="1">
      <c r="A7" s="261"/>
      <c r="B7" s="261"/>
      <c r="C7" s="91"/>
      <c r="D7" s="281"/>
      <c r="E7" s="91" t="s">
        <v>685</v>
      </c>
      <c r="F7" s="91" t="s">
        <v>686</v>
      </c>
    </row>
    <row r="8" spans="1:9">
      <c r="A8" s="44">
        <v>1</v>
      </c>
      <c r="B8" s="44">
        <v>2</v>
      </c>
      <c r="C8" s="44"/>
      <c r="D8" s="44">
        <v>15</v>
      </c>
      <c r="E8" s="44">
        <v>16</v>
      </c>
      <c r="F8" s="44">
        <v>17</v>
      </c>
    </row>
    <row r="9" spans="1:9" ht="26.25" customHeight="1">
      <c r="A9" s="97">
        <v>8000</v>
      </c>
      <c r="B9" s="98" t="s">
        <v>687</v>
      </c>
      <c r="C9" s="98"/>
      <c r="D9" s="99">
        <f t="shared" ref="D9" si="0">E9+F9</f>
        <v>-100013.9</v>
      </c>
      <c r="E9" s="99">
        <f>'hat1'!E7-'hat2'!G7</f>
        <v>0</v>
      </c>
      <c r="F9" s="99">
        <f>'hat1'!F7-'hat2'!H7</f>
        <v>-100013.9</v>
      </c>
    </row>
    <row r="10" spans="1:9" ht="6" customHeight="1"/>
    <row r="11" spans="1:9" ht="27.75" customHeight="1">
      <c r="A11" s="280" t="s">
        <v>688</v>
      </c>
      <c r="B11" s="280"/>
      <c r="C11" s="280"/>
      <c r="D11" s="280"/>
      <c r="E11" s="280"/>
      <c r="F11" s="280"/>
    </row>
    <row r="12" spans="1:9" ht="6.75" customHeight="1">
      <c r="B12" s="54"/>
      <c r="C12" s="54"/>
    </row>
    <row r="13" spans="1:9" ht="45" customHeight="1">
      <c r="A13" s="279" t="s">
        <v>748</v>
      </c>
      <c r="B13" s="279"/>
      <c r="C13" s="279"/>
      <c r="D13" s="279"/>
      <c r="E13" s="279"/>
      <c r="F13" s="279"/>
      <c r="I13" s="40" t="s">
        <v>784</v>
      </c>
    </row>
    <row r="14" spans="1:9" s="41" customFormat="1" ht="9.75" customHeight="1" thickBot="1">
      <c r="E14" s="275" t="s">
        <v>750</v>
      </c>
      <c r="F14" s="275"/>
    </row>
    <row r="15" spans="1:9" ht="24.75" customHeight="1">
      <c r="A15" s="55" t="s">
        <v>689</v>
      </c>
      <c r="B15" s="276" t="s">
        <v>393</v>
      </c>
      <c r="C15" s="277"/>
      <c r="D15" s="261" t="s">
        <v>4</v>
      </c>
      <c r="E15" s="92" t="s">
        <v>690</v>
      </c>
      <c r="F15" s="92"/>
    </row>
    <row r="16" spans="1:9" ht="26.25" thickBot="1">
      <c r="A16" s="56"/>
      <c r="B16" s="93" t="s">
        <v>394</v>
      </c>
      <c r="C16" s="57" t="s">
        <v>395</v>
      </c>
      <c r="D16" s="266"/>
      <c r="E16" s="93" t="s">
        <v>6</v>
      </c>
      <c r="F16" s="93" t="s">
        <v>7</v>
      </c>
    </row>
    <row r="17" spans="1:6" ht="13.5" thickBot="1">
      <c r="A17" s="58">
        <v>1</v>
      </c>
      <c r="B17" s="44">
        <v>2</v>
      </c>
      <c r="C17" s="44" t="s">
        <v>214</v>
      </c>
      <c r="D17" s="44">
        <v>16</v>
      </c>
      <c r="E17" s="44">
        <v>17</v>
      </c>
      <c r="F17" s="44">
        <v>18</v>
      </c>
    </row>
    <row r="18" spans="1:6" ht="27.75" customHeight="1">
      <c r="A18" s="102">
        <v>8010</v>
      </c>
      <c r="B18" s="100" t="s">
        <v>691</v>
      </c>
      <c r="C18" s="101"/>
      <c r="D18" s="99">
        <f>E18+F18</f>
        <v>100013.9</v>
      </c>
      <c r="E18" s="99">
        <f>E20+E75</f>
        <v>0</v>
      </c>
      <c r="F18" s="99">
        <f>F20+F75</f>
        <v>100013.9</v>
      </c>
    </row>
    <row r="19" spans="1:6" ht="10.5" customHeight="1">
      <c r="A19" s="61"/>
      <c r="B19" s="60" t="s">
        <v>5</v>
      </c>
      <c r="C19" s="94"/>
      <c r="D19" s="34"/>
      <c r="E19" s="34"/>
      <c r="F19" s="34"/>
    </row>
    <row r="20" spans="1:6" ht="27" customHeight="1">
      <c r="A20" s="62">
        <v>8100</v>
      </c>
      <c r="B20" s="60" t="s">
        <v>692</v>
      </c>
      <c r="C20" s="94"/>
      <c r="D20" s="99">
        <f>E20+F20</f>
        <v>100013.9</v>
      </c>
      <c r="E20" s="99">
        <f>E22+E50</f>
        <v>0</v>
      </c>
      <c r="F20" s="99">
        <f>F22+F50</f>
        <v>100013.9</v>
      </c>
    </row>
    <row r="21" spans="1:6" ht="12" customHeight="1">
      <c r="A21" s="62"/>
      <c r="B21" s="45" t="s">
        <v>5</v>
      </c>
      <c r="C21" s="94"/>
      <c r="D21" s="34"/>
      <c r="E21" s="34"/>
      <c r="F21" s="34"/>
    </row>
    <row r="22" spans="1:6" ht="35.25" customHeight="1" thickBot="1">
      <c r="A22" s="63">
        <v>8110</v>
      </c>
      <c r="B22" s="103" t="s">
        <v>741</v>
      </c>
      <c r="C22" s="101"/>
      <c r="D22" s="99">
        <f>E22+F22</f>
        <v>0</v>
      </c>
      <c r="E22" s="99">
        <f>E28</f>
        <v>0</v>
      </c>
      <c r="F22" s="99">
        <f>F24+F28</f>
        <v>0</v>
      </c>
    </row>
    <row r="23" spans="1:6" ht="11.25" hidden="1" customHeight="1">
      <c r="A23" s="63"/>
      <c r="B23" s="65" t="s">
        <v>5</v>
      </c>
      <c r="C23" s="94"/>
      <c r="D23" s="34"/>
      <c r="E23" s="34"/>
      <c r="F23" s="2"/>
    </row>
    <row r="24" spans="1:6" ht="24" hidden="1" customHeight="1">
      <c r="A24" s="63">
        <v>8111</v>
      </c>
      <c r="B24" s="49" t="s">
        <v>693</v>
      </c>
      <c r="C24" s="94"/>
      <c r="D24" s="99">
        <f>F24</f>
        <v>0</v>
      </c>
      <c r="E24" s="104" t="s">
        <v>694</v>
      </c>
      <c r="F24" s="99">
        <f>F26+F27</f>
        <v>0</v>
      </c>
    </row>
    <row r="25" spans="1:6" ht="11.25" hidden="1" customHeight="1">
      <c r="A25" s="63"/>
      <c r="B25" s="49" t="s">
        <v>523</v>
      </c>
      <c r="C25" s="94"/>
      <c r="D25" s="34"/>
      <c r="E25" s="95"/>
      <c r="F25" s="34"/>
    </row>
    <row r="26" spans="1:6" ht="12.75" hidden="1" customHeight="1">
      <c r="A26" s="63">
        <v>8112</v>
      </c>
      <c r="B26" s="66" t="s">
        <v>695</v>
      </c>
      <c r="C26" s="13" t="s">
        <v>696</v>
      </c>
      <c r="D26" s="34">
        <f>F26</f>
        <v>0</v>
      </c>
      <c r="E26" s="95" t="s">
        <v>694</v>
      </c>
      <c r="F26" s="34"/>
    </row>
    <row r="27" spans="1:6" ht="13.5" hidden="1" customHeight="1">
      <c r="A27" s="63">
        <v>8113</v>
      </c>
      <c r="B27" s="66" t="s">
        <v>697</v>
      </c>
      <c r="C27" s="13" t="s">
        <v>698</v>
      </c>
      <c r="D27" s="34">
        <f>F27</f>
        <v>0</v>
      </c>
      <c r="E27" s="95" t="s">
        <v>694</v>
      </c>
      <c r="F27" s="34"/>
    </row>
    <row r="28" spans="1:6" ht="27.75" hidden="1" customHeight="1">
      <c r="A28" s="63">
        <v>8120</v>
      </c>
      <c r="B28" s="49" t="s">
        <v>742</v>
      </c>
      <c r="C28" s="13"/>
      <c r="D28" s="99">
        <f>E28+F28</f>
        <v>0</v>
      </c>
      <c r="E28" s="104">
        <f>E40</f>
        <v>0</v>
      </c>
      <c r="F28" s="99">
        <f>F30+F40</f>
        <v>0</v>
      </c>
    </row>
    <row r="29" spans="1:6" ht="12" hidden="1" customHeight="1">
      <c r="A29" s="63"/>
      <c r="B29" s="49" t="s">
        <v>5</v>
      </c>
      <c r="C29" s="13"/>
      <c r="D29" s="34"/>
      <c r="E29" s="2"/>
      <c r="F29" s="34"/>
    </row>
    <row r="30" spans="1:6" ht="15.75" hidden="1" customHeight="1">
      <c r="A30" s="63">
        <v>8121</v>
      </c>
      <c r="B30" s="49" t="s">
        <v>699</v>
      </c>
      <c r="C30" s="13"/>
      <c r="D30" s="34">
        <f>F30</f>
        <v>0</v>
      </c>
      <c r="E30" s="2" t="s">
        <v>694</v>
      </c>
      <c r="F30" s="34">
        <f>F32+F36</f>
        <v>0</v>
      </c>
    </row>
    <row r="31" spans="1:6" ht="9.75" hidden="1" customHeight="1">
      <c r="A31" s="63"/>
      <c r="B31" s="49" t="s">
        <v>523</v>
      </c>
      <c r="C31" s="13"/>
      <c r="D31" s="34"/>
      <c r="E31" s="2"/>
      <c r="F31" s="34"/>
    </row>
    <row r="32" spans="1:6" ht="14.25" hidden="1" customHeight="1">
      <c r="A32" s="62">
        <v>8122</v>
      </c>
      <c r="B32" s="64" t="s">
        <v>700</v>
      </c>
      <c r="C32" s="13" t="s">
        <v>701</v>
      </c>
      <c r="D32" s="34">
        <f>F32</f>
        <v>0</v>
      </c>
      <c r="E32" s="2" t="s">
        <v>694</v>
      </c>
      <c r="F32" s="34">
        <f>F34+F35</f>
        <v>0</v>
      </c>
    </row>
    <row r="33" spans="1:6" ht="12" hidden="1" customHeight="1">
      <c r="A33" s="62"/>
      <c r="B33" s="64" t="s">
        <v>523</v>
      </c>
      <c r="C33" s="13"/>
      <c r="D33" s="34"/>
      <c r="E33" s="2"/>
      <c r="F33" s="34"/>
    </row>
    <row r="34" spans="1:6" ht="15" hidden="1" customHeight="1">
      <c r="A34" s="62">
        <v>8123</v>
      </c>
      <c r="B34" s="64" t="s">
        <v>702</v>
      </c>
      <c r="C34" s="13"/>
      <c r="D34" s="34">
        <f>F34</f>
        <v>0</v>
      </c>
      <c r="E34" s="2" t="s">
        <v>694</v>
      </c>
      <c r="F34" s="34"/>
    </row>
    <row r="35" spans="1:6" ht="15" hidden="1" customHeight="1">
      <c r="A35" s="62">
        <v>8124</v>
      </c>
      <c r="B35" s="64" t="s">
        <v>703</v>
      </c>
      <c r="C35" s="13"/>
      <c r="D35" s="34">
        <f>F35</f>
        <v>0</v>
      </c>
      <c r="E35" s="2" t="s">
        <v>694</v>
      </c>
      <c r="F35" s="34"/>
    </row>
    <row r="36" spans="1:6" ht="23.25" hidden="1" customHeight="1">
      <c r="A36" s="62">
        <v>8130</v>
      </c>
      <c r="B36" s="64" t="s">
        <v>704</v>
      </c>
      <c r="C36" s="13" t="s">
        <v>705</v>
      </c>
      <c r="D36" s="34">
        <f>F36</f>
        <v>0</v>
      </c>
      <c r="E36" s="2" t="s">
        <v>694</v>
      </c>
      <c r="F36" s="34">
        <f>F38+F39</f>
        <v>0</v>
      </c>
    </row>
    <row r="37" spans="1:6" ht="11.25" hidden="1" customHeight="1">
      <c r="A37" s="62"/>
      <c r="B37" s="64" t="s">
        <v>523</v>
      </c>
      <c r="C37" s="13"/>
      <c r="D37" s="34"/>
      <c r="E37" s="2"/>
      <c r="F37" s="34"/>
    </row>
    <row r="38" spans="1:6" ht="13.5" hidden="1" customHeight="1" thickBot="1">
      <c r="A38" s="62">
        <v>8131</v>
      </c>
      <c r="B38" s="64" t="s">
        <v>706</v>
      </c>
      <c r="C38" s="13"/>
      <c r="D38" s="34">
        <f>F38</f>
        <v>0</v>
      </c>
      <c r="E38" s="2" t="s">
        <v>694</v>
      </c>
      <c r="F38" s="34"/>
    </row>
    <row r="39" spans="1:6" ht="14.25" hidden="1" customHeight="1" thickBot="1">
      <c r="A39" s="62">
        <v>8132</v>
      </c>
      <c r="B39" s="64" t="s">
        <v>707</v>
      </c>
      <c r="C39" s="13"/>
      <c r="D39" s="34">
        <f>F39</f>
        <v>0</v>
      </c>
      <c r="E39" s="2" t="s">
        <v>694</v>
      </c>
      <c r="F39" s="34"/>
    </row>
    <row r="40" spans="1:6" ht="18" hidden="1" customHeight="1" thickBot="1">
      <c r="A40" s="62">
        <v>8140</v>
      </c>
      <c r="B40" s="64" t="s">
        <v>708</v>
      </c>
      <c r="C40" s="13"/>
      <c r="D40" s="34">
        <f>E40+F40</f>
        <v>0</v>
      </c>
      <c r="E40" s="2">
        <f>E42+E46</f>
        <v>0</v>
      </c>
      <c r="F40" s="34">
        <f>F42+F46</f>
        <v>0</v>
      </c>
    </row>
    <row r="41" spans="1:6" ht="12" hidden="1" customHeight="1" thickBot="1">
      <c r="A41" s="63"/>
      <c r="B41" s="49" t="s">
        <v>523</v>
      </c>
      <c r="C41" s="13"/>
      <c r="D41" s="34"/>
      <c r="E41" s="2"/>
      <c r="F41" s="34"/>
    </row>
    <row r="42" spans="1:6" ht="22.5" hidden="1" customHeight="1" thickBot="1">
      <c r="A42" s="62">
        <v>8141</v>
      </c>
      <c r="B42" s="64" t="s">
        <v>709</v>
      </c>
      <c r="C42" s="13" t="s">
        <v>701</v>
      </c>
      <c r="D42" s="34">
        <f>E42+F42</f>
        <v>0</v>
      </c>
      <c r="E42" s="95">
        <f>E44+E45</f>
        <v>0</v>
      </c>
      <c r="F42" s="34">
        <f>F45</f>
        <v>0</v>
      </c>
    </row>
    <row r="43" spans="1:6" ht="13.5" hidden="1" customHeight="1" thickBot="1">
      <c r="A43" s="62"/>
      <c r="B43" s="64" t="s">
        <v>523</v>
      </c>
      <c r="C43" s="13"/>
      <c r="D43" s="34"/>
      <c r="E43" s="95"/>
      <c r="F43" s="34"/>
    </row>
    <row r="44" spans="1:6" ht="12.75" hidden="1" customHeight="1" thickBot="1">
      <c r="A44" s="59">
        <v>8142</v>
      </c>
      <c r="B44" s="64" t="s">
        <v>710</v>
      </c>
      <c r="C44" s="13"/>
      <c r="D44" s="34">
        <f>E44</f>
        <v>0</v>
      </c>
      <c r="E44" s="95"/>
      <c r="F44" s="2" t="s">
        <v>694</v>
      </c>
    </row>
    <row r="45" spans="1:6" ht="18" hidden="1" customHeight="1" thickBot="1">
      <c r="A45" s="67">
        <v>8143</v>
      </c>
      <c r="B45" s="64" t="s">
        <v>711</v>
      </c>
      <c r="C45" s="13"/>
      <c r="D45" s="34">
        <f>E45+F45</f>
        <v>0</v>
      </c>
      <c r="E45" s="95"/>
      <c r="F45" s="34"/>
    </row>
    <row r="46" spans="1:6" ht="22.5" hidden="1" customHeight="1" thickBot="1">
      <c r="A46" s="59">
        <v>8150</v>
      </c>
      <c r="B46" s="64" t="s">
        <v>712</v>
      </c>
      <c r="C46" s="33" t="s">
        <v>705</v>
      </c>
      <c r="D46" s="34">
        <f>E46+F46</f>
        <v>0</v>
      </c>
      <c r="E46" s="95">
        <f>E48+E49</f>
        <v>0</v>
      </c>
      <c r="F46" s="34">
        <f>F49</f>
        <v>0</v>
      </c>
    </row>
    <row r="47" spans="1:6" ht="13.5" hidden="1" customHeight="1" thickBot="1">
      <c r="A47" s="62"/>
      <c r="B47" s="64" t="s">
        <v>523</v>
      </c>
      <c r="C47" s="33"/>
      <c r="D47" s="34"/>
      <c r="E47" s="2"/>
      <c r="F47" s="34"/>
    </row>
    <row r="48" spans="1:6" ht="12.75" hidden="1" customHeight="1" thickBot="1">
      <c r="A48" s="62">
        <v>8151</v>
      </c>
      <c r="B48" s="64" t="s">
        <v>706</v>
      </c>
      <c r="C48" s="33"/>
      <c r="D48" s="34">
        <f>E48</f>
        <v>0</v>
      </c>
      <c r="E48" s="2"/>
      <c r="F48" s="34" t="s">
        <v>12</v>
      </c>
    </row>
    <row r="49" spans="1:6" ht="12.75" hidden="1" customHeight="1" thickBot="1">
      <c r="A49" s="68">
        <v>8152</v>
      </c>
      <c r="B49" s="64" t="s">
        <v>713</v>
      </c>
      <c r="C49" s="33"/>
      <c r="D49" s="34">
        <f>E49+F49</f>
        <v>0</v>
      </c>
      <c r="E49" s="2"/>
      <c r="F49" s="34"/>
    </row>
    <row r="50" spans="1:6" ht="39" customHeight="1" thickBot="1">
      <c r="A50" s="69">
        <v>8160</v>
      </c>
      <c r="B50" s="103" t="s">
        <v>714</v>
      </c>
      <c r="C50" s="24"/>
      <c r="D50" s="99">
        <f>E50+F50</f>
        <v>100013.9</v>
      </c>
      <c r="E50" s="104">
        <f>E57+E61+E72+E73</f>
        <v>0</v>
      </c>
      <c r="F50" s="99">
        <f>F52+F57+F61+F72+F73</f>
        <v>100013.9</v>
      </c>
    </row>
    <row r="51" spans="1:6" ht="0.75" hidden="1" customHeight="1" thickBot="1">
      <c r="A51" s="70"/>
      <c r="B51" s="71" t="s">
        <v>5</v>
      </c>
      <c r="C51" s="33"/>
      <c r="D51" s="34"/>
      <c r="E51" s="2"/>
      <c r="F51" s="34"/>
    </row>
    <row r="52" spans="1:6" ht="24.75" hidden="1" customHeight="1" thickBot="1">
      <c r="A52" s="69">
        <v>8161</v>
      </c>
      <c r="B52" s="49" t="s">
        <v>715</v>
      </c>
      <c r="C52" s="33"/>
      <c r="D52" s="99">
        <f>F52</f>
        <v>0</v>
      </c>
      <c r="E52" s="96" t="s">
        <v>694</v>
      </c>
      <c r="F52" s="99">
        <f>F54+F55+F56</f>
        <v>0</v>
      </c>
    </row>
    <row r="53" spans="1:6" ht="10.5" hidden="1" customHeight="1" thickBot="1">
      <c r="A53" s="61"/>
      <c r="B53" s="49" t="s">
        <v>523</v>
      </c>
      <c r="C53" s="33"/>
      <c r="D53" s="34"/>
      <c r="E53" s="2"/>
      <c r="F53" s="34"/>
    </row>
    <row r="54" spans="1:6" ht="25.5" hidden="1" customHeight="1" thickBot="1">
      <c r="A54" s="62">
        <v>8162</v>
      </c>
      <c r="B54" s="64" t="s">
        <v>716</v>
      </c>
      <c r="C54" s="33" t="s">
        <v>717</v>
      </c>
      <c r="D54" s="34">
        <f>F54</f>
        <v>0</v>
      </c>
      <c r="E54" s="2" t="s">
        <v>694</v>
      </c>
      <c r="F54" s="34"/>
    </row>
    <row r="55" spans="1:6" ht="25.5" hidden="1" customHeight="1" thickBot="1">
      <c r="A55" s="72">
        <v>8163</v>
      </c>
      <c r="B55" s="64" t="s">
        <v>718</v>
      </c>
      <c r="C55" s="33" t="s">
        <v>717</v>
      </c>
      <c r="D55" s="34">
        <f>F55</f>
        <v>0</v>
      </c>
      <c r="E55" s="2" t="s">
        <v>694</v>
      </c>
      <c r="F55" s="34"/>
    </row>
    <row r="56" spans="1:6" ht="21.75" hidden="1" customHeight="1" thickBot="1">
      <c r="A56" s="68">
        <v>8164</v>
      </c>
      <c r="B56" s="64" t="s">
        <v>719</v>
      </c>
      <c r="C56" s="33" t="s">
        <v>720</v>
      </c>
      <c r="D56" s="34">
        <f>F56</f>
        <v>0</v>
      </c>
      <c r="E56" s="2" t="s">
        <v>694</v>
      </c>
      <c r="F56" s="34"/>
    </row>
    <row r="57" spans="1:6" ht="18" hidden="1" customHeight="1" thickBot="1">
      <c r="A57" s="69">
        <v>8170</v>
      </c>
      <c r="B57" s="49" t="s">
        <v>721</v>
      </c>
      <c r="C57" s="33"/>
      <c r="D57" s="99">
        <f>E57+F57</f>
        <v>0</v>
      </c>
      <c r="E57" s="96"/>
      <c r="F57" s="96"/>
    </row>
    <row r="58" spans="1:6" ht="18" hidden="1" customHeight="1" thickBot="1">
      <c r="A58" s="61"/>
      <c r="B58" s="49" t="s">
        <v>523</v>
      </c>
      <c r="C58" s="33"/>
      <c r="D58" s="34"/>
      <c r="E58" s="2"/>
      <c r="F58" s="2"/>
    </row>
    <row r="59" spans="1:6" ht="35.25" hidden="1" customHeight="1" thickBot="1">
      <c r="A59" s="62">
        <v>8171</v>
      </c>
      <c r="B59" s="64" t="s">
        <v>722</v>
      </c>
      <c r="C59" s="33" t="s">
        <v>723</v>
      </c>
      <c r="D59" s="34">
        <f>E59+F59</f>
        <v>0</v>
      </c>
      <c r="E59" s="2"/>
      <c r="F59" s="34"/>
    </row>
    <row r="60" spans="1:6" ht="13.5" hidden="1" customHeight="1" thickBot="1">
      <c r="A60" s="62">
        <v>8172</v>
      </c>
      <c r="B60" s="66" t="s">
        <v>724</v>
      </c>
      <c r="C60" s="33" t="s">
        <v>725</v>
      </c>
      <c r="D60" s="34">
        <f>E60+F60</f>
        <v>0</v>
      </c>
      <c r="E60" s="2"/>
      <c r="F60" s="34"/>
    </row>
    <row r="61" spans="1:6" ht="41.25" customHeight="1">
      <c r="A61" s="118">
        <v>8190</v>
      </c>
      <c r="B61" s="37" t="s">
        <v>726</v>
      </c>
      <c r="C61" s="53"/>
      <c r="D61" s="99">
        <f>E61+F61</f>
        <v>100013.9</v>
      </c>
      <c r="E61" s="99">
        <f>E63+E66</f>
        <v>0</v>
      </c>
      <c r="F61" s="99">
        <f>F67</f>
        <v>100013.9</v>
      </c>
    </row>
    <row r="62" spans="1:6" ht="11.25" customHeight="1">
      <c r="A62" s="73"/>
      <c r="B62" s="49" t="s">
        <v>397</v>
      </c>
      <c r="C62" s="53"/>
      <c r="D62" s="34"/>
      <c r="E62" s="34"/>
      <c r="F62" s="34"/>
    </row>
    <row r="63" spans="1:6" ht="26.25" customHeight="1">
      <c r="A63" s="74">
        <v>8191</v>
      </c>
      <c r="B63" s="49" t="s">
        <v>727</v>
      </c>
      <c r="C63" s="44">
        <v>9320</v>
      </c>
      <c r="D63" s="34">
        <f>E63</f>
        <v>42292</v>
      </c>
      <c r="E63" s="34">
        <v>42292</v>
      </c>
      <c r="F63" s="34" t="s">
        <v>12</v>
      </c>
    </row>
    <row r="64" spans="1:6" ht="13.5" customHeight="1">
      <c r="A64" s="75"/>
      <c r="B64" s="49" t="s">
        <v>31</v>
      </c>
      <c r="C64" s="53"/>
      <c r="D64" s="34"/>
      <c r="E64" s="34"/>
      <c r="F64" s="34"/>
    </row>
    <row r="65" spans="1:6" ht="61.5" customHeight="1">
      <c r="A65" s="75">
        <v>8192</v>
      </c>
      <c r="B65" s="64" t="s">
        <v>728</v>
      </c>
      <c r="C65" s="53"/>
      <c r="D65" s="34">
        <f>E65</f>
        <v>0</v>
      </c>
      <c r="E65" s="34">
        <v>0</v>
      </c>
      <c r="F65" s="2" t="s">
        <v>694</v>
      </c>
    </row>
    <row r="66" spans="1:6" ht="31.5" customHeight="1">
      <c r="A66" s="75">
        <v>8193</v>
      </c>
      <c r="B66" s="64" t="s">
        <v>729</v>
      </c>
      <c r="C66" s="53"/>
      <c r="D66" s="34">
        <f>E66</f>
        <v>-42292</v>
      </c>
      <c r="E66" s="95">
        <f>E65-E63</f>
        <v>-42292</v>
      </c>
      <c r="F66" s="2" t="s">
        <v>12</v>
      </c>
    </row>
    <row r="67" spans="1:6" ht="34.5" customHeight="1">
      <c r="A67" s="75">
        <v>8194</v>
      </c>
      <c r="B67" s="49" t="s">
        <v>730</v>
      </c>
      <c r="C67" s="91">
        <v>9330</v>
      </c>
      <c r="D67" s="34">
        <f>F67</f>
        <v>100013.9</v>
      </c>
      <c r="E67" s="2" t="s">
        <v>694</v>
      </c>
      <c r="F67" s="34">
        <f>F69+F70</f>
        <v>100013.9</v>
      </c>
    </row>
    <row r="68" spans="1:6" ht="12.75" customHeight="1">
      <c r="A68" s="75"/>
      <c r="B68" s="49" t="s">
        <v>31</v>
      </c>
      <c r="C68" s="91"/>
      <c r="D68" s="34"/>
      <c r="E68" s="2"/>
      <c r="F68" s="34"/>
    </row>
    <row r="69" spans="1:6" ht="36.75" customHeight="1">
      <c r="A69" s="75">
        <v>8195</v>
      </c>
      <c r="B69" s="64" t="s">
        <v>731</v>
      </c>
      <c r="C69" s="91"/>
      <c r="D69" s="34">
        <f>F69</f>
        <v>57721.9</v>
      </c>
      <c r="E69" s="2" t="s">
        <v>694</v>
      </c>
      <c r="F69" s="34">
        <v>57721.9</v>
      </c>
    </row>
    <row r="70" spans="1:6" ht="38.25" customHeight="1">
      <c r="A70" s="35">
        <v>8196</v>
      </c>
      <c r="B70" s="64" t="s">
        <v>732</v>
      </c>
      <c r="C70" s="91"/>
      <c r="D70" s="34">
        <f>F70</f>
        <v>42292</v>
      </c>
      <c r="E70" s="2" t="s">
        <v>694</v>
      </c>
      <c r="F70" s="34">
        <f>-E66</f>
        <v>42292</v>
      </c>
    </row>
    <row r="71" spans="1:6" ht="18" customHeight="1">
      <c r="B71" s="42"/>
      <c r="C71" s="42"/>
    </row>
    <row r="72" spans="1:6" ht="18" customHeight="1">
      <c r="B72" s="42"/>
      <c r="C72" s="42"/>
    </row>
    <row r="73" spans="1:6" ht="18" customHeight="1">
      <c r="B73" s="42"/>
      <c r="C73" s="42"/>
    </row>
    <row r="74" spans="1:6" ht="18" customHeight="1">
      <c r="B74" s="42"/>
      <c r="C74" s="42"/>
    </row>
    <row r="75" spans="1:6" ht="18" customHeight="1">
      <c r="B75" s="42"/>
      <c r="C75" s="42"/>
    </row>
    <row r="76" spans="1:6" ht="18" customHeight="1">
      <c r="B76" s="42"/>
      <c r="C76" s="42"/>
    </row>
    <row r="77" spans="1:6" ht="18" customHeight="1">
      <c r="B77" s="42"/>
      <c r="C77" s="42"/>
    </row>
    <row r="78" spans="1:6" ht="18" customHeight="1">
      <c r="B78" s="42"/>
      <c r="C78" s="42"/>
    </row>
    <row r="79" spans="1:6" ht="18" customHeight="1">
      <c r="B79" s="42"/>
      <c r="C79" s="42"/>
    </row>
    <row r="80" spans="1:6" ht="18" customHeight="1">
      <c r="B80" s="42"/>
      <c r="C80" s="42"/>
    </row>
    <row r="81" spans="2:3" ht="18" customHeight="1">
      <c r="B81" s="42"/>
      <c r="C81" s="42"/>
    </row>
    <row r="82" spans="2:3" ht="18" customHeight="1">
      <c r="B82" s="42"/>
      <c r="C82" s="42"/>
    </row>
    <row r="83" spans="2:3" ht="18" customHeight="1">
      <c r="B83" s="42"/>
      <c r="C83" s="42"/>
    </row>
    <row r="84" spans="2:3" ht="18" customHeight="1">
      <c r="B84" s="42"/>
      <c r="C84" s="42"/>
    </row>
    <row r="85" spans="2:3" ht="18" customHeight="1">
      <c r="B85" s="42"/>
      <c r="C85" s="42"/>
    </row>
    <row r="86" spans="2:3" ht="18" customHeight="1">
      <c r="B86" s="42"/>
      <c r="C86" s="42"/>
    </row>
    <row r="87" spans="2:3" ht="18" customHeight="1">
      <c r="B87" s="42"/>
      <c r="C87" s="42"/>
    </row>
    <row r="88" spans="2:3" ht="18" customHeight="1">
      <c r="B88" s="42"/>
      <c r="C88" s="42"/>
    </row>
    <row r="89" spans="2:3" ht="18" customHeight="1">
      <c r="B89" s="42"/>
      <c r="C89" s="42"/>
    </row>
    <row r="90" spans="2:3" ht="18" customHeight="1">
      <c r="B90" s="42"/>
      <c r="C90" s="42"/>
    </row>
    <row r="91" spans="2:3" ht="18" customHeight="1">
      <c r="B91" s="42"/>
      <c r="C91" s="42"/>
    </row>
    <row r="92" spans="2:3" ht="18" customHeight="1">
      <c r="B92" s="42"/>
      <c r="C92" s="42"/>
    </row>
    <row r="93" spans="2:3" ht="18" customHeight="1">
      <c r="B93" s="42"/>
      <c r="C93" s="42"/>
    </row>
    <row r="94" spans="2:3" ht="18" customHeight="1">
      <c r="B94" s="42"/>
      <c r="C94" s="42"/>
    </row>
    <row r="95" spans="2:3" ht="18" customHeight="1">
      <c r="B95" s="42"/>
      <c r="C95" s="42"/>
    </row>
    <row r="96" spans="2:3" ht="18" customHeight="1">
      <c r="B96" s="42"/>
      <c r="C96" s="42"/>
    </row>
    <row r="97" spans="2:3" ht="18" customHeight="1">
      <c r="B97" s="42"/>
      <c r="C97" s="42"/>
    </row>
    <row r="98" spans="2:3" ht="18" customHeight="1">
      <c r="B98" s="42"/>
      <c r="C98" s="42"/>
    </row>
    <row r="99" spans="2:3" ht="18" customHeight="1">
      <c r="B99" s="42"/>
      <c r="C99" s="42"/>
    </row>
    <row r="100" spans="2:3" ht="18" customHeight="1">
      <c r="B100" s="42"/>
      <c r="C100" s="42"/>
    </row>
    <row r="101" spans="2:3" ht="18" customHeight="1">
      <c r="B101" s="42"/>
      <c r="C101" s="42"/>
    </row>
    <row r="102" spans="2:3" ht="18" customHeight="1">
      <c r="B102" s="42"/>
      <c r="C102" s="42"/>
    </row>
    <row r="103" spans="2:3" ht="18" customHeight="1">
      <c r="B103" s="42"/>
      <c r="C103" s="42"/>
    </row>
    <row r="104" spans="2:3" ht="18" customHeight="1">
      <c r="B104" s="42"/>
      <c r="C104" s="42"/>
    </row>
    <row r="105" spans="2:3" ht="18" customHeight="1">
      <c r="B105" s="42"/>
      <c r="C105" s="42"/>
    </row>
    <row r="106" spans="2:3" ht="18" customHeight="1">
      <c r="B106" s="42"/>
      <c r="C106" s="42"/>
    </row>
    <row r="107" spans="2:3" ht="18" customHeight="1">
      <c r="B107" s="42"/>
      <c r="C107" s="42"/>
    </row>
    <row r="108" spans="2:3" ht="18" customHeight="1">
      <c r="B108" s="42"/>
      <c r="C108" s="42"/>
    </row>
    <row r="109" spans="2:3" ht="18" customHeight="1">
      <c r="B109" s="42"/>
      <c r="C109" s="42"/>
    </row>
    <row r="110" spans="2:3" ht="18" customHeight="1">
      <c r="B110" s="42"/>
      <c r="C110" s="42"/>
    </row>
    <row r="111" spans="2:3" ht="18" customHeight="1">
      <c r="B111" s="42"/>
      <c r="C111" s="42"/>
    </row>
    <row r="112" spans="2:3" ht="18" customHeight="1">
      <c r="B112" s="42"/>
      <c r="C112" s="42"/>
    </row>
    <row r="113" spans="2:3" ht="18" customHeight="1">
      <c r="B113" s="42"/>
      <c r="C113" s="42"/>
    </row>
    <row r="114" spans="2:3" ht="18" customHeight="1">
      <c r="B114" s="42"/>
      <c r="C114" s="42"/>
    </row>
    <row r="115" spans="2:3" ht="18" customHeight="1">
      <c r="B115" s="42"/>
      <c r="C115" s="42"/>
    </row>
    <row r="116" spans="2:3" ht="18" customHeight="1">
      <c r="B116" s="42"/>
      <c r="C116" s="42"/>
    </row>
    <row r="117" spans="2:3" ht="18" customHeight="1">
      <c r="B117" s="42"/>
      <c r="C117" s="42"/>
    </row>
    <row r="118" spans="2:3" ht="18" customHeight="1">
      <c r="B118" s="42"/>
      <c r="C118" s="42"/>
    </row>
    <row r="119" spans="2:3" ht="18" customHeight="1">
      <c r="B119" s="42"/>
      <c r="C119" s="42"/>
    </row>
    <row r="120" spans="2:3" ht="18" customHeight="1">
      <c r="B120" s="42"/>
      <c r="C120" s="42"/>
    </row>
    <row r="121" spans="2:3" ht="18" customHeight="1">
      <c r="B121" s="42"/>
      <c r="C121" s="42"/>
    </row>
    <row r="122" spans="2:3" ht="18" customHeight="1">
      <c r="B122" s="42"/>
      <c r="C122" s="42"/>
    </row>
    <row r="123" spans="2:3" ht="18" customHeight="1">
      <c r="B123" s="42"/>
      <c r="C123" s="42"/>
    </row>
    <row r="124" spans="2:3" ht="18" customHeight="1">
      <c r="B124" s="42"/>
      <c r="C124" s="42"/>
    </row>
    <row r="125" spans="2:3" ht="18" customHeight="1">
      <c r="B125" s="42"/>
      <c r="C125" s="42"/>
    </row>
    <row r="126" spans="2:3" ht="18" customHeight="1">
      <c r="B126" s="42"/>
      <c r="C126" s="42"/>
    </row>
    <row r="127" spans="2:3" ht="18" customHeight="1">
      <c r="B127" s="42"/>
      <c r="C127" s="42"/>
    </row>
    <row r="128" spans="2:3" ht="18" customHeight="1">
      <c r="B128" s="42"/>
      <c r="C128" s="42"/>
    </row>
    <row r="129" spans="2:3" ht="18" customHeight="1">
      <c r="B129" s="42"/>
      <c r="C129" s="42"/>
    </row>
    <row r="130" spans="2:3" ht="18" customHeight="1">
      <c r="B130" s="42"/>
      <c r="C130" s="42"/>
    </row>
    <row r="131" spans="2:3" ht="18" customHeight="1">
      <c r="B131" s="42"/>
      <c r="C131" s="42"/>
    </row>
    <row r="132" spans="2:3" ht="18" customHeight="1">
      <c r="B132" s="42"/>
      <c r="C132" s="42"/>
    </row>
    <row r="133" spans="2:3" ht="18" customHeight="1">
      <c r="B133" s="42"/>
      <c r="C133" s="42"/>
    </row>
    <row r="134" spans="2:3" ht="18" customHeight="1">
      <c r="B134" s="42"/>
      <c r="C134" s="42"/>
    </row>
    <row r="135" spans="2:3" ht="18" customHeight="1">
      <c r="B135" s="42"/>
      <c r="C135" s="42"/>
    </row>
    <row r="136" spans="2:3" ht="18" customHeight="1">
      <c r="B136" s="42"/>
      <c r="C136" s="42"/>
    </row>
    <row r="137" spans="2:3" ht="18" customHeight="1">
      <c r="B137" s="42"/>
      <c r="C137" s="42"/>
    </row>
    <row r="138" spans="2:3" ht="18" customHeight="1">
      <c r="B138" s="42"/>
      <c r="C138" s="42"/>
    </row>
    <row r="139" spans="2:3" ht="18" customHeight="1">
      <c r="B139" s="42"/>
      <c r="C139" s="42"/>
    </row>
    <row r="140" spans="2:3" ht="18" customHeight="1">
      <c r="B140" s="42"/>
      <c r="C140" s="42"/>
    </row>
    <row r="141" spans="2:3" ht="18" customHeight="1">
      <c r="B141" s="42"/>
      <c r="C141" s="42"/>
    </row>
    <row r="142" spans="2:3" ht="18" customHeight="1">
      <c r="B142" s="42"/>
      <c r="C142" s="42"/>
    </row>
    <row r="143" spans="2:3" ht="18" customHeight="1">
      <c r="B143" s="42"/>
      <c r="C143" s="42"/>
    </row>
    <row r="144" spans="2:3" ht="18" customHeight="1">
      <c r="B144" s="42"/>
      <c r="C144" s="42"/>
    </row>
    <row r="145" spans="2:3" ht="18" customHeight="1">
      <c r="B145" s="42"/>
      <c r="C145" s="42"/>
    </row>
    <row r="146" spans="2:3" ht="18" customHeight="1">
      <c r="B146" s="42"/>
      <c r="C146" s="42"/>
    </row>
    <row r="147" spans="2:3" ht="18" customHeight="1">
      <c r="B147" s="42"/>
      <c r="C147" s="42"/>
    </row>
    <row r="148" spans="2:3" ht="18" customHeight="1">
      <c r="B148" s="42"/>
      <c r="C148" s="42"/>
    </row>
    <row r="149" spans="2:3" ht="18" customHeight="1">
      <c r="B149" s="42"/>
      <c r="C149" s="42"/>
    </row>
    <row r="150" spans="2:3" ht="18" customHeight="1">
      <c r="B150" s="42"/>
      <c r="C150" s="42"/>
    </row>
    <row r="151" spans="2:3" ht="18" customHeight="1">
      <c r="B151" s="42"/>
      <c r="C151" s="42"/>
    </row>
    <row r="152" spans="2:3" ht="18" customHeight="1">
      <c r="B152" s="42"/>
      <c r="C152" s="42"/>
    </row>
    <row r="153" spans="2:3" ht="18" customHeight="1">
      <c r="B153" s="42"/>
      <c r="C153" s="42"/>
    </row>
    <row r="154" spans="2:3" ht="18" customHeight="1">
      <c r="B154" s="42"/>
      <c r="C154" s="42"/>
    </row>
    <row r="155" spans="2:3" ht="18" customHeight="1">
      <c r="B155" s="42"/>
      <c r="C155" s="42"/>
    </row>
    <row r="156" spans="2:3" ht="18" customHeight="1">
      <c r="B156" s="42"/>
      <c r="C156" s="42"/>
    </row>
    <row r="157" spans="2:3" ht="18" customHeight="1">
      <c r="B157" s="42"/>
      <c r="C157" s="42"/>
    </row>
    <row r="158" spans="2:3" ht="18" customHeight="1">
      <c r="B158" s="42"/>
      <c r="C158" s="42"/>
    </row>
    <row r="159" spans="2:3" ht="18" customHeight="1">
      <c r="B159" s="42"/>
      <c r="C159" s="42"/>
    </row>
    <row r="160" spans="2:3">
      <c r="B160" s="42"/>
      <c r="C160" s="42"/>
    </row>
    <row r="161" spans="2:3">
      <c r="B161" s="42"/>
      <c r="C161" s="42"/>
    </row>
    <row r="162" spans="2:3">
      <c r="B162" s="42"/>
      <c r="C162" s="42"/>
    </row>
    <row r="163" spans="2:3">
      <c r="B163" s="42"/>
      <c r="C163" s="42"/>
    </row>
  </sheetData>
  <mergeCells count="12">
    <mergeCell ref="D15:D16"/>
    <mergeCell ref="B15:C15"/>
    <mergeCell ref="A2:F2"/>
    <mergeCell ref="A4:F4"/>
    <mergeCell ref="A13:F13"/>
    <mergeCell ref="A11:F11"/>
    <mergeCell ref="D6:D7"/>
    <mergeCell ref="E6:F6"/>
    <mergeCell ref="A6:A7"/>
    <mergeCell ref="B6:B7"/>
    <mergeCell ref="E5:F5"/>
    <mergeCell ref="E14:F14"/>
  </mergeCells>
  <pageMargins left="1.1023622047244095" right="0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89"/>
  <sheetViews>
    <sheetView zoomScale="120" zoomScaleNormal="120" workbookViewId="0">
      <selection activeCell="E586" sqref="E586"/>
    </sheetView>
  </sheetViews>
  <sheetFormatPr defaultRowHeight="12"/>
  <cols>
    <col min="1" max="1" width="5.140625" style="5" customWidth="1"/>
    <col min="2" max="2" width="4.85546875" style="218" customWidth="1"/>
    <col min="3" max="3" width="4.85546875" style="219" customWidth="1"/>
    <col min="4" max="4" width="5" style="220" customWidth="1"/>
    <col min="5" max="5" width="50.42578125" style="114" customWidth="1"/>
    <col min="6" max="6" width="11.28515625" style="105" customWidth="1"/>
    <col min="7" max="7" width="10" style="105" customWidth="1"/>
    <col min="8" max="8" width="9.85546875" style="105" customWidth="1"/>
    <col min="9" max="9" width="0.7109375" style="105" customWidth="1"/>
    <col min="10" max="238" width="9.140625" style="105"/>
    <col min="239" max="239" width="5.140625" style="105" customWidth="1"/>
    <col min="240" max="240" width="4.7109375" style="105" customWidth="1"/>
    <col min="241" max="241" width="5.7109375" style="105" customWidth="1"/>
    <col min="242" max="242" width="5.28515625" style="105" customWidth="1"/>
    <col min="243" max="243" width="49.85546875" style="105" customWidth="1"/>
    <col min="244" max="244" width="0" style="105" hidden="1" customWidth="1"/>
    <col min="245" max="245" width="11" style="105" customWidth="1"/>
    <col min="246" max="246" width="10.7109375" style="105" customWidth="1"/>
    <col min="247" max="247" width="11.42578125" style="105" customWidth="1"/>
    <col min="248" max="494" width="9.140625" style="105"/>
    <col min="495" max="495" width="5.140625" style="105" customWidth="1"/>
    <col min="496" max="496" width="4.7109375" style="105" customWidth="1"/>
    <col min="497" max="497" width="5.7109375" style="105" customWidth="1"/>
    <col min="498" max="498" width="5.28515625" style="105" customWidth="1"/>
    <col min="499" max="499" width="49.85546875" style="105" customWidth="1"/>
    <col min="500" max="500" width="0" style="105" hidden="1" customWidth="1"/>
    <col min="501" max="501" width="11" style="105" customWidth="1"/>
    <col min="502" max="502" width="10.7109375" style="105" customWidth="1"/>
    <col min="503" max="503" width="11.42578125" style="105" customWidth="1"/>
    <col min="504" max="750" width="9.140625" style="105"/>
    <col min="751" max="751" width="5.140625" style="105" customWidth="1"/>
    <col min="752" max="752" width="4.7109375" style="105" customWidth="1"/>
    <col min="753" max="753" width="5.7109375" style="105" customWidth="1"/>
    <col min="754" max="754" width="5.28515625" style="105" customWidth="1"/>
    <col min="755" max="755" width="49.85546875" style="105" customWidth="1"/>
    <col min="756" max="756" width="0" style="105" hidden="1" customWidth="1"/>
    <col min="757" max="757" width="11" style="105" customWidth="1"/>
    <col min="758" max="758" width="10.7109375" style="105" customWidth="1"/>
    <col min="759" max="759" width="11.42578125" style="105" customWidth="1"/>
    <col min="760" max="1006" width="9.140625" style="105"/>
    <col min="1007" max="1007" width="5.140625" style="105" customWidth="1"/>
    <col min="1008" max="1008" width="4.7109375" style="105" customWidth="1"/>
    <col min="1009" max="1009" width="5.7109375" style="105" customWidth="1"/>
    <col min="1010" max="1010" width="5.28515625" style="105" customWidth="1"/>
    <col min="1011" max="1011" width="49.85546875" style="105" customWidth="1"/>
    <col min="1012" max="1012" width="0" style="105" hidden="1" customWidth="1"/>
    <col min="1013" max="1013" width="11" style="105" customWidth="1"/>
    <col min="1014" max="1014" width="10.7109375" style="105" customWidth="1"/>
    <col min="1015" max="1015" width="11.42578125" style="105" customWidth="1"/>
    <col min="1016" max="1262" width="9.140625" style="105"/>
    <col min="1263" max="1263" width="5.140625" style="105" customWidth="1"/>
    <col min="1264" max="1264" width="4.7109375" style="105" customWidth="1"/>
    <col min="1265" max="1265" width="5.7109375" style="105" customWidth="1"/>
    <col min="1266" max="1266" width="5.28515625" style="105" customWidth="1"/>
    <col min="1267" max="1267" width="49.85546875" style="105" customWidth="1"/>
    <col min="1268" max="1268" width="0" style="105" hidden="1" customWidth="1"/>
    <col min="1269" max="1269" width="11" style="105" customWidth="1"/>
    <col min="1270" max="1270" width="10.7109375" style="105" customWidth="1"/>
    <col min="1271" max="1271" width="11.42578125" style="105" customWidth="1"/>
    <col min="1272" max="1518" width="9.140625" style="105"/>
    <col min="1519" max="1519" width="5.140625" style="105" customWidth="1"/>
    <col min="1520" max="1520" width="4.7109375" style="105" customWidth="1"/>
    <col min="1521" max="1521" width="5.7109375" style="105" customWidth="1"/>
    <col min="1522" max="1522" width="5.28515625" style="105" customWidth="1"/>
    <col min="1523" max="1523" width="49.85546875" style="105" customWidth="1"/>
    <col min="1524" max="1524" width="0" style="105" hidden="1" customWidth="1"/>
    <col min="1525" max="1525" width="11" style="105" customWidth="1"/>
    <col min="1526" max="1526" width="10.7109375" style="105" customWidth="1"/>
    <col min="1527" max="1527" width="11.42578125" style="105" customWidth="1"/>
    <col min="1528" max="1774" width="9.140625" style="105"/>
    <col min="1775" max="1775" width="5.140625" style="105" customWidth="1"/>
    <col min="1776" max="1776" width="4.7109375" style="105" customWidth="1"/>
    <col min="1777" max="1777" width="5.7109375" style="105" customWidth="1"/>
    <col min="1778" max="1778" width="5.28515625" style="105" customWidth="1"/>
    <col min="1779" max="1779" width="49.85546875" style="105" customWidth="1"/>
    <col min="1780" max="1780" width="0" style="105" hidden="1" customWidth="1"/>
    <col min="1781" max="1781" width="11" style="105" customWidth="1"/>
    <col min="1782" max="1782" width="10.7109375" style="105" customWidth="1"/>
    <col min="1783" max="1783" width="11.42578125" style="105" customWidth="1"/>
    <col min="1784" max="2030" width="9.140625" style="105"/>
    <col min="2031" max="2031" width="5.140625" style="105" customWidth="1"/>
    <col min="2032" max="2032" width="4.7109375" style="105" customWidth="1"/>
    <col min="2033" max="2033" width="5.7109375" style="105" customWidth="1"/>
    <col min="2034" max="2034" width="5.28515625" style="105" customWidth="1"/>
    <col min="2035" max="2035" width="49.85546875" style="105" customWidth="1"/>
    <col min="2036" max="2036" width="0" style="105" hidden="1" customWidth="1"/>
    <col min="2037" max="2037" width="11" style="105" customWidth="1"/>
    <col min="2038" max="2038" width="10.7109375" style="105" customWidth="1"/>
    <col min="2039" max="2039" width="11.42578125" style="105" customWidth="1"/>
    <col min="2040" max="2286" width="9.140625" style="105"/>
    <col min="2287" max="2287" width="5.140625" style="105" customWidth="1"/>
    <col min="2288" max="2288" width="4.7109375" style="105" customWidth="1"/>
    <col min="2289" max="2289" width="5.7109375" style="105" customWidth="1"/>
    <col min="2290" max="2290" width="5.28515625" style="105" customWidth="1"/>
    <col min="2291" max="2291" width="49.85546875" style="105" customWidth="1"/>
    <col min="2292" max="2292" width="0" style="105" hidden="1" customWidth="1"/>
    <col min="2293" max="2293" width="11" style="105" customWidth="1"/>
    <col min="2294" max="2294" width="10.7109375" style="105" customWidth="1"/>
    <col min="2295" max="2295" width="11.42578125" style="105" customWidth="1"/>
    <col min="2296" max="2542" width="9.140625" style="105"/>
    <col min="2543" max="2543" width="5.140625" style="105" customWidth="1"/>
    <col min="2544" max="2544" width="4.7109375" style="105" customWidth="1"/>
    <col min="2545" max="2545" width="5.7109375" style="105" customWidth="1"/>
    <col min="2546" max="2546" width="5.28515625" style="105" customWidth="1"/>
    <col min="2547" max="2547" width="49.85546875" style="105" customWidth="1"/>
    <col min="2548" max="2548" width="0" style="105" hidden="1" customWidth="1"/>
    <col min="2549" max="2549" width="11" style="105" customWidth="1"/>
    <col min="2550" max="2550" width="10.7109375" style="105" customWidth="1"/>
    <col min="2551" max="2551" width="11.42578125" style="105" customWidth="1"/>
    <col min="2552" max="2798" width="9.140625" style="105"/>
    <col min="2799" max="2799" width="5.140625" style="105" customWidth="1"/>
    <col min="2800" max="2800" width="4.7109375" style="105" customWidth="1"/>
    <col min="2801" max="2801" width="5.7109375" style="105" customWidth="1"/>
    <col min="2802" max="2802" width="5.28515625" style="105" customWidth="1"/>
    <col min="2803" max="2803" width="49.85546875" style="105" customWidth="1"/>
    <col min="2804" max="2804" width="0" style="105" hidden="1" customWidth="1"/>
    <col min="2805" max="2805" width="11" style="105" customWidth="1"/>
    <col min="2806" max="2806" width="10.7109375" style="105" customWidth="1"/>
    <col min="2807" max="2807" width="11.42578125" style="105" customWidth="1"/>
    <col min="2808" max="3054" width="9.140625" style="105"/>
    <col min="3055" max="3055" width="5.140625" style="105" customWidth="1"/>
    <col min="3056" max="3056" width="4.7109375" style="105" customWidth="1"/>
    <col min="3057" max="3057" width="5.7109375" style="105" customWidth="1"/>
    <col min="3058" max="3058" width="5.28515625" style="105" customWidth="1"/>
    <col min="3059" max="3059" width="49.85546875" style="105" customWidth="1"/>
    <col min="3060" max="3060" width="0" style="105" hidden="1" customWidth="1"/>
    <col min="3061" max="3061" width="11" style="105" customWidth="1"/>
    <col min="3062" max="3062" width="10.7109375" style="105" customWidth="1"/>
    <col min="3063" max="3063" width="11.42578125" style="105" customWidth="1"/>
    <col min="3064" max="3310" width="9.140625" style="105"/>
    <col min="3311" max="3311" width="5.140625" style="105" customWidth="1"/>
    <col min="3312" max="3312" width="4.7109375" style="105" customWidth="1"/>
    <col min="3313" max="3313" width="5.7109375" style="105" customWidth="1"/>
    <col min="3314" max="3314" width="5.28515625" style="105" customWidth="1"/>
    <col min="3315" max="3315" width="49.85546875" style="105" customWidth="1"/>
    <col min="3316" max="3316" width="0" style="105" hidden="1" customWidth="1"/>
    <col min="3317" max="3317" width="11" style="105" customWidth="1"/>
    <col min="3318" max="3318" width="10.7109375" style="105" customWidth="1"/>
    <col min="3319" max="3319" width="11.42578125" style="105" customWidth="1"/>
    <col min="3320" max="3566" width="9.140625" style="105"/>
    <col min="3567" max="3567" width="5.140625" style="105" customWidth="1"/>
    <col min="3568" max="3568" width="4.7109375" style="105" customWidth="1"/>
    <col min="3569" max="3569" width="5.7109375" style="105" customWidth="1"/>
    <col min="3570" max="3570" width="5.28515625" style="105" customWidth="1"/>
    <col min="3571" max="3571" width="49.85546875" style="105" customWidth="1"/>
    <col min="3572" max="3572" width="0" style="105" hidden="1" customWidth="1"/>
    <col min="3573" max="3573" width="11" style="105" customWidth="1"/>
    <col min="3574" max="3574" width="10.7109375" style="105" customWidth="1"/>
    <col min="3575" max="3575" width="11.42578125" style="105" customWidth="1"/>
    <col min="3576" max="3822" width="9.140625" style="105"/>
    <col min="3823" max="3823" width="5.140625" style="105" customWidth="1"/>
    <col min="3824" max="3824" width="4.7109375" style="105" customWidth="1"/>
    <col min="3825" max="3825" width="5.7109375" style="105" customWidth="1"/>
    <col min="3826" max="3826" width="5.28515625" style="105" customWidth="1"/>
    <col min="3827" max="3827" width="49.85546875" style="105" customWidth="1"/>
    <col min="3828" max="3828" width="0" style="105" hidden="1" customWidth="1"/>
    <col min="3829" max="3829" width="11" style="105" customWidth="1"/>
    <col min="3830" max="3830" width="10.7109375" style="105" customWidth="1"/>
    <col min="3831" max="3831" width="11.42578125" style="105" customWidth="1"/>
    <col min="3832" max="4078" width="9.140625" style="105"/>
    <col min="4079" max="4079" width="5.140625" style="105" customWidth="1"/>
    <col min="4080" max="4080" width="4.7109375" style="105" customWidth="1"/>
    <col min="4081" max="4081" width="5.7109375" style="105" customWidth="1"/>
    <col min="4082" max="4082" width="5.28515625" style="105" customWidth="1"/>
    <col min="4083" max="4083" width="49.85546875" style="105" customWidth="1"/>
    <col min="4084" max="4084" width="0" style="105" hidden="1" customWidth="1"/>
    <col min="4085" max="4085" width="11" style="105" customWidth="1"/>
    <col min="4086" max="4086" width="10.7109375" style="105" customWidth="1"/>
    <col min="4087" max="4087" width="11.42578125" style="105" customWidth="1"/>
    <col min="4088" max="4334" width="9.140625" style="105"/>
    <col min="4335" max="4335" width="5.140625" style="105" customWidth="1"/>
    <col min="4336" max="4336" width="4.7109375" style="105" customWidth="1"/>
    <col min="4337" max="4337" width="5.7109375" style="105" customWidth="1"/>
    <col min="4338" max="4338" width="5.28515625" style="105" customWidth="1"/>
    <col min="4339" max="4339" width="49.85546875" style="105" customWidth="1"/>
    <col min="4340" max="4340" width="0" style="105" hidden="1" customWidth="1"/>
    <col min="4341" max="4341" width="11" style="105" customWidth="1"/>
    <col min="4342" max="4342" width="10.7109375" style="105" customWidth="1"/>
    <col min="4343" max="4343" width="11.42578125" style="105" customWidth="1"/>
    <col min="4344" max="4590" width="9.140625" style="105"/>
    <col min="4591" max="4591" width="5.140625" style="105" customWidth="1"/>
    <col min="4592" max="4592" width="4.7109375" style="105" customWidth="1"/>
    <col min="4593" max="4593" width="5.7109375" style="105" customWidth="1"/>
    <col min="4594" max="4594" width="5.28515625" style="105" customWidth="1"/>
    <col min="4595" max="4595" width="49.85546875" style="105" customWidth="1"/>
    <col min="4596" max="4596" width="0" style="105" hidden="1" customWidth="1"/>
    <col min="4597" max="4597" width="11" style="105" customWidth="1"/>
    <col min="4598" max="4598" width="10.7109375" style="105" customWidth="1"/>
    <col min="4599" max="4599" width="11.42578125" style="105" customWidth="1"/>
    <col min="4600" max="4846" width="9.140625" style="105"/>
    <col min="4847" max="4847" width="5.140625" style="105" customWidth="1"/>
    <col min="4848" max="4848" width="4.7109375" style="105" customWidth="1"/>
    <col min="4849" max="4849" width="5.7109375" style="105" customWidth="1"/>
    <col min="4850" max="4850" width="5.28515625" style="105" customWidth="1"/>
    <col min="4851" max="4851" width="49.85546875" style="105" customWidth="1"/>
    <col min="4852" max="4852" width="0" style="105" hidden="1" customWidth="1"/>
    <col min="4853" max="4853" width="11" style="105" customWidth="1"/>
    <col min="4854" max="4854" width="10.7109375" style="105" customWidth="1"/>
    <col min="4855" max="4855" width="11.42578125" style="105" customWidth="1"/>
    <col min="4856" max="5102" width="9.140625" style="105"/>
    <col min="5103" max="5103" width="5.140625" style="105" customWidth="1"/>
    <col min="5104" max="5104" width="4.7109375" style="105" customWidth="1"/>
    <col min="5105" max="5105" width="5.7109375" style="105" customWidth="1"/>
    <col min="5106" max="5106" width="5.28515625" style="105" customWidth="1"/>
    <col min="5107" max="5107" width="49.85546875" style="105" customWidth="1"/>
    <col min="5108" max="5108" width="0" style="105" hidden="1" customWidth="1"/>
    <col min="5109" max="5109" width="11" style="105" customWidth="1"/>
    <col min="5110" max="5110" width="10.7109375" style="105" customWidth="1"/>
    <col min="5111" max="5111" width="11.42578125" style="105" customWidth="1"/>
    <col min="5112" max="5358" width="9.140625" style="105"/>
    <col min="5359" max="5359" width="5.140625" style="105" customWidth="1"/>
    <col min="5360" max="5360" width="4.7109375" style="105" customWidth="1"/>
    <col min="5361" max="5361" width="5.7109375" style="105" customWidth="1"/>
    <col min="5362" max="5362" width="5.28515625" style="105" customWidth="1"/>
    <col min="5363" max="5363" width="49.85546875" style="105" customWidth="1"/>
    <col min="5364" max="5364" width="0" style="105" hidden="1" customWidth="1"/>
    <col min="5365" max="5365" width="11" style="105" customWidth="1"/>
    <col min="5366" max="5366" width="10.7109375" style="105" customWidth="1"/>
    <col min="5367" max="5367" width="11.42578125" style="105" customWidth="1"/>
    <col min="5368" max="5614" width="9.140625" style="105"/>
    <col min="5615" max="5615" width="5.140625" style="105" customWidth="1"/>
    <col min="5616" max="5616" width="4.7109375" style="105" customWidth="1"/>
    <col min="5617" max="5617" width="5.7109375" style="105" customWidth="1"/>
    <col min="5618" max="5618" width="5.28515625" style="105" customWidth="1"/>
    <col min="5619" max="5619" width="49.85546875" style="105" customWidth="1"/>
    <col min="5620" max="5620" width="0" style="105" hidden="1" customWidth="1"/>
    <col min="5621" max="5621" width="11" style="105" customWidth="1"/>
    <col min="5622" max="5622" width="10.7109375" style="105" customWidth="1"/>
    <col min="5623" max="5623" width="11.42578125" style="105" customWidth="1"/>
    <col min="5624" max="5870" width="9.140625" style="105"/>
    <col min="5871" max="5871" width="5.140625" style="105" customWidth="1"/>
    <col min="5872" max="5872" width="4.7109375" style="105" customWidth="1"/>
    <col min="5873" max="5873" width="5.7109375" style="105" customWidth="1"/>
    <col min="5874" max="5874" width="5.28515625" style="105" customWidth="1"/>
    <col min="5875" max="5875" width="49.85546875" style="105" customWidth="1"/>
    <col min="5876" max="5876" width="0" style="105" hidden="1" customWidth="1"/>
    <col min="5877" max="5877" width="11" style="105" customWidth="1"/>
    <col min="5878" max="5878" width="10.7109375" style="105" customWidth="1"/>
    <col min="5879" max="5879" width="11.42578125" style="105" customWidth="1"/>
    <col min="5880" max="6126" width="9.140625" style="105"/>
    <col min="6127" max="6127" width="5.140625" style="105" customWidth="1"/>
    <col min="6128" max="6128" width="4.7109375" style="105" customWidth="1"/>
    <col min="6129" max="6129" width="5.7109375" style="105" customWidth="1"/>
    <col min="6130" max="6130" width="5.28515625" style="105" customWidth="1"/>
    <col min="6131" max="6131" width="49.85546875" style="105" customWidth="1"/>
    <col min="6132" max="6132" width="0" style="105" hidden="1" customWidth="1"/>
    <col min="6133" max="6133" width="11" style="105" customWidth="1"/>
    <col min="6134" max="6134" width="10.7109375" style="105" customWidth="1"/>
    <col min="6135" max="6135" width="11.42578125" style="105" customWidth="1"/>
    <col min="6136" max="6382" width="9.140625" style="105"/>
    <col min="6383" max="6383" width="5.140625" style="105" customWidth="1"/>
    <col min="6384" max="6384" width="4.7109375" style="105" customWidth="1"/>
    <col min="6385" max="6385" width="5.7109375" style="105" customWidth="1"/>
    <col min="6386" max="6386" width="5.28515625" style="105" customWidth="1"/>
    <col min="6387" max="6387" width="49.85546875" style="105" customWidth="1"/>
    <col min="6388" max="6388" width="0" style="105" hidden="1" customWidth="1"/>
    <col min="6389" max="6389" width="11" style="105" customWidth="1"/>
    <col min="6390" max="6390" width="10.7109375" style="105" customWidth="1"/>
    <col min="6391" max="6391" width="11.42578125" style="105" customWidth="1"/>
    <col min="6392" max="6638" width="9.140625" style="105"/>
    <col min="6639" max="6639" width="5.140625" style="105" customWidth="1"/>
    <col min="6640" max="6640" width="4.7109375" style="105" customWidth="1"/>
    <col min="6641" max="6641" width="5.7109375" style="105" customWidth="1"/>
    <col min="6642" max="6642" width="5.28515625" style="105" customWidth="1"/>
    <col min="6643" max="6643" width="49.85546875" style="105" customWidth="1"/>
    <col min="6644" max="6644" width="0" style="105" hidden="1" customWidth="1"/>
    <col min="6645" max="6645" width="11" style="105" customWidth="1"/>
    <col min="6646" max="6646" width="10.7109375" style="105" customWidth="1"/>
    <col min="6647" max="6647" width="11.42578125" style="105" customWidth="1"/>
    <col min="6648" max="6894" width="9.140625" style="105"/>
    <col min="6895" max="6895" width="5.140625" style="105" customWidth="1"/>
    <col min="6896" max="6896" width="4.7109375" style="105" customWidth="1"/>
    <col min="6897" max="6897" width="5.7109375" style="105" customWidth="1"/>
    <col min="6898" max="6898" width="5.28515625" style="105" customWidth="1"/>
    <col min="6899" max="6899" width="49.85546875" style="105" customWidth="1"/>
    <col min="6900" max="6900" width="0" style="105" hidden="1" customWidth="1"/>
    <col min="6901" max="6901" width="11" style="105" customWidth="1"/>
    <col min="6902" max="6902" width="10.7109375" style="105" customWidth="1"/>
    <col min="6903" max="6903" width="11.42578125" style="105" customWidth="1"/>
    <col min="6904" max="7150" width="9.140625" style="105"/>
    <col min="7151" max="7151" width="5.140625" style="105" customWidth="1"/>
    <col min="7152" max="7152" width="4.7109375" style="105" customWidth="1"/>
    <col min="7153" max="7153" width="5.7109375" style="105" customWidth="1"/>
    <col min="7154" max="7154" width="5.28515625" style="105" customWidth="1"/>
    <col min="7155" max="7155" width="49.85546875" style="105" customWidth="1"/>
    <col min="7156" max="7156" width="0" style="105" hidden="1" customWidth="1"/>
    <col min="7157" max="7157" width="11" style="105" customWidth="1"/>
    <col min="7158" max="7158" width="10.7109375" style="105" customWidth="1"/>
    <col min="7159" max="7159" width="11.42578125" style="105" customWidth="1"/>
    <col min="7160" max="7406" width="9.140625" style="105"/>
    <col min="7407" max="7407" width="5.140625" style="105" customWidth="1"/>
    <col min="7408" max="7408" width="4.7109375" style="105" customWidth="1"/>
    <col min="7409" max="7409" width="5.7109375" style="105" customWidth="1"/>
    <col min="7410" max="7410" width="5.28515625" style="105" customWidth="1"/>
    <col min="7411" max="7411" width="49.85546875" style="105" customWidth="1"/>
    <col min="7412" max="7412" width="0" style="105" hidden="1" customWidth="1"/>
    <col min="7413" max="7413" width="11" style="105" customWidth="1"/>
    <col min="7414" max="7414" width="10.7109375" style="105" customWidth="1"/>
    <col min="7415" max="7415" width="11.42578125" style="105" customWidth="1"/>
    <col min="7416" max="7662" width="9.140625" style="105"/>
    <col min="7663" max="7663" width="5.140625" style="105" customWidth="1"/>
    <col min="7664" max="7664" width="4.7109375" style="105" customWidth="1"/>
    <col min="7665" max="7665" width="5.7109375" style="105" customWidth="1"/>
    <col min="7666" max="7666" width="5.28515625" style="105" customWidth="1"/>
    <col min="7667" max="7667" width="49.85546875" style="105" customWidth="1"/>
    <col min="7668" max="7668" width="0" style="105" hidden="1" customWidth="1"/>
    <col min="7669" max="7669" width="11" style="105" customWidth="1"/>
    <col min="7670" max="7670" width="10.7109375" style="105" customWidth="1"/>
    <col min="7671" max="7671" width="11.42578125" style="105" customWidth="1"/>
    <col min="7672" max="7918" width="9.140625" style="105"/>
    <col min="7919" max="7919" width="5.140625" style="105" customWidth="1"/>
    <col min="7920" max="7920" width="4.7109375" style="105" customWidth="1"/>
    <col min="7921" max="7921" width="5.7109375" style="105" customWidth="1"/>
    <col min="7922" max="7922" width="5.28515625" style="105" customWidth="1"/>
    <col min="7923" max="7923" width="49.85546875" style="105" customWidth="1"/>
    <col min="7924" max="7924" width="0" style="105" hidden="1" customWidth="1"/>
    <col min="7925" max="7925" width="11" style="105" customWidth="1"/>
    <col min="7926" max="7926" width="10.7109375" style="105" customWidth="1"/>
    <col min="7927" max="7927" width="11.42578125" style="105" customWidth="1"/>
    <col min="7928" max="8174" width="9.140625" style="105"/>
    <col min="8175" max="8175" width="5.140625" style="105" customWidth="1"/>
    <col min="8176" max="8176" width="4.7109375" style="105" customWidth="1"/>
    <col min="8177" max="8177" width="5.7109375" style="105" customWidth="1"/>
    <col min="8178" max="8178" width="5.28515625" style="105" customWidth="1"/>
    <col min="8179" max="8179" width="49.85546875" style="105" customWidth="1"/>
    <col min="8180" max="8180" width="0" style="105" hidden="1" customWidth="1"/>
    <col min="8181" max="8181" width="11" style="105" customWidth="1"/>
    <col min="8182" max="8182" width="10.7109375" style="105" customWidth="1"/>
    <col min="8183" max="8183" width="11.42578125" style="105" customWidth="1"/>
    <col min="8184" max="8430" width="9.140625" style="105"/>
    <col min="8431" max="8431" width="5.140625" style="105" customWidth="1"/>
    <col min="8432" max="8432" width="4.7109375" style="105" customWidth="1"/>
    <col min="8433" max="8433" width="5.7109375" style="105" customWidth="1"/>
    <col min="8434" max="8434" width="5.28515625" style="105" customWidth="1"/>
    <col min="8435" max="8435" width="49.85546875" style="105" customWidth="1"/>
    <col min="8436" max="8436" width="0" style="105" hidden="1" customWidth="1"/>
    <col min="8437" max="8437" width="11" style="105" customWidth="1"/>
    <col min="8438" max="8438" width="10.7109375" style="105" customWidth="1"/>
    <col min="8439" max="8439" width="11.42578125" style="105" customWidth="1"/>
    <col min="8440" max="8686" width="9.140625" style="105"/>
    <col min="8687" max="8687" width="5.140625" style="105" customWidth="1"/>
    <col min="8688" max="8688" width="4.7109375" style="105" customWidth="1"/>
    <col min="8689" max="8689" width="5.7109375" style="105" customWidth="1"/>
    <col min="8690" max="8690" width="5.28515625" style="105" customWidth="1"/>
    <col min="8691" max="8691" width="49.85546875" style="105" customWidth="1"/>
    <col min="8692" max="8692" width="0" style="105" hidden="1" customWidth="1"/>
    <col min="8693" max="8693" width="11" style="105" customWidth="1"/>
    <col min="8694" max="8694" width="10.7109375" style="105" customWidth="1"/>
    <col min="8695" max="8695" width="11.42578125" style="105" customWidth="1"/>
    <col min="8696" max="8942" width="9.140625" style="105"/>
    <col min="8943" max="8943" width="5.140625" style="105" customWidth="1"/>
    <col min="8944" max="8944" width="4.7109375" style="105" customWidth="1"/>
    <col min="8945" max="8945" width="5.7109375" style="105" customWidth="1"/>
    <col min="8946" max="8946" width="5.28515625" style="105" customWidth="1"/>
    <col min="8947" max="8947" width="49.85546875" style="105" customWidth="1"/>
    <col min="8948" max="8948" width="0" style="105" hidden="1" customWidth="1"/>
    <col min="8949" max="8949" width="11" style="105" customWidth="1"/>
    <col min="8950" max="8950" width="10.7109375" style="105" customWidth="1"/>
    <col min="8951" max="8951" width="11.42578125" style="105" customWidth="1"/>
    <col min="8952" max="9198" width="9.140625" style="105"/>
    <col min="9199" max="9199" width="5.140625" style="105" customWidth="1"/>
    <col min="9200" max="9200" width="4.7109375" style="105" customWidth="1"/>
    <col min="9201" max="9201" width="5.7109375" style="105" customWidth="1"/>
    <col min="9202" max="9202" width="5.28515625" style="105" customWidth="1"/>
    <col min="9203" max="9203" width="49.85546875" style="105" customWidth="1"/>
    <col min="9204" max="9204" width="0" style="105" hidden="1" customWidth="1"/>
    <col min="9205" max="9205" width="11" style="105" customWidth="1"/>
    <col min="9206" max="9206" width="10.7109375" style="105" customWidth="1"/>
    <col min="9207" max="9207" width="11.42578125" style="105" customWidth="1"/>
    <col min="9208" max="9454" width="9.140625" style="105"/>
    <col min="9455" max="9455" width="5.140625" style="105" customWidth="1"/>
    <col min="9456" max="9456" width="4.7109375" style="105" customWidth="1"/>
    <col min="9457" max="9457" width="5.7109375" style="105" customWidth="1"/>
    <col min="9458" max="9458" width="5.28515625" style="105" customWidth="1"/>
    <col min="9459" max="9459" width="49.85546875" style="105" customWidth="1"/>
    <col min="9460" max="9460" width="0" style="105" hidden="1" customWidth="1"/>
    <col min="9461" max="9461" width="11" style="105" customWidth="1"/>
    <col min="9462" max="9462" width="10.7109375" style="105" customWidth="1"/>
    <col min="9463" max="9463" width="11.42578125" style="105" customWidth="1"/>
    <col min="9464" max="9710" width="9.140625" style="105"/>
    <col min="9711" max="9711" width="5.140625" style="105" customWidth="1"/>
    <col min="9712" max="9712" width="4.7109375" style="105" customWidth="1"/>
    <col min="9713" max="9713" width="5.7109375" style="105" customWidth="1"/>
    <col min="9714" max="9714" width="5.28515625" style="105" customWidth="1"/>
    <col min="9715" max="9715" width="49.85546875" style="105" customWidth="1"/>
    <col min="9716" max="9716" width="0" style="105" hidden="1" customWidth="1"/>
    <col min="9717" max="9717" width="11" style="105" customWidth="1"/>
    <col min="9718" max="9718" width="10.7109375" style="105" customWidth="1"/>
    <col min="9719" max="9719" width="11.42578125" style="105" customWidth="1"/>
    <col min="9720" max="9966" width="9.140625" style="105"/>
    <col min="9967" max="9967" width="5.140625" style="105" customWidth="1"/>
    <col min="9968" max="9968" width="4.7109375" style="105" customWidth="1"/>
    <col min="9969" max="9969" width="5.7109375" style="105" customWidth="1"/>
    <col min="9970" max="9970" width="5.28515625" style="105" customWidth="1"/>
    <col min="9971" max="9971" width="49.85546875" style="105" customWidth="1"/>
    <col min="9972" max="9972" width="0" style="105" hidden="1" customWidth="1"/>
    <col min="9973" max="9973" width="11" style="105" customWidth="1"/>
    <col min="9974" max="9974" width="10.7109375" style="105" customWidth="1"/>
    <col min="9975" max="9975" width="11.42578125" style="105" customWidth="1"/>
    <col min="9976" max="10222" width="9.140625" style="105"/>
    <col min="10223" max="10223" width="5.140625" style="105" customWidth="1"/>
    <col min="10224" max="10224" width="4.7109375" style="105" customWidth="1"/>
    <col min="10225" max="10225" width="5.7109375" style="105" customWidth="1"/>
    <col min="10226" max="10226" width="5.28515625" style="105" customWidth="1"/>
    <col min="10227" max="10227" width="49.85546875" style="105" customWidth="1"/>
    <col min="10228" max="10228" width="0" style="105" hidden="1" customWidth="1"/>
    <col min="10229" max="10229" width="11" style="105" customWidth="1"/>
    <col min="10230" max="10230" width="10.7109375" style="105" customWidth="1"/>
    <col min="10231" max="10231" width="11.42578125" style="105" customWidth="1"/>
    <col min="10232" max="10478" width="9.140625" style="105"/>
    <col min="10479" max="10479" width="5.140625" style="105" customWidth="1"/>
    <col min="10480" max="10480" width="4.7109375" style="105" customWidth="1"/>
    <col min="10481" max="10481" width="5.7109375" style="105" customWidth="1"/>
    <col min="10482" max="10482" width="5.28515625" style="105" customWidth="1"/>
    <col min="10483" max="10483" width="49.85546875" style="105" customWidth="1"/>
    <col min="10484" max="10484" width="0" style="105" hidden="1" customWidth="1"/>
    <col min="10485" max="10485" width="11" style="105" customWidth="1"/>
    <col min="10486" max="10486" width="10.7109375" style="105" customWidth="1"/>
    <col min="10487" max="10487" width="11.42578125" style="105" customWidth="1"/>
    <col min="10488" max="10734" width="9.140625" style="105"/>
    <col min="10735" max="10735" width="5.140625" style="105" customWidth="1"/>
    <col min="10736" max="10736" width="4.7109375" style="105" customWidth="1"/>
    <col min="10737" max="10737" width="5.7109375" style="105" customWidth="1"/>
    <col min="10738" max="10738" width="5.28515625" style="105" customWidth="1"/>
    <col min="10739" max="10739" width="49.85546875" style="105" customWidth="1"/>
    <col min="10740" max="10740" width="0" style="105" hidden="1" customWidth="1"/>
    <col min="10741" max="10741" width="11" style="105" customWidth="1"/>
    <col min="10742" max="10742" width="10.7109375" style="105" customWidth="1"/>
    <col min="10743" max="10743" width="11.42578125" style="105" customWidth="1"/>
    <col min="10744" max="10990" width="9.140625" style="105"/>
    <col min="10991" max="10991" width="5.140625" style="105" customWidth="1"/>
    <col min="10992" max="10992" width="4.7109375" style="105" customWidth="1"/>
    <col min="10993" max="10993" width="5.7109375" style="105" customWidth="1"/>
    <col min="10994" max="10994" width="5.28515625" style="105" customWidth="1"/>
    <col min="10995" max="10995" width="49.85546875" style="105" customWidth="1"/>
    <col min="10996" max="10996" width="0" style="105" hidden="1" customWidth="1"/>
    <col min="10997" max="10997" width="11" style="105" customWidth="1"/>
    <col min="10998" max="10998" width="10.7109375" style="105" customWidth="1"/>
    <col min="10999" max="10999" width="11.42578125" style="105" customWidth="1"/>
    <col min="11000" max="11246" width="9.140625" style="105"/>
    <col min="11247" max="11247" width="5.140625" style="105" customWidth="1"/>
    <col min="11248" max="11248" width="4.7109375" style="105" customWidth="1"/>
    <col min="11249" max="11249" width="5.7109375" style="105" customWidth="1"/>
    <col min="11250" max="11250" width="5.28515625" style="105" customWidth="1"/>
    <col min="11251" max="11251" width="49.85546875" style="105" customWidth="1"/>
    <col min="11252" max="11252" width="0" style="105" hidden="1" customWidth="1"/>
    <col min="11253" max="11253" width="11" style="105" customWidth="1"/>
    <col min="11254" max="11254" width="10.7109375" style="105" customWidth="1"/>
    <col min="11255" max="11255" width="11.42578125" style="105" customWidth="1"/>
    <col min="11256" max="11502" width="9.140625" style="105"/>
    <col min="11503" max="11503" width="5.140625" style="105" customWidth="1"/>
    <col min="11504" max="11504" width="4.7109375" style="105" customWidth="1"/>
    <col min="11505" max="11505" width="5.7109375" style="105" customWidth="1"/>
    <col min="11506" max="11506" width="5.28515625" style="105" customWidth="1"/>
    <col min="11507" max="11507" width="49.85546875" style="105" customWidth="1"/>
    <col min="11508" max="11508" width="0" style="105" hidden="1" customWidth="1"/>
    <col min="11509" max="11509" width="11" style="105" customWidth="1"/>
    <col min="11510" max="11510" width="10.7109375" style="105" customWidth="1"/>
    <col min="11511" max="11511" width="11.42578125" style="105" customWidth="1"/>
    <col min="11512" max="11758" width="9.140625" style="105"/>
    <col min="11759" max="11759" width="5.140625" style="105" customWidth="1"/>
    <col min="11760" max="11760" width="4.7109375" style="105" customWidth="1"/>
    <col min="11761" max="11761" width="5.7109375" style="105" customWidth="1"/>
    <col min="11762" max="11762" width="5.28515625" style="105" customWidth="1"/>
    <col min="11763" max="11763" width="49.85546875" style="105" customWidth="1"/>
    <col min="11764" max="11764" width="0" style="105" hidden="1" customWidth="1"/>
    <col min="11765" max="11765" width="11" style="105" customWidth="1"/>
    <col min="11766" max="11766" width="10.7109375" style="105" customWidth="1"/>
    <col min="11767" max="11767" width="11.42578125" style="105" customWidth="1"/>
    <col min="11768" max="12014" width="9.140625" style="105"/>
    <col min="12015" max="12015" width="5.140625" style="105" customWidth="1"/>
    <col min="12016" max="12016" width="4.7109375" style="105" customWidth="1"/>
    <col min="12017" max="12017" width="5.7109375" style="105" customWidth="1"/>
    <col min="12018" max="12018" width="5.28515625" style="105" customWidth="1"/>
    <col min="12019" max="12019" width="49.85546875" style="105" customWidth="1"/>
    <col min="12020" max="12020" width="0" style="105" hidden="1" customWidth="1"/>
    <col min="12021" max="12021" width="11" style="105" customWidth="1"/>
    <col min="12022" max="12022" width="10.7109375" style="105" customWidth="1"/>
    <col min="12023" max="12023" width="11.42578125" style="105" customWidth="1"/>
    <col min="12024" max="12270" width="9.140625" style="105"/>
    <col min="12271" max="12271" width="5.140625" style="105" customWidth="1"/>
    <col min="12272" max="12272" width="4.7109375" style="105" customWidth="1"/>
    <col min="12273" max="12273" width="5.7109375" style="105" customWidth="1"/>
    <col min="12274" max="12274" width="5.28515625" style="105" customWidth="1"/>
    <col min="12275" max="12275" width="49.85546875" style="105" customWidth="1"/>
    <col min="12276" max="12276" width="0" style="105" hidden="1" customWidth="1"/>
    <col min="12277" max="12277" width="11" style="105" customWidth="1"/>
    <col min="12278" max="12278" width="10.7109375" style="105" customWidth="1"/>
    <col min="12279" max="12279" width="11.42578125" style="105" customWidth="1"/>
    <col min="12280" max="12526" width="9.140625" style="105"/>
    <col min="12527" max="12527" width="5.140625" style="105" customWidth="1"/>
    <col min="12528" max="12528" width="4.7109375" style="105" customWidth="1"/>
    <col min="12529" max="12529" width="5.7109375" style="105" customWidth="1"/>
    <col min="12530" max="12530" width="5.28515625" style="105" customWidth="1"/>
    <col min="12531" max="12531" width="49.85546875" style="105" customWidth="1"/>
    <col min="12532" max="12532" width="0" style="105" hidden="1" customWidth="1"/>
    <col min="12533" max="12533" width="11" style="105" customWidth="1"/>
    <col min="12534" max="12534" width="10.7109375" style="105" customWidth="1"/>
    <col min="12535" max="12535" width="11.42578125" style="105" customWidth="1"/>
    <col min="12536" max="12782" width="9.140625" style="105"/>
    <col min="12783" max="12783" width="5.140625" style="105" customWidth="1"/>
    <col min="12784" max="12784" width="4.7109375" style="105" customWidth="1"/>
    <col min="12785" max="12785" width="5.7109375" style="105" customWidth="1"/>
    <col min="12786" max="12786" width="5.28515625" style="105" customWidth="1"/>
    <col min="12787" max="12787" width="49.85546875" style="105" customWidth="1"/>
    <col min="12788" max="12788" width="0" style="105" hidden="1" customWidth="1"/>
    <col min="12789" max="12789" width="11" style="105" customWidth="1"/>
    <col min="12790" max="12790" width="10.7109375" style="105" customWidth="1"/>
    <col min="12791" max="12791" width="11.42578125" style="105" customWidth="1"/>
    <col min="12792" max="13038" width="9.140625" style="105"/>
    <col min="13039" max="13039" width="5.140625" style="105" customWidth="1"/>
    <col min="13040" max="13040" width="4.7109375" style="105" customWidth="1"/>
    <col min="13041" max="13041" width="5.7109375" style="105" customWidth="1"/>
    <col min="13042" max="13042" width="5.28515625" style="105" customWidth="1"/>
    <col min="13043" max="13043" width="49.85546875" style="105" customWidth="1"/>
    <col min="13044" max="13044" width="0" style="105" hidden="1" customWidth="1"/>
    <col min="13045" max="13045" width="11" style="105" customWidth="1"/>
    <col min="13046" max="13046" width="10.7109375" style="105" customWidth="1"/>
    <col min="13047" max="13047" width="11.42578125" style="105" customWidth="1"/>
    <col min="13048" max="13294" width="9.140625" style="105"/>
    <col min="13295" max="13295" width="5.140625" style="105" customWidth="1"/>
    <col min="13296" max="13296" width="4.7109375" style="105" customWidth="1"/>
    <col min="13297" max="13297" width="5.7109375" style="105" customWidth="1"/>
    <col min="13298" max="13298" width="5.28515625" style="105" customWidth="1"/>
    <col min="13299" max="13299" width="49.85546875" style="105" customWidth="1"/>
    <col min="13300" max="13300" width="0" style="105" hidden="1" customWidth="1"/>
    <col min="13301" max="13301" width="11" style="105" customWidth="1"/>
    <col min="13302" max="13302" width="10.7109375" style="105" customWidth="1"/>
    <col min="13303" max="13303" width="11.42578125" style="105" customWidth="1"/>
    <col min="13304" max="13550" width="9.140625" style="105"/>
    <col min="13551" max="13551" width="5.140625" style="105" customWidth="1"/>
    <col min="13552" max="13552" width="4.7109375" style="105" customWidth="1"/>
    <col min="13553" max="13553" width="5.7109375" style="105" customWidth="1"/>
    <col min="13554" max="13554" width="5.28515625" style="105" customWidth="1"/>
    <col min="13555" max="13555" width="49.85546875" style="105" customWidth="1"/>
    <col min="13556" max="13556" width="0" style="105" hidden="1" customWidth="1"/>
    <col min="13557" max="13557" width="11" style="105" customWidth="1"/>
    <col min="13558" max="13558" width="10.7109375" style="105" customWidth="1"/>
    <col min="13559" max="13559" width="11.42578125" style="105" customWidth="1"/>
    <col min="13560" max="13806" width="9.140625" style="105"/>
    <col min="13807" max="13807" width="5.140625" style="105" customWidth="1"/>
    <col min="13808" max="13808" width="4.7109375" style="105" customWidth="1"/>
    <col min="13809" max="13809" width="5.7109375" style="105" customWidth="1"/>
    <col min="13810" max="13810" width="5.28515625" style="105" customWidth="1"/>
    <col min="13811" max="13811" width="49.85546875" style="105" customWidth="1"/>
    <col min="13812" max="13812" width="0" style="105" hidden="1" customWidth="1"/>
    <col min="13813" max="13813" width="11" style="105" customWidth="1"/>
    <col min="13814" max="13814" width="10.7109375" style="105" customWidth="1"/>
    <col min="13815" max="13815" width="11.42578125" style="105" customWidth="1"/>
    <col min="13816" max="14062" width="9.140625" style="105"/>
    <col min="14063" max="14063" width="5.140625" style="105" customWidth="1"/>
    <col min="14064" max="14064" width="4.7109375" style="105" customWidth="1"/>
    <col min="14065" max="14065" width="5.7109375" style="105" customWidth="1"/>
    <col min="14066" max="14066" width="5.28515625" style="105" customWidth="1"/>
    <col min="14067" max="14067" width="49.85546875" style="105" customWidth="1"/>
    <col min="14068" max="14068" width="0" style="105" hidden="1" customWidth="1"/>
    <col min="14069" max="14069" width="11" style="105" customWidth="1"/>
    <col min="14070" max="14070" width="10.7109375" style="105" customWidth="1"/>
    <col min="14071" max="14071" width="11.42578125" style="105" customWidth="1"/>
    <col min="14072" max="14318" width="9.140625" style="105"/>
    <col min="14319" max="14319" width="5.140625" style="105" customWidth="1"/>
    <col min="14320" max="14320" width="4.7109375" style="105" customWidth="1"/>
    <col min="14321" max="14321" width="5.7109375" style="105" customWidth="1"/>
    <col min="14322" max="14322" width="5.28515625" style="105" customWidth="1"/>
    <col min="14323" max="14323" width="49.85546875" style="105" customWidth="1"/>
    <col min="14324" max="14324" width="0" style="105" hidden="1" customWidth="1"/>
    <col min="14325" max="14325" width="11" style="105" customWidth="1"/>
    <col min="14326" max="14326" width="10.7109375" style="105" customWidth="1"/>
    <col min="14327" max="14327" width="11.42578125" style="105" customWidth="1"/>
    <col min="14328" max="14574" width="9.140625" style="105"/>
    <col min="14575" max="14575" width="5.140625" style="105" customWidth="1"/>
    <col min="14576" max="14576" width="4.7109375" style="105" customWidth="1"/>
    <col min="14577" max="14577" width="5.7109375" style="105" customWidth="1"/>
    <col min="14578" max="14578" width="5.28515625" style="105" customWidth="1"/>
    <col min="14579" max="14579" width="49.85546875" style="105" customWidth="1"/>
    <col min="14580" max="14580" width="0" style="105" hidden="1" customWidth="1"/>
    <col min="14581" max="14581" width="11" style="105" customWidth="1"/>
    <col min="14582" max="14582" width="10.7109375" style="105" customWidth="1"/>
    <col min="14583" max="14583" width="11.42578125" style="105" customWidth="1"/>
    <col min="14584" max="14830" width="9.140625" style="105"/>
    <col min="14831" max="14831" width="5.140625" style="105" customWidth="1"/>
    <col min="14832" max="14832" width="4.7109375" style="105" customWidth="1"/>
    <col min="14833" max="14833" width="5.7109375" style="105" customWidth="1"/>
    <col min="14834" max="14834" width="5.28515625" style="105" customWidth="1"/>
    <col min="14835" max="14835" width="49.85546875" style="105" customWidth="1"/>
    <col min="14836" max="14836" width="0" style="105" hidden="1" customWidth="1"/>
    <col min="14837" max="14837" width="11" style="105" customWidth="1"/>
    <col min="14838" max="14838" width="10.7109375" style="105" customWidth="1"/>
    <col min="14839" max="14839" width="11.42578125" style="105" customWidth="1"/>
    <col min="14840" max="15086" width="9.140625" style="105"/>
    <col min="15087" max="15087" width="5.140625" style="105" customWidth="1"/>
    <col min="15088" max="15088" width="4.7109375" style="105" customWidth="1"/>
    <col min="15089" max="15089" width="5.7109375" style="105" customWidth="1"/>
    <col min="15090" max="15090" width="5.28515625" style="105" customWidth="1"/>
    <col min="15091" max="15091" width="49.85546875" style="105" customWidth="1"/>
    <col min="15092" max="15092" width="0" style="105" hidden="1" customWidth="1"/>
    <col min="15093" max="15093" width="11" style="105" customWidth="1"/>
    <col min="15094" max="15094" width="10.7109375" style="105" customWidth="1"/>
    <col min="15095" max="15095" width="11.42578125" style="105" customWidth="1"/>
    <col min="15096" max="15342" width="9.140625" style="105"/>
    <col min="15343" max="15343" width="5.140625" style="105" customWidth="1"/>
    <col min="15344" max="15344" width="4.7109375" style="105" customWidth="1"/>
    <col min="15345" max="15345" width="5.7109375" style="105" customWidth="1"/>
    <col min="15346" max="15346" width="5.28515625" style="105" customWidth="1"/>
    <col min="15347" max="15347" width="49.85546875" style="105" customWidth="1"/>
    <col min="15348" max="15348" width="0" style="105" hidden="1" customWidth="1"/>
    <col min="15349" max="15349" width="11" style="105" customWidth="1"/>
    <col min="15350" max="15350" width="10.7109375" style="105" customWidth="1"/>
    <col min="15351" max="15351" width="11.42578125" style="105" customWidth="1"/>
    <col min="15352" max="15598" width="9.140625" style="105"/>
    <col min="15599" max="15599" width="5.140625" style="105" customWidth="1"/>
    <col min="15600" max="15600" width="4.7109375" style="105" customWidth="1"/>
    <col min="15601" max="15601" width="5.7109375" style="105" customWidth="1"/>
    <col min="15602" max="15602" width="5.28515625" style="105" customWidth="1"/>
    <col min="15603" max="15603" width="49.85546875" style="105" customWidth="1"/>
    <col min="15604" max="15604" width="0" style="105" hidden="1" customWidth="1"/>
    <col min="15605" max="15605" width="11" style="105" customWidth="1"/>
    <col min="15606" max="15606" width="10.7109375" style="105" customWidth="1"/>
    <col min="15607" max="15607" width="11.42578125" style="105" customWidth="1"/>
    <col min="15608" max="15854" width="9.140625" style="105"/>
    <col min="15855" max="15855" width="5.140625" style="105" customWidth="1"/>
    <col min="15856" max="15856" width="4.7109375" style="105" customWidth="1"/>
    <col min="15857" max="15857" width="5.7109375" style="105" customWidth="1"/>
    <col min="15858" max="15858" width="5.28515625" style="105" customWidth="1"/>
    <col min="15859" max="15859" width="49.85546875" style="105" customWidth="1"/>
    <col min="15860" max="15860" width="0" style="105" hidden="1" customWidth="1"/>
    <col min="15861" max="15861" width="11" style="105" customWidth="1"/>
    <col min="15862" max="15862" width="10.7109375" style="105" customWidth="1"/>
    <col min="15863" max="15863" width="11.42578125" style="105" customWidth="1"/>
    <col min="15864" max="16110" width="9.140625" style="105"/>
    <col min="16111" max="16111" width="5.140625" style="105" customWidth="1"/>
    <col min="16112" max="16112" width="4.7109375" style="105" customWidth="1"/>
    <col min="16113" max="16113" width="5.7109375" style="105" customWidth="1"/>
    <col min="16114" max="16114" width="5.28515625" style="105" customWidth="1"/>
    <col min="16115" max="16115" width="49.85546875" style="105" customWidth="1"/>
    <col min="16116" max="16116" width="0" style="105" hidden="1" customWidth="1"/>
    <col min="16117" max="16117" width="11" style="105" customWidth="1"/>
    <col min="16118" max="16118" width="10.7109375" style="105" customWidth="1"/>
    <col min="16119" max="16119" width="11.42578125" style="105" customWidth="1"/>
    <col min="16120" max="16384" width="9.140625" style="105"/>
  </cols>
  <sheetData>
    <row r="1" spans="1:8" ht="14.25">
      <c r="A1" s="282" t="s">
        <v>754</v>
      </c>
      <c r="B1" s="282"/>
      <c r="C1" s="282"/>
      <c r="D1" s="282"/>
      <c r="E1" s="282"/>
      <c r="F1" s="282"/>
      <c r="G1" s="282"/>
      <c r="H1" s="282"/>
    </row>
    <row r="2" spans="1:8" ht="33.75" customHeight="1">
      <c r="A2" s="283" t="s">
        <v>755</v>
      </c>
      <c r="B2" s="283"/>
      <c r="C2" s="283"/>
      <c r="D2" s="283"/>
      <c r="E2" s="283"/>
      <c r="F2" s="283"/>
      <c r="G2" s="283"/>
      <c r="H2" s="283"/>
    </row>
    <row r="3" spans="1:8" ht="3" customHeight="1">
      <c r="A3" s="208"/>
      <c r="B3" s="208"/>
      <c r="C3" s="208"/>
      <c r="D3" s="208"/>
      <c r="E3" s="126"/>
      <c r="F3" s="126"/>
      <c r="G3" s="126"/>
      <c r="H3" s="126"/>
    </row>
    <row r="4" spans="1:8">
      <c r="B4" s="209"/>
      <c r="C4" s="210"/>
      <c r="D4" s="210"/>
      <c r="E4" s="106"/>
      <c r="G4" s="284" t="s">
        <v>750</v>
      </c>
      <c r="H4" s="284"/>
    </row>
    <row r="5" spans="1:8" s="107" customFormat="1" ht="12.75" customHeight="1">
      <c r="A5" s="285" t="s">
        <v>197</v>
      </c>
      <c r="B5" s="286" t="s">
        <v>198</v>
      </c>
      <c r="C5" s="288" t="s">
        <v>199</v>
      </c>
      <c r="D5" s="288" t="s">
        <v>200</v>
      </c>
      <c r="E5" s="289" t="s">
        <v>733</v>
      </c>
      <c r="F5" s="290" t="s">
        <v>768</v>
      </c>
      <c r="G5" s="292" t="s">
        <v>203</v>
      </c>
      <c r="H5" s="292"/>
    </row>
    <row r="6" spans="1:8" s="108" customFormat="1" ht="48" customHeight="1">
      <c r="A6" s="285"/>
      <c r="B6" s="287"/>
      <c r="C6" s="287"/>
      <c r="D6" s="287"/>
      <c r="E6" s="289"/>
      <c r="F6" s="291"/>
      <c r="G6" s="121" t="s">
        <v>204</v>
      </c>
      <c r="H6" s="121" t="s">
        <v>205</v>
      </c>
    </row>
    <row r="7" spans="1:8" s="109" customFormat="1">
      <c r="A7" s="6">
        <v>1</v>
      </c>
      <c r="B7" s="6">
        <v>2</v>
      </c>
      <c r="C7" s="6">
        <v>3</v>
      </c>
      <c r="D7" s="6">
        <v>4</v>
      </c>
      <c r="E7" s="36">
        <v>5</v>
      </c>
      <c r="F7" s="36">
        <v>6</v>
      </c>
      <c r="G7" s="36">
        <v>7</v>
      </c>
      <c r="H7" s="36">
        <v>8</v>
      </c>
    </row>
    <row r="8" spans="1:8" s="110" customFormat="1" ht="36" customHeight="1">
      <c r="A8" s="120">
        <v>2000</v>
      </c>
      <c r="B8" s="221" t="s">
        <v>206</v>
      </c>
      <c r="C8" s="222" t="s">
        <v>12</v>
      </c>
      <c r="D8" s="222" t="s">
        <v>12</v>
      </c>
      <c r="E8" s="223" t="s">
        <v>756</v>
      </c>
      <c r="F8" s="224">
        <f>G8+H8</f>
        <v>360635.9</v>
      </c>
      <c r="G8" s="225">
        <f>SUM(G9,G100,G126,G172,G277,G311,G347,G406,G469,G530,G580)</f>
        <v>260622</v>
      </c>
      <c r="H8" s="225">
        <f>SUM(H9,H100,H126,H172,H277,H311,H347,H406,H469,H530,H580)</f>
        <v>100013.9</v>
      </c>
    </row>
    <row r="9" spans="1:8" s="111" customFormat="1" ht="51" customHeight="1">
      <c r="A9" s="124">
        <v>2100</v>
      </c>
      <c r="B9" s="213" t="s">
        <v>207</v>
      </c>
      <c r="C9" s="211">
        <v>0</v>
      </c>
      <c r="D9" s="211">
        <v>0</v>
      </c>
      <c r="E9" s="223" t="s">
        <v>757</v>
      </c>
      <c r="F9" s="224">
        <f>G9+H9</f>
        <v>166740.1</v>
      </c>
      <c r="G9" s="226">
        <f>SUM(G11,G38,G46,G58,G63,G68,G85,G90)</f>
        <v>122425</v>
      </c>
      <c r="H9" s="226">
        <f>SUM(H11,H38,H46,H58,H63,H68,H85,H90)</f>
        <v>44315.1</v>
      </c>
    </row>
    <row r="10" spans="1:8" ht="11.25" customHeight="1">
      <c r="A10" s="89"/>
      <c r="B10" s="213"/>
      <c r="C10" s="211"/>
      <c r="D10" s="211"/>
      <c r="E10" s="227" t="s">
        <v>5</v>
      </c>
      <c r="F10" s="228"/>
      <c r="G10" s="228"/>
      <c r="H10" s="228"/>
    </row>
    <row r="11" spans="1:8" s="112" customFormat="1" ht="42" customHeight="1">
      <c r="A11" s="89">
        <v>2110</v>
      </c>
      <c r="B11" s="213" t="s">
        <v>207</v>
      </c>
      <c r="C11" s="211">
        <v>1</v>
      </c>
      <c r="D11" s="211">
        <v>0</v>
      </c>
      <c r="E11" s="229" t="s">
        <v>210</v>
      </c>
      <c r="F11" s="230">
        <f>G11+H11</f>
        <v>127565.1</v>
      </c>
      <c r="G11" s="231">
        <f>SUM(G13,G32,G35)</f>
        <v>108950</v>
      </c>
      <c r="H11" s="231">
        <f>SUM(H13,H32,H35)</f>
        <v>18615.099999999999</v>
      </c>
    </row>
    <row r="12" spans="1:8" s="112" customFormat="1" ht="10.5" customHeight="1">
      <c r="A12" s="89"/>
      <c r="B12" s="213"/>
      <c r="C12" s="211"/>
      <c r="D12" s="211"/>
      <c r="E12" s="227" t="s">
        <v>31</v>
      </c>
      <c r="F12" s="232"/>
      <c r="G12" s="232"/>
      <c r="H12" s="232"/>
    </row>
    <row r="13" spans="1:8" ht="12" customHeight="1">
      <c r="A13" s="89">
        <v>2111</v>
      </c>
      <c r="B13" s="10" t="s">
        <v>207</v>
      </c>
      <c r="C13" s="212">
        <v>1</v>
      </c>
      <c r="D13" s="212">
        <v>1</v>
      </c>
      <c r="E13" s="227" t="s">
        <v>734</v>
      </c>
      <c r="F13" s="233">
        <f>G13+H13</f>
        <v>127565.1</v>
      </c>
      <c r="G13" s="234">
        <f>SUM(G15:G29)</f>
        <v>108950</v>
      </c>
      <c r="H13" s="234">
        <f>SUM(H15:H31)</f>
        <v>18615.099999999999</v>
      </c>
    </row>
    <row r="14" spans="1:8" ht="25.5" customHeight="1">
      <c r="A14" s="89"/>
      <c r="B14" s="10"/>
      <c r="C14" s="212"/>
      <c r="D14" s="212"/>
      <c r="E14" s="227" t="s">
        <v>735</v>
      </c>
      <c r="F14" s="235"/>
      <c r="G14" s="235"/>
      <c r="H14" s="235"/>
    </row>
    <row r="15" spans="1:8" ht="12.75" customHeight="1">
      <c r="A15" s="89"/>
      <c r="B15" s="10"/>
      <c r="C15" s="212"/>
      <c r="D15" s="212"/>
      <c r="E15" s="12" t="s">
        <v>401</v>
      </c>
      <c r="F15" s="116">
        <f>SUM(G15:H15)</f>
        <v>84000</v>
      </c>
      <c r="G15" s="116">
        <v>84000</v>
      </c>
      <c r="H15" s="235"/>
    </row>
    <row r="16" spans="1:8" ht="24">
      <c r="A16" s="89"/>
      <c r="B16" s="10"/>
      <c r="C16" s="212"/>
      <c r="D16" s="212"/>
      <c r="E16" s="12" t="s">
        <v>403</v>
      </c>
      <c r="F16" s="116">
        <f t="shared" ref="F16:F31" si="0">SUM(G16:H16)</f>
        <v>10500</v>
      </c>
      <c r="G16" s="116">
        <v>10500</v>
      </c>
      <c r="H16" s="235"/>
    </row>
    <row r="17" spans="1:8">
      <c r="A17" s="89"/>
      <c r="B17" s="10"/>
      <c r="C17" s="212"/>
      <c r="D17" s="212"/>
      <c r="E17" s="14" t="s">
        <v>417</v>
      </c>
      <c r="F17" s="116">
        <f t="shared" si="0"/>
        <v>5000</v>
      </c>
      <c r="G17" s="116">
        <v>5000</v>
      </c>
      <c r="H17" s="235"/>
    </row>
    <row r="18" spans="1:8">
      <c r="A18" s="89"/>
      <c r="B18" s="10"/>
      <c r="C18" s="212"/>
      <c r="D18" s="212"/>
      <c r="E18" s="12" t="s">
        <v>419</v>
      </c>
      <c r="F18" s="116">
        <f t="shared" si="0"/>
        <v>150</v>
      </c>
      <c r="G18" s="116">
        <v>150</v>
      </c>
      <c r="H18" s="235"/>
    </row>
    <row r="19" spans="1:8">
      <c r="A19" s="89"/>
      <c r="B19" s="10"/>
      <c r="C19" s="212"/>
      <c r="D19" s="212"/>
      <c r="E19" s="12" t="s">
        <v>782</v>
      </c>
      <c r="F19" s="116">
        <f t="shared" si="0"/>
        <v>1250</v>
      </c>
      <c r="G19" s="116">
        <v>1250</v>
      </c>
      <c r="H19" s="235"/>
    </row>
    <row r="20" spans="1:8">
      <c r="A20" s="89"/>
      <c r="B20" s="10"/>
      <c r="C20" s="212"/>
      <c r="D20" s="212"/>
      <c r="E20" s="12" t="s">
        <v>423</v>
      </c>
      <c r="F20" s="116">
        <f t="shared" si="0"/>
        <v>200</v>
      </c>
      <c r="G20" s="116">
        <v>200</v>
      </c>
      <c r="H20" s="235"/>
    </row>
    <row r="21" spans="1:8">
      <c r="A21" s="89"/>
      <c r="B21" s="10"/>
      <c r="C21" s="212"/>
      <c r="D21" s="212"/>
      <c r="E21" s="12" t="s">
        <v>430</v>
      </c>
      <c r="F21" s="116">
        <f t="shared" si="0"/>
        <v>1700</v>
      </c>
      <c r="G21" s="116">
        <v>1700</v>
      </c>
      <c r="H21" s="235"/>
    </row>
    <row r="22" spans="1:8">
      <c r="A22" s="89"/>
      <c r="B22" s="10"/>
      <c r="C22" s="212"/>
      <c r="D22" s="212"/>
      <c r="E22" s="12" t="s">
        <v>788</v>
      </c>
      <c r="F22" s="116">
        <f t="shared" si="0"/>
        <v>0</v>
      </c>
      <c r="G22" s="116">
        <v>0</v>
      </c>
      <c r="H22" s="235"/>
    </row>
    <row r="23" spans="1:8">
      <c r="A23" s="89"/>
      <c r="B23" s="10"/>
      <c r="C23" s="212"/>
      <c r="D23" s="212"/>
      <c r="E23" s="12" t="s">
        <v>442</v>
      </c>
      <c r="F23" s="116">
        <f t="shared" si="0"/>
        <v>300</v>
      </c>
      <c r="G23" s="116">
        <v>300</v>
      </c>
      <c r="H23" s="235"/>
    </row>
    <row r="24" spans="1:8">
      <c r="A24" s="89"/>
      <c r="B24" s="10"/>
      <c r="C24" s="212"/>
      <c r="D24" s="212"/>
      <c r="E24" s="12" t="s">
        <v>773</v>
      </c>
      <c r="F24" s="116">
        <f t="shared" si="0"/>
        <v>850</v>
      </c>
      <c r="G24" s="116">
        <v>850</v>
      </c>
      <c r="H24" s="235"/>
    </row>
    <row r="25" spans="1:8" ht="12.75" customHeight="1">
      <c r="A25" s="89"/>
      <c r="B25" s="10"/>
      <c r="C25" s="212"/>
      <c r="D25" s="212"/>
      <c r="E25" s="12" t="s">
        <v>783</v>
      </c>
      <c r="F25" s="116">
        <f t="shared" si="0"/>
        <v>200</v>
      </c>
      <c r="G25" s="116">
        <v>200</v>
      </c>
      <c r="H25" s="235"/>
    </row>
    <row r="26" spans="1:8">
      <c r="A26" s="89"/>
      <c r="B26" s="10"/>
      <c r="C26" s="212"/>
      <c r="D26" s="212"/>
      <c r="E26" s="12" t="s">
        <v>460</v>
      </c>
      <c r="F26" s="116">
        <f t="shared" si="0"/>
        <v>1000</v>
      </c>
      <c r="G26" s="116">
        <v>1000</v>
      </c>
      <c r="H26" s="235"/>
    </row>
    <row r="27" spans="1:8">
      <c r="A27" s="89"/>
      <c r="B27" s="10"/>
      <c r="C27" s="212"/>
      <c r="D27" s="212"/>
      <c r="E27" s="12" t="s">
        <v>466</v>
      </c>
      <c r="F27" s="116">
        <f t="shared" si="0"/>
        <v>3000</v>
      </c>
      <c r="G27" s="116">
        <v>3000</v>
      </c>
      <c r="H27" s="235"/>
    </row>
    <row r="28" spans="1:8">
      <c r="A28" s="89"/>
      <c r="B28" s="10"/>
      <c r="C28" s="212"/>
      <c r="D28" s="212"/>
      <c r="E28" s="12" t="s">
        <v>777</v>
      </c>
      <c r="F28" s="116">
        <f t="shared" si="0"/>
        <v>500</v>
      </c>
      <c r="G28" s="116">
        <v>500</v>
      </c>
      <c r="H28" s="235"/>
    </row>
    <row r="29" spans="1:8">
      <c r="A29" s="89"/>
      <c r="B29" s="10"/>
      <c r="C29" s="212"/>
      <c r="D29" s="212"/>
      <c r="E29" s="12" t="s">
        <v>565</v>
      </c>
      <c r="F29" s="116">
        <f t="shared" si="0"/>
        <v>300</v>
      </c>
      <c r="G29" s="116">
        <v>300</v>
      </c>
      <c r="H29" s="235"/>
    </row>
    <row r="30" spans="1:8">
      <c r="A30" s="89"/>
      <c r="B30" s="10"/>
      <c r="C30" s="212"/>
      <c r="D30" s="212"/>
      <c r="E30" s="12" t="s">
        <v>752</v>
      </c>
      <c r="F30" s="116">
        <f t="shared" si="0"/>
        <v>4615.1000000000004</v>
      </c>
      <c r="G30" s="116">
        <v>0</v>
      </c>
      <c r="H30" s="116">
        <v>4615.1000000000004</v>
      </c>
    </row>
    <row r="31" spans="1:8">
      <c r="A31" s="89"/>
      <c r="B31" s="10"/>
      <c r="C31" s="212"/>
      <c r="D31" s="212"/>
      <c r="E31" s="12" t="s">
        <v>776</v>
      </c>
      <c r="F31" s="116">
        <f t="shared" si="0"/>
        <v>14000</v>
      </c>
      <c r="G31" s="116">
        <v>0</v>
      </c>
      <c r="H31" s="116">
        <v>14000</v>
      </c>
    </row>
    <row r="32" spans="1:8" ht="14.25" customHeight="1">
      <c r="A32" s="89">
        <v>2112</v>
      </c>
      <c r="B32" s="10" t="s">
        <v>207</v>
      </c>
      <c r="C32" s="212">
        <v>1</v>
      </c>
      <c r="D32" s="212">
        <v>2</v>
      </c>
      <c r="E32" s="227" t="s">
        <v>213</v>
      </c>
      <c r="F32" s="236">
        <f>G32+H32</f>
        <v>0</v>
      </c>
      <c r="G32" s="235">
        <f>SUM(G34:G34)</f>
        <v>0</v>
      </c>
      <c r="H32" s="235">
        <f>SUM(H34:H34)</f>
        <v>0</v>
      </c>
    </row>
    <row r="33" spans="1:8" ht="23.25" customHeight="1">
      <c r="A33" s="89"/>
      <c r="B33" s="10"/>
      <c r="C33" s="212"/>
      <c r="D33" s="212"/>
      <c r="E33" s="227" t="s">
        <v>735</v>
      </c>
      <c r="F33" s="235"/>
      <c r="G33" s="235"/>
      <c r="H33" s="235"/>
    </row>
    <row r="34" spans="1:8">
      <c r="A34" s="89"/>
      <c r="B34" s="10"/>
      <c r="C34" s="212"/>
      <c r="D34" s="212"/>
      <c r="E34" s="227" t="s">
        <v>737</v>
      </c>
      <c r="F34" s="235"/>
      <c r="G34" s="235"/>
      <c r="H34" s="235"/>
    </row>
    <row r="35" spans="1:8">
      <c r="A35" s="89">
        <v>2113</v>
      </c>
      <c r="B35" s="10" t="s">
        <v>207</v>
      </c>
      <c r="C35" s="212">
        <v>1</v>
      </c>
      <c r="D35" s="212">
        <v>3</v>
      </c>
      <c r="E35" s="227" t="s">
        <v>215</v>
      </c>
      <c r="F35" s="235"/>
      <c r="G35" s="235"/>
      <c r="H35" s="235"/>
    </row>
    <row r="36" spans="1:8" ht="23.25" customHeight="1">
      <c r="A36" s="89"/>
      <c r="B36" s="10"/>
      <c r="C36" s="212"/>
      <c r="D36" s="212"/>
      <c r="E36" s="227" t="s">
        <v>735</v>
      </c>
      <c r="F36" s="235"/>
      <c r="G36" s="235"/>
      <c r="H36" s="235"/>
    </row>
    <row r="37" spans="1:8">
      <c r="A37" s="89"/>
      <c r="B37" s="10"/>
      <c r="C37" s="212"/>
      <c r="D37" s="212"/>
      <c r="E37" s="227" t="s">
        <v>737</v>
      </c>
      <c r="F37" s="235"/>
      <c r="G37" s="235"/>
      <c r="H37" s="235"/>
    </row>
    <row r="38" spans="1:8" ht="18.75" customHeight="1">
      <c r="A38" s="89">
        <v>2120</v>
      </c>
      <c r="B38" s="213" t="s">
        <v>207</v>
      </c>
      <c r="C38" s="211">
        <v>2</v>
      </c>
      <c r="D38" s="211">
        <v>0</v>
      </c>
      <c r="E38" s="229" t="s">
        <v>216</v>
      </c>
      <c r="F38" s="236">
        <f>G38+H38</f>
        <v>0</v>
      </c>
      <c r="G38" s="235">
        <f>G40+G43</f>
        <v>0</v>
      </c>
      <c r="H38" s="235">
        <f>H40+H43</f>
        <v>0</v>
      </c>
    </row>
    <row r="39" spans="1:8" s="112" customFormat="1" ht="10.5" hidden="1" customHeight="1">
      <c r="A39" s="89"/>
      <c r="B39" s="213"/>
      <c r="C39" s="211"/>
      <c r="D39" s="211"/>
      <c r="E39" s="227" t="s">
        <v>31</v>
      </c>
      <c r="F39" s="232"/>
      <c r="G39" s="232"/>
      <c r="H39" s="232"/>
    </row>
    <row r="40" spans="1:8" ht="3" hidden="1" customHeight="1">
      <c r="A40" s="89">
        <v>2121</v>
      </c>
      <c r="B40" s="10" t="s">
        <v>207</v>
      </c>
      <c r="C40" s="212">
        <v>2</v>
      </c>
      <c r="D40" s="212">
        <v>1</v>
      </c>
      <c r="E40" s="237" t="s">
        <v>217</v>
      </c>
      <c r="F40" s="236">
        <f>G40+H40</f>
        <v>0</v>
      </c>
      <c r="G40" s="235">
        <f>SUM(G42:G42)</f>
        <v>0</v>
      </c>
      <c r="H40" s="235">
        <f>SUM(H42:H42)</f>
        <v>0</v>
      </c>
    </row>
    <row r="41" spans="1:8" ht="24" hidden="1" customHeight="1">
      <c r="A41" s="89"/>
      <c r="B41" s="10"/>
      <c r="C41" s="212"/>
      <c r="D41" s="212"/>
      <c r="E41" s="227" t="s">
        <v>735</v>
      </c>
      <c r="F41" s="235"/>
      <c r="G41" s="235"/>
      <c r="H41" s="235"/>
    </row>
    <row r="42" spans="1:8" hidden="1">
      <c r="A42" s="89"/>
      <c r="B42" s="10"/>
      <c r="C42" s="212"/>
      <c r="D42" s="212"/>
      <c r="E42" s="227" t="s">
        <v>737</v>
      </c>
      <c r="F42" s="235"/>
      <c r="G42" s="235"/>
      <c r="H42" s="235"/>
    </row>
    <row r="43" spans="1:8" ht="24" hidden="1">
      <c r="A43" s="89">
        <v>2122</v>
      </c>
      <c r="B43" s="10" t="s">
        <v>207</v>
      </c>
      <c r="C43" s="212">
        <v>2</v>
      </c>
      <c r="D43" s="212">
        <v>2</v>
      </c>
      <c r="E43" s="227" t="s">
        <v>218</v>
      </c>
      <c r="F43" s="236">
        <f>G43+H43</f>
        <v>0</v>
      </c>
      <c r="G43" s="235">
        <f>SUM(G45:G45)</f>
        <v>0</v>
      </c>
      <c r="H43" s="235">
        <f>SUM(H45:H45)</f>
        <v>0</v>
      </c>
    </row>
    <row r="44" spans="1:8" ht="25.5" hidden="1" customHeight="1">
      <c r="A44" s="89"/>
      <c r="B44" s="10"/>
      <c r="C44" s="212"/>
      <c r="D44" s="212"/>
      <c r="E44" s="227" t="s">
        <v>735</v>
      </c>
      <c r="F44" s="235"/>
      <c r="G44" s="235"/>
      <c r="H44" s="235"/>
    </row>
    <row r="45" spans="1:8" hidden="1">
      <c r="A45" s="89"/>
      <c r="B45" s="10"/>
      <c r="C45" s="212"/>
      <c r="D45" s="212"/>
      <c r="E45" s="227" t="s">
        <v>737</v>
      </c>
      <c r="F45" s="235"/>
      <c r="G45" s="235"/>
      <c r="H45" s="235"/>
    </row>
    <row r="46" spans="1:8" ht="18.75" customHeight="1">
      <c r="A46" s="89">
        <v>2130</v>
      </c>
      <c r="B46" s="213" t="s">
        <v>207</v>
      </c>
      <c r="C46" s="211">
        <v>3</v>
      </c>
      <c r="D46" s="211">
        <v>0</v>
      </c>
      <c r="E46" s="229" t="s">
        <v>219</v>
      </c>
      <c r="F46" s="224">
        <f>G46+H46</f>
        <v>800</v>
      </c>
      <c r="G46" s="228">
        <f>G48+G51+G54</f>
        <v>800</v>
      </c>
      <c r="H46" s="235">
        <f>H48+H51+H54</f>
        <v>0</v>
      </c>
    </row>
    <row r="47" spans="1:8" s="112" customFormat="1" ht="10.5" customHeight="1">
      <c r="A47" s="89"/>
      <c r="B47" s="213"/>
      <c r="C47" s="211"/>
      <c r="D47" s="211"/>
      <c r="E47" s="227" t="s">
        <v>31</v>
      </c>
      <c r="F47" s="232"/>
      <c r="G47" s="232"/>
      <c r="H47" s="232"/>
    </row>
    <row r="48" spans="1:8" ht="24">
      <c r="A48" s="89">
        <v>2131</v>
      </c>
      <c r="B48" s="10" t="s">
        <v>207</v>
      </c>
      <c r="C48" s="212">
        <v>3</v>
      </c>
      <c r="D48" s="212">
        <v>1</v>
      </c>
      <c r="E48" s="227" t="s">
        <v>220</v>
      </c>
      <c r="F48" s="236">
        <f>G48+H48</f>
        <v>0</v>
      </c>
      <c r="G48" s="235">
        <f>SUM(G50:G50)</f>
        <v>0</v>
      </c>
      <c r="H48" s="235">
        <f>SUM(H50:H50)</f>
        <v>0</v>
      </c>
    </row>
    <row r="49" spans="1:8" ht="24" hidden="1" customHeight="1">
      <c r="A49" s="89"/>
      <c r="B49" s="10"/>
      <c r="C49" s="212"/>
      <c r="D49" s="212"/>
      <c r="E49" s="227" t="s">
        <v>735</v>
      </c>
      <c r="F49" s="235"/>
      <c r="G49" s="235"/>
      <c r="H49" s="235"/>
    </row>
    <row r="50" spans="1:8" hidden="1">
      <c r="A50" s="89"/>
      <c r="B50" s="10"/>
      <c r="C50" s="212"/>
      <c r="D50" s="212"/>
      <c r="E50" s="227" t="s">
        <v>737</v>
      </c>
      <c r="F50" s="235"/>
      <c r="G50" s="235"/>
      <c r="H50" s="235"/>
    </row>
    <row r="51" spans="1:8" ht="17.25" customHeight="1">
      <c r="A51" s="89">
        <v>2132</v>
      </c>
      <c r="B51" s="10" t="s">
        <v>207</v>
      </c>
      <c r="C51" s="212">
        <v>3</v>
      </c>
      <c r="D51" s="212">
        <v>2</v>
      </c>
      <c r="E51" s="227" t="s">
        <v>221</v>
      </c>
      <c r="F51" s="236">
        <f>G51+H51</f>
        <v>0</v>
      </c>
      <c r="G51" s="235">
        <f>SUM(G53:G53)</f>
        <v>0</v>
      </c>
      <c r="H51" s="235">
        <f>SUM(H53:H53)</f>
        <v>0</v>
      </c>
    </row>
    <row r="52" spans="1:8" ht="24" hidden="1" customHeight="1">
      <c r="A52" s="89"/>
      <c r="B52" s="10"/>
      <c r="C52" s="212"/>
      <c r="D52" s="212"/>
      <c r="E52" s="227" t="s">
        <v>735</v>
      </c>
      <c r="F52" s="235"/>
      <c r="G52" s="235"/>
      <c r="H52" s="235"/>
    </row>
    <row r="53" spans="1:8" hidden="1">
      <c r="A53" s="89"/>
      <c r="B53" s="10"/>
      <c r="C53" s="212"/>
      <c r="D53" s="212"/>
      <c r="E53" s="227" t="s">
        <v>737</v>
      </c>
      <c r="F53" s="235"/>
      <c r="G53" s="235"/>
      <c r="H53" s="235"/>
    </row>
    <row r="54" spans="1:8">
      <c r="A54" s="89">
        <v>2133</v>
      </c>
      <c r="B54" s="10" t="s">
        <v>207</v>
      </c>
      <c r="C54" s="212">
        <v>3</v>
      </c>
      <c r="D54" s="212">
        <v>3</v>
      </c>
      <c r="E54" s="227" t="s">
        <v>222</v>
      </c>
      <c r="F54" s="236">
        <f>G54+H54</f>
        <v>800</v>
      </c>
      <c r="G54" s="235">
        <f>SUM(G56:G57)</f>
        <v>800</v>
      </c>
      <c r="H54" s="235">
        <f>SUM(H56:H57)</f>
        <v>0</v>
      </c>
    </row>
    <row r="55" spans="1:8" ht="24" customHeight="1">
      <c r="A55" s="89"/>
      <c r="B55" s="10"/>
      <c r="C55" s="212"/>
      <c r="D55" s="212"/>
      <c r="E55" s="227" t="s">
        <v>735</v>
      </c>
      <c r="F55" s="235"/>
      <c r="G55" s="235"/>
      <c r="H55" s="235"/>
    </row>
    <row r="56" spans="1:8">
      <c r="A56" s="89"/>
      <c r="B56" s="10"/>
      <c r="C56" s="212"/>
      <c r="D56" s="212"/>
      <c r="E56" s="12" t="s">
        <v>772</v>
      </c>
      <c r="F56" s="116">
        <f>SUM(G56:H56)</f>
        <v>800</v>
      </c>
      <c r="G56" s="116">
        <v>800</v>
      </c>
      <c r="H56" s="235"/>
    </row>
    <row r="57" spans="1:8">
      <c r="A57" s="89"/>
      <c r="B57" s="10"/>
      <c r="C57" s="212"/>
      <c r="D57" s="212"/>
      <c r="E57" s="227" t="s">
        <v>737</v>
      </c>
      <c r="F57" s="235"/>
      <c r="G57" s="235"/>
      <c r="H57" s="235"/>
    </row>
    <row r="58" spans="1:8" ht="16.5" customHeight="1">
      <c r="A58" s="89">
        <v>2140</v>
      </c>
      <c r="B58" s="213" t="s">
        <v>207</v>
      </c>
      <c r="C58" s="211">
        <v>4</v>
      </c>
      <c r="D58" s="211">
        <v>0</v>
      </c>
      <c r="E58" s="229" t="s">
        <v>223</v>
      </c>
      <c r="F58" s="236">
        <f>G58+H58</f>
        <v>0</v>
      </c>
      <c r="G58" s="235">
        <f>G60</f>
        <v>0</v>
      </c>
      <c r="H58" s="235">
        <f>H60</f>
        <v>0</v>
      </c>
    </row>
    <row r="59" spans="1:8" s="112" customFormat="1" ht="10.5" hidden="1" customHeight="1">
      <c r="A59" s="89"/>
      <c r="B59" s="213"/>
      <c r="C59" s="211"/>
      <c r="D59" s="211"/>
      <c r="E59" s="227" t="s">
        <v>31</v>
      </c>
      <c r="F59" s="232"/>
      <c r="G59" s="232"/>
      <c r="H59" s="232"/>
    </row>
    <row r="60" spans="1:8" hidden="1">
      <c r="A60" s="89">
        <v>2141</v>
      </c>
      <c r="B60" s="10" t="s">
        <v>207</v>
      </c>
      <c r="C60" s="212">
        <v>4</v>
      </c>
      <c r="D60" s="212">
        <v>1</v>
      </c>
      <c r="E60" s="227" t="s">
        <v>224</v>
      </c>
      <c r="F60" s="236">
        <f>G60+H60</f>
        <v>0</v>
      </c>
      <c r="G60" s="235">
        <f>SUM(G62:G62)</f>
        <v>0</v>
      </c>
      <c r="H60" s="235">
        <f>SUM(H62:H62)</f>
        <v>0</v>
      </c>
    </row>
    <row r="61" spans="1:8" ht="22.5" hidden="1" customHeight="1">
      <c r="A61" s="89"/>
      <c r="B61" s="10"/>
      <c r="C61" s="212"/>
      <c r="D61" s="212"/>
      <c r="E61" s="227" t="s">
        <v>735</v>
      </c>
      <c r="F61" s="235"/>
      <c r="G61" s="235"/>
      <c r="H61" s="235"/>
    </row>
    <row r="62" spans="1:8" hidden="1">
      <c r="A62" s="89"/>
      <c r="B62" s="10"/>
      <c r="C62" s="212"/>
      <c r="D62" s="212"/>
      <c r="E62" s="227" t="s">
        <v>737</v>
      </c>
      <c r="F62" s="235"/>
      <c r="G62" s="235"/>
      <c r="H62" s="235"/>
    </row>
    <row r="63" spans="1:8" ht="34.5" customHeight="1">
      <c r="A63" s="89">
        <v>2150</v>
      </c>
      <c r="B63" s="213" t="s">
        <v>207</v>
      </c>
      <c r="C63" s="211">
        <v>5</v>
      </c>
      <c r="D63" s="211">
        <v>0</v>
      </c>
      <c r="E63" s="229" t="s">
        <v>225</v>
      </c>
      <c r="F63" s="236">
        <f>G63+H63</f>
        <v>0</v>
      </c>
      <c r="G63" s="235">
        <f>G65</f>
        <v>0</v>
      </c>
      <c r="H63" s="235">
        <f>H65</f>
        <v>0</v>
      </c>
    </row>
    <row r="64" spans="1:8" s="112" customFormat="1" ht="10.5" hidden="1" customHeight="1">
      <c r="A64" s="89"/>
      <c r="B64" s="213"/>
      <c r="C64" s="211"/>
      <c r="D64" s="211"/>
      <c r="E64" s="227" t="s">
        <v>31</v>
      </c>
      <c r="F64" s="232"/>
      <c r="G64" s="232"/>
      <c r="H64" s="232"/>
    </row>
    <row r="65" spans="1:8" ht="24" hidden="1">
      <c r="A65" s="89">
        <v>2151</v>
      </c>
      <c r="B65" s="10" t="s">
        <v>207</v>
      </c>
      <c r="C65" s="212">
        <v>5</v>
      </c>
      <c r="D65" s="212">
        <v>1</v>
      </c>
      <c r="E65" s="227" t="s">
        <v>226</v>
      </c>
      <c r="F65" s="236">
        <f>G65+H65</f>
        <v>0</v>
      </c>
      <c r="G65" s="235">
        <f>SUM(G67:G67)</f>
        <v>0</v>
      </c>
      <c r="H65" s="235">
        <f>SUM(H67:H67)</f>
        <v>0</v>
      </c>
    </row>
    <row r="66" spans="1:8" ht="25.5" hidden="1" customHeight="1">
      <c r="A66" s="89"/>
      <c r="B66" s="10"/>
      <c r="C66" s="212"/>
      <c r="D66" s="212"/>
      <c r="E66" s="227" t="s">
        <v>735</v>
      </c>
      <c r="F66" s="235"/>
      <c r="G66" s="235"/>
      <c r="H66" s="235"/>
    </row>
    <row r="67" spans="1:8" hidden="1">
      <c r="A67" s="89"/>
      <c r="B67" s="10"/>
      <c r="C67" s="212"/>
      <c r="D67" s="212"/>
      <c r="E67" s="227" t="s">
        <v>737</v>
      </c>
      <c r="F67" s="235"/>
      <c r="G67" s="235"/>
      <c r="H67" s="235"/>
    </row>
    <row r="68" spans="1:8" ht="26.25" customHeight="1">
      <c r="A68" s="89">
        <v>2160</v>
      </c>
      <c r="B68" s="213" t="s">
        <v>207</v>
      </c>
      <c r="C68" s="211">
        <v>6</v>
      </c>
      <c r="D68" s="211">
        <v>0</v>
      </c>
      <c r="E68" s="229" t="s">
        <v>227</v>
      </c>
      <c r="F68" s="224">
        <f>G68+H68</f>
        <v>38375</v>
      </c>
      <c r="G68" s="226">
        <f>G70</f>
        <v>12675</v>
      </c>
      <c r="H68" s="226">
        <f>H70</f>
        <v>25700</v>
      </c>
    </row>
    <row r="69" spans="1:8" s="112" customFormat="1" ht="10.5" customHeight="1">
      <c r="A69" s="89"/>
      <c r="B69" s="213"/>
      <c r="C69" s="211"/>
      <c r="D69" s="211"/>
      <c r="E69" s="227" t="s">
        <v>31</v>
      </c>
      <c r="F69" s="232"/>
      <c r="G69" s="232"/>
      <c r="H69" s="232"/>
    </row>
    <row r="70" spans="1:8" ht="24">
      <c r="A70" s="89">
        <v>2161</v>
      </c>
      <c r="B70" s="10" t="s">
        <v>207</v>
      </c>
      <c r="C70" s="212">
        <v>6</v>
      </c>
      <c r="D70" s="212">
        <v>1</v>
      </c>
      <c r="E70" s="227" t="s">
        <v>228</v>
      </c>
      <c r="F70" s="236">
        <f>G70+H70</f>
        <v>38375</v>
      </c>
      <c r="G70" s="235">
        <f>SUM(G72:G84)</f>
        <v>12675</v>
      </c>
      <c r="H70" s="235">
        <f>SUM(H74:H84)</f>
        <v>25700</v>
      </c>
    </row>
    <row r="71" spans="1:8" ht="24" customHeight="1">
      <c r="A71" s="89"/>
      <c r="B71" s="10"/>
      <c r="C71" s="212"/>
      <c r="D71" s="212"/>
      <c r="E71" s="227" t="s">
        <v>735</v>
      </c>
      <c r="F71" s="235"/>
      <c r="G71" s="235"/>
      <c r="H71" s="235"/>
    </row>
    <row r="72" spans="1:8" ht="12.75" customHeight="1">
      <c r="A72" s="89"/>
      <c r="B72" s="10"/>
      <c r="C72" s="212"/>
      <c r="D72" s="212"/>
      <c r="E72" s="227" t="s">
        <v>438</v>
      </c>
      <c r="F72" s="116">
        <f t="shared" ref="F72:F84" si="1">SUM(G72:H72)</f>
        <v>20</v>
      </c>
      <c r="G72" s="235">
        <v>20</v>
      </c>
      <c r="H72" s="235"/>
    </row>
    <row r="73" spans="1:8" ht="12.75" customHeight="1">
      <c r="A73" s="89"/>
      <c r="B73" s="10"/>
      <c r="C73" s="212"/>
      <c r="D73" s="212"/>
      <c r="E73" s="243" t="s">
        <v>787</v>
      </c>
      <c r="F73" s="116">
        <f t="shared" si="1"/>
        <v>0</v>
      </c>
      <c r="G73" s="235">
        <v>0</v>
      </c>
      <c r="H73" s="235"/>
    </row>
    <row r="74" spans="1:8">
      <c r="A74" s="89"/>
      <c r="B74" s="10"/>
      <c r="C74" s="212"/>
      <c r="D74" s="212"/>
      <c r="E74" s="12" t="s">
        <v>452</v>
      </c>
      <c r="F74" s="245">
        <f t="shared" si="1"/>
        <v>2655</v>
      </c>
      <c r="G74" s="245">
        <v>2655</v>
      </c>
      <c r="H74" s="246"/>
    </row>
    <row r="75" spans="1:8">
      <c r="A75" s="89"/>
      <c r="B75" s="10"/>
      <c r="C75" s="212"/>
      <c r="D75" s="212"/>
      <c r="E75" s="12" t="s">
        <v>785</v>
      </c>
      <c r="F75" s="245">
        <f t="shared" si="1"/>
        <v>6500</v>
      </c>
      <c r="G75" s="245">
        <v>6500</v>
      </c>
      <c r="H75" s="246"/>
    </row>
    <row r="76" spans="1:8">
      <c r="A76" s="89"/>
      <c r="B76" s="10"/>
      <c r="C76" s="212"/>
      <c r="D76" s="212"/>
      <c r="E76" s="12" t="s">
        <v>789</v>
      </c>
      <c r="F76" s="245">
        <f t="shared" si="1"/>
        <v>0</v>
      </c>
      <c r="G76" s="245">
        <v>0</v>
      </c>
      <c r="H76" s="246"/>
    </row>
    <row r="77" spans="1:8" ht="24">
      <c r="A77" s="89"/>
      <c r="B77" s="10"/>
      <c r="C77" s="212"/>
      <c r="D77" s="212"/>
      <c r="E77" s="12" t="s">
        <v>753</v>
      </c>
      <c r="F77" s="245">
        <f t="shared" si="1"/>
        <v>500</v>
      </c>
      <c r="G77" s="245">
        <v>500</v>
      </c>
      <c r="H77" s="246"/>
    </row>
    <row r="78" spans="1:8">
      <c r="A78" s="89"/>
      <c r="B78" s="10"/>
      <c r="C78" s="212"/>
      <c r="D78" s="212"/>
      <c r="E78" s="12" t="s">
        <v>565</v>
      </c>
      <c r="F78" s="245">
        <f t="shared" si="1"/>
        <v>1000</v>
      </c>
      <c r="G78" s="245">
        <v>1000</v>
      </c>
      <c r="H78" s="246"/>
    </row>
    <row r="79" spans="1:8" ht="12.75">
      <c r="A79" s="89"/>
      <c r="B79" s="10"/>
      <c r="C79" s="212"/>
      <c r="D79" s="212"/>
      <c r="E79" s="22" t="s">
        <v>779</v>
      </c>
      <c r="F79" s="245">
        <f t="shared" si="1"/>
        <v>2000</v>
      </c>
      <c r="G79" s="245">
        <v>2000</v>
      </c>
      <c r="H79" s="246"/>
    </row>
    <row r="80" spans="1:8">
      <c r="A80" s="89"/>
      <c r="B80" s="10"/>
      <c r="C80" s="212"/>
      <c r="D80" s="212"/>
      <c r="E80" s="12" t="s">
        <v>774</v>
      </c>
      <c r="F80" s="245">
        <f t="shared" si="1"/>
        <v>12000</v>
      </c>
      <c r="G80" s="245">
        <v>0</v>
      </c>
      <c r="H80" s="245">
        <v>12000</v>
      </c>
    </row>
    <row r="81" spans="1:8">
      <c r="A81" s="89"/>
      <c r="B81" s="10"/>
      <c r="C81" s="212"/>
      <c r="D81" s="212"/>
      <c r="E81" s="12" t="s">
        <v>786</v>
      </c>
      <c r="F81" s="245">
        <f t="shared" si="1"/>
        <v>0</v>
      </c>
      <c r="G81" s="245">
        <v>0</v>
      </c>
      <c r="H81" s="245">
        <v>0</v>
      </c>
    </row>
    <row r="82" spans="1:8">
      <c r="A82" s="89"/>
      <c r="B82" s="10"/>
      <c r="C82" s="212"/>
      <c r="D82" s="212"/>
      <c r="E82" s="12" t="s">
        <v>816</v>
      </c>
      <c r="F82" s="245">
        <f t="shared" si="1"/>
        <v>1200</v>
      </c>
      <c r="G82" s="245">
        <v>0</v>
      </c>
      <c r="H82" s="245">
        <v>1200</v>
      </c>
    </row>
    <row r="83" spans="1:8">
      <c r="A83" s="89"/>
      <c r="B83" s="10"/>
      <c r="C83" s="212"/>
      <c r="D83" s="212"/>
      <c r="E83" s="12" t="s">
        <v>775</v>
      </c>
      <c r="F83" s="245">
        <f t="shared" si="1"/>
        <v>1000</v>
      </c>
      <c r="G83" s="245">
        <v>0</v>
      </c>
      <c r="H83" s="245">
        <v>1000</v>
      </c>
    </row>
    <row r="84" spans="1:8">
      <c r="A84" s="89"/>
      <c r="B84" s="10"/>
      <c r="C84" s="212"/>
      <c r="D84" s="212"/>
      <c r="E84" s="244" t="s">
        <v>815</v>
      </c>
      <c r="F84" s="245">
        <f t="shared" si="1"/>
        <v>11500</v>
      </c>
      <c r="G84" s="245"/>
      <c r="H84" s="245">
        <v>11500</v>
      </c>
    </row>
    <row r="85" spans="1:8" ht="18" customHeight="1">
      <c r="A85" s="89">
        <v>2170</v>
      </c>
      <c r="B85" s="213" t="s">
        <v>207</v>
      </c>
      <c r="C85" s="211">
        <v>7</v>
      </c>
      <c r="D85" s="211">
        <v>0</v>
      </c>
      <c r="E85" s="229" t="s">
        <v>229</v>
      </c>
      <c r="F85" s="236">
        <f>G85+H85</f>
        <v>0</v>
      </c>
      <c r="G85" s="235">
        <f>G87</f>
        <v>0</v>
      </c>
      <c r="H85" s="235">
        <f>H87</f>
        <v>0</v>
      </c>
    </row>
    <row r="86" spans="1:8" s="112" customFormat="1" ht="1.5" customHeight="1">
      <c r="A86" s="89"/>
      <c r="B86" s="213"/>
      <c r="C86" s="211"/>
      <c r="D86" s="211"/>
      <c r="E86" s="227" t="s">
        <v>31</v>
      </c>
      <c r="F86" s="232"/>
      <c r="G86" s="232"/>
      <c r="H86" s="232"/>
    </row>
    <row r="87" spans="1:8" hidden="1">
      <c r="A87" s="89">
        <v>2171</v>
      </c>
      <c r="B87" s="10" t="s">
        <v>207</v>
      </c>
      <c r="C87" s="212">
        <v>7</v>
      </c>
      <c r="D87" s="212">
        <v>1</v>
      </c>
      <c r="E87" s="227" t="s">
        <v>229</v>
      </c>
      <c r="F87" s="236">
        <f>G87+H87</f>
        <v>0</v>
      </c>
      <c r="G87" s="235">
        <f>SUM(G89:G89)</f>
        <v>0</v>
      </c>
      <c r="H87" s="235">
        <f>SUM(H89:H89)</f>
        <v>0</v>
      </c>
    </row>
    <row r="88" spans="1:8" ht="24" hidden="1" customHeight="1">
      <c r="A88" s="89"/>
      <c r="B88" s="10"/>
      <c r="C88" s="212"/>
      <c r="D88" s="212"/>
      <c r="E88" s="227" t="s">
        <v>735</v>
      </c>
      <c r="F88" s="235"/>
      <c r="G88" s="235"/>
      <c r="H88" s="235"/>
    </row>
    <row r="89" spans="1:8" hidden="1">
      <c r="A89" s="89"/>
      <c r="B89" s="10"/>
      <c r="C89" s="212"/>
      <c r="D89" s="212"/>
      <c r="E89" s="227" t="s">
        <v>737</v>
      </c>
      <c r="F89" s="235"/>
      <c r="G89" s="235"/>
      <c r="H89" s="235"/>
    </row>
    <row r="90" spans="1:8" ht="31.5" customHeight="1">
      <c r="A90" s="89">
        <v>2180</v>
      </c>
      <c r="B90" s="213" t="s">
        <v>207</v>
      </c>
      <c r="C90" s="211">
        <v>8</v>
      </c>
      <c r="D90" s="211">
        <v>0</v>
      </c>
      <c r="E90" s="229" t="s">
        <v>230</v>
      </c>
      <c r="F90" s="236">
        <f>G90+H90</f>
        <v>0</v>
      </c>
      <c r="G90" s="235">
        <f>G92+G96</f>
        <v>0</v>
      </c>
      <c r="H90" s="235">
        <f>H92+H96</f>
        <v>0</v>
      </c>
    </row>
    <row r="91" spans="1:8" s="112" customFormat="1" ht="1.5" customHeight="1">
      <c r="A91" s="89"/>
      <c r="B91" s="213"/>
      <c r="C91" s="211"/>
      <c r="D91" s="211"/>
      <c r="E91" s="227" t="s">
        <v>31</v>
      </c>
      <c r="F91" s="232"/>
      <c r="G91" s="232"/>
      <c r="H91" s="232"/>
    </row>
    <row r="92" spans="1:8" ht="24" hidden="1">
      <c r="A92" s="89">
        <v>2181</v>
      </c>
      <c r="B92" s="10" t="s">
        <v>207</v>
      </c>
      <c r="C92" s="212">
        <v>8</v>
      </c>
      <c r="D92" s="212">
        <v>1</v>
      </c>
      <c r="E92" s="227" t="s">
        <v>230</v>
      </c>
      <c r="F92" s="235"/>
      <c r="G92" s="235"/>
      <c r="H92" s="235"/>
    </row>
    <row r="93" spans="1:8" hidden="1">
      <c r="A93" s="89"/>
      <c r="B93" s="10"/>
      <c r="C93" s="212"/>
      <c r="D93" s="212"/>
      <c r="E93" s="227" t="s">
        <v>31</v>
      </c>
      <c r="F93" s="235"/>
      <c r="G93" s="235"/>
      <c r="H93" s="235"/>
    </row>
    <row r="94" spans="1:8" hidden="1">
      <c r="A94" s="89">
        <v>2182</v>
      </c>
      <c r="B94" s="10" t="s">
        <v>207</v>
      </c>
      <c r="C94" s="212">
        <v>8</v>
      </c>
      <c r="D94" s="212">
        <v>1</v>
      </c>
      <c r="E94" s="227" t="s">
        <v>231</v>
      </c>
      <c r="F94" s="235"/>
      <c r="G94" s="235"/>
      <c r="H94" s="235"/>
    </row>
    <row r="95" spans="1:8" hidden="1">
      <c r="A95" s="89">
        <v>2183</v>
      </c>
      <c r="B95" s="10" t="s">
        <v>207</v>
      </c>
      <c r="C95" s="212">
        <v>8</v>
      </c>
      <c r="D95" s="212">
        <v>1</v>
      </c>
      <c r="E95" s="227" t="s">
        <v>232</v>
      </c>
      <c r="F95" s="235"/>
      <c r="G95" s="235"/>
      <c r="H95" s="235"/>
    </row>
    <row r="96" spans="1:8" ht="24" hidden="1">
      <c r="A96" s="89">
        <v>2184</v>
      </c>
      <c r="B96" s="10" t="s">
        <v>207</v>
      </c>
      <c r="C96" s="212">
        <v>8</v>
      </c>
      <c r="D96" s="212">
        <v>1</v>
      </c>
      <c r="E96" s="227" t="s">
        <v>233</v>
      </c>
      <c r="F96" s="236">
        <f>G96+H96</f>
        <v>0</v>
      </c>
      <c r="G96" s="235">
        <f>SUM(G98:G98)</f>
        <v>0</v>
      </c>
      <c r="H96" s="235">
        <f>SUM(H98:H98)</f>
        <v>0</v>
      </c>
    </row>
    <row r="97" spans="1:8" ht="24" hidden="1" customHeight="1">
      <c r="A97" s="89"/>
      <c r="B97" s="10"/>
      <c r="C97" s="212"/>
      <c r="D97" s="212"/>
      <c r="E97" s="227" t="s">
        <v>735</v>
      </c>
      <c r="F97" s="235"/>
      <c r="G97" s="235"/>
      <c r="H97" s="235"/>
    </row>
    <row r="98" spans="1:8" hidden="1">
      <c r="A98" s="89"/>
      <c r="B98" s="10"/>
      <c r="C98" s="212"/>
      <c r="D98" s="212"/>
      <c r="E98" s="227" t="s">
        <v>737</v>
      </c>
      <c r="F98" s="235"/>
      <c r="G98" s="235"/>
      <c r="H98" s="235"/>
    </row>
    <row r="99" spans="1:8" hidden="1">
      <c r="A99" s="89">
        <v>2185</v>
      </c>
      <c r="B99" s="10" t="s">
        <v>309</v>
      </c>
      <c r="C99" s="212">
        <v>8</v>
      </c>
      <c r="D99" s="212">
        <v>1</v>
      </c>
      <c r="E99" s="227"/>
      <c r="F99" s="235"/>
      <c r="G99" s="235"/>
      <c r="H99" s="235"/>
    </row>
    <row r="100" spans="1:8" s="111" customFormat="1" ht="24" customHeight="1">
      <c r="A100" s="124">
        <v>2200</v>
      </c>
      <c r="B100" s="213" t="s">
        <v>234</v>
      </c>
      <c r="C100" s="211">
        <v>0</v>
      </c>
      <c r="D100" s="211">
        <v>0</v>
      </c>
      <c r="E100" s="223" t="s">
        <v>758</v>
      </c>
      <c r="F100" s="224">
        <f>G100+H100</f>
        <v>1000</v>
      </c>
      <c r="G100" s="226">
        <f>SUM(G102,G107,G112,G117,G121)</f>
        <v>1000</v>
      </c>
      <c r="H100" s="238">
        <f>SUM(H102,H107,H112,H117,H121)</f>
        <v>0</v>
      </c>
    </row>
    <row r="101" spans="1:8" ht="11.25" customHeight="1">
      <c r="A101" s="89"/>
      <c r="B101" s="213"/>
      <c r="C101" s="211"/>
      <c r="D101" s="211"/>
      <c r="E101" s="227" t="s">
        <v>5</v>
      </c>
      <c r="F101" s="235"/>
      <c r="G101" s="235"/>
      <c r="H101" s="235"/>
    </row>
    <row r="102" spans="1:8" ht="17.25" customHeight="1">
      <c r="A102" s="89">
        <v>2210</v>
      </c>
      <c r="B102" s="213" t="s">
        <v>234</v>
      </c>
      <c r="C102" s="212">
        <v>1</v>
      </c>
      <c r="D102" s="212">
        <v>0</v>
      </c>
      <c r="E102" s="229" t="s">
        <v>235</v>
      </c>
      <c r="F102" s="236">
        <f>G102+H102</f>
        <v>0</v>
      </c>
      <c r="G102" s="235">
        <f>G104</f>
        <v>0</v>
      </c>
      <c r="H102" s="235">
        <f>H104</f>
        <v>0</v>
      </c>
    </row>
    <row r="103" spans="1:8" s="112" customFormat="1" ht="10.5" hidden="1" customHeight="1">
      <c r="A103" s="89"/>
      <c r="B103" s="213"/>
      <c r="C103" s="211"/>
      <c r="D103" s="211"/>
      <c r="E103" s="227" t="s">
        <v>31</v>
      </c>
      <c r="F103" s="232"/>
      <c r="G103" s="232"/>
      <c r="H103" s="232"/>
    </row>
    <row r="104" spans="1:8" hidden="1">
      <c r="A104" s="89">
        <v>2211</v>
      </c>
      <c r="B104" s="10" t="s">
        <v>234</v>
      </c>
      <c r="C104" s="212">
        <v>1</v>
      </c>
      <c r="D104" s="212">
        <v>1</v>
      </c>
      <c r="E104" s="227" t="s">
        <v>236</v>
      </c>
      <c r="F104" s="236">
        <f>G104+H104</f>
        <v>0</v>
      </c>
      <c r="G104" s="235">
        <f>SUM(G106:G106)</f>
        <v>0</v>
      </c>
      <c r="H104" s="235">
        <f>SUM(H106:H106)</f>
        <v>0</v>
      </c>
    </row>
    <row r="105" spans="1:8" ht="24" hidden="1" customHeight="1">
      <c r="A105" s="89"/>
      <c r="B105" s="10"/>
      <c r="C105" s="212"/>
      <c r="D105" s="212"/>
      <c r="E105" s="227" t="s">
        <v>735</v>
      </c>
      <c r="F105" s="236"/>
      <c r="G105" s="235"/>
      <c r="H105" s="235"/>
    </row>
    <row r="106" spans="1:8" hidden="1">
      <c r="A106" s="89"/>
      <c r="B106" s="10"/>
      <c r="C106" s="212"/>
      <c r="D106" s="212"/>
      <c r="E106" s="227" t="s">
        <v>737</v>
      </c>
      <c r="F106" s="236">
        <f t="shared" ref="F106" si="2">G106+H106</f>
        <v>0</v>
      </c>
      <c r="G106" s="235">
        <v>0</v>
      </c>
      <c r="H106" s="235"/>
    </row>
    <row r="107" spans="1:8" ht="21.75" customHeight="1">
      <c r="A107" s="89">
        <v>2220</v>
      </c>
      <c r="B107" s="213" t="s">
        <v>234</v>
      </c>
      <c r="C107" s="211">
        <v>2</v>
      </c>
      <c r="D107" s="211">
        <v>0</v>
      </c>
      <c r="E107" s="229" t="s">
        <v>237</v>
      </c>
      <c r="F107" s="236">
        <f>G107+H107</f>
        <v>1000</v>
      </c>
      <c r="G107" s="235">
        <f>G109</f>
        <v>1000</v>
      </c>
      <c r="H107" s="235">
        <f>H109</f>
        <v>0</v>
      </c>
    </row>
    <row r="108" spans="1:8" s="112" customFormat="1" ht="10.5" customHeight="1">
      <c r="A108" s="89"/>
      <c r="B108" s="213"/>
      <c r="C108" s="211"/>
      <c r="D108" s="211"/>
      <c r="E108" s="227" t="s">
        <v>31</v>
      </c>
      <c r="F108" s="232"/>
      <c r="G108" s="232"/>
      <c r="H108" s="232"/>
    </row>
    <row r="109" spans="1:8">
      <c r="A109" s="89">
        <v>2221</v>
      </c>
      <c r="B109" s="10" t="s">
        <v>234</v>
      </c>
      <c r="C109" s="212">
        <v>2</v>
      </c>
      <c r="D109" s="212">
        <v>1</v>
      </c>
      <c r="E109" s="227" t="s">
        <v>238</v>
      </c>
      <c r="F109" s="236">
        <f>G109+H109</f>
        <v>1000</v>
      </c>
      <c r="G109" s="235">
        <f>SUM(G111:G111)</f>
        <v>1000</v>
      </c>
      <c r="H109" s="235">
        <f>SUM(H111:H111)</f>
        <v>0</v>
      </c>
    </row>
    <row r="110" spans="1:8" ht="25.5" customHeight="1">
      <c r="A110" s="89"/>
      <c r="B110" s="10"/>
      <c r="C110" s="212"/>
      <c r="D110" s="212"/>
      <c r="E110" s="227" t="s">
        <v>735</v>
      </c>
      <c r="F110" s="236"/>
      <c r="G110" s="235"/>
      <c r="H110" s="235"/>
    </row>
    <row r="111" spans="1:8" ht="12.75">
      <c r="A111" s="89"/>
      <c r="B111" s="10"/>
      <c r="C111" s="212"/>
      <c r="D111" s="212"/>
      <c r="E111" s="22" t="s">
        <v>779</v>
      </c>
      <c r="F111" s="236">
        <f t="shared" ref="F111" si="3">G111+H111</f>
        <v>1000</v>
      </c>
      <c r="G111" s="235">
        <v>1000</v>
      </c>
      <c r="H111" s="235"/>
    </row>
    <row r="112" spans="1:8" ht="14.25" customHeight="1">
      <c r="A112" s="89">
        <v>2230</v>
      </c>
      <c r="B112" s="213" t="s">
        <v>234</v>
      </c>
      <c r="C112" s="212">
        <v>3</v>
      </c>
      <c r="D112" s="212">
        <v>0</v>
      </c>
      <c r="E112" s="229" t="s">
        <v>239</v>
      </c>
      <c r="F112" s="236">
        <f>G112+H112</f>
        <v>0</v>
      </c>
      <c r="G112" s="235">
        <f>G114</f>
        <v>0</v>
      </c>
      <c r="H112" s="235">
        <f>H114</f>
        <v>0</v>
      </c>
    </row>
    <row r="113" spans="1:8" s="112" customFormat="1" ht="10.5" hidden="1" customHeight="1">
      <c r="A113" s="89"/>
      <c r="B113" s="213"/>
      <c r="C113" s="211"/>
      <c r="D113" s="211"/>
      <c r="E113" s="227" t="s">
        <v>31</v>
      </c>
      <c r="F113" s="232"/>
      <c r="G113" s="232"/>
      <c r="H113" s="232"/>
    </row>
    <row r="114" spans="1:8" hidden="1">
      <c r="A114" s="89">
        <v>2231</v>
      </c>
      <c r="B114" s="10" t="s">
        <v>234</v>
      </c>
      <c r="C114" s="212">
        <v>3</v>
      </c>
      <c r="D114" s="212">
        <v>1</v>
      </c>
      <c r="E114" s="227" t="s">
        <v>240</v>
      </c>
      <c r="F114" s="236">
        <f>G114+H114</f>
        <v>0</v>
      </c>
      <c r="G114" s="235">
        <f>SUM(G116:G116)</f>
        <v>0</v>
      </c>
      <c r="H114" s="235">
        <f>SUM(H116:H116)</f>
        <v>0</v>
      </c>
    </row>
    <row r="115" spans="1:8" ht="22.5" hidden="1" customHeight="1">
      <c r="A115" s="89"/>
      <c r="B115" s="10"/>
      <c r="C115" s="212"/>
      <c r="D115" s="212"/>
      <c r="E115" s="227" t="s">
        <v>735</v>
      </c>
      <c r="F115" s="235"/>
      <c r="G115" s="235"/>
      <c r="H115" s="235"/>
    </row>
    <row r="116" spans="1:8" hidden="1">
      <c r="A116" s="89"/>
      <c r="B116" s="10"/>
      <c r="C116" s="212"/>
      <c r="D116" s="212"/>
      <c r="E116" s="227" t="s">
        <v>737</v>
      </c>
      <c r="F116" s="235"/>
      <c r="G116" s="235"/>
      <c r="H116" s="235"/>
    </row>
    <row r="117" spans="1:8" ht="23.25" customHeight="1">
      <c r="A117" s="89">
        <v>2240</v>
      </c>
      <c r="B117" s="213" t="s">
        <v>234</v>
      </c>
      <c r="C117" s="211">
        <v>4</v>
      </c>
      <c r="D117" s="211">
        <v>0</v>
      </c>
      <c r="E117" s="229" t="s">
        <v>241</v>
      </c>
      <c r="F117" s="236">
        <f>G117+H117</f>
        <v>0</v>
      </c>
      <c r="G117" s="235">
        <f>G119</f>
        <v>0</v>
      </c>
      <c r="H117" s="235">
        <f>H119</f>
        <v>0</v>
      </c>
    </row>
    <row r="118" spans="1:8" s="112" customFormat="1" ht="10.5" hidden="1" customHeight="1">
      <c r="A118" s="89"/>
      <c r="B118" s="213"/>
      <c r="C118" s="211"/>
      <c r="D118" s="211"/>
      <c r="E118" s="227" t="s">
        <v>31</v>
      </c>
      <c r="F118" s="232"/>
      <c r="G118" s="232"/>
      <c r="H118" s="232"/>
    </row>
    <row r="119" spans="1:8" ht="24" hidden="1">
      <c r="A119" s="89">
        <v>2241</v>
      </c>
      <c r="B119" s="10" t="s">
        <v>234</v>
      </c>
      <c r="C119" s="212">
        <v>4</v>
      </c>
      <c r="D119" s="212">
        <v>1</v>
      </c>
      <c r="E119" s="227" t="s">
        <v>241</v>
      </c>
      <c r="F119" s="235"/>
      <c r="G119" s="235"/>
      <c r="H119" s="235"/>
    </row>
    <row r="120" spans="1:8" s="112" customFormat="1" ht="10.5" hidden="1" customHeight="1">
      <c r="A120" s="89"/>
      <c r="B120" s="213"/>
      <c r="C120" s="211"/>
      <c r="D120" s="211"/>
      <c r="E120" s="227" t="s">
        <v>31</v>
      </c>
      <c r="F120" s="232"/>
      <c r="G120" s="232"/>
      <c r="H120" s="232"/>
    </row>
    <row r="121" spans="1:8" ht="15.75" customHeight="1">
      <c r="A121" s="89">
        <v>2250</v>
      </c>
      <c r="B121" s="213" t="s">
        <v>234</v>
      </c>
      <c r="C121" s="211">
        <v>5</v>
      </c>
      <c r="D121" s="211">
        <v>0</v>
      </c>
      <c r="E121" s="229" t="s">
        <v>242</v>
      </c>
      <c r="F121" s="236">
        <f>G121+H121</f>
        <v>0</v>
      </c>
      <c r="G121" s="235">
        <f>G123</f>
        <v>0</v>
      </c>
      <c r="H121" s="235">
        <f>H123</f>
        <v>0</v>
      </c>
    </row>
    <row r="122" spans="1:8" s="112" customFormat="1" ht="10.5" hidden="1" customHeight="1">
      <c r="A122" s="89"/>
      <c r="B122" s="213"/>
      <c r="C122" s="211"/>
      <c r="D122" s="211"/>
      <c r="E122" s="227" t="s">
        <v>31</v>
      </c>
      <c r="F122" s="232"/>
      <c r="G122" s="232"/>
      <c r="H122" s="232"/>
    </row>
    <row r="123" spans="1:8" hidden="1">
      <c r="A123" s="89">
        <v>2251</v>
      </c>
      <c r="B123" s="10" t="s">
        <v>234</v>
      </c>
      <c r="C123" s="212">
        <v>5</v>
      </c>
      <c r="D123" s="212">
        <v>1</v>
      </c>
      <c r="E123" s="227" t="s">
        <v>242</v>
      </c>
      <c r="F123" s="236">
        <f>G123+H123</f>
        <v>0</v>
      </c>
      <c r="G123" s="235">
        <f>SUM(G125:G125)</f>
        <v>0</v>
      </c>
      <c r="H123" s="235">
        <f>SUM(H125:H125)</f>
        <v>0</v>
      </c>
    </row>
    <row r="124" spans="1:8" ht="24" hidden="1" customHeight="1">
      <c r="A124" s="89"/>
      <c r="B124" s="10"/>
      <c r="C124" s="212"/>
      <c r="D124" s="212"/>
      <c r="E124" s="227" t="s">
        <v>735</v>
      </c>
      <c r="F124" s="236"/>
      <c r="G124" s="235"/>
      <c r="H124" s="235"/>
    </row>
    <row r="125" spans="1:8" hidden="1">
      <c r="A125" s="89"/>
      <c r="B125" s="10"/>
      <c r="C125" s="212"/>
      <c r="D125" s="212"/>
      <c r="E125" s="227" t="s">
        <v>737</v>
      </c>
      <c r="F125" s="236">
        <f t="shared" ref="F125" si="4">G125+H125</f>
        <v>0</v>
      </c>
      <c r="G125" s="116">
        <v>0</v>
      </c>
      <c r="H125" s="235"/>
    </row>
    <row r="126" spans="1:8" s="111" customFormat="1" ht="55.5" customHeight="1">
      <c r="A126" s="124">
        <v>2300</v>
      </c>
      <c r="B126" s="213" t="s">
        <v>243</v>
      </c>
      <c r="C126" s="211">
        <v>0</v>
      </c>
      <c r="D126" s="211">
        <v>0</v>
      </c>
      <c r="E126" s="223" t="s">
        <v>759</v>
      </c>
      <c r="F126" s="236">
        <f>G126+H126</f>
        <v>0</v>
      </c>
      <c r="G126" s="238">
        <f>SUM(G128,G139,G144,G152,G157,G162,G167)</f>
        <v>0</v>
      </c>
      <c r="H126" s="238">
        <f>SUM(H128,H139,H144,H152,H157,H162,H167)</f>
        <v>0</v>
      </c>
    </row>
    <row r="127" spans="1:8" ht="0.75" hidden="1" customHeight="1">
      <c r="A127" s="89"/>
      <c r="B127" s="213"/>
      <c r="C127" s="211"/>
      <c r="D127" s="211"/>
      <c r="E127" s="227" t="s">
        <v>5</v>
      </c>
      <c r="F127" s="235"/>
      <c r="G127" s="235"/>
      <c r="H127" s="235"/>
    </row>
    <row r="128" spans="1:8" hidden="1">
      <c r="A128" s="89">
        <v>2310</v>
      </c>
      <c r="B128" s="213" t="s">
        <v>243</v>
      </c>
      <c r="C128" s="211">
        <v>1</v>
      </c>
      <c r="D128" s="211">
        <v>0</v>
      </c>
      <c r="E128" s="229" t="s">
        <v>244</v>
      </c>
      <c r="F128" s="236">
        <f>G128+H128</f>
        <v>0</v>
      </c>
      <c r="G128" s="235">
        <f>SUM(G130,G133,G136)</f>
        <v>0</v>
      </c>
      <c r="H128" s="235">
        <f>SUM(H130,H133,H136)</f>
        <v>0</v>
      </c>
    </row>
    <row r="129" spans="1:8" s="112" customFormat="1" ht="10.5" hidden="1" customHeight="1">
      <c r="A129" s="89"/>
      <c r="B129" s="213"/>
      <c r="C129" s="211"/>
      <c r="D129" s="211"/>
      <c r="E129" s="227" t="s">
        <v>31</v>
      </c>
      <c r="F129" s="232"/>
      <c r="G129" s="232"/>
      <c r="H129" s="232"/>
    </row>
    <row r="130" spans="1:8" hidden="1">
      <c r="A130" s="89">
        <v>2311</v>
      </c>
      <c r="B130" s="10" t="s">
        <v>243</v>
      </c>
      <c r="C130" s="212">
        <v>1</v>
      </c>
      <c r="D130" s="212">
        <v>1</v>
      </c>
      <c r="E130" s="227" t="s">
        <v>245</v>
      </c>
      <c r="F130" s="236">
        <f>G130+H130</f>
        <v>0</v>
      </c>
      <c r="G130" s="235">
        <f>SUM(G132:G132)</f>
        <v>0</v>
      </c>
      <c r="H130" s="235">
        <f>SUM(H132:H132)</f>
        <v>0</v>
      </c>
    </row>
    <row r="131" spans="1:8" ht="23.25" hidden="1" customHeight="1">
      <c r="A131" s="89"/>
      <c r="B131" s="10"/>
      <c r="C131" s="212"/>
      <c r="D131" s="212"/>
      <c r="E131" s="227" t="s">
        <v>735</v>
      </c>
      <c r="F131" s="235"/>
      <c r="G131" s="235"/>
      <c r="H131" s="235"/>
    </row>
    <row r="132" spans="1:8" hidden="1">
      <c r="A132" s="89"/>
      <c r="B132" s="10"/>
      <c r="C132" s="212"/>
      <c r="D132" s="212"/>
      <c r="E132" s="227" t="s">
        <v>737</v>
      </c>
      <c r="F132" s="235"/>
      <c r="G132" s="235"/>
      <c r="H132" s="235"/>
    </row>
    <row r="133" spans="1:8" hidden="1">
      <c r="A133" s="89">
        <v>2312</v>
      </c>
      <c r="B133" s="10" t="s">
        <v>243</v>
      </c>
      <c r="C133" s="212">
        <v>1</v>
      </c>
      <c r="D133" s="212">
        <v>2</v>
      </c>
      <c r="E133" s="227" t="s">
        <v>246</v>
      </c>
      <c r="F133" s="236">
        <f>G133+H133</f>
        <v>0</v>
      </c>
      <c r="G133" s="235">
        <f>SUM(G135:G135)</f>
        <v>0</v>
      </c>
      <c r="H133" s="235">
        <f>SUM(H135:H135)</f>
        <v>0</v>
      </c>
    </row>
    <row r="134" spans="1:8" ht="25.5" hidden="1" customHeight="1">
      <c r="A134" s="89"/>
      <c r="B134" s="10"/>
      <c r="C134" s="212"/>
      <c r="D134" s="212"/>
      <c r="E134" s="227" t="s">
        <v>735</v>
      </c>
      <c r="F134" s="235"/>
      <c r="G134" s="235"/>
      <c r="H134" s="235"/>
    </row>
    <row r="135" spans="1:8" hidden="1">
      <c r="A135" s="89"/>
      <c r="B135" s="10"/>
      <c r="C135" s="212"/>
      <c r="D135" s="212"/>
      <c r="E135" s="227" t="s">
        <v>737</v>
      </c>
      <c r="F135" s="235"/>
      <c r="G135" s="235"/>
      <c r="H135" s="235"/>
    </row>
    <row r="136" spans="1:8" hidden="1">
      <c r="A136" s="89">
        <v>2313</v>
      </c>
      <c r="B136" s="10" t="s">
        <v>243</v>
      </c>
      <c r="C136" s="212">
        <v>1</v>
      </c>
      <c r="D136" s="212">
        <v>3</v>
      </c>
      <c r="E136" s="227" t="s">
        <v>247</v>
      </c>
      <c r="F136" s="236">
        <f>G136+H136</f>
        <v>0</v>
      </c>
      <c r="G136" s="235">
        <f>SUM(G138:G138)</f>
        <v>0</v>
      </c>
      <c r="H136" s="235">
        <f>SUM(H138:H138)</f>
        <v>0</v>
      </c>
    </row>
    <row r="137" spans="1:8" ht="22.5" hidden="1" customHeight="1">
      <c r="A137" s="89"/>
      <c r="B137" s="10"/>
      <c r="C137" s="212"/>
      <c r="D137" s="212"/>
      <c r="E137" s="227" t="s">
        <v>735</v>
      </c>
      <c r="F137" s="235"/>
      <c r="G137" s="235"/>
      <c r="H137" s="235"/>
    </row>
    <row r="138" spans="1:8" ht="9.75" hidden="1" customHeight="1">
      <c r="A138" s="89"/>
      <c r="B138" s="10"/>
      <c r="C138" s="212"/>
      <c r="D138" s="212"/>
      <c r="E138" s="227" t="s">
        <v>737</v>
      </c>
      <c r="F138" s="235"/>
      <c r="G138" s="235"/>
      <c r="H138" s="235"/>
    </row>
    <row r="139" spans="1:8" hidden="1">
      <c r="A139" s="89">
        <v>2320</v>
      </c>
      <c r="B139" s="213" t="s">
        <v>243</v>
      </c>
      <c r="C139" s="211">
        <v>2</v>
      </c>
      <c r="D139" s="211">
        <v>0</v>
      </c>
      <c r="E139" s="229" t="s">
        <v>248</v>
      </c>
      <c r="F139" s="236">
        <f>G139+H139</f>
        <v>0</v>
      </c>
      <c r="G139" s="235">
        <f>G141</f>
        <v>0</v>
      </c>
      <c r="H139" s="235">
        <f>H141</f>
        <v>0</v>
      </c>
    </row>
    <row r="140" spans="1:8" s="112" customFormat="1" ht="10.5" hidden="1" customHeight="1">
      <c r="A140" s="89"/>
      <c r="B140" s="213"/>
      <c r="C140" s="211"/>
      <c r="D140" s="211"/>
      <c r="E140" s="227" t="s">
        <v>31</v>
      </c>
      <c r="F140" s="232"/>
      <c r="G140" s="232"/>
      <c r="H140" s="232"/>
    </row>
    <row r="141" spans="1:8" hidden="1">
      <c r="A141" s="89">
        <v>2321</v>
      </c>
      <c r="B141" s="10" t="s">
        <v>243</v>
      </c>
      <c r="C141" s="212">
        <v>2</v>
      </c>
      <c r="D141" s="212">
        <v>1</v>
      </c>
      <c r="E141" s="227" t="s">
        <v>249</v>
      </c>
      <c r="F141" s="236">
        <f>G141+H141</f>
        <v>0</v>
      </c>
      <c r="G141" s="235">
        <f>SUM(G143:G143)</f>
        <v>0</v>
      </c>
      <c r="H141" s="235">
        <f>SUM(H143:H143)</f>
        <v>0</v>
      </c>
    </row>
    <row r="142" spans="1:8" ht="23.25" hidden="1" customHeight="1">
      <c r="A142" s="89"/>
      <c r="B142" s="10"/>
      <c r="C142" s="212"/>
      <c r="D142" s="212"/>
      <c r="E142" s="227" t="s">
        <v>735</v>
      </c>
      <c r="F142" s="235"/>
      <c r="G142" s="235"/>
      <c r="H142" s="235"/>
    </row>
    <row r="143" spans="1:8" hidden="1">
      <c r="A143" s="89"/>
      <c r="B143" s="10"/>
      <c r="C143" s="212"/>
      <c r="D143" s="212"/>
      <c r="E143" s="227" t="s">
        <v>737</v>
      </c>
      <c r="F143" s="235"/>
      <c r="G143" s="235"/>
      <c r="H143" s="235"/>
    </row>
    <row r="144" spans="1:8" ht="24" hidden="1">
      <c r="A144" s="89">
        <v>2330</v>
      </c>
      <c r="B144" s="213" t="s">
        <v>243</v>
      </c>
      <c r="C144" s="211">
        <v>3</v>
      </c>
      <c r="D144" s="211">
        <v>0</v>
      </c>
      <c r="E144" s="229" t="s">
        <v>250</v>
      </c>
      <c r="F144" s="236">
        <f>G144+H144</f>
        <v>0</v>
      </c>
      <c r="G144" s="235">
        <f>G146+G149</f>
        <v>0</v>
      </c>
      <c r="H144" s="235">
        <f>H146+H149</f>
        <v>0</v>
      </c>
    </row>
    <row r="145" spans="1:8" s="112" customFormat="1" ht="10.5" hidden="1" customHeight="1">
      <c r="A145" s="89"/>
      <c r="B145" s="213"/>
      <c r="C145" s="211"/>
      <c r="D145" s="211"/>
      <c r="E145" s="227" t="s">
        <v>31</v>
      </c>
      <c r="F145" s="232"/>
      <c r="G145" s="232"/>
      <c r="H145" s="232"/>
    </row>
    <row r="146" spans="1:8" hidden="1">
      <c r="A146" s="89">
        <v>2331</v>
      </c>
      <c r="B146" s="10" t="s">
        <v>243</v>
      </c>
      <c r="C146" s="212">
        <v>3</v>
      </c>
      <c r="D146" s="212">
        <v>1</v>
      </c>
      <c r="E146" s="227" t="s">
        <v>251</v>
      </c>
      <c r="F146" s="236">
        <f>G146+H146</f>
        <v>0</v>
      </c>
      <c r="G146" s="235">
        <f>SUM(G148:G148)</f>
        <v>0</v>
      </c>
      <c r="H146" s="235">
        <f>SUM(H148:H148)</f>
        <v>0</v>
      </c>
    </row>
    <row r="147" spans="1:8" ht="23.25" hidden="1" customHeight="1">
      <c r="A147" s="89"/>
      <c r="B147" s="10"/>
      <c r="C147" s="212"/>
      <c r="D147" s="212"/>
      <c r="E147" s="227" t="s">
        <v>735</v>
      </c>
      <c r="F147" s="235"/>
      <c r="G147" s="235"/>
      <c r="H147" s="235"/>
    </row>
    <row r="148" spans="1:8" ht="5.25" hidden="1" customHeight="1">
      <c r="A148" s="89"/>
      <c r="B148" s="10"/>
      <c r="C148" s="212"/>
      <c r="D148" s="212"/>
      <c r="E148" s="227" t="s">
        <v>737</v>
      </c>
      <c r="F148" s="235"/>
      <c r="G148" s="235"/>
      <c r="H148" s="235"/>
    </row>
    <row r="149" spans="1:8" hidden="1">
      <c r="A149" s="89">
        <v>2332</v>
      </c>
      <c r="B149" s="10" t="s">
        <v>243</v>
      </c>
      <c r="C149" s="212">
        <v>3</v>
      </c>
      <c r="D149" s="212">
        <v>2</v>
      </c>
      <c r="E149" s="227" t="s">
        <v>252</v>
      </c>
      <c r="F149" s="235">
        <f>G149+H149</f>
        <v>0</v>
      </c>
      <c r="G149" s="235">
        <f>SUM(G151:G151)</f>
        <v>0</v>
      </c>
      <c r="H149" s="235">
        <f>SUM(H151:H151)</f>
        <v>0</v>
      </c>
    </row>
    <row r="150" spans="1:8" ht="24.75" hidden="1" customHeight="1">
      <c r="A150" s="89"/>
      <c r="B150" s="10"/>
      <c r="C150" s="212"/>
      <c r="D150" s="212"/>
      <c r="E150" s="227" t="s">
        <v>735</v>
      </c>
      <c r="F150" s="235"/>
      <c r="G150" s="235"/>
      <c r="H150" s="235"/>
    </row>
    <row r="151" spans="1:8" hidden="1">
      <c r="A151" s="89"/>
      <c r="B151" s="10"/>
      <c r="C151" s="212"/>
      <c r="D151" s="212"/>
      <c r="E151" s="227" t="s">
        <v>737</v>
      </c>
      <c r="F151" s="235"/>
      <c r="G151" s="235"/>
      <c r="H151" s="235"/>
    </row>
    <row r="152" spans="1:8" hidden="1">
      <c r="A152" s="89">
        <v>2340</v>
      </c>
      <c r="B152" s="213" t="s">
        <v>243</v>
      </c>
      <c r="C152" s="211">
        <v>4</v>
      </c>
      <c r="D152" s="211">
        <v>0</v>
      </c>
      <c r="E152" s="229" t="s">
        <v>253</v>
      </c>
      <c r="F152" s="235">
        <f>G152+H152</f>
        <v>0</v>
      </c>
      <c r="G152" s="235">
        <f>G154</f>
        <v>0</v>
      </c>
      <c r="H152" s="235">
        <f>H154</f>
        <v>0</v>
      </c>
    </row>
    <row r="153" spans="1:8" s="112" customFormat="1" ht="10.5" hidden="1" customHeight="1">
      <c r="A153" s="89"/>
      <c r="B153" s="213"/>
      <c r="C153" s="211"/>
      <c r="D153" s="211"/>
      <c r="E153" s="227" t="s">
        <v>31</v>
      </c>
      <c r="F153" s="232"/>
      <c r="G153" s="232"/>
      <c r="H153" s="232"/>
    </row>
    <row r="154" spans="1:8" hidden="1">
      <c r="A154" s="89">
        <v>2341</v>
      </c>
      <c r="B154" s="10" t="s">
        <v>243</v>
      </c>
      <c r="C154" s="212">
        <v>4</v>
      </c>
      <c r="D154" s="212">
        <v>1</v>
      </c>
      <c r="E154" s="227" t="s">
        <v>253</v>
      </c>
      <c r="F154" s="235">
        <f>G154+H154</f>
        <v>0</v>
      </c>
      <c r="G154" s="235">
        <f>SUM(G156:G156)</f>
        <v>0</v>
      </c>
      <c r="H154" s="235">
        <f>SUM(H156:H156)</f>
        <v>0</v>
      </c>
    </row>
    <row r="155" spans="1:8" ht="23.25" hidden="1" customHeight="1">
      <c r="A155" s="89"/>
      <c r="B155" s="10"/>
      <c r="C155" s="212"/>
      <c r="D155" s="212"/>
      <c r="E155" s="227" t="s">
        <v>735</v>
      </c>
      <c r="F155" s="235"/>
      <c r="G155" s="235"/>
      <c r="H155" s="235"/>
    </row>
    <row r="156" spans="1:8" hidden="1">
      <c r="A156" s="89"/>
      <c r="B156" s="10"/>
      <c r="C156" s="212"/>
      <c r="D156" s="212"/>
      <c r="E156" s="227" t="s">
        <v>737</v>
      </c>
      <c r="F156" s="235"/>
      <c r="G156" s="235"/>
      <c r="H156" s="235"/>
    </row>
    <row r="157" spans="1:8" hidden="1">
      <c r="A157" s="89">
        <v>2350</v>
      </c>
      <c r="B157" s="213" t="s">
        <v>243</v>
      </c>
      <c r="C157" s="211">
        <v>5</v>
      </c>
      <c r="D157" s="211">
        <v>0</v>
      </c>
      <c r="E157" s="229" t="s">
        <v>254</v>
      </c>
      <c r="F157" s="235">
        <f>G157+H157</f>
        <v>0</v>
      </c>
      <c r="G157" s="235">
        <f>G159</f>
        <v>0</v>
      </c>
      <c r="H157" s="235">
        <f>H159</f>
        <v>0</v>
      </c>
    </row>
    <row r="158" spans="1:8" s="112" customFormat="1" ht="10.5" hidden="1" customHeight="1">
      <c r="A158" s="89"/>
      <c r="B158" s="213"/>
      <c r="C158" s="211"/>
      <c r="D158" s="211"/>
      <c r="E158" s="227" t="s">
        <v>31</v>
      </c>
      <c r="F158" s="232"/>
      <c r="G158" s="232"/>
      <c r="H158" s="232"/>
    </row>
    <row r="159" spans="1:8" hidden="1">
      <c r="A159" s="89">
        <v>2351</v>
      </c>
      <c r="B159" s="10" t="s">
        <v>243</v>
      </c>
      <c r="C159" s="212">
        <v>5</v>
      </c>
      <c r="D159" s="212">
        <v>1</v>
      </c>
      <c r="E159" s="227" t="s">
        <v>255</v>
      </c>
      <c r="F159" s="235">
        <f>G159+H159</f>
        <v>0</v>
      </c>
      <c r="G159" s="235">
        <f>SUM(G161:G161)</f>
        <v>0</v>
      </c>
      <c r="H159" s="235">
        <f>SUM(H161:H161)</f>
        <v>0</v>
      </c>
    </row>
    <row r="160" spans="1:8" ht="24" hidden="1" customHeight="1">
      <c r="A160" s="89"/>
      <c r="B160" s="10"/>
      <c r="C160" s="212"/>
      <c r="D160" s="212"/>
      <c r="E160" s="227" t="s">
        <v>735</v>
      </c>
      <c r="F160" s="235"/>
      <c r="G160" s="235"/>
      <c r="H160" s="235"/>
    </row>
    <row r="161" spans="1:8" hidden="1">
      <c r="A161" s="89"/>
      <c r="B161" s="10"/>
      <c r="C161" s="212"/>
      <c r="D161" s="212"/>
      <c r="E161" s="227" t="s">
        <v>737</v>
      </c>
      <c r="F161" s="235"/>
      <c r="G161" s="235"/>
      <c r="H161" s="235"/>
    </row>
    <row r="162" spans="1:8" ht="36" hidden="1">
      <c r="A162" s="89">
        <v>2360</v>
      </c>
      <c r="B162" s="213" t="s">
        <v>243</v>
      </c>
      <c r="C162" s="211">
        <v>6</v>
      </c>
      <c r="D162" s="211">
        <v>0</v>
      </c>
      <c r="E162" s="229" t="s">
        <v>256</v>
      </c>
      <c r="F162" s="235">
        <f>G162+H162</f>
        <v>0</v>
      </c>
      <c r="G162" s="235">
        <f>G164</f>
        <v>0</v>
      </c>
      <c r="H162" s="235">
        <f>H164</f>
        <v>0</v>
      </c>
    </row>
    <row r="163" spans="1:8" s="112" customFormat="1" ht="10.5" hidden="1" customHeight="1">
      <c r="A163" s="89"/>
      <c r="B163" s="213"/>
      <c r="C163" s="211"/>
      <c r="D163" s="211"/>
      <c r="E163" s="227" t="s">
        <v>31</v>
      </c>
      <c r="F163" s="232"/>
      <c r="G163" s="232"/>
      <c r="H163" s="232"/>
    </row>
    <row r="164" spans="1:8" ht="24" hidden="1">
      <c r="A164" s="89">
        <v>2361</v>
      </c>
      <c r="B164" s="10" t="s">
        <v>243</v>
      </c>
      <c r="C164" s="212">
        <v>6</v>
      </c>
      <c r="D164" s="212">
        <v>1</v>
      </c>
      <c r="E164" s="227" t="s">
        <v>256</v>
      </c>
      <c r="F164" s="235">
        <f>G164+H164</f>
        <v>0</v>
      </c>
      <c r="G164" s="235">
        <f>SUM(G166:G166)</f>
        <v>0</v>
      </c>
      <c r="H164" s="235">
        <f>SUM(H166:H166)</f>
        <v>0</v>
      </c>
    </row>
    <row r="165" spans="1:8" ht="24.75" hidden="1" customHeight="1">
      <c r="A165" s="89"/>
      <c r="B165" s="10"/>
      <c r="C165" s="212"/>
      <c r="D165" s="212"/>
      <c r="E165" s="227" t="s">
        <v>735</v>
      </c>
      <c r="F165" s="235"/>
      <c r="G165" s="235"/>
      <c r="H165" s="235"/>
    </row>
    <row r="166" spans="1:8" hidden="1">
      <c r="A166" s="89"/>
      <c r="B166" s="10"/>
      <c r="C166" s="212"/>
      <c r="D166" s="212"/>
      <c r="E166" s="227" t="s">
        <v>737</v>
      </c>
      <c r="F166" s="235"/>
      <c r="G166" s="235"/>
      <c r="H166" s="235"/>
    </row>
    <row r="167" spans="1:8" ht="24" hidden="1">
      <c r="A167" s="89">
        <v>2370</v>
      </c>
      <c r="B167" s="213" t="s">
        <v>243</v>
      </c>
      <c r="C167" s="211">
        <v>7</v>
      </c>
      <c r="D167" s="211">
        <v>0</v>
      </c>
      <c r="E167" s="229" t="s">
        <v>258</v>
      </c>
      <c r="F167" s="235">
        <f>G167+H167</f>
        <v>0</v>
      </c>
      <c r="G167" s="235">
        <f>G169</f>
        <v>0</v>
      </c>
      <c r="H167" s="235">
        <f>H169</f>
        <v>0</v>
      </c>
    </row>
    <row r="168" spans="1:8" s="112" customFormat="1" ht="10.5" hidden="1" customHeight="1">
      <c r="A168" s="89"/>
      <c r="B168" s="213"/>
      <c r="C168" s="211"/>
      <c r="D168" s="211"/>
      <c r="E168" s="227" t="s">
        <v>31</v>
      </c>
      <c r="F168" s="232"/>
      <c r="G168" s="232"/>
      <c r="H168" s="232"/>
    </row>
    <row r="169" spans="1:8" ht="24" hidden="1">
      <c r="A169" s="89">
        <v>2371</v>
      </c>
      <c r="B169" s="10" t="s">
        <v>243</v>
      </c>
      <c r="C169" s="212">
        <v>7</v>
      </c>
      <c r="D169" s="212">
        <v>1</v>
      </c>
      <c r="E169" s="227" t="s">
        <v>258</v>
      </c>
      <c r="F169" s="235">
        <f>G169+H169</f>
        <v>0</v>
      </c>
      <c r="G169" s="235">
        <f>SUM(G171:G171)</f>
        <v>0</v>
      </c>
      <c r="H169" s="235">
        <f>SUM(H171:H171)</f>
        <v>0</v>
      </c>
    </row>
    <row r="170" spans="1:8" ht="25.5" hidden="1" customHeight="1">
      <c r="A170" s="89"/>
      <c r="B170" s="10"/>
      <c r="C170" s="212"/>
      <c r="D170" s="212"/>
      <c r="E170" s="227" t="s">
        <v>735</v>
      </c>
      <c r="F170" s="235"/>
      <c r="G170" s="235"/>
      <c r="H170" s="235"/>
    </row>
    <row r="171" spans="1:8" hidden="1">
      <c r="A171" s="89"/>
      <c r="B171" s="10"/>
      <c r="C171" s="212"/>
      <c r="D171" s="212"/>
      <c r="E171" s="227" t="s">
        <v>737</v>
      </c>
      <c r="F171" s="235"/>
      <c r="G171" s="235"/>
      <c r="H171" s="235"/>
    </row>
    <row r="172" spans="1:8" s="111" customFormat="1" ht="37.5" customHeight="1">
      <c r="A172" s="124">
        <v>2400</v>
      </c>
      <c r="B172" s="213" t="s">
        <v>259</v>
      </c>
      <c r="C172" s="211">
        <v>0</v>
      </c>
      <c r="D172" s="211">
        <v>0</v>
      </c>
      <c r="E172" s="223" t="s">
        <v>760</v>
      </c>
      <c r="F172" s="226">
        <f>G172+H172</f>
        <v>18788</v>
      </c>
      <c r="G172" s="226">
        <f>SUM(G174,G182,G197,G208,G219,G237,G242,G256,G270)</f>
        <v>288</v>
      </c>
      <c r="H172" s="226">
        <f>SUM(H174,H182,H197,H208,H219,H237,H242,H256,H270)</f>
        <v>18500</v>
      </c>
    </row>
    <row r="173" spans="1:8" ht="11.25" customHeight="1">
      <c r="A173" s="89"/>
      <c r="B173" s="213"/>
      <c r="C173" s="211"/>
      <c r="D173" s="211"/>
      <c r="E173" s="227" t="s">
        <v>5</v>
      </c>
      <c r="F173" s="235"/>
      <c r="G173" s="235"/>
      <c r="H173" s="235"/>
    </row>
    <row r="174" spans="1:8" ht="25.5" customHeight="1">
      <c r="A174" s="89">
        <v>2410</v>
      </c>
      <c r="B174" s="213" t="s">
        <v>259</v>
      </c>
      <c r="C174" s="211">
        <v>1</v>
      </c>
      <c r="D174" s="211">
        <v>0</v>
      </c>
      <c r="E174" s="229" t="s">
        <v>260</v>
      </c>
      <c r="F174" s="235">
        <f>G174+H174</f>
        <v>0</v>
      </c>
      <c r="G174" s="235">
        <f>G176+G179</f>
        <v>0</v>
      </c>
      <c r="H174" s="235">
        <f>H176+H179</f>
        <v>0</v>
      </c>
    </row>
    <row r="175" spans="1:8" s="112" customFormat="1" ht="10.5" hidden="1" customHeight="1">
      <c r="A175" s="89"/>
      <c r="B175" s="213"/>
      <c r="C175" s="211"/>
      <c r="D175" s="211"/>
      <c r="E175" s="227" t="s">
        <v>31</v>
      </c>
      <c r="F175" s="232"/>
      <c r="G175" s="232"/>
      <c r="H175" s="232"/>
    </row>
    <row r="176" spans="1:8" ht="16.5" hidden="1" customHeight="1">
      <c r="A176" s="89">
        <v>2411</v>
      </c>
      <c r="B176" s="10" t="s">
        <v>259</v>
      </c>
      <c r="C176" s="212">
        <v>1</v>
      </c>
      <c r="D176" s="212">
        <v>1</v>
      </c>
      <c r="E176" s="227" t="s">
        <v>261</v>
      </c>
      <c r="F176" s="235">
        <f>G176+H176</f>
        <v>0</v>
      </c>
      <c r="G176" s="235">
        <f>SUM(G178:G178)</f>
        <v>0</v>
      </c>
      <c r="H176" s="235">
        <f>SUM(H178:H178)</f>
        <v>0</v>
      </c>
    </row>
    <row r="177" spans="1:8" ht="24.75" hidden="1" customHeight="1">
      <c r="A177" s="89"/>
      <c r="B177" s="10"/>
      <c r="C177" s="212"/>
      <c r="D177" s="212"/>
      <c r="E177" s="227" t="s">
        <v>735</v>
      </c>
      <c r="F177" s="235"/>
      <c r="G177" s="235"/>
      <c r="H177" s="235"/>
    </row>
    <row r="178" spans="1:8" hidden="1">
      <c r="A178" s="89"/>
      <c r="B178" s="10"/>
      <c r="C178" s="212"/>
      <c r="D178" s="212"/>
      <c r="E178" s="227" t="s">
        <v>737</v>
      </c>
      <c r="F178" s="235"/>
      <c r="G178" s="235"/>
      <c r="H178" s="235"/>
    </row>
    <row r="179" spans="1:8" ht="24" hidden="1">
      <c r="A179" s="89">
        <v>2412</v>
      </c>
      <c r="B179" s="10" t="s">
        <v>259</v>
      </c>
      <c r="C179" s="212">
        <v>1</v>
      </c>
      <c r="D179" s="212">
        <v>2</v>
      </c>
      <c r="E179" s="227" t="s">
        <v>262</v>
      </c>
      <c r="F179" s="235">
        <f>G179+H179</f>
        <v>0</v>
      </c>
      <c r="G179" s="235">
        <f>SUM(G181:G181)</f>
        <v>0</v>
      </c>
      <c r="H179" s="235">
        <f>SUM(H181:H181)</f>
        <v>0</v>
      </c>
    </row>
    <row r="180" spans="1:8" ht="25.5" hidden="1" customHeight="1">
      <c r="A180" s="89"/>
      <c r="B180" s="10"/>
      <c r="C180" s="212"/>
      <c r="D180" s="212"/>
      <c r="E180" s="227" t="s">
        <v>735</v>
      </c>
      <c r="F180" s="235"/>
      <c r="G180" s="235"/>
      <c r="H180" s="235"/>
    </row>
    <row r="181" spans="1:8" hidden="1">
      <c r="A181" s="89"/>
      <c r="B181" s="10"/>
      <c r="C181" s="212"/>
      <c r="D181" s="212"/>
      <c r="E181" s="227" t="s">
        <v>737</v>
      </c>
      <c r="F181" s="235"/>
      <c r="G181" s="235"/>
      <c r="H181" s="235"/>
    </row>
    <row r="182" spans="1:8" ht="27.75" customHeight="1">
      <c r="A182" s="89">
        <v>2420</v>
      </c>
      <c r="B182" s="213" t="s">
        <v>259</v>
      </c>
      <c r="C182" s="211">
        <v>2</v>
      </c>
      <c r="D182" s="211">
        <v>0</v>
      </c>
      <c r="E182" s="229" t="s">
        <v>263</v>
      </c>
      <c r="F182" s="228">
        <f>G182+H182</f>
        <v>288</v>
      </c>
      <c r="G182" s="228">
        <f>G184+G188+G191+G194</f>
        <v>288</v>
      </c>
      <c r="H182" s="228">
        <f>H184+H188+H191+H194</f>
        <v>0</v>
      </c>
    </row>
    <row r="183" spans="1:8" s="112" customFormat="1" ht="10.5" customHeight="1">
      <c r="A183" s="89"/>
      <c r="B183" s="213"/>
      <c r="C183" s="211"/>
      <c r="D183" s="211"/>
      <c r="E183" s="227" t="s">
        <v>31</v>
      </c>
      <c r="F183" s="232"/>
      <c r="G183" s="232"/>
      <c r="H183" s="232"/>
    </row>
    <row r="184" spans="1:8">
      <c r="A184" s="89">
        <v>2421</v>
      </c>
      <c r="B184" s="10" t="s">
        <v>259</v>
      </c>
      <c r="C184" s="212">
        <v>2</v>
      </c>
      <c r="D184" s="212">
        <v>1</v>
      </c>
      <c r="E184" s="227" t="s">
        <v>264</v>
      </c>
      <c r="F184" s="235">
        <f>G184+H184</f>
        <v>288</v>
      </c>
      <c r="G184" s="235">
        <f>SUM(G186:G187)</f>
        <v>288</v>
      </c>
      <c r="H184" s="235">
        <f>SUM(H186:H187)</f>
        <v>0</v>
      </c>
    </row>
    <row r="185" spans="1:8" ht="24.75" customHeight="1">
      <c r="A185" s="89"/>
      <c r="B185" s="10"/>
      <c r="C185" s="212"/>
      <c r="D185" s="212"/>
      <c r="E185" s="227" t="s">
        <v>735</v>
      </c>
      <c r="F185" s="235"/>
      <c r="G185" s="235"/>
      <c r="H185" s="235"/>
    </row>
    <row r="186" spans="1:8">
      <c r="A186" s="89"/>
      <c r="B186" s="10"/>
      <c r="C186" s="212"/>
      <c r="D186" s="212"/>
      <c r="E186" s="16" t="s">
        <v>444</v>
      </c>
      <c r="F186" s="116">
        <f>SUM(G186:H186)</f>
        <v>280</v>
      </c>
      <c r="G186" s="116">
        <v>280</v>
      </c>
      <c r="H186" s="235"/>
    </row>
    <row r="187" spans="1:8">
      <c r="A187" s="89"/>
      <c r="B187" s="10"/>
      <c r="C187" s="212"/>
      <c r="D187" s="212"/>
      <c r="E187" s="12" t="s">
        <v>771</v>
      </c>
      <c r="F187" s="116">
        <f>SUM(G187:H187)</f>
        <v>8</v>
      </c>
      <c r="G187" s="116">
        <v>8</v>
      </c>
      <c r="H187" s="235"/>
    </row>
    <row r="188" spans="1:8" hidden="1">
      <c r="A188" s="89">
        <v>2422</v>
      </c>
      <c r="B188" s="10" t="s">
        <v>259</v>
      </c>
      <c r="C188" s="212">
        <v>2</v>
      </c>
      <c r="D188" s="212">
        <v>2</v>
      </c>
      <c r="E188" s="227" t="s">
        <v>265</v>
      </c>
      <c r="F188" s="235">
        <f>G188+H188</f>
        <v>0</v>
      </c>
      <c r="G188" s="235">
        <f>SUM(G190:G190)</f>
        <v>0</v>
      </c>
      <c r="H188" s="235">
        <f>SUM(H190:H190)</f>
        <v>0</v>
      </c>
    </row>
    <row r="189" spans="1:8" ht="0.75" hidden="1" customHeight="1">
      <c r="A189" s="89"/>
      <c r="B189" s="10"/>
      <c r="C189" s="212"/>
      <c r="D189" s="212"/>
      <c r="E189" s="227" t="s">
        <v>735</v>
      </c>
      <c r="F189" s="235"/>
      <c r="G189" s="235"/>
      <c r="H189" s="235"/>
    </row>
    <row r="190" spans="1:8" hidden="1">
      <c r="A190" s="89"/>
      <c r="B190" s="10"/>
      <c r="C190" s="212"/>
      <c r="D190" s="212"/>
      <c r="E190" s="227" t="s">
        <v>737</v>
      </c>
      <c r="F190" s="235"/>
      <c r="G190" s="235"/>
      <c r="H190" s="235"/>
    </row>
    <row r="191" spans="1:8" hidden="1">
      <c r="A191" s="89">
        <v>2423</v>
      </c>
      <c r="B191" s="10" t="s">
        <v>259</v>
      </c>
      <c r="C191" s="212">
        <v>2</v>
      </c>
      <c r="D191" s="212">
        <v>3</v>
      </c>
      <c r="E191" s="227" t="s">
        <v>266</v>
      </c>
      <c r="F191" s="235">
        <f>G191+H191</f>
        <v>0</v>
      </c>
      <c r="G191" s="235">
        <f>SUM(G193:G193)</f>
        <v>0</v>
      </c>
      <c r="H191" s="235">
        <f>SUM(H193:H193)</f>
        <v>0</v>
      </c>
    </row>
    <row r="192" spans="1:8" ht="25.5" hidden="1" customHeight="1">
      <c r="A192" s="89"/>
      <c r="B192" s="10"/>
      <c r="C192" s="212"/>
      <c r="D192" s="212"/>
      <c r="E192" s="227" t="s">
        <v>735</v>
      </c>
      <c r="F192" s="235"/>
      <c r="G192" s="235"/>
      <c r="H192" s="235"/>
    </row>
    <row r="193" spans="1:8" hidden="1">
      <c r="A193" s="89"/>
      <c r="B193" s="10"/>
      <c r="C193" s="212"/>
      <c r="D193" s="212"/>
      <c r="E193" s="227" t="s">
        <v>737</v>
      </c>
      <c r="F193" s="235"/>
      <c r="G193" s="235"/>
      <c r="H193" s="235"/>
    </row>
    <row r="194" spans="1:8" hidden="1">
      <c r="A194" s="89">
        <v>2424</v>
      </c>
      <c r="B194" s="10" t="s">
        <v>259</v>
      </c>
      <c r="C194" s="212">
        <v>2</v>
      </c>
      <c r="D194" s="212">
        <v>4</v>
      </c>
      <c r="E194" s="227" t="s">
        <v>267</v>
      </c>
      <c r="F194" s="116">
        <f>G194+H194</f>
        <v>0</v>
      </c>
      <c r="G194" s="235">
        <f>SUM(G196:G196)</f>
        <v>0</v>
      </c>
      <c r="H194" s="116">
        <f>SUM(H196:H196)</f>
        <v>0</v>
      </c>
    </row>
    <row r="195" spans="1:8" ht="22.5" hidden="1" customHeight="1">
      <c r="A195" s="89"/>
      <c r="B195" s="10"/>
      <c r="C195" s="212"/>
      <c r="D195" s="212"/>
      <c r="E195" s="227" t="s">
        <v>735</v>
      </c>
      <c r="F195" s="235"/>
      <c r="G195" s="235"/>
      <c r="H195" s="235"/>
    </row>
    <row r="196" spans="1:8" hidden="1">
      <c r="A196" s="89"/>
      <c r="B196" s="10"/>
      <c r="C196" s="212"/>
      <c r="D196" s="212"/>
      <c r="E196" s="227" t="s">
        <v>781</v>
      </c>
      <c r="F196" s="235">
        <f>G196+H196</f>
        <v>0</v>
      </c>
      <c r="G196" s="235">
        <v>0</v>
      </c>
      <c r="H196" s="235">
        <v>0</v>
      </c>
    </row>
    <row r="197" spans="1:8" ht="17.25" customHeight="1">
      <c r="A197" s="89">
        <v>2430</v>
      </c>
      <c r="B197" s="213" t="s">
        <v>259</v>
      </c>
      <c r="C197" s="211">
        <v>3</v>
      </c>
      <c r="D197" s="211">
        <v>0</v>
      </c>
      <c r="E197" s="229" t="s">
        <v>268</v>
      </c>
      <c r="F197" s="235">
        <f>G197+H197</f>
        <v>0</v>
      </c>
      <c r="G197" s="235">
        <f>G199+G202+G205</f>
        <v>0</v>
      </c>
      <c r="H197" s="235">
        <f>H199+H202+H205</f>
        <v>0</v>
      </c>
    </row>
    <row r="198" spans="1:8" s="112" customFormat="1" ht="10.5" hidden="1" customHeight="1">
      <c r="A198" s="89"/>
      <c r="B198" s="213"/>
      <c r="C198" s="211"/>
      <c r="D198" s="211"/>
      <c r="E198" s="227" t="s">
        <v>31</v>
      </c>
      <c r="F198" s="232"/>
      <c r="G198" s="232"/>
      <c r="H198" s="232"/>
    </row>
    <row r="199" spans="1:8" hidden="1">
      <c r="A199" s="89">
        <v>2431</v>
      </c>
      <c r="B199" s="10" t="s">
        <v>259</v>
      </c>
      <c r="C199" s="212">
        <v>3</v>
      </c>
      <c r="D199" s="212">
        <v>1</v>
      </c>
      <c r="E199" s="227" t="s">
        <v>269</v>
      </c>
      <c r="F199" s="235">
        <f>G199+H199</f>
        <v>0</v>
      </c>
      <c r="G199" s="235">
        <f>SUM(G201:G201)</f>
        <v>0</v>
      </c>
      <c r="H199" s="235">
        <f>SUM(H201:H201)</f>
        <v>0</v>
      </c>
    </row>
    <row r="200" spans="1:8" ht="24.75" hidden="1" customHeight="1">
      <c r="A200" s="89"/>
      <c r="B200" s="10"/>
      <c r="C200" s="212"/>
      <c r="D200" s="212"/>
      <c r="E200" s="227" t="s">
        <v>735</v>
      </c>
      <c r="F200" s="235"/>
      <c r="G200" s="235"/>
      <c r="H200" s="235"/>
    </row>
    <row r="201" spans="1:8" hidden="1">
      <c r="A201" s="89"/>
      <c r="B201" s="10"/>
      <c r="C201" s="212"/>
      <c r="D201" s="212"/>
      <c r="E201" s="227" t="s">
        <v>737</v>
      </c>
      <c r="F201" s="235"/>
      <c r="G201" s="235"/>
      <c r="H201" s="235"/>
    </row>
    <row r="202" spans="1:8" hidden="1">
      <c r="A202" s="89">
        <v>2432</v>
      </c>
      <c r="B202" s="10" t="s">
        <v>259</v>
      </c>
      <c r="C202" s="212">
        <v>3</v>
      </c>
      <c r="D202" s="212">
        <v>2</v>
      </c>
      <c r="E202" s="227" t="s">
        <v>270</v>
      </c>
      <c r="F202" s="235">
        <f>G202+H202</f>
        <v>0</v>
      </c>
      <c r="G202" s="235">
        <f>SUM(G204:G204)</f>
        <v>0</v>
      </c>
      <c r="H202" s="235">
        <f>SUM(H204:H204)</f>
        <v>0</v>
      </c>
    </row>
    <row r="203" spans="1:8" ht="24.75" hidden="1" customHeight="1">
      <c r="A203" s="89"/>
      <c r="B203" s="10"/>
      <c r="C203" s="212"/>
      <c r="D203" s="212"/>
      <c r="E203" s="227" t="s">
        <v>735</v>
      </c>
      <c r="F203" s="235"/>
      <c r="G203" s="235"/>
      <c r="H203" s="235"/>
    </row>
    <row r="204" spans="1:8" hidden="1">
      <c r="A204" s="89"/>
      <c r="B204" s="10"/>
      <c r="C204" s="212"/>
      <c r="D204" s="212"/>
      <c r="E204" s="227" t="s">
        <v>737</v>
      </c>
      <c r="F204" s="235"/>
      <c r="G204" s="235"/>
      <c r="H204" s="235"/>
    </row>
    <row r="205" spans="1:8" hidden="1">
      <c r="A205" s="89">
        <v>2433</v>
      </c>
      <c r="B205" s="10" t="s">
        <v>259</v>
      </c>
      <c r="C205" s="212">
        <v>3</v>
      </c>
      <c r="D205" s="212">
        <v>3</v>
      </c>
      <c r="E205" s="227" t="s">
        <v>271</v>
      </c>
      <c r="F205" s="235">
        <f>G205+H205</f>
        <v>0</v>
      </c>
      <c r="G205" s="235">
        <f>SUM(G207:G207)</f>
        <v>0</v>
      </c>
      <c r="H205" s="235">
        <f>SUM(H207:H207)</f>
        <v>0</v>
      </c>
    </row>
    <row r="206" spans="1:8" ht="24.75" hidden="1" customHeight="1">
      <c r="A206" s="89"/>
      <c r="B206" s="10"/>
      <c r="C206" s="212"/>
      <c r="D206" s="212"/>
      <c r="E206" s="227" t="s">
        <v>735</v>
      </c>
      <c r="F206" s="235"/>
      <c r="G206" s="235"/>
      <c r="H206" s="235"/>
    </row>
    <row r="207" spans="1:8" hidden="1">
      <c r="A207" s="89"/>
      <c r="B207" s="10"/>
      <c r="C207" s="212"/>
      <c r="D207" s="212"/>
      <c r="E207" s="227" t="s">
        <v>737</v>
      </c>
      <c r="F207" s="235"/>
      <c r="G207" s="235"/>
      <c r="H207" s="235"/>
    </row>
    <row r="208" spans="1:8" ht="30.75" customHeight="1">
      <c r="A208" s="89">
        <v>2440</v>
      </c>
      <c r="B208" s="213" t="s">
        <v>259</v>
      </c>
      <c r="C208" s="211">
        <v>4</v>
      </c>
      <c r="D208" s="211">
        <v>0</v>
      </c>
      <c r="E208" s="229" t="s">
        <v>275</v>
      </c>
      <c r="F208" s="235">
        <f>G208+H208</f>
        <v>0</v>
      </c>
      <c r="G208" s="235">
        <f>G210+G213+G216</f>
        <v>0</v>
      </c>
      <c r="H208" s="235">
        <f>H210+H213+H216</f>
        <v>0</v>
      </c>
    </row>
    <row r="209" spans="1:8" s="112" customFormat="1" ht="10.5" hidden="1" customHeight="1">
      <c r="A209" s="89"/>
      <c r="B209" s="213"/>
      <c r="C209" s="211"/>
      <c r="D209" s="211"/>
      <c r="E209" s="227" t="s">
        <v>31</v>
      </c>
      <c r="F209" s="232"/>
      <c r="G209" s="232"/>
      <c r="H209" s="232"/>
    </row>
    <row r="210" spans="1:8" ht="12" hidden="1" customHeight="1">
      <c r="A210" s="89">
        <v>2441</v>
      </c>
      <c r="B210" s="10" t="s">
        <v>259</v>
      </c>
      <c r="C210" s="212">
        <v>4</v>
      </c>
      <c r="D210" s="212">
        <v>1</v>
      </c>
      <c r="E210" s="227" t="s">
        <v>276</v>
      </c>
      <c r="F210" s="235">
        <f>G210+H210</f>
        <v>0</v>
      </c>
      <c r="G210" s="235">
        <f>SUM(G212:G212)</f>
        <v>0</v>
      </c>
      <c r="H210" s="235">
        <f>SUM(H212:H212)</f>
        <v>0</v>
      </c>
    </row>
    <row r="211" spans="1:8" ht="24" hidden="1" customHeight="1">
      <c r="A211" s="89"/>
      <c r="B211" s="10"/>
      <c r="C211" s="212"/>
      <c r="D211" s="212"/>
      <c r="E211" s="227" t="s">
        <v>735</v>
      </c>
      <c r="F211" s="235"/>
      <c r="G211" s="235"/>
      <c r="H211" s="235"/>
    </row>
    <row r="212" spans="1:8" hidden="1">
      <c r="A212" s="89"/>
      <c r="B212" s="10"/>
      <c r="C212" s="212"/>
      <c r="D212" s="212"/>
      <c r="E212" s="227" t="s">
        <v>737</v>
      </c>
      <c r="F212" s="235"/>
      <c r="G212" s="235"/>
      <c r="H212" s="235"/>
    </row>
    <row r="213" spans="1:8" hidden="1">
      <c r="A213" s="89">
        <v>2442</v>
      </c>
      <c r="B213" s="10" t="s">
        <v>259</v>
      </c>
      <c r="C213" s="212">
        <v>4</v>
      </c>
      <c r="D213" s="212">
        <v>2</v>
      </c>
      <c r="E213" s="227" t="s">
        <v>277</v>
      </c>
      <c r="F213" s="235">
        <f>G213+H213</f>
        <v>0</v>
      </c>
      <c r="G213" s="235">
        <f>SUM(G215:G215)</f>
        <v>0</v>
      </c>
      <c r="H213" s="235">
        <f>SUM(H215:H215)</f>
        <v>0</v>
      </c>
    </row>
    <row r="214" spans="1:8" ht="24.75" hidden="1" customHeight="1">
      <c r="A214" s="89"/>
      <c r="B214" s="10"/>
      <c r="C214" s="212"/>
      <c r="D214" s="212"/>
      <c r="E214" s="227" t="s">
        <v>735</v>
      </c>
      <c r="F214" s="235"/>
      <c r="G214" s="235"/>
      <c r="H214" s="235"/>
    </row>
    <row r="215" spans="1:8" hidden="1">
      <c r="A215" s="89"/>
      <c r="B215" s="10"/>
      <c r="C215" s="212"/>
      <c r="D215" s="212"/>
      <c r="E215" s="227" t="s">
        <v>737</v>
      </c>
      <c r="F215" s="235"/>
      <c r="G215" s="235"/>
      <c r="H215" s="235"/>
    </row>
    <row r="216" spans="1:8" hidden="1">
      <c r="A216" s="89">
        <v>2443</v>
      </c>
      <c r="B216" s="10" t="s">
        <v>259</v>
      </c>
      <c r="C216" s="212">
        <v>4</v>
      </c>
      <c r="D216" s="212">
        <v>3</v>
      </c>
      <c r="E216" s="227" t="s">
        <v>278</v>
      </c>
      <c r="F216" s="235">
        <f>G216+H216</f>
        <v>0</v>
      </c>
      <c r="G216" s="235">
        <f>SUM(G218:G218)</f>
        <v>0</v>
      </c>
      <c r="H216" s="235">
        <f>SUM(H218:H218)</f>
        <v>0</v>
      </c>
    </row>
    <row r="217" spans="1:8" ht="24" hidden="1" customHeight="1">
      <c r="A217" s="89"/>
      <c r="B217" s="10"/>
      <c r="C217" s="212"/>
      <c r="D217" s="212"/>
      <c r="E217" s="227" t="s">
        <v>735</v>
      </c>
      <c r="F217" s="235"/>
      <c r="G217" s="235"/>
      <c r="H217" s="235"/>
    </row>
    <row r="218" spans="1:8" hidden="1">
      <c r="A218" s="89"/>
      <c r="B218" s="10"/>
      <c r="C218" s="212"/>
      <c r="D218" s="212"/>
      <c r="E218" s="227" t="s">
        <v>737</v>
      </c>
      <c r="F218" s="235"/>
      <c r="G218" s="235"/>
      <c r="H218" s="235"/>
    </row>
    <row r="219" spans="1:8" ht="17.25" customHeight="1">
      <c r="A219" s="89">
        <v>2450</v>
      </c>
      <c r="B219" s="213" t="s">
        <v>259</v>
      </c>
      <c r="C219" s="211">
        <v>5</v>
      </c>
      <c r="D219" s="211">
        <v>0</v>
      </c>
      <c r="E219" s="229" t="s">
        <v>279</v>
      </c>
      <c r="F219" s="228">
        <f>G219+H219</f>
        <v>18500</v>
      </c>
      <c r="G219" s="228">
        <f>G221+G225+G228+G231+G234</f>
        <v>0</v>
      </c>
      <c r="H219" s="228">
        <f>H221+H225+H228+H231+H234</f>
        <v>18500</v>
      </c>
    </row>
    <row r="220" spans="1:8" s="112" customFormat="1" ht="10.5" customHeight="1">
      <c r="A220" s="89"/>
      <c r="B220" s="213"/>
      <c r="C220" s="211"/>
      <c r="D220" s="211"/>
      <c r="E220" s="227" t="s">
        <v>31</v>
      </c>
      <c r="F220" s="232"/>
      <c r="G220" s="232"/>
      <c r="H220" s="232"/>
    </row>
    <row r="221" spans="1:8">
      <c r="A221" s="89">
        <v>2451</v>
      </c>
      <c r="B221" s="10" t="s">
        <v>259</v>
      </c>
      <c r="C221" s="212">
        <v>5</v>
      </c>
      <c r="D221" s="212">
        <v>1</v>
      </c>
      <c r="E221" s="227" t="s">
        <v>280</v>
      </c>
      <c r="F221" s="235">
        <f>G221+H221</f>
        <v>18500</v>
      </c>
      <c r="G221" s="235">
        <f>SUM(G223:G223)</f>
        <v>0</v>
      </c>
      <c r="H221" s="235">
        <f>SUM(H223:H224)</f>
        <v>18500</v>
      </c>
    </row>
    <row r="222" spans="1:8" ht="23.25" customHeight="1">
      <c r="A222" s="89"/>
      <c r="B222" s="10"/>
      <c r="C222" s="212"/>
      <c r="D222" s="212"/>
      <c r="E222" s="227" t="s">
        <v>735</v>
      </c>
      <c r="F222" s="235"/>
      <c r="G222" s="235"/>
      <c r="H222" s="235"/>
    </row>
    <row r="223" spans="1:8" ht="15" customHeight="1">
      <c r="A223" s="89"/>
      <c r="B223" s="10"/>
      <c r="C223" s="212"/>
      <c r="D223" s="212"/>
      <c r="E223" s="12" t="s">
        <v>778</v>
      </c>
      <c r="F223" s="116">
        <f>SUM(G223:H223)</f>
        <v>17000</v>
      </c>
      <c r="G223" s="235">
        <v>0</v>
      </c>
      <c r="H223" s="235">
        <v>17000</v>
      </c>
    </row>
    <row r="224" spans="1:8" ht="14.25" customHeight="1">
      <c r="A224" s="89"/>
      <c r="B224" s="10"/>
      <c r="C224" s="212"/>
      <c r="D224" s="212"/>
      <c r="E224" s="12" t="s">
        <v>775</v>
      </c>
      <c r="F224" s="116">
        <f>SUM(G224:H224)</f>
        <v>1500</v>
      </c>
      <c r="G224" s="235">
        <v>0</v>
      </c>
      <c r="H224" s="235">
        <v>1500</v>
      </c>
    </row>
    <row r="225" spans="1:8" hidden="1">
      <c r="A225" s="89">
        <v>2452</v>
      </c>
      <c r="B225" s="10" t="s">
        <v>259</v>
      </c>
      <c r="C225" s="212">
        <v>5</v>
      </c>
      <c r="D225" s="212">
        <v>2</v>
      </c>
      <c r="E225" s="227"/>
      <c r="F225" s="235">
        <f>G225+H225</f>
        <v>0</v>
      </c>
      <c r="G225" s="235">
        <f>SUM(G227:G227)</f>
        <v>0</v>
      </c>
      <c r="H225" s="235"/>
    </row>
    <row r="226" spans="1:8" ht="22.5" hidden="1" customHeight="1">
      <c r="A226" s="89"/>
      <c r="B226" s="10"/>
      <c r="C226" s="212"/>
      <c r="D226" s="212"/>
      <c r="E226" s="227" t="s">
        <v>735</v>
      </c>
      <c r="F226" s="235"/>
      <c r="G226" s="235"/>
      <c r="H226" s="235"/>
    </row>
    <row r="227" spans="1:8" hidden="1">
      <c r="A227" s="89"/>
      <c r="B227" s="10"/>
      <c r="C227" s="212"/>
      <c r="D227" s="212"/>
      <c r="E227" s="227" t="s">
        <v>737</v>
      </c>
      <c r="F227" s="235"/>
      <c r="G227" s="235"/>
      <c r="H227" s="235"/>
    </row>
    <row r="228" spans="1:8" hidden="1">
      <c r="A228" s="89">
        <v>2453</v>
      </c>
      <c r="B228" s="10" t="s">
        <v>259</v>
      </c>
      <c r="C228" s="212">
        <v>5</v>
      </c>
      <c r="D228" s="212">
        <v>3</v>
      </c>
      <c r="E228" s="227" t="s">
        <v>282</v>
      </c>
      <c r="F228" s="235">
        <f>G228+H228</f>
        <v>0</v>
      </c>
      <c r="G228" s="235">
        <f>SUM(G230:G230)</f>
        <v>0</v>
      </c>
      <c r="H228" s="235">
        <f>SUM(H230:H230)</f>
        <v>0</v>
      </c>
    </row>
    <row r="229" spans="1:8" ht="22.5" hidden="1" customHeight="1">
      <c r="A229" s="89"/>
      <c r="B229" s="10"/>
      <c r="C229" s="212"/>
      <c r="D229" s="212"/>
      <c r="E229" s="227" t="s">
        <v>735</v>
      </c>
      <c r="F229" s="235"/>
      <c r="G229" s="235"/>
      <c r="H229" s="235"/>
    </row>
    <row r="230" spans="1:8" hidden="1">
      <c r="A230" s="89"/>
      <c r="B230" s="10"/>
      <c r="C230" s="212"/>
      <c r="D230" s="212"/>
      <c r="E230" s="227" t="s">
        <v>737</v>
      </c>
      <c r="F230" s="235"/>
      <c r="G230" s="235"/>
      <c r="H230" s="235"/>
    </row>
    <row r="231" spans="1:8" hidden="1">
      <c r="A231" s="89">
        <v>2454</v>
      </c>
      <c r="B231" s="10" t="s">
        <v>259</v>
      </c>
      <c r="C231" s="212">
        <v>5</v>
      </c>
      <c r="D231" s="212">
        <v>4</v>
      </c>
      <c r="E231" s="227" t="s">
        <v>283</v>
      </c>
      <c r="F231" s="235">
        <f>G231+H231</f>
        <v>0</v>
      </c>
      <c r="G231" s="235">
        <f>SUM(G233:G233)</f>
        <v>0</v>
      </c>
      <c r="H231" s="235">
        <f>SUM(H233:H233)</f>
        <v>0</v>
      </c>
    </row>
    <row r="232" spans="1:8" ht="24.75" hidden="1" customHeight="1">
      <c r="A232" s="89"/>
      <c r="B232" s="10"/>
      <c r="C232" s="212"/>
      <c r="D232" s="212"/>
      <c r="E232" s="227" t="s">
        <v>735</v>
      </c>
      <c r="F232" s="235"/>
      <c r="G232" s="235"/>
      <c r="H232" s="235"/>
    </row>
    <row r="233" spans="1:8" ht="0.75" hidden="1" customHeight="1">
      <c r="A233" s="89"/>
      <c r="B233" s="10"/>
      <c r="C233" s="212"/>
      <c r="D233" s="212"/>
      <c r="E233" s="227" t="s">
        <v>737</v>
      </c>
      <c r="F233" s="235"/>
      <c r="G233" s="235"/>
      <c r="H233" s="235"/>
    </row>
    <row r="234" spans="1:8" hidden="1">
      <c r="A234" s="89">
        <v>2455</v>
      </c>
      <c r="B234" s="10" t="s">
        <v>259</v>
      </c>
      <c r="C234" s="212">
        <v>5</v>
      </c>
      <c r="D234" s="212">
        <v>5</v>
      </c>
      <c r="E234" s="227" t="s">
        <v>284</v>
      </c>
      <c r="F234" s="235">
        <f>G234+H234</f>
        <v>0</v>
      </c>
      <c r="G234" s="235">
        <f>SUM(G236:G236)</f>
        <v>0</v>
      </c>
      <c r="H234" s="235">
        <f>SUM(H236:H236)</f>
        <v>0</v>
      </c>
    </row>
    <row r="235" spans="1:8" ht="24" hidden="1" customHeight="1">
      <c r="A235" s="89"/>
      <c r="B235" s="10"/>
      <c r="C235" s="212"/>
      <c r="D235" s="212"/>
      <c r="E235" s="227" t="s">
        <v>735</v>
      </c>
      <c r="F235" s="235"/>
      <c r="G235" s="235"/>
      <c r="H235" s="235"/>
    </row>
    <row r="236" spans="1:8" hidden="1">
      <c r="A236" s="89"/>
      <c r="B236" s="10"/>
      <c r="C236" s="212"/>
      <c r="D236" s="212"/>
      <c r="E236" s="227" t="s">
        <v>737</v>
      </c>
      <c r="F236" s="235"/>
      <c r="G236" s="235"/>
      <c r="H236" s="235"/>
    </row>
    <row r="237" spans="1:8" ht="15.75" customHeight="1">
      <c r="A237" s="89">
        <v>2460</v>
      </c>
      <c r="B237" s="213" t="s">
        <v>259</v>
      </c>
      <c r="C237" s="211">
        <v>6</v>
      </c>
      <c r="D237" s="211">
        <v>0</v>
      </c>
      <c r="E237" s="229" t="s">
        <v>285</v>
      </c>
      <c r="F237" s="235">
        <f>G237+H237</f>
        <v>0</v>
      </c>
      <c r="G237" s="235">
        <f>G239</f>
        <v>0</v>
      </c>
      <c r="H237" s="235">
        <f>H239</f>
        <v>0</v>
      </c>
    </row>
    <row r="238" spans="1:8" s="112" customFormat="1" ht="10.5" hidden="1" customHeight="1">
      <c r="A238" s="89"/>
      <c r="B238" s="213"/>
      <c r="C238" s="211"/>
      <c r="D238" s="211"/>
      <c r="E238" s="227" t="s">
        <v>31</v>
      </c>
      <c r="F238" s="232"/>
      <c r="G238" s="232"/>
      <c r="H238" s="232"/>
    </row>
    <row r="239" spans="1:8" hidden="1">
      <c r="A239" s="89">
        <v>2461</v>
      </c>
      <c r="B239" s="10" t="s">
        <v>259</v>
      </c>
      <c r="C239" s="212">
        <v>6</v>
      </c>
      <c r="D239" s="212">
        <v>1</v>
      </c>
      <c r="E239" s="227" t="s">
        <v>286</v>
      </c>
      <c r="F239" s="235">
        <f>G239+H239</f>
        <v>0</v>
      </c>
      <c r="G239" s="235">
        <f>SUM(G241:G241)</f>
        <v>0</v>
      </c>
      <c r="H239" s="235">
        <f>SUM(H241:H241)</f>
        <v>0</v>
      </c>
    </row>
    <row r="240" spans="1:8" ht="24" hidden="1" customHeight="1">
      <c r="A240" s="89"/>
      <c r="B240" s="10"/>
      <c r="C240" s="212"/>
      <c r="D240" s="212"/>
      <c r="E240" s="227" t="s">
        <v>735</v>
      </c>
      <c r="F240" s="235"/>
      <c r="G240" s="235"/>
      <c r="H240" s="235"/>
    </row>
    <row r="241" spans="1:8" hidden="1">
      <c r="A241" s="89"/>
      <c r="B241" s="10"/>
      <c r="C241" s="212"/>
      <c r="D241" s="212"/>
      <c r="E241" s="227" t="s">
        <v>737</v>
      </c>
      <c r="F241" s="235"/>
      <c r="G241" s="235"/>
      <c r="H241" s="235"/>
    </row>
    <row r="242" spans="1:8" ht="15.75" customHeight="1">
      <c r="A242" s="89">
        <v>2470</v>
      </c>
      <c r="B242" s="213" t="s">
        <v>259</v>
      </c>
      <c r="C242" s="211">
        <v>7</v>
      </c>
      <c r="D242" s="211">
        <v>0</v>
      </c>
      <c r="E242" s="229" t="s">
        <v>287</v>
      </c>
      <c r="F242" s="235">
        <f>G242+H242</f>
        <v>0</v>
      </c>
      <c r="G242" s="235">
        <f>G244+G247+G250+G253</f>
        <v>0</v>
      </c>
      <c r="H242" s="235">
        <f>H244+H247+H250+H253</f>
        <v>0</v>
      </c>
    </row>
    <row r="243" spans="1:8" s="112" customFormat="1" ht="10.5" hidden="1" customHeight="1">
      <c r="A243" s="89"/>
      <c r="B243" s="213"/>
      <c r="C243" s="211"/>
      <c r="D243" s="211"/>
      <c r="E243" s="227" t="s">
        <v>31</v>
      </c>
      <c r="F243" s="232"/>
      <c r="G243" s="232"/>
      <c r="H243" s="232"/>
    </row>
    <row r="244" spans="1:8" ht="24" hidden="1">
      <c r="A244" s="89">
        <v>2471</v>
      </c>
      <c r="B244" s="10" t="s">
        <v>259</v>
      </c>
      <c r="C244" s="212">
        <v>7</v>
      </c>
      <c r="D244" s="212">
        <v>1</v>
      </c>
      <c r="E244" s="227" t="s">
        <v>288</v>
      </c>
      <c r="F244" s="235">
        <f>G244+H244</f>
        <v>0</v>
      </c>
      <c r="G244" s="235">
        <f>SUM(G246:G246)</f>
        <v>0</v>
      </c>
      <c r="H244" s="235">
        <f>SUM(H246:H246)</f>
        <v>0</v>
      </c>
    </row>
    <row r="245" spans="1:8" ht="3" hidden="1" customHeight="1">
      <c r="A245" s="89"/>
      <c r="B245" s="10"/>
      <c r="C245" s="212"/>
      <c r="D245" s="212"/>
      <c r="E245" s="227" t="s">
        <v>735</v>
      </c>
      <c r="F245" s="235"/>
      <c r="G245" s="235"/>
      <c r="H245" s="235"/>
    </row>
    <row r="246" spans="1:8" hidden="1">
      <c r="A246" s="89"/>
      <c r="B246" s="10"/>
      <c r="C246" s="212"/>
      <c r="D246" s="212"/>
      <c r="E246" s="227" t="s">
        <v>737</v>
      </c>
      <c r="F246" s="235"/>
      <c r="G246" s="235"/>
      <c r="H246" s="235"/>
    </row>
    <row r="247" spans="1:8" hidden="1">
      <c r="A247" s="89">
        <v>2472</v>
      </c>
      <c r="B247" s="10" t="s">
        <v>259</v>
      </c>
      <c r="C247" s="212">
        <v>7</v>
      </c>
      <c r="D247" s="212">
        <v>2</v>
      </c>
      <c r="E247" s="227" t="s">
        <v>289</v>
      </c>
      <c r="F247" s="235">
        <f>G247+H247</f>
        <v>0</v>
      </c>
      <c r="G247" s="235">
        <f>SUM(G249:G249)</f>
        <v>0</v>
      </c>
      <c r="H247" s="235">
        <f>SUM(H249:H249)</f>
        <v>0</v>
      </c>
    </row>
    <row r="248" spans="1:8" ht="26.25" hidden="1" customHeight="1">
      <c r="A248" s="89"/>
      <c r="B248" s="10"/>
      <c r="C248" s="212"/>
      <c r="D248" s="212"/>
      <c r="E248" s="227" t="s">
        <v>735</v>
      </c>
      <c r="F248" s="235"/>
      <c r="G248" s="235"/>
      <c r="H248" s="235"/>
    </row>
    <row r="249" spans="1:8" hidden="1">
      <c r="A249" s="89"/>
      <c r="B249" s="10"/>
      <c r="C249" s="212"/>
      <c r="D249" s="212"/>
      <c r="E249" s="227" t="s">
        <v>737</v>
      </c>
      <c r="F249" s="235"/>
      <c r="G249" s="235"/>
      <c r="H249" s="235"/>
    </row>
    <row r="250" spans="1:8" hidden="1">
      <c r="A250" s="89">
        <v>2473</v>
      </c>
      <c r="B250" s="10" t="s">
        <v>259</v>
      </c>
      <c r="C250" s="212">
        <v>7</v>
      </c>
      <c r="D250" s="212">
        <v>3</v>
      </c>
      <c r="E250" s="227" t="s">
        <v>290</v>
      </c>
      <c r="F250" s="235">
        <f>G250+H250</f>
        <v>0</v>
      </c>
      <c r="G250" s="235">
        <f>SUM(G252:G252)</f>
        <v>0</v>
      </c>
      <c r="H250" s="235">
        <f>SUM(H252:H252)</f>
        <v>0</v>
      </c>
    </row>
    <row r="251" spans="1:8" ht="24" hidden="1" customHeight="1">
      <c r="A251" s="89"/>
      <c r="B251" s="10"/>
      <c r="C251" s="212"/>
      <c r="D251" s="212"/>
      <c r="E251" s="227" t="s">
        <v>735</v>
      </c>
      <c r="F251" s="235"/>
      <c r="G251" s="235"/>
      <c r="H251" s="235"/>
    </row>
    <row r="252" spans="1:8" hidden="1">
      <c r="A252" s="89"/>
      <c r="B252" s="10"/>
      <c r="C252" s="212"/>
      <c r="D252" s="212"/>
      <c r="E252" s="227" t="s">
        <v>737</v>
      </c>
      <c r="F252" s="235"/>
      <c r="G252" s="235"/>
      <c r="H252" s="235"/>
    </row>
    <row r="253" spans="1:8" hidden="1">
      <c r="A253" s="89">
        <v>2474</v>
      </c>
      <c r="B253" s="10" t="s">
        <v>259</v>
      </c>
      <c r="C253" s="212">
        <v>7</v>
      </c>
      <c r="D253" s="212">
        <v>4</v>
      </c>
      <c r="E253" s="227" t="s">
        <v>291</v>
      </c>
      <c r="F253" s="235">
        <f>G253+H253</f>
        <v>0</v>
      </c>
      <c r="G253" s="235">
        <f>SUM(G255:G255)</f>
        <v>0</v>
      </c>
      <c r="H253" s="235">
        <f>SUM(H255:H255)</f>
        <v>0</v>
      </c>
    </row>
    <row r="254" spans="1:8" ht="24.75" hidden="1" customHeight="1">
      <c r="A254" s="89"/>
      <c r="B254" s="10"/>
      <c r="C254" s="212"/>
      <c r="D254" s="212"/>
      <c r="E254" s="227" t="s">
        <v>735</v>
      </c>
      <c r="F254" s="235"/>
      <c r="G254" s="235"/>
      <c r="H254" s="235"/>
    </row>
    <row r="255" spans="1:8" hidden="1">
      <c r="A255" s="89"/>
      <c r="B255" s="10"/>
      <c r="C255" s="212"/>
      <c r="D255" s="212"/>
      <c r="E255" s="227" t="s">
        <v>737</v>
      </c>
      <c r="F255" s="235"/>
      <c r="G255" s="235"/>
      <c r="H255" s="235"/>
    </row>
    <row r="256" spans="1:8" ht="27.75" customHeight="1">
      <c r="A256" s="89">
        <v>2480</v>
      </c>
      <c r="B256" s="213" t="s">
        <v>259</v>
      </c>
      <c r="C256" s="211">
        <v>8</v>
      </c>
      <c r="D256" s="211">
        <v>0</v>
      </c>
      <c r="E256" s="229" t="s">
        <v>292</v>
      </c>
      <c r="F256" s="235">
        <f>G256+H256</f>
        <v>0</v>
      </c>
      <c r="G256" s="235">
        <f>G258+G261+G264+G267</f>
        <v>0</v>
      </c>
      <c r="H256" s="235">
        <f>H258+H261+H264+H267</f>
        <v>0</v>
      </c>
    </row>
    <row r="257" spans="1:8" s="112" customFormat="1" ht="10.5" hidden="1" customHeight="1">
      <c r="A257" s="89"/>
      <c r="B257" s="213"/>
      <c r="C257" s="211"/>
      <c r="D257" s="211"/>
      <c r="E257" s="227" t="s">
        <v>31</v>
      </c>
      <c r="F257" s="232"/>
      <c r="G257" s="232"/>
      <c r="H257" s="232"/>
    </row>
    <row r="258" spans="1:8" ht="3.75" hidden="1" customHeight="1">
      <c r="A258" s="89">
        <v>2481</v>
      </c>
      <c r="B258" s="10" t="s">
        <v>259</v>
      </c>
      <c r="C258" s="212">
        <v>8</v>
      </c>
      <c r="D258" s="212">
        <v>1</v>
      </c>
      <c r="E258" s="227" t="s">
        <v>293</v>
      </c>
      <c r="F258" s="235">
        <f>G258+H258</f>
        <v>0</v>
      </c>
      <c r="G258" s="235">
        <f>SUM(G260:G260)</f>
        <v>0</v>
      </c>
      <c r="H258" s="235">
        <f>SUM(H260:H260)</f>
        <v>0</v>
      </c>
    </row>
    <row r="259" spans="1:8" ht="24" hidden="1" customHeight="1">
      <c r="A259" s="89"/>
      <c r="B259" s="10"/>
      <c r="C259" s="212"/>
      <c r="D259" s="212"/>
      <c r="E259" s="227" t="s">
        <v>735</v>
      </c>
      <c r="F259" s="235"/>
      <c r="G259" s="235"/>
      <c r="H259" s="235"/>
    </row>
    <row r="260" spans="1:8" hidden="1">
      <c r="A260" s="89"/>
      <c r="B260" s="10"/>
      <c r="C260" s="212"/>
      <c r="D260" s="212"/>
      <c r="E260" s="227" t="s">
        <v>737</v>
      </c>
      <c r="F260" s="235"/>
      <c r="G260" s="235"/>
      <c r="H260" s="235"/>
    </row>
    <row r="261" spans="1:8" ht="36" hidden="1">
      <c r="A261" s="89">
        <v>2482</v>
      </c>
      <c r="B261" s="10" t="s">
        <v>259</v>
      </c>
      <c r="C261" s="212">
        <v>8</v>
      </c>
      <c r="D261" s="212">
        <v>2</v>
      </c>
      <c r="E261" s="227" t="s">
        <v>294</v>
      </c>
      <c r="F261" s="235">
        <f>G261+H261</f>
        <v>0</v>
      </c>
      <c r="G261" s="235">
        <f>SUM(G263:G263)</f>
        <v>0</v>
      </c>
      <c r="H261" s="235">
        <f>SUM(H263:H263)</f>
        <v>0</v>
      </c>
    </row>
    <row r="262" spans="1:8" ht="6.75" hidden="1" customHeight="1">
      <c r="A262" s="89"/>
      <c r="B262" s="10"/>
      <c r="C262" s="212"/>
      <c r="D262" s="212"/>
      <c r="E262" s="227" t="s">
        <v>735</v>
      </c>
      <c r="F262" s="235"/>
      <c r="G262" s="235"/>
      <c r="H262" s="235"/>
    </row>
    <row r="263" spans="1:8" hidden="1">
      <c r="A263" s="89"/>
      <c r="B263" s="10"/>
      <c r="C263" s="212"/>
      <c r="D263" s="212"/>
      <c r="E263" s="227" t="s">
        <v>737</v>
      </c>
      <c r="F263" s="235"/>
      <c r="G263" s="235"/>
      <c r="H263" s="235"/>
    </row>
    <row r="264" spans="1:8" ht="24" hidden="1">
      <c r="A264" s="89">
        <v>2483</v>
      </c>
      <c r="B264" s="10" t="s">
        <v>259</v>
      </c>
      <c r="C264" s="212">
        <v>8</v>
      </c>
      <c r="D264" s="212">
        <v>3</v>
      </c>
      <c r="E264" s="227" t="s">
        <v>295</v>
      </c>
      <c r="F264" s="235">
        <f>G264+H264</f>
        <v>0</v>
      </c>
      <c r="G264" s="235">
        <f>SUM(G266:G266)</f>
        <v>0</v>
      </c>
      <c r="H264" s="235">
        <f>SUM(H266:H266)</f>
        <v>0</v>
      </c>
    </row>
    <row r="265" spans="1:8" ht="26.25" hidden="1" customHeight="1">
      <c r="A265" s="89"/>
      <c r="B265" s="10"/>
      <c r="C265" s="212"/>
      <c r="D265" s="212"/>
      <c r="E265" s="227" t="s">
        <v>735</v>
      </c>
      <c r="F265" s="235"/>
      <c r="G265" s="235"/>
      <c r="H265" s="235"/>
    </row>
    <row r="266" spans="1:8" hidden="1">
      <c r="A266" s="89"/>
      <c r="B266" s="10"/>
      <c r="C266" s="212"/>
      <c r="D266" s="212"/>
      <c r="E266" s="227" t="s">
        <v>737</v>
      </c>
      <c r="F266" s="235"/>
      <c r="G266" s="235"/>
      <c r="H266" s="235"/>
    </row>
    <row r="267" spans="1:8" ht="37.5" hidden="1" customHeight="1">
      <c r="A267" s="89">
        <v>2484</v>
      </c>
      <c r="B267" s="10" t="s">
        <v>259</v>
      </c>
      <c r="C267" s="212">
        <v>8</v>
      </c>
      <c r="D267" s="212">
        <v>4</v>
      </c>
      <c r="E267" s="227" t="s">
        <v>296</v>
      </c>
      <c r="F267" s="235">
        <f>G267+H267</f>
        <v>0</v>
      </c>
      <c r="G267" s="235">
        <f>SUM(G269:G269)</f>
        <v>0</v>
      </c>
      <c r="H267" s="235">
        <f>SUM(H269:H269)</f>
        <v>0</v>
      </c>
    </row>
    <row r="268" spans="1:8" ht="24.75" hidden="1" customHeight="1">
      <c r="A268" s="89"/>
      <c r="B268" s="10"/>
      <c r="C268" s="212"/>
      <c r="D268" s="212"/>
      <c r="E268" s="227" t="s">
        <v>735</v>
      </c>
      <c r="F268" s="235"/>
      <c r="G268" s="235"/>
      <c r="H268" s="235"/>
    </row>
    <row r="269" spans="1:8" hidden="1">
      <c r="A269" s="89"/>
      <c r="B269" s="10"/>
      <c r="C269" s="212"/>
      <c r="D269" s="212"/>
      <c r="E269" s="227" t="s">
        <v>737</v>
      </c>
      <c r="F269" s="235"/>
      <c r="G269" s="235"/>
      <c r="H269" s="235"/>
    </row>
    <row r="270" spans="1:8" ht="25.5" customHeight="1">
      <c r="A270" s="89">
        <v>2490</v>
      </c>
      <c r="B270" s="213" t="s">
        <v>259</v>
      </c>
      <c r="C270" s="211">
        <v>9</v>
      </c>
      <c r="D270" s="211">
        <v>0</v>
      </c>
      <c r="E270" s="229" t="s">
        <v>300</v>
      </c>
      <c r="F270" s="228">
        <f>G270+H270</f>
        <v>0</v>
      </c>
      <c r="G270" s="228">
        <f>G274</f>
        <v>0</v>
      </c>
      <c r="H270" s="228">
        <f>H272+H273+H274</f>
        <v>0</v>
      </c>
    </row>
    <row r="271" spans="1:8" s="112" customFormat="1" ht="10.5" hidden="1" customHeight="1">
      <c r="A271" s="89"/>
      <c r="B271" s="213"/>
      <c r="C271" s="211"/>
      <c r="D271" s="211"/>
      <c r="E271" s="227" t="s">
        <v>31</v>
      </c>
      <c r="F271" s="232"/>
      <c r="G271" s="232"/>
      <c r="H271" s="232"/>
    </row>
    <row r="272" spans="1:8" s="112" customFormat="1" ht="15.75" hidden="1" customHeight="1">
      <c r="A272" s="89"/>
      <c r="B272" s="213"/>
      <c r="C272" s="211"/>
      <c r="D272" s="211"/>
      <c r="E272" s="239" t="s">
        <v>736</v>
      </c>
      <c r="F272" s="116">
        <f>SUM(G272:H272)</f>
        <v>0</v>
      </c>
      <c r="G272" s="232"/>
      <c r="H272" s="116">
        <v>0</v>
      </c>
    </row>
    <row r="273" spans="1:8" s="112" customFormat="1" ht="15" hidden="1" customHeight="1">
      <c r="A273" s="89"/>
      <c r="B273" s="213"/>
      <c r="C273" s="211"/>
      <c r="D273" s="211"/>
      <c r="E273" s="239" t="s">
        <v>671</v>
      </c>
      <c r="F273" s="116">
        <f>SUM(G273:H273)</f>
        <v>0</v>
      </c>
      <c r="G273" s="232"/>
      <c r="H273" s="116">
        <v>0</v>
      </c>
    </row>
    <row r="274" spans="1:8" ht="24" hidden="1">
      <c r="A274" s="89">
        <v>2491</v>
      </c>
      <c r="B274" s="10" t="s">
        <v>259</v>
      </c>
      <c r="C274" s="212">
        <v>9</v>
      </c>
      <c r="D274" s="212">
        <v>1</v>
      </c>
      <c r="E274" s="227" t="s">
        <v>300</v>
      </c>
      <c r="F274" s="235">
        <f>G274+H274</f>
        <v>0</v>
      </c>
      <c r="G274" s="235">
        <f>SUM(G276:G276)</f>
        <v>0</v>
      </c>
      <c r="H274" s="235">
        <f>SUM(H276:H276)</f>
        <v>0</v>
      </c>
    </row>
    <row r="275" spans="1:8" ht="23.25" hidden="1" customHeight="1">
      <c r="A275" s="89"/>
      <c r="B275" s="10"/>
      <c r="C275" s="212"/>
      <c r="D275" s="212"/>
      <c r="E275" s="227" t="s">
        <v>735</v>
      </c>
      <c r="F275" s="235"/>
      <c r="G275" s="235"/>
      <c r="H275" s="235"/>
    </row>
    <row r="276" spans="1:8" hidden="1">
      <c r="A276" s="89"/>
      <c r="B276" s="10"/>
      <c r="C276" s="212"/>
      <c r="D276" s="212"/>
      <c r="E276" s="227" t="s">
        <v>737</v>
      </c>
      <c r="F276" s="235"/>
      <c r="G276" s="235"/>
      <c r="H276" s="235"/>
    </row>
    <row r="277" spans="1:8" s="111" customFormat="1" ht="30" customHeight="1">
      <c r="A277" s="124">
        <v>2500</v>
      </c>
      <c r="B277" s="213" t="s">
        <v>301</v>
      </c>
      <c r="C277" s="211">
        <v>0</v>
      </c>
      <c r="D277" s="211">
        <v>0</v>
      </c>
      <c r="E277" s="223" t="s">
        <v>761</v>
      </c>
      <c r="F277" s="226">
        <f>G277+H277</f>
        <v>7100</v>
      </c>
      <c r="G277" s="226">
        <f>SUM(G279,G286,G291,G296,G301,G306)</f>
        <v>7100</v>
      </c>
      <c r="H277" s="226">
        <f>SUM(H279,H286,H291,H296,H301,H306)</f>
        <v>0</v>
      </c>
    </row>
    <row r="278" spans="1:8" ht="11.25" customHeight="1">
      <c r="A278" s="89"/>
      <c r="B278" s="213"/>
      <c r="C278" s="211"/>
      <c r="D278" s="211"/>
      <c r="E278" s="227" t="s">
        <v>5</v>
      </c>
      <c r="F278" s="228"/>
      <c r="G278" s="228"/>
      <c r="H278" s="228"/>
    </row>
    <row r="279" spans="1:8">
      <c r="A279" s="89">
        <v>2510</v>
      </c>
      <c r="B279" s="213" t="s">
        <v>301</v>
      </c>
      <c r="C279" s="211">
        <v>1</v>
      </c>
      <c r="D279" s="211">
        <v>0</v>
      </c>
      <c r="E279" s="229" t="s">
        <v>302</v>
      </c>
      <c r="F279" s="228">
        <f>G279+H279</f>
        <v>7100</v>
      </c>
      <c r="G279" s="228">
        <f>G281</f>
        <v>7100</v>
      </c>
      <c r="H279" s="228">
        <f>H281</f>
        <v>0</v>
      </c>
    </row>
    <row r="280" spans="1:8" s="112" customFormat="1" ht="10.5" customHeight="1">
      <c r="A280" s="89"/>
      <c r="B280" s="213"/>
      <c r="C280" s="211"/>
      <c r="D280" s="211"/>
      <c r="E280" s="227" t="s">
        <v>31</v>
      </c>
      <c r="F280" s="232"/>
      <c r="G280" s="232"/>
      <c r="H280" s="232"/>
    </row>
    <row r="281" spans="1:8">
      <c r="A281" s="89">
        <v>2511</v>
      </c>
      <c r="B281" s="10" t="s">
        <v>301</v>
      </c>
      <c r="C281" s="212">
        <v>1</v>
      </c>
      <c r="D281" s="212">
        <v>1</v>
      </c>
      <c r="E281" s="227" t="s">
        <v>302</v>
      </c>
      <c r="F281" s="235">
        <f>G281+H281</f>
        <v>7100</v>
      </c>
      <c r="G281" s="235">
        <f>SUM(G283:G284)</f>
        <v>7100</v>
      </c>
      <c r="H281" s="235">
        <f>SUM(H283:H285)</f>
        <v>0</v>
      </c>
    </row>
    <row r="282" spans="1:8" ht="23.25" customHeight="1">
      <c r="A282" s="89"/>
      <c r="B282" s="10"/>
      <c r="C282" s="212"/>
      <c r="D282" s="212"/>
      <c r="E282" s="227" t="s">
        <v>735</v>
      </c>
      <c r="F282" s="235"/>
      <c r="G282" s="235"/>
      <c r="H282" s="235"/>
    </row>
    <row r="283" spans="1:8">
      <c r="A283" s="89"/>
      <c r="B283" s="10"/>
      <c r="C283" s="212"/>
      <c r="D283" s="212"/>
      <c r="E283" s="12" t="s">
        <v>419</v>
      </c>
      <c r="F283" s="116">
        <f>SUM(G283:H283)</f>
        <v>7000</v>
      </c>
      <c r="G283" s="116">
        <v>7000</v>
      </c>
      <c r="H283" s="235">
        <v>0</v>
      </c>
    </row>
    <row r="284" spans="1:8">
      <c r="A284" s="89"/>
      <c r="B284" s="10"/>
      <c r="C284" s="212"/>
      <c r="D284" s="212"/>
      <c r="E284" s="12" t="s">
        <v>564</v>
      </c>
      <c r="F284" s="116">
        <f>SUM(G284:H284)</f>
        <v>100</v>
      </c>
      <c r="G284" s="116">
        <v>100</v>
      </c>
      <c r="H284" s="235">
        <v>0</v>
      </c>
    </row>
    <row r="285" spans="1:8">
      <c r="A285" s="89"/>
      <c r="B285" s="10"/>
      <c r="C285" s="212"/>
      <c r="D285" s="212"/>
      <c r="E285" s="15"/>
      <c r="F285" s="116">
        <f>SUM(G285:H285)</f>
        <v>0</v>
      </c>
      <c r="G285" s="116"/>
      <c r="H285" s="235">
        <v>0</v>
      </c>
    </row>
    <row r="286" spans="1:8" ht="18.75" customHeight="1">
      <c r="A286" s="89">
        <v>2520</v>
      </c>
      <c r="B286" s="213" t="s">
        <v>301</v>
      </c>
      <c r="C286" s="211">
        <v>2</v>
      </c>
      <c r="D286" s="211">
        <v>0</v>
      </c>
      <c r="E286" s="229" t="s">
        <v>303</v>
      </c>
      <c r="F286" s="228">
        <f>G286+H286</f>
        <v>0</v>
      </c>
      <c r="G286" s="228">
        <f>G288</f>
        <v>0</v>
      </c>
      <c r="H286" s="228">
        <f>H288</f>
        <v>0</v>
      </c>
    </row>
    <row r="287" spans="1:8" s="112" customFormat="1" ht="10.5" hidden="1" customHeight="1">
      <c r="A287" s="89"/>
      <c r="B287" s="213"/>
      <c r="C287" s="211"/>
      <c r="D287" s="211"/>
      <c r="E287" s="227" t="s">
        <v>31</v>
      </c>
      <c r="F287" s="232"/>
      <c r="G287" s="232"/>
      <c r="H287" s="232"/>
    </row>
    <row r="288" spans="1:8" hidden="1">
      <c r="A288" s="89">
        <v>2521</v>
      </c>
      <c r="B288" s="10" t="s">
        <v>301</v>
      </c>
      <c r="C288" s="212">
        <v>2</v>
      </c>
      <c r="D288" s="212">
        <v>1</v>
      </c>
      <c r="E288" s="227" t="s">
        <v>304</v>
      </c>
      <c r="F288" s="235">
        <f>G288+H288</f>
        <v>0</v>
      </c>
      <c r="G288" s="235">
        <f>SUM(G290:G290)</f>
        <v>0</v>
      </c>
      <c r="H288" s="235">
        <f>SUM(H290:H290)</f>
        <v>0</v>
      </c>
    </row>
    <row r="289" spans="1:8" ht="24" hidden="1" customHeight="1">
      <c r="A289" s="89"/>
      <c r="B289" s="10"/>
      <c r="C289" s="212"/>
      <c r="D289" s="212"/>
      <c r="E289" s="227" t="s">
        <v>735</v>
      </c>
      <c r="F289" s="235"/>
      <c r="G289" s="235"/>
      <c r="H289" s="235"/>
    </row>
    <row r="290" spans="1:8" hidden="1">
      <c r="A290" s="89"/>
      <c r="B290" s="10"/>
      <c r="C290" s="212"/>
      <c r="D290" s="212"/>
      <c r="E290" s="227" t="s">
        <v>737</v>
      </c>
      <c r="F290" s="235"/>
      <c r="G290" s="235"/>
      <c r="H290" s="235"/>
    </row>
    <row r="291" spans="1:8" ht="19.5" customHeight="1">
      <c r="A291" s="89">
        <v>2530</v>
      </c>
      <c r="B291" s="213" t="s">
        <v>301</v>
      </c>
      <c r="C291" s="211">
        <v>3</v>
      </c>
      <c r="D291" s="211">
        <v>0</v>
      </c>
      <c r="E291" s="229" t="s">
        <v>305</v>
      </c>
      <c r="F291" s="235">
        <f>G291+H291</f>
        <v>0</v>
      </c>
      <c r="G291" s="235">
        <f>G293</f>
        <v>0</v>
      </c>
      <c r="H291" s="235">
        <f>H293</f>
        <v>0</v>
      </c>
    </row>
    <row r="292" spans="1:8" s="112" customFormat="1" ht="10.5" hidden="1" customHeight="1">
      <c r="A292" s="89"/>
      <c r="B292" s="213"/>
      <c r="C292" s="211"/>
      <c r="D292" s="211"/>
      <c r="E292" s="227" t="s">
        <v>31</v>
      </c>
      <c r="F292" s="232"/>
      <c r="G292" s="232"/>
      <c r="H292" s="232"/>
    </row>
    <row r="293" spans="1:8" hidden="1">
      <c r="A293" s="89">
        <v>3531</v>
      </c>
      <c r="B293" s="10" t="s">
        <v>301</v>
      </c>
      <c r="C293" s="212">
        <v>3</v>
      </c>
      <c r="D293" s="212">
        <v>1</v>
      </c>
      <c r="E293" s="227" t="s">
        <v>305</v>
      </c>
      <c r="F293" s="235">
        <f>G293+H293</f>
        <v>0</v>
      </c>
      <c r="G293" s="235">
        <f>SUM(G295:G295)</f>
        <v>0</v>
      </c>
      <c r="H293" s="235">
        <f>SUM(H295:H295)</f>
        <v>0</v>
      </c>
    </row>
    <row r="294" spans="1:8" ht="24.75" hidden="1" customHeight="1">
      <c r="A294" s="89"/>
      <c r="B294" s="10"/>
      <c r="C294" s="212"/>
      <c r="D294" s="212"/>
      <c r="E294" s="227" t="s">
        <v>735</v>
      </c>
      <c r="F294" s="235"/>
      <c r="G294" s="235"/>
      <c r="H294" s="235"/>
    </row>
    <row r="295" spans="1:8" hidden="1">
      <c r="A295" s="89"/>
      <c r="B295" s="10"/>
      <c r="C295" s="212"/>
      <c r="D295" s="212"/>
      <c r="E295" s="227" t="s">
        <v>737</v>
      </c>
      <c r="F295" s="235"/>
      <c r="G295" s="235"/>
      <c r="H295" s="235"/>
    </row>
    <row r="296" spans="1:8" ht="28.5" customHeight="1">
      <c r="A296" s="89">
        <v>2540</v>
      </c>
      <c r="B296" s="213" t="s">
        <v>301</v>
      </c>
      <c r="C296" s="211">
        <v>4</v>
      </c>
      <c r="D296" s="211">
        <v>0</v>
      </c>
      <c r="E296" s="229" t="s">
        <v>306</v>
      </c>
      <c r="F296" s="235">
        <f>G296+H296</f>
        <v>0</v>
      </c>
      <c r="G296" s="235">
        <f>G298</f>
        <v>0</v>
      </c>
      <c r="H296" s="235">
        <f>H298</f>
        <v>0</v>
      </c>
    </row>
    <row r="297" spans="1:8" s="112" customFormat="1" ht="10.5" hidden="1" customHeight="1">
      <c r="A297" s="89"/>
      <c r="B297" s="213"/>
      <c r="C297" s="211"/>
      <c r="D297" s="211"/>
      <c r="E297" s="227" t="s">
        <v>31</v>
      </c>
      <c r="F297" s="232"/>
      <c r="G297" s="232"/>
      <c r="H297" s="232"/>
    </row>
    <row r="298" spans="1:8" ht="17.25" hidden="1" customHeight="1">
      <c r="A298" s="89">
        <v>2541</v>
      </c>
      <c r="B298" s="10" t="s">
        <v>301</v>
      </c>
      <c r="C298" s="212">
        <v>4</v>
      </c>
      <c r="D298" s="212">
        <v>1</v>
      </c>
      <c r="E298" s="227" t="s">
        <v>306</v>
      </c>
      <c r="F298" s="235">
        <f>G298+H298</f>
        <v>0</v>
      </c>
      <c r="G298" s="235">
        <f>SUM(G300:G300)</f>
        <v>0</v>
      </c>
      <c r="H298" s="235">
        <f>SUM(H300:H300)</f>
        <v>0</v>
      </c>
    </row>
    <row r="299" spans="1:8" ht="24.75" hidden="1" customHeight="1">
      <c r="A299" s="89"/>
      <c r="B299" s="10"/>
      <c r="C299" s="212"/>
      <c r="D299" s="212"/>
      <c r="E299" s="227" t="s">
        <v>735</v>
      </c>
      <c r="F299" s="235"/>
      <c r="G299" s="235"/>
      <c r="H299" s="235"/>
    </row>
    <row r="300" spans="1:8" hidden="1">
      <c r="A300" s="89"/>
      <c r="B300" s="10"/>
      <c r="C300" s="212"/>
      <c r="D300" s="212"/>
      <c r="E300" s="227" t="s">
        <v>737</v>
      </c>
      <c r="F300" s="235"/>
      <c r="G300" s="235"/>
      <c r="H300" s="235"/>
    </row>
    <row r="301" spans="1:8" ht="26.25" customHeight="1">
      <c r="A301" s="89">
        <v>2550</v>
      </c>
      <c r="B301" s="213" t="s">
        <v>301</v>
      </c>
      <c r="C301" s="211">
        <v>5</v>
      </c>
      <c r="D301" s="211">
        <v>0</v>
      </c>
      <c r="E301" s="229" t="s">
        <v>307</v>
      </c>
      <c r="F301" s="235">
        <f>G301+H301</f>
        <v>0</v>
      </c>
      <c r="G301" s="235">
        <f>G303</f>
        <v>0</v>
      </c>
      <c r="H301" s="235">
        <f>H303</f>
        <v>0</v>
      </c>
    </row>
    <row r="302" spans="1:8" s="112" customFormat="1" ht="10.5" hidden="1" customHeight="1">
      <c r="A302" s="89"/>
      <c r="B302" s="213"/>
      <c r="C302" s="211"/>
      <c r="D302" s="211"/>
      <c r="E302" s="227" t="s">
        <v>31</v>
      </c>
      <c r="F302" s="232"/>
      <c r="G302" s="232"/>
      <c r="H302" s="232"/>
    </row>
    <row r="303" spans="1:8" ht="24" hidden="1">
      <c r="A303" s="89">
        <v>2551</v>
      </c>
      <c r="B303" s="10" t="s">
        <v>301</v>
      </c>
      <c r="C303" s="212">
        <v>5</v>
      </c>
      <c r="D303" s="212">
        <v>1</v>
      </c>
      <c r="E303" s="227" t="s">
        <v>307</v>
      </c>
      <c r="F303" s="235">
        <f>G303+H303</f>
        <v>0</v>
      </c>
      <c r="G303" s="235">
        <f>SUM(G305:G305)</f>
        <v>0</v>
      </c>
      <c r="H303" s="235">
        <f>SUM(H305:H305)</f>
        <v>0</v>
      </c>
    </row>
    <row r="304" spans="1:8" ht="25.5" hidden="1" customHeight="1">
      <c r="A304" s="89"/>
      <c r="B304" s="10"/>
      <c r="C304" s="212"/>
      <c r="D304" s="212"/>
      <c r="E304" s="227" t="s">
        <v>735</v>
      </c>
      <c r="F304" s="235"/>
      <c r="G304" s="235"/>
      <c r="H304" s="235"/>
    </row>
    <row r="305" spans="1:8" hidden="1">
      <c r="A305" s="89"/>
      <c r="B305" s="10"/>
      <c r="C305" s="212"/>
      <c r="D305" s="212"/>
      <c r="E305" s="227" t="s">
        <v>737</v>
      </c>
      <c r="F305" s="235"/>
      <c r="G305" s="235"/>
      <c r="H305" s="235"/>
    </row>
    <row r="306" spans="1:8" ht="29.25" customHeight="1">
      <c r="A306" s="89">
        <v>2560</v>
      </c>
      <c r="B306" s="213" t="s">
        <v>301</v>
      </c>
      <c r="C306" s="211">
        <v>6</v>
      </c>
      <c r="D306" s="211">
        <v>0</v>
      </c>
      <c r="E306" s="229" t="s">
        <v>308</v>
      </c>
      <c r="F306" s="235">
        <f>G306+H306</f>
        <v>0</v>
      </c>
      <c r="G306" s="235">
        <f>G308</f>
        <v>0</v>
      </c>
      <c r="H306" s="235">
        <f>H308</f>
        <v>0</v>
      </c>
    </row>
    <row r="307" spans="1:8" s="112" customFormat="1" ht="10.5" hidden="1" customHeight="1">
      <c r="A307" s="89"/>
      <c r="B307" s="213"/>
      <c r="C307" s="211"/>
      <c r="D307" s="211"/>
      <c r="E307" s="227" t="s">
        <v>31</v>
      </c>
      <c r="F307" s="232"/>
      <c r="G307" s="232"/>
      <c r="H307" s="232"/>
    </row>
    <row r="308" spans="1:8" ht="24" hidden="1">
      <c r="A308" s="89">
        <v>2561</v>
      </c>
      <c r="B308" s="10" t="s">
        <v>301</v>
      </c>
      <c r="C308" s="212">
        <v>6</v>
      </c>
      <c r="D308" s="212">
        <v>1</v>
      </c>
      <c r="E308" s="227" t="s">
        <v>308</v>
      </c>
      <c r="F308" s="235">
        <f>G308+H308</f>
        <v>0</v>
      </c>
      <c r="G308" s="235">
        <f>SUM(G310:G310)</f>
        <v>0</v>
      </c>
      <c r="H308" s="235">
        <f>SUM(H310:H310)</f>
        <v>0</v>
      </c>
    </row>
    <row r="309" spans="1:8" ht="24.75" hidden="1" customHeight="1">
      <c r="A309" s="89"/>
      <c r="B309" s="10"/>
      <c r="C309" s="212"/>
      <c r="D309" s="212"/>
      <c r="E309" s="227" t="s">
        <v>735</v>
      </c>
      <c r="F309" s="235"/>
      <c r="G309" s="235"/>
      <c r="H309" s="235"/>
    </row>
    <row r="310" spans="1:8" hidden="1">
      <c r="A310" s="89"/>
      <c r="B310" s="10"/>
      <c r="C310" s="212"/>
      <c r="D310" s="212"/>
      <c r="E310" s="227" t="s">
        <v>737</v>
      </c>
      <c r="F310" s="235"/>
      <c r="G310" s="235"/>
      <c r="H310" s="235"/>
    </row>
    <row r="311" spans="1:8" s="111" customFormat="1" ht="51.75" customHeight="1">
      <c r="A311" s="124">
        <v>2600</v>
      </c>
      <c r="B311" s="213" t="s">
        <v>309</v>
      </c>
      <c r="C311" s="211">
        <v>0</v>
      </c>
      <c r="D311" s="211">
        <v>0</v>
      </c>
      <c r="E311" s="223" t="s">
        <v>762</v>
      </c>
      <c r="F311" s="240">
        <f>G311+H311</f>
        <v>33198.800000000003</v>
      </c>
      <c r="G311" s="226">
        <f>SUM(G313,G320,G325,G330,G336,G341)</f>
        <v>0</v>
      </c>
      <c r="H311" s="226">
        <f>SUM(H313,H320,H325,H330,H336,H341)</f>
        <v>33198.800000000003</v>
      </c>
    </row>
    <row r="312" spans="1:8" ht="11.25" customHeight="1">
      <c r="A312" s="89"/>
      <c r="B312" s="213"/>
      <c r="C312" s="211"/>
      <c r="D312" s="211"/>
      <c r="E312" s="227" t="s">
        <v>5</v>
      </c>
      <c r="F312" s="235"/>
      <c r="G312" s="235"/>
      <c r="H312" s="235"/>
    </row>
    <row r="313" spans="1:8" ht="15.75" customHeight="1">
      <c r="A313" s="89">
        <v>2610</v>
      </c>
      <c r="B313" s="213" t="s">
        <v>309</v>
      </c>
      <c r="C313" s="211">
        <v>1</v>
      </c>
      <c r="D313" s="211">
        <v>0</v>
      </c>
      <c r="E313" s="229" t="s">
        <v>310</v>
      </c>
      <c r="F313" s="235">
        <f>G313+H313</f>
        <v>12500</v>
      </c>
      <c r="G313" s="235">
        <f>G315</f>
        <v>0</v>
      </c>
      <c r="H313" s="235">
        <f>H315</f>
        <v>12500</v>
      </c>
    </row>
    <row r="314" spans="1:8" s="112" customFormat="1" ht="10.5" customHeight="1">
      <c r="A314" s="89"/>
      <c r="B314" s="213"/>
      <c r="C314" s="211"/>
      <c r="D314" s="211"/>
      <c r="E314" s="227" t="s">
        <v>31</v>
      </c>
      <c r="F314" s="232"/>
      <c r="G314" s="232"/>
      <c r="H314" s="232"/>
    </row>
    <row r="315" spans="1:8">
      <c r="A315" s="89">
        <v>2611</v>
      </c>
      <c r="B315" s="10" t="s">
        <v>309</v>
      </c>
      <c r="C315" s="212">
        <v>1</v>
      </c>
      <c r="D315" s="212">
        <v>1</v>
      </c>
      <c r="E315" s="227" t="s">
        <v>311</v>
      </c>
      <c r="F315" s="235">
        <f>G315+H315</f>
        <v>12500</v>
      </c>
      <c r="G315" s="235">
        <f>SUM(G317)</f>
        <v>0</v>
      </c>
      <c r="H315" s="235">
        <f>H317+H318+H319</f>
        <v>12500</v>
      </c>
    </row>
    <row r="316" spans="1:8" ht="25.5" customHeight="1">
      <c r="A316" s="89"/>
      <c r="B316" s="10"/>
      <c r="C316" s="212"/>
      <c r="D316" s="212"/>
      <c r="E316" s="227" t="s">
        <v>735</v>
      </c>
      <c r="F316" s="235"/>
      <c r="G316" s="235"/>
      <c r="H316" s="235"/>
    </row>
    <row r="317" spans="1:8">
      <c r="A317" s="89"/>
      <c r="B317" s="10"/>
      <c r="C317" s="212"/>
      <c r="D317" s="212"/>
      <c r="E317" s="12" t="s">
        <v>769</v>
      </c>
      <c r="F317" s="235">
        <f>SUM(G317:H317)</f>
        <v>11500</v>
      </c>
      <c r="G317" s="235"/>
      <c r="H317" s="235">
        <v>11500</v>
      </c>
    </row>
    <row r="318" spans="1:8">
      <c r="A318" s="89"/>
      <c r="B318" s="10"/>
      <c r="C318" s="212"/>
      <c r="D318" s="212"/>
      <c r="E318" s="12" t="s">
        <v>790</v>
      </c>
      <c r="F318" s="235"/>
      <c r="G318" s="235"/>
      <c r="H318" s="235">
        <v>0</v>
      </c>
    </row>
    <row r="319" spans="1:8">
      <c r="A319" s="89"/>
      <c r="B319" s="10"/>
      <c r="C319" s="212"/>
      <c r="D319" s="212"/>
      <c r="E319" s="12" t="s">
        <v>775</v>
      </c>
      <c r="F319" s="235">
        <f>SUM(G319:H319)</f>
        <v>1000</v>
      </c>
      <c r="G319" s="235"/>
      <c r="H319" s="235">
        <v>1000</v>
      </c>
    </row>
    <row r="320" spans="1:8">
      <c r="A320" s="89">
        <v>2620</v>
      </c>
      <c r="B320" s="213" t="s">
        <v>309</v>
      </c>
      <c r="C320" s="211">
        <v>2</v>
      </c>
      <c r="D320" s="211">
        <v>0</v>
      </c>
      <c r="E320" s="229" t="s">
        <v>312</v>
      </c>
      <c r="F320" s="235">
        <f>G320+H320</f>
        <v>0</v>
      </c>
      <c r="G320" s="235">
        <f>G322</f>
        <v>0</v>
      </c>
      <c r="H320" s="235">
        <f>H322</f>
        <v>0</v>
      </c>
    </row>
    <row r="321" spans="1:8" s="112" customFormat="1" ht="10.5" customHeight="1">
      <c r="A321" s="89"/>
      <c r="B321" s="213"/>
      <c r="C321" s="211"/>
      <c r="D321" s="211"/>
      <c r="E321" s="227" t="s">
        <v>31</v>
      </c>
      <c r="F321" s="232"/>
      <c r="G321" s="232"/>
      <c r="H321" s="232"/>
    </row>
    <row r="322" spans="1:8">
      <c r="A322" s="89">
        <v>2621</v>
      </c>
      <c r="B322" s="10" t="s">
        <v>309</v>
      </c>
      <c r="C322" s="212">
        <v>2</v>
      </c>
      <c r="D322" s="212">
        <v>1</v>
      </c>
      <c r="E322" s="227" t="s">
        <v>312</v>
      </c>
      <c r="F322" s="235">
        <f>G322+H322</f>
        <v>0</v>
      </c>
      <c r="G322" s="235">
        <f>SUM(G324:G324)</f>
        <v>0</v>
      </c>
      <c r="H322" s="235">
        <f>SUM(H324:H324)</f>
        <v>0</v>
      </c>
    </row>
    <row r="323" spans="1:8" ht="24" customHeight="1">
      <c r="A323" s="89"/>
      <c r="B323" s="10"/>
      <c r="C323" s="212"/>
      <c r="D323" s="212"/>
      <c r="E323" s="227" t="s">
        <v>735</v>
      </c>
      <c r="F323" s="235"/>
      <c r="G323" s="235"/>
      <c r="H323" s="235"/>
    </row>
    <row r="324" spans="1:8">
      <c r="A324" s="89"/>
      <c r="B324" s="10"/>
      <c r="C324" s="212"/>
      <c r="D324" s="212"/>
      <c r="E324" s="227" t="s">
        <v>737</v>
      </c>
      <c r="F324" s="235"/>
      <c r="G324" s="235"/>
      <c r="H324" s="235"/>
    </row>
    <row r="325" spans="1:8" ht="18" customHeight="1">
      <c r="A325" s="89">
        <v>2630</v>
      </c>
      <c r="B325" s="213" t="s">
        <v>309</v>
      </c>
      <c r="C325" s="211">
        <v>3</v>
      </c>
      <c r="D325" s="211">
        <v>0</v>
      </c>
      <c r="E325" s="229" t="s">
        <v>313</v>
      </c>
      <c r="F325" s="228">
        <f>G325+H325</f>
        <v>0</v>
      </c>
      <c r="G325" s="228">
        <f>G327</f>
        <v>0</v>
      </c>
      <c r="H325" s="228">
        <f>H327</f>
        <v>0</v>
      </c>
    </row>
    <row r="326" spans="1:8" s="112" customFormat="1" ht="10.5" hidden="1" customHeight="1">
      <c r="A326" s="89"/>
      <c r="B326" s="213"/>
      <c r="C326" s="211"/>
      <c r="D326" s="211"/>
      <c r="E326" s="227" t="s">
        <v>31</v>
      </c>
      <c r="F326" s="232"/>
      <c r="G326" s="232"/>
      <c r="H326" s="232"/>
    </row>
    <row r="327" spans="1:8" hidden="1">
      <c r="A327" s="89">
        <v>2631</v>
      </c>
      <c r="B327" s="10" t="s">
        <v>309</v>
      </c>
      <c r="C327" s="212">
        <v>3</v>
      </c>
      <c r="D327" s="212">
        <v>1</v>
      </c>
      <c r="E327" s="227" t="s">
        <v>314</v>
      </c>
      <c r="F327" s="235">
        <f>G327+H327</f>
        <v>0</v>
      </c>
      <c r="G327" s="235">
        <f>SUM(G329:G329)</f>
        <v>0</v>
      </c>
      <c r="H327" s="235">
        <f>SUM(H329:H329)</f>
        <v>0</v>
      </c>
    </row>
    <row r="328" spans="1:8" ht="24" hidden="1" customHeight="1">
      <c r="A328" s="89"/>
      <c r="B328" s="10"/>
      <c r="C328" s="212"/>
      <c r="D328" s="212"/>
      <c r="E328" s="227" t="s">
        <v>735</v>
      </c>
      <c r="F328" s="235"/>
      <c r="G328" s="235"/>
      <c r="H328" s="235"/>
    </row>
    <row r="329" spans="1:8" hidden="1">
      <c r="A329" s="89"/>
      <c r="B329" s="10"/>
      <c r="C329" s="212"/>
      <c r="D329" s="212"/>
      <c r="E329" s="227" t="s">
        <v>737</v>
      </c>
      <c r="F329" s="235"/>
      <c r="G329" s="235"/>
      <c r="H329" s="235"/>
    </row>
    <row r="330" spans="1:8" ht="18.75" customHeight="1">
      <c r="A330" s="89">
        <v>2640</v>
      </c>
      <c r="B330" s="213" t="s">
        <v>309</v>
      </c>
      <c r="C330" s="211">
        <v>4</v>
      </c>
      <c r="D330" s="211">
        <v>0</v>
      </c>
      <c r="E330" s="229" t="s">
        <v>315</v>
      </c>
      <c r="F330" s="228">
        <f>G330+H330</f>
        <v>20698.8</v>
      </c>
      <c r="G330" s="228">
        <f>G332</f>
        <v>0</v>
      </c>
      <c r="H330" s="228">
        <f>H332</f>
        <v>20698.8</v>
      </c>
    </row>
    <row r="331" spans="1:8" s="112" customFormat="1" ht="10.5" customHeight="1">
      <c r="A331" s="89"/>
      <c r="B331" s="213"/>
      <c r="C331" s="211"/>
      <c r="D331" s="211"/>
      <c r="E331" s="227" t="s">
        <v>31</v>
      </c>
      <c r="F331" s="232"/>
      <c r="G331" s="232"/>
      <c r="H331" s="232"/>
    </row>
    <row r="332" spans="1:8">
      <c r="A332" s="89">
        <v>2641</v>
      </c>
      <c r="B332" s="10" t="s">
        <v>309</v>
      </c>
      <c r="C332" s="212">
        <v>4</v>
      </c>
      <c r="D332" s="212">
        <v>1</v>
      </c>
      <c r="E332" s="227" t="s">
        <v>316</v>
      </c>
      <c r="F332" s="235">
        <f>G332+H332</f>
        <v>20698.8</v>
      </c>
      <c r="G332" s="235">
        <f>SUM(G334:G335)</f>
        <v>0</v>
      </c>
      <c r="H332" s="235">
        <f>SUM(H334:H335)</f>
        <v>20698.8</v>
      </c>
    </row>
    <row r="333" spans="1:8" ht="23.25" customHeight="1">
      <c r="A333" s="89"/>
      <c r="B333" s="10"/>
      <c r="C333" s="212"/>
      <c r="D333" s="212"/>
      <c r="E333" s="227" t="s">
        <v>735</v>
      </c>
      <c r="F333" s="235"/>
      <c r="G333" s="235"/>
      <c r="H333" s="235"/>
    </row>
    <row r="334" spans="1:8" ht="13.5" customHeight="1">
      <c r="A334" s="89"/>
      <c r="B334" s="10"/>
      <c r="C334" s="212"/>
      <c r="D334" s="212"/>
      <c r="E334" s="12" t="s">
        <v>751</v>
      </c>
      <c r="F334" s="116">
        <f>SUM(G334:H334)</f>
        <v>19000</v>
      </c>
      <c r="G334" s="116">
        <v>0</v>
      </c>
      <c r="H334" s="116">
        <v>19000</v>
      </c>
    </row>
    <row r="335" spans="1:8">
      <c r="A335" s="89"/>
      <c r="B335" s="10"/>
      <c r="C335" s="212"/>
      <c r="D335" s="212"/>
      <c r="E335" s="12" t="s">
        <v>610</v>
      </c>
      <c r="F335" s="116">
        <f>SUM(G335:H335)</f>
        <v>1698.8</v>
      </c>
      <c r="G335" s="116"/>
      <c r="H335" s="116">
        <v>1698.8</v>
      </c>
    </row>
    <row r="336" spans="1:8" ht="40.5" customHeight="1">
      <c r="A336" s="89">
        <v>2650</v>
      </c>
      <c r="B336" s="213" t="s">
        <v>309</v>
      </c>
      <c r="C336" s="211">
        <v>5</v>
      </c>
      <c r="D336" s="211">
        <v>0</v>
      </c>
      <c r="E336" s="229" t="s">
        <v>317</v>
      </c>
      <c r="F336" s="235">
        <f>G336+H336</f>
        <v>0</v>
      </c>
      <c r="G336" s="235">
        <f>G338</f>
        <v>0</v>
      </c>
      <c r="H336" s="235">
        <f>H338</f>
        <v>0</v>
      </c>
    </row>
    <row r="337" spans="1:8" s="112" customFormat="1" ht="10.5" hidden="1" customHeight="1">
      <c r="A337" s="89"/>
      <c r="B337" s="213"/>
      <c r="C337" s="211"/>
      <c r="D337" s="211"/>
      <c r="E337" s="227" t="s">
        <v>31</v>
      </c>
      <c r="F337" s="232"/>
      <c r="G337" s="232"/>
      <c r="H337" s="232"/>
    </row>
    <row r="338" spans="1:8" ht="36" hidden="1">
      <c r="A338" s="89">
        <v>2651</v>
      </c>
      <c r="B338" s="10" t="s">
        <v>309</v>
      </c>
      <c r="C338" s="212">
        <v>5</v>
      </c>
      <c r="D338" s="212">
        <v>1</v>
      </c>
      <c r="E338" s="227" t="s">
        <v>317</v>
      </c>
      <c r="F338" s="235">
        <f>G338+H338</f>
        <v>0</v>
      </c>
      <c r="G338" s="235">
        <f>SUM(G340:G340)</f>
        <v>0</v>
      </c>
      <c r="H338" s="235">
        <f>SUM(H340:H340)</f>
        <v>0</v>
      </c>
    </row>
    <row r="339" spans="1:8" ht="24" hidden="1" customHeight="1">
      <c r="A339" s="89"/>
      <c r="B339" s="10"/>
      <c r="C339" s="212"/>
      <c r="D339" s="212"/>
      <c r="E339" s="227" t="s">
        <v>735</v>
      </c>
      <c r="F339" s="235"/>
      <c r="G339" s="235"/>
      <c r="H339" s="235"/>
    </row>
    <row r="340" spans="1:8" hidden="1">
      <c r="A340" s="89"/>
      <c r="B340" s="10"/>
      <c r="C340" s="212"/>
      <c r="D340" s="212"/>
      <c r="E340" s="227" t="s">
        <v>737</v>
      </c>
      <c r="F340" s="235"/>
      <c r="G340" s="235"/>
      <c r="H340" s="235"/>
    </row>
    <row r="341" spans="1:8" ht="29.25" customHeight="1">
      <c r="A341" s="89">
        <v>2660</v>
      </c>
      <c r="B341" s="213" t="s">
        <v>309</v>
      </c>
      <c r="C341" s="211">
        <v>6</v>
      </c>
      <c r="D341" s="211">
        <v>0</v>
      </c>
      <c r="E341" s="229" t="s">
        <v>318</v>
      </c>
      <c r="F341" s="228">
        <f>G341+H341</f>
        <v>0</v>
      </c>
      <c r="G341" s="235">
        <f>G343</f>
        <v>0</v>
      </c>
      <c r="H341" s="228">
        <f>H343</f>
        <v>0</v>
      </c>
    </row>
    <row r="342" spans="1:8" s="112" customFormat="1" ht="10.5" hidden="1" customHeight="1">
      <c r="A342" s="89"/>
      <c r="B342" s="213"/>
      <c r="C342" s="211"/>
      <c r="D342" s="211"/>
      <c r="E342" s="227" t="s">
        <v>31</v>
      </c>
      <c r="F342" s="232"/>
      <c r="G342" s="232"/>
      <c r="H342" s="232"/>
    </row>
    <row r="343" spans="1:8" ht="24" hidden="1">
      <c r="A343" s="89">
        <v>2661</v>
      </c>
      <c r="B343" s="10" t="s">
        <v>309</v>
      </c>
      <c r="C343" s="212">
        <v>6</v>
      </c>
      <c r="D343" s="212">
        <v>1</v>
      </c>
      <c r="E343" s="227" t="s">
        <v>318</v>
      </c>
      <c r="F343" s="235">
        <f>G343+H343</f>
        <v>0</v>
      </c>
      <c r="G343" s="235">
        <f>SUM(G346:G346)</f>
        <v>0</v>
      </c>
      <c r="H343" s="235">
        <f>SUM(H345:H346)</f>
        <v>0</v>
      </c>
    </row>
    <row r="344" spans="1:8" ht="24" hidden="1" customHeight="1">
      <c r="A344" s="89"/>
      <c r="B344" s="10"/>
      <c r="C344" s="212"/>
      <c r="D344" s="212"/>
      <c r="E344" s="227" t="s">
        <v>735</v>
      </c>
      <c r="F344" s="235"/>
      <c r="G344" s="235"/>
      <c r="H344" s="235"/>
    </row>
    <row r="345" spans="1:8" hidden="1">
      <c r="A345" s="89"/>
      <c r="B345" s="10"/>
      <c r="C345" s="212"/>
      <c r="D345" s="212"/>
      <c r="E345" s="12" t="s">
        <v>769</v>
      </c>
      <c r="F345" s="116">
        <f t="shared" ref="F345" si="5">SUM(G345:H345)</f>
        <v>0</v>
      </c>
      <c r="G345" s="116"/>
      <c r="H345" s="116">
        <v>0</v>
      </c>
    </row>
    <row r="346" spans="1:8" hidden="1">
      <c r="A346" s="89"/>
      <c r="B346" s="10"/>
      <c r="C346" s="212"/>
      <c r="D346" s="212"/>
      <c r="E346" s="227" t="s">
        <v>737</v>
      </c>
      <c r="F346" s="235"/>
      <c r="G346" s="235"/>
      <c r="H346" s="235"/>
    </row>
    <row r="347" spans="1:8" s="111" customFormat="1" ht="35.25" customHeight="1">
      <c r="A347" s="124">
        <v>2700</v>
      </c>
      <c r="B347" s="213" t="s">
        <v>319</v>
      </c>
      <c r="C347" s="211">
        <v>0</v>
      </c>
      <c r="D347" s="211">
        <v>0</v>
      </c>
      <c r="E347" s="223" t="s">
        <v>763</v>
      </c>
      <c r="F347" s="235">
        <f>G347+H347</f>
        <v>0</v>
      </c>
      <c r="G347" s="238">
        <f>SUM(G349,G360,G374,G388,G393,G398)</f>
        <v>0</v>
      </c>
      <c r="H347" s="238">
        <f>SUM(H349,H360,H374,H388,H393,H398)</f>
        <v>0</v>
      </c>
    </row>
    <row r="348" spans="1:8" ht="11.25" hidden="1" customHeight="1">
      <c r="A348" s="89"/>
      <c r="B348" s="213"/>
      <c r="C348" s="211"/>
      <c r="D348" s="211"/>
      <c r="E348" s="227" t="s">
        <v>5</v>
      </c>
      <c r="F348" s="235"/>
      <c r="G348" s="235"/>
      <c r="H348" s="235"/>
    </row>
    <row r="349" spans="1:8" ht="9.75" hidden="1" customHeight="1">
      <c r="A349" s="89">
        <v>2710</v>
      </c>
      <c r="B349" s="213" t="s">
        <v>319</v>
      </c>
      <c r="C349" s="211">
        <v>1</v>
      </c>
      <c r="D349" s="211">
        <v>0</v>
      </c>
      <c r="E349" s="229" t="s">
        <v>320</v>
      </c>
      <c r="F349" s="235">
        <f>G349+H349</f>
        <v>0</v>
      </c>
      <c r="G349" s="235">
        <f>G351+G354+G357</f>
        <v>0</v>
      </c>
      <c r="H349" s="235">
        <f>H351+H354+H357</f>
        <v>0</v>
      </c>
    </row>
    <row r="350" spans="1:8" s="112" customFormat="1" ht="6.75" hidden="1" customHeight="1">
      <c r="A350" s="89"/>
      <c r="B350" s="213"/>
      <c r="C350" s="211"/>
      <c r="D350" s="211"/>
      <c r="E350" s="227" t="s">
        <v>31</v>
      </c>
      <c r="F350" s="232"/>
      <c r="G350" s="232"/>
      <c r="H350" s="232"/>
    </row>
    <row r="351" spans="1:8" ht="0.75" hidden="1" customHeight="1">
      <c r="A351" s="89">
        <v>2711</v>
      </c>
      <c r="B351" s="10" t="s">
        <v>319</v>
      </c>
      <c r="C351" s="212">
        <v>1</v>
      </c>
      <c r="D351" s="212">
        <v>1</v>
      </c>
      <c r="E351" s="227" t="s">
        <v>321</v>
      </c>
      <c r="F351" s="235">
        <f>G351+H351</f>
        <v>0</v>
      </c>
      <c r="G351" s="235">
        <f>SUM(G353:G353)</f>
        <v>0</v>
      </c>
      <c r="H351" s="235">
        <f>SUM(H353:H353)</f>
        <v>0</v>
      </c>
    </row>
    <row r="352" spans="1:8" ht="24" hidden="1" customHeight="1">
      <c r="A352" s="89"/>
      <c r="B352" s="10"/>
      <c r="C352" s="212"/>
      <c r="D352" s="212"/>
      <c r="E352" s="227" t="s">
        <v>735</v>
      </c>
      <c r="F352" s="235"/>
      <c r="G352" s="235"/>
      <c r="H352" s="235"/>
    </row>
    <row r="353" spans="1:8" hidden="1">
      <c r="A353" s="89"/>
      <c r="B353" s="10"/>
      <c r="C353" s="212"/>
      <c r="D353" s="212"/>
      <c r="E353" s="227" t="s">
        <v>737</v>
      </c>
      <c r="F353" s="235"/>
      <c r="G353" s="235"/>
      <c r="H353" s="235"/>
    </row>
    <row r="354" spans="1:8" hidden="1">
      <c r="A354" s="89">
        <v>2712</v>
      </c>
      <c r="B354" s="10" t="s">
        <v>319</v>
      </c>
      <c r="C354" s="212">
        <v>1</v>
      </c>
      <c r="D354" s="212">
        <v>2</v>
      </c>
      <c r="E354" s="227" t="s">
        <v>322</v>
      </c>
      <c r="F354" s="235">
        <f>G354+H354</f>
        <v>0</v>
      </c>
      <c r="G354" s="235">
        <f>SUM(G356:G356)</f>
        <v>0</v>
      </c>
      <c r="H354" s="235">
        <f>SUM(H356:H356)</f>
        <v>0</v>
      </c>
    </row>
    <row r="355" spans="1:8" ht="24" hidden="1" customHeight="1">
      <c r="A355" s="89"/>
      <c r="B355" s="10"/>
      <c r="C355" s="212"/>
      <c r="D355" s="212"/>
      <c r="E355" s="227" t="s">
        <v>735</v>
      </c>
      <c r="F355" s="235"/>
      <c r="G355" s="235"/>
      <c r="H355" s="235"/>
    </row>
    <row r="356" spans="1:8" hidden="1">
      <c r="A356" s="89"/>
      <c r="B356" s="10"/>
      <c r="C356" s="212"/>
      <c r="D356" s="212"/>
      <c r="E356" s="227" t="s">
        <v>737</v>
      </c>
      <c r="F356" s="235"/>
      <c r="G356" s="235"/>
      <c r="H356" s="235"/>
    </row>
    <row r="357" spans="1:8" hidden="1">
      <c r="A357" s="89">
        <v>2713</v>
      </c>
      <c r="B357" s="10" t="s">
        <v>319</v>
      </c>
      <c r="C357" s="212">
        <v>1</v>
      </c>
      <c r="D357" s="212">
        <v>3</v>
      </c>
      <c r="E357" s="227" t="s">
        <v>323</v>
      </c>
      <c r="F357" s="235">
        <f>G357+H357</f>
        <v>0</v>
      </c>
      <c r="G357" s="235">
        <f>SUM(G359:G359)</f>
        <v>0</v>
      </c>
      <c r="H357" s="235">
        <f>SUM(H359:H359)</f>
        <v>0</v>
      </c>
    </row>
    <row r="358" spans="1:8" ht="21" hidden="1" customHeight="1">
      <c r="A358" s="89"/>
      <c r="B358" s="10"/>
      <c r="C358" s="212"/>
      <c r="D358" s="212"/>
      <c r="E358" s="227" t="s">
        <v>735</v>
      </c>
      <c r="F358" s="235"/>
      <c r="G358" s="235"/>
      <c r="H358" s="235"/>
    </row>
    <row r="359" spans="1:8" hidden="1">
      <c r="A359" s="89"/>
      <c r="B359" s="10"/>
      <c r="C359" s="212"/>
      <c r="D359" s="212"/>
      <c r="E359" s="227" t="s">
        <v>737</v>
      </c>
      <c r="F359" s="235"/>
      <c r="G359" s="235"/>
      <c r="H359" s="235"/>
    </row>
    <row r="360" spans="1:8" hidden="1">
      <c r="A360" s="89">
        <v>2720</v>
      </c>
      <c r="B360" s="213" t="s">
        <v>319</v>
      </c>
      <c r="C360" s="211">
        <v>2</v>
      </c>
      <c r="D360" s="211">
        <v>0</v>
      </c>
      <c r="E360" s="229" t="s">
        <v>324</v>
      </c>
      <c r="F360" s="235">
        <f>G360+H360</f>
        <v>0</v>
      </c>
      <c r="G360" s="235">
        <f>G362+G365+G368+G371</f>
        <v>0</v>
      </c>
      <c r="H360" s="235">
        <f>H362+H365+H368+H371</f>
        <v>0</v>
      </c>
    </row>
    <row r="361" spans="1:8" s="112" customFormat="1" ht="10.5" hidden="1" customHeight="1">
      <c r="A361" s="89"/>
      <c r="B361" s="213"/>
      <c r="C361" s="211"/>
      <c r="D361" s="211"/>
      <c r="E361" s="227" t="s">
        <v>31</v>
      </c>
      <c r="F361" s="232"/>
      <c r="G361" s="232"/>
      <c r="H361" s="232"/>
    </row>
    <row r="362" spans="1:8" hidden="1">
      <c r="A362" s="89">
        <v>2721</v>
      </c>
      <c r="B362" s="10" t="s">
        <v>319</v>
      </c>
      <c r="C362" s="212">
        <v>2</v>
      </c>
      <c r="D362" s="212">
        <v>1</v>
      </c>
      <c r="E362" s="227" t="s">
        <v>325</v>
      </c>
      <c r="F362" s="235">
        <f>G362+H362</f>
        <v>0</v>
      </c>
      <c r="G362" s="235">
        <f>SUM(G364:G364)</f>
        <v>0</v>
      </c>
      <c r="H362" s="235">
        <f>SUM(H364:H364)</f>
        <v>0</v>
      </c>
    </row>
    <row r="363" spans="1:8" ht="25.5" hidden="1" customHeight="1">
      <c r="A363" s="89"/>
      <c r="B363" s="10"/>
      <c r="C363" s="212"/>
      <c r="D363" s="212"/>
      <c r="E363" s="227" t="s">
        <v>735</v>
      </c>
      <c r="F363" s="235"/>
      <c r="G363" s="235"/>
      <c r="H363" s="235"/>
    </row>
    <row r="364" spans="1:8" hidden="1">
      <c r="A364" s="89"/>
      <c r="B364" s="10"/>
      <c r="C364" s="212"/>
      <c r="D364" s="212"/>
      <c r="E364" s="227" t="s">
        <v>737</v>
      </c>
      <c r="F364" s="235"/>
      <c r="G364" s="235"/>
      <c r="H364" s="235"/>
    </row>
    <row r="365" spans="1:8" ht="20.25" hidden="1" customHeight="1">
      <c r="A365" s="89">
        <v>2722</v>
      </c>
      <c r="B365" s="10" t="s">
        <v>319</v>
      </c>
      <c r="C365" s="212">
        <v>2</v>
      </c>
      <c r="D365" s="212">
        <v>2</v>
      </c>
      <c r="E365" s="227" t="s">
        <v>326</v>
      </c>
      <c r="F365" s="235">
        <f>G365+H365</f>
        <v>0</v>
      </c>
      <c r="G365" s="235">
        <f>SUM(G367:G367)</f>
        <v>0</v>
      </c>
      <c r="H365" s="235">
        <f>SUM(H367:H367)</f>
        <v>0</v>
      </c>
    </row>
    <row r="366" spans="1:8" ht="24" hidden="1" customHeight="1">
      <c r="A366" s="89"/>
      <c r="B366" s="10"/>
      <c r="C366" s="212"/>
      <c r="D366" s="212"/>
      <c r="E366" s="227" t="s">
        <v>735</v>
      </c>
      <c r="F366" s="235"/>
      <c r="G366" s="235"/>
      <c r="H366" s="235"/>
    </row>
    <row r="367" spans="1:8" hidden="1">
      <c r="A367" s="89"/>
      <c r="B367" s="10"/>
      <c r="C367" s="212"/>
      <c r="D367" s="212"/>
      <c r="E367" s="227" t="s">
        <v>737</v>
      </c>
      <c r="F367" s="235"/>
      <c r="G367" s="235"/>
      <c r="H367" s="235"/>
    </row>
    <row r="368" spans="1:8" hidden="1">
      <c r="A368" s="89">
        <v>2723</v>
      </c>
      <c r="B368" s="10" t="s">
        <v>319</v>
      </c>
      <c r="C368" s="212">
        <v>2</v>
      </c>
      <c r="D368" s="212">
        <v>3</v>
      </c>
      <c r="E368" s="227" t="s">
        <v>327</v>
      </c>
      <c r="F368" s="235">
        <f>G368+H368</f>
        <v>0</v>
      </c>
      <c r="G368" s="235">
        <f>SUM(G370:G370)</f>
        <v>0</v>
      </c>
      <c r="H368" s="235">
        <f>SUM(H370:H370)</f>
        <v>0</v>
      </c>
    </row>
    <row r="369" spans="1:8" ht="24" hidden="1" customHeight="1">
      <c r="A369" s="89"/>
      <c r="B369" s="10"/>
      <c r="C369" s="212"/>
      <c r="D369" s="212"/>
      <c r="E369" s="227" t="s">
        <v>735</v>
      </c>
      <c r="F369" s="235"/>
      <c r="G369" s="235"/>
      <c r="H369" s="235"/>
    </row>
    <row r="370" spans="1:8" hidden="1">
      <c r="A370" s="89"/>
      <c r="B370" s="10"/>
      <c r="C370" s="212"/>
      <c r="D370" s="212"/>
      <c r="E370" s="227" t="s">
        <v>737</v>
      </c>
      <c r="F370" s="235"/>
      <c r="G370" s="235"/>
      <c r="H370" s="235"/>
    </row>
    <row r="371" spans="1:8" hidden="1">
      <c r="A371" s="89">
        <v>2724</v>
      </c>
      <c r="B371" s="10" t="s">
        <v>319</v>
      </c>
      <c r="C371" s="212">
        <v>2</v>
      </c>
      <c r="D371" s="212">
        <v>4</v>
      </c>
      <c r="E371" s="227" t="s">
        <v>328</v>
      </c>
      <c r="F371" s="235">
        <f>G371+H371</f>
        <v>0</v>
      </c>
      <c r="G371" s="235">
        <f>SUM(G373:G373)</f>
        <v>0</v>
      </c>
      <c r="H371" s="235">
        <f>SUM(H373:H373)</f>
        <v>0</v>
      </c>
    </row>
    <row r="372" spans="1:8" ht="24" hidden="1" customHeight="1">
      <c r="A372" s="89"/>
      <c r="B372" s="10"/>
      <c r="C372" s="212"/>
      <c r="D372" s="212"/>
      <c r="E372" s="227" t="s">
        <v>735</v>
      </c>
      <c r="F372" s="235"/>
      <c r="G372" s="235"/>
      <c r="H372" s="235"/>
    </row>
    <row r="373" spans="1:8" hidden="1">
      <c r="A373" s="89"/>
      <c r="B373" s="10"/>
      <c r="C373" s="212"/>
      <c r="D373" s="212"/>
      <c r="E373" s="227" t="s">
        <v>737</v>
      </c>
      <c r="F373" s="235"/>
      <c r="G373" s="235"/>
      <c r="H373" s="235"/>
    </row>
    <row r="374" spans="1:8" hidden="1">
      <c r="A374" s="89">
        <v>2730</v>
      </c>
      <c r="B374" s="213" t="s">
        <v>319</v>
      </c>
      <c r="C374" s="211">
        <v>3</v>
      </c>
      <c r="D374" s="211">
        <v>0</v>
      </c>
      <c r="E374" s="229" t="s">
        <v>329</v>
      </c>
      <c r="F374" s="235">
        <f>G374+H374</f>
        <v>0</v>
      </c>
      <c r="G374" s="235">
        <f>G376+G379+G382+G385</f>
        <v>0</v>
      </c>
      <c r="H374" s="235">
        <f>H376+H379+H382+H385</f>
        <v>0</v>
      </c>
    </row>
    <row r="375" spans="1:8" s="112" customFormat="1" ht="10.5" hidden="1" customHeight="1">
      <c r="A375" s="89"/>
      <c r="B375" s="213"/>
      <c r="C375" s="211"/>
      <c r="D375" s="211"/>
      <c r="E375" s="227" t="s">
        <v>31</v>
      </c>
      <c r="F375" s="232"/>
      <c r="G375" s="232"/>
      <c r="H375" s="232"/>
    </row>
    <row r="376" spans="1:8" ht="15" hidden="1" customHeight="1">
      <c r="A376" s="89">
        <v>2731</v>
      </c>
      <c r="B376" s="10" t="s">
        <v>319</v>
      </c>
      <c r="C376" s="212">
        <v>3</v>
      </c>
      <c r="D376" s="212">
        <v>1</v>
      </c>
      <c r="E376" s="227" t="s">
        <v>330</v>
      </c>
      <c r="F376" s="235">
        <f>G376+H376</f>
        <v>0</v>
      </c>
      <c r="G376" s="235">
        <f>SUM(G378:G378)</f>
        <v>0</v>
      </c>
      <c r="H376" s="235">
        <f>SUM(H378:H378)</f>
        <v>0</v>
      </c>
    </row>
    <row r="377" spans="1:8" ht="24" hidden="1" customHeight="1">
      <c r="A377" s="89"/>
      <c r="B377" s="10"/>
      <c r="C377" s="212"/>
      <c r="D377" s="212"/>
      <c r="E377" s="227" t="s">
        <v>735</v>
      </c>
      <c r="F377" s="235"/>
      <c r="G377" s="235"/>
      <c r="H377" s="235"/>
    </row>
    <row r="378" spans="1:8" hidden="1">
      <c r="A378" s="89"/>
      <c r="B378" s="10"/>
      <c r="C378" s="212"/>
      <c r="D378" s="212"/>
      <c r="E378" s="227" t="s">
        <v>737</v>
      </c>
      <c r="F378" s="235"/>
      <c r="G378" s="235"/>
      <c r="H378" s="235"/>
    </row>
    <row r="379" spans="1:8" ht="3.75" hidden="1" customHeight="1">
      <c r="A379" s="89">
        <v>2732</v>
      </c>
      <c r="B379" s="10" t="s">
        <v>319</v>
      </c>
      <c r="C379" s="212">
        <v>3</v>
      </c>
      <c r="D379" s="212">
        <v>2</v>
      </c>
      <c r="E379" s="227" t="s">
        <v>331</v>
      </c>
      <c r="F379" s="235">
        <f>G379+H379</f>
        <v>0</v>
      </c>
      <c r="G379" s="235">
        <f>SUM(G381:G381)</f>
        <v>0</v>
      </c>
      <c r="H379" s="235">
        <f>SUM(H381:H381)</f>
        <v>0</v>
      </c>
    </row>
    <row r="380" spans="1:8" ht="24" hidden="1" customHeight="1">
      <c r="A380" s="89"/>
      <c r="B380" s="10"/>
      <c r="C380" s="212"/>
      <c r="D380" s="212"/>
      <c r="E380" s="227" t="s">
        <v>735</v>
      </c>
      <c r="F380" s="235"/>
      <c r="G380" s="235"/>
      <c r="H380" s="235"/>
    </row>
    <row r="381" spans="1:8" hidden="1">
      <c r="A381" s="89"/>
      <c r="B381" s="10"/>
      <c r="C381" s="212"/>
      <c r="D381" s="212"/>
      <c r="E381" s="227" t="s">
        <v>737</v>
      </c>
      <c r="F381" s="235"/>
      <c r="G381" s="235"/>
      <c r="H381" s="235"/>
    </row>
    <row r="382" spans="1:8" ht="16.5" hidden="1" customHeight="1">
      <c r="A382" s="89">
        <v>2733</v>
      </c>
      <c r="B382" s="10" t="s">
        <v>319</v>
      </c>
      <c r="C382" s="212">
        <v>3</v>
      </c>
      <c r="D382" s="212">
        <v>3</v>
      </c>
      <c r="E382" s="227" t="s">
        <v>332</v>
      </c>
      <c r="F382" s="235">
        <f>G382+H382</f>
        <v>0</v>
      </c>
      <c r="G382" s="235">
        <f>SUM(G384:G384)</f>
        <v>0</v>
      </c>
      <c r="H382" s="235">
        <f>SUM(H384:H384)</f>
        <v>0</v>
      </c>
    </row>
    <row r="383" spans="1:8" ht="24" hidden="1" customHeight="1">
      <c r="A383" s="89"/>
      <c r="B383" s="10"/>
      <c r="C383" s="212"/>
      <c r="D383" s="212"/>
      <c r="E383" s="227" t="s">
        <v>735</v>
      </c>
      <c r="F383" s="235"/>
      <c r="G383" s="235"/>
      <c r="H383" s="235"/>
    </row>
    <row r="384" spans="1:8" ht="9" hidden="1" customHeight="1">
      <c r="A384" s="89"/>
      <c r="B384" s="10"/>
      <c r="C384" s="212"/>
      <c r="D384" s="212"/>
      <c r="E384" s="227" t="s">
        <v>737</v>
      </c>
      <c r="F384" s="235"/>
      <c r="G384" s="235"/>
      <c r="H384" s="235"/>
    </row>
    <row r="385" spans="1:8" ht="24" hidden="1">
      <c r="A385" s="89">
        <v>2734</v>
      </c>
      <c r="B385" s="10" t="s">
        <v>319</v>
      </c>
      <c r="C385" s="212">
        <v>3</v>
      </c>
      <c r="D385" s="212">
        <v>4</v>
      </c>
      <c r="E385" s="227" t="s">
        <v>333</v>
      </c>
      <c r="F385" s="235">
        <f>G385+H385</f>
        <v>0</v>
      </c>
      <c r="G385" s="235">
        <f>SUM(G387:G387)</f>
        <v>0</v>
      </c>
      <c r="H385" s="235">
        <f>SUM(H387:H387)</f>
        <v>0</v>
      </c>
    </row>
    <row r="386" spans="1:8" ht="23.25" hidden="1" customHeight="1">
      <c r="A386" s="89"/>
      <c r="B386" s="10"/>
      <c r="C386" s="212"/>
      <c r="D386" s="212"/>
      <c r="E386" s="227" t="s">
        <v>735</v>
      </c>
      <c r="F386" s="235"/>
      <c r="G386" s="235"/>
      <c r="H386" s="235"/>
    </row>
    <row r="387" spans="1:8" hidden="1">
      <c r="A387" s="89"/>
      <c r="B387" s="10"/>
      <c r="C387" s="212"/>
      <c r="D387" s="212"/>
      <c r="E387" s="227" t="s">
        <v>737</v>
      </c>
      <c r="F387" s="235"/>
      <c r="G387" s="235"/>
      <c r="H387" s="235"/>
    </row>
    <row r="388" spans="1:8" hidden="1">
      <c r="A388" s="89">
        <v>2740</v>
      </c>
      <c r="B388" s="213" t="s">
        <v>319</v>
      </c>
      <c r="C388" s="211">
        <v>4</v>
      </c>
      <c r="D388" s="211">
        <v>0</v>
      </c>
      <c r="E388" s="229" t="s">
        <v>334</v>
      </c>
      <c r="F388" s="235">
        <f>G388+H388</f>
        <v>0</v>
      </c>
      <c r="G388" s="235">
        <f>G390</f>
        <v>0</v>
      </c>
      <c r="H388" s="235">
        <f>H390</f>
        <v>0</v>
      </c>
    </row>
    <row r="389" spans="1:8" s="112" customFormat="1" ht="10.5" hidden="1" customHeight="1">
      <c r="A389" s="89"/>
      <c r="B389" s="213"/>
      <c r="C389" s="211"/>
      <c r="D389" s="211"/>
      <c r="E389" s="227" t="s">
        <v>31</v>
      </c>
      <c r="F389" s="232"/>
      <c r="G389" s="232"/>
      <c r="H389" s="232"/>
    </row>
    <row r="390" spans="1:8" hidden="1">
      <c r="A390" s="89">
        <v>2741</v>
      </c>
      <c r="B390" s="10" t="s">
        <v>319</v>
      </c>
      <c r="C390" s="212">
        <v>4</v>
      </c>
      <c r="D390" s="212">
        <v>1</v>
      </c>
      <c r="E390" s="227" t="s">
        <v>334</v>
      </c>
      <c r="F390" s="235">
        <f>G390+H390</f>
        <v>0</v>
      </c>
      <c r="G390" s="235">
        <f>SUM(G392:G392)</f>
        <v>0</v>
      </c>
      <c r="H390" s="235">
        <f>SUM(H392:H392)</f>
        <v>0</v>
      </c>
    </row>
    <row r="391" spans="1:8" ht="4.5" hidden="1" customHeight="1">
      <c r="A391" s="89"/>
      <c r="B391" s="10"/>
      <c r="C391" s="212"/>
      <c r="D391" s="212"/>
      <c r="E391" s="227" t="s">
        <v>735</v>
      </c>
      <c r="F391" s="235"/>
      <c r="G391" s="235"/>
      <c r="H391" s="235"/>
    </row>
    <row r="392" spans="1:8" hidden="1">
      <c r="A392" s="89"/>
      <c r="B392" s="10"/>
      <c r="C392" s="212"/>
      <c r="D392" s="212"/>
      <c r="E392" s="227" t="s">
        <v>737</v>
      </c>
      <c r="F392" s="235"/>
      <c r="G392" s="235"/>
      <c r="H392" s="235"/>
    </row>
    <row r="393" spans="1:8" ht="24" hidden="1">
      <c r="A393" s="89">
        <v>2750</v>
      </c>
      <c r="B393" s="213" t="s">
        <v>319</v>
      </c>
      <c r="C393" s="211">
        <v>5</v>
      </c>
      <c r="D393" s="211">
        <v>0</v>
      </c>
      <c r="E393" s="229" t="s">
        <v>335</v>
      </c>
      <c r="F393" s="235">
        <f>G393+H393</f>
        <v>0</v>
      </c>
      <c r="G393" s="235">
        <f>G395</f>
        <v>0</v>
      </c>
      <c r="H393" s="235">
        <f>H395</f>
        <v>0</v>
      </c>
    </row>
    <row r="394" spans="1:8" s="112" customFormat="1" ht="10.5" hidden="1" customHeight="1">
      <c r="A394" s="89"/>
      <c r="B394" s="213"/>
      <c r="C394" s="211"/>
      <c r="D394" s="211"/>
      <c r="E394" s="227" t="s">
        <v>31</v>
      </c>
      <c r="F394" s="232"/>
      <c r="G394" s="232"/>
      <c r="H394" s="232"/>
    </row>
    <row r="395" spans="1:8" ht="24" hidden="1">
      <c r="A395" s="89">
        <v>2751</v>
      </c>
      <c r="B395" s="10" t="s">
        <v>319</v>
      </c>
      <c r="C395" s="212">
        <v>5</v>
      </c>
      <c r="D395" s="212">
        <v>1</v>
      </c>
      <c r="E395" s="227" t="s">
        <v>335</v>
      </c>
      <c r="F395" s="235">
        <f>G395+H395</f>
        <v>0</v>
      </c>
      <c r="G395" s="235">
        <f>SUM(G397:G397)</f>
        <v>0</v>
      </c>
      <c r="H395" s="235">
        <f>SUM(H397:H397)</f>
        <v>0</v>
      </c>
    </row>
    <row r="396" spans="1:8" ht="24" hidden="1" customHeight="1">
      <c r="A396" s="89"/>
      <c r="B396" s="10"/>
      <c r="C396" s="212"/>
      <c r="D396" s="212"/>
      <c r="E396" s="227" t="s">
        <v>735</v>
      </c>
      <c r="F396" s="235"/>
      <c r="G396" s="235"/>
      <c r="H396" s="235"/>
    </row>
    <row r="397" spans="1:8" hidden="1">
      <c r="A397" s="89"/>
      <c r="B397" s="10"/>
      <c r="C397" s="212"/>
      <c r="D397" s="212"/>
      <c r="E397" s="227" t="s">
        <v>737</v>
      </c>
      <c r="F397" s="235"/>
      <c r="G397" s="235"/>
      <c r="H397" s="235"/>
    </row>
    <row r="398" spans="1:8" hidden="1">
      <c r="A398" s="89">
        <v>2760</v>
      </c>
      <c r="B398" s="213" t="s">
        <v>319</v>
      </c>
      <c r="C398" s="211">
        <v>6</v>
      </c>
      <c r="D398" s="211">
        <v>0</v>
      </c>
      <c r="E398" s="229" t="s">
        <v>336</v>
      </c>
      <c r="F398" s="235">
        <f>G398+H398</f>
        <v>0</v>
      </c>
      <c r="G398" s="235">
        <f>G400+G403</f>
        <v>0</v>
      </c>
      <c r="H398" s="235">
        <f>H400+H403</f>
        <v>0</v>
      </c>
    </row>
    <row r="399" spans="1:8" s="112" customFormat="1" ht="10.5" hidden="1" customHeight="1">
      <c r="A399" s="89"/>
      <c r="B399" s="213"/>
      <c r="C399" s="211"/>
      <c r="D399" s="211"/>
      <c r="E399" s="227" t="s">
        <v>31</v>
      </c>
      <c r="F399" s="232"/>
      <c r="G399" s="232"/>
      <c r="H399" s="232"/>
    </row>
    <row r="400" spans="1:8" hidden="1">
      <c r="A400" s="89">
        <v>2761</v>
      </c>
      <c r="B400" s="10" t="s">
        <v>319</v>
      </c>
      <c r="C400" s="212">
        <v>6</v>
      </c>
      <c r="D400" s="212">
        <v>1</v>
      </c>
      <c r="E400" s="227" t="s">
        <v>337</v>
      </c>
      <c r="F400" s="235">
        <f>G400+H400</f>
        <v>0</v>
      </c>
      <c r="G400" s="235">
        <f>SUM(G402:G402)</f>
        <v>0</v>
      </c>
      <c r="H400" s="235">
        <f>SUM(H402:H402)</f>
        <v>0</v>
      </c>
    </row>
    <row r="401" spans="1:8" ht="24.75" hidden="1" customHeight="1">
      <c r="A401" s="89"/>
      <c r="B401" s="10"/>
      <c r="C401" s="212"/>
      <c r="D401" s="212"/>
      <c r="E401" s="227" t="s">
        <v>735</v>
      </c>
      <c r="F401" s="235"/>
      <c r="G401" s="235"/>
      <c r="H401" s="235"/>
    </row>
    <row r="402" spans="1:8" hidden="1">
      <c r="A402" s="89"/>
      <c r="B402" s="10"/>
      <c r="C402" s="212"/>
      <c r="D402" s="212"/>
      <c r="E402" s="227" t="s">
        <v>737</v>
      </c>
      <c r="F402" s="235"/>
      <c r="G402" s="235"/>
      <c r="H402" s="235"/>
    </row>
    <row r="403" spans="1:8" hidden="1">
      <c r="A403" s="89">
        <v>2762</v>
      </c>
      <c r="B403" s="10" t="s">
        <v>319</v>
      </c>
      <c r="C403" s="212">
        <v>6</v>
      </c>
      <c r="D403" s="212">
        <v>2</v>
      </c>
      <c r="E403" s="227" t="s">
        <v>336</v>
      </c>
      <c r="F403" s="235">
        <f>G403+H403</f>
        <v>0</v>
      </c>
      <c r="G403" s="235">
        <f>SUM(G405:G405)</f>
        <v>0</v>
      </c>
      <c r="H403" s="235">
        <f>SUM(H405:H405)</f>
        <v>0</v>
      </c>
    </row>
    <row r="404" spans="1:8" ht="24.75" hidden="1" customHeight="1">
      <c r="A404" s="89"/>
      <c r="B404" s="10"/>
      <c r="C404" s="212"/>
      <c r="D404" s="212"/>
      <c r="E404" s="227" t="s">
        <v>735</v>
      </c>
      <c r="F404" s="235"/>
      <c r="G404" s="235"/>
      <c r="H404" s="235"/>
    </row>
    <row r="405" spans="1:8" hidden="1">
      <c r="A405" s="89"/>
      <c r="B405" s="10"/>
      <c r="C405" s="212"/>
      <c r="D405" s="212"/>
      <c r="E405" s="227" t="s">
        <v>737</v>
      </c>
      <c r="F405" s="235"/>
      <c r="G405" s="235"/>
      <c r="H405" s="235"/>
    </row>
    <row r="406" spans="1:8" s="111" customFormat="1" ht="33.75" customHeight="1">
      <c r="A406" s="124">
        <v>2800</v>
      </c>
      <c r="B406" s="213" t="s">
        <v>338</v>
      </c>
      <c r="C406" s="211">
        <v>0</v>
      </c>
      <c r="D406" s="211">
        <v>0</v>
      </c>
      <c r="E406" s="223" t="s">
        <v>764</v>
      </c>
      <c r="F406" s="226">
        <f>G406+H406</f>
        <v>9250</v>
      </c>
      <c r="G406" s="226">
        <f>SUM(G408,G413,G437,G448,G459,G464)</f>
        <v>9250</v>
      </c>
      <c r="H406" s="226">
        <f>SUM(H408,H413,H437,H448,H459,H464)</f>
        <v>0</v>
      </c>
    </row>
    <row r="407" spans="1:8" ht="11.25" customHeight="1">
      <c r="A407" s="89"/>
      <c r="B407" s="213"/>
      <c r="C407" s="211"/>
      <c r="D407" s="211"/>
      <c r="E407" s="227" t="s">
        <v>5</v>
      </c>
      <c r="F407" s="235"/>
      <c r="G407" s="235"/>
      <c r="H407" s="235"/>
    </row>
    <row r="408" spans="1:8" ht="17.25" customHeight="1">
      <c r="A408" s="89">
        <v>2810</v>
      </c>
      <c r="B408" s="10" t="s">
        <v>338</v>
      </c>
      <c r="C408" s="212">
        <v>1</v>
      </c>
      <c r="D408" s="212">
        <v>0</v>
      </c>
      <c r="E408" s="229" t="s">
        <v>339</v>
      </c>
      <c r="F408" s="228">
        <f>G408+H408</f>
        <v>0</v>
      </c>
      <c r="G408" s="228">
        <f>G410</f>
        <v>0</v>
      </c>
      <c r="H408" s="228">
        <f>H410</f>
        <v>0</v>
      </c>
    </row>
    <row r="409" spans="1:8" s="112" customFormat="1" ht="10.5" hidden="1" customHeight="1">
      <c r="A409" s="89"/>
      <c r="B409" s="213"/>
      <c r="C409" s="211"/>
      <c r="D409" s="211"/>
      <c r="E409" s="227" t="s">
        <v>31</v>
      </c>
      <c r="F409" s="232"/>
      <c r="G409" s="232"/>
      <c r="H409" s="232"/>
    </row>
    <row r="410" spans="1:8" hidden="1">
      <c r="A410" s="89">
        <v>2811</v>
      </c>
      <c r="B410" s="10" t="s">
        <v>338</v>
      </c>
      <c r="C410" s="212">
        <v>1</v>
      </c>
      <c r="D410" s="212">
        <v>1</v>
      </c>
      <c r="E410" s="227" t="s">
        <v>339</v>
      </c>
      <c r="F410" s="235">
        <f>G410+H410</f>
        <v>0</v>
      </c>
      <c r="G410" s="235">
        <f>SUM(G412:G412)</f>
        <v>0</v>
      </c>
      <c r="H410" s="235">
        <f>SUM(H412:H412)</f>
        <v>0</v>
      </c>
    </row>
    <row r="411" spans="1:8" ht="22.5" hidden="1" customHeight="1">
      <c r="A411" s="89"/>
      <c r="B411" s="10"/>
      <c r="C411" s="212"/>
      <c r="D411" s="212"/>
      <c r="E411" s="227" t="s">
        <v>735</v>
      </c>
      <c r="F411" s="235"/>
      <c r="G411" s="235"/>
      <c r="H411" s="235"/>
    </row>
    <row r="412" spans="1:8" hidden="1">
      <c r="A412" s="89"/>
      <c r="B412" s="10"/>
      <c r="C412" s="212"/>
      <c r="D412" s="212"/>
      <c r="E412" s="227" t="s">
        <v>737</v>
      </c>
      <c r="F412" s="116"/>
      <c r="G412" s="116"/>
      <c r="H412" s="116"/>
    </row>
    <row r="413" spans="1:8" ht="17.25" customHeight="1">
      <c r="A413" s="89">
        <v>2820</v>
      </c>
      <c r="B413" s="213" t="s">
        <v>338</v>
      </c>
      <c r="C413" s="211">
        <v>2</v>
      </c>
      <c r="D413" s="211">
        <v>0</v>
      </c>
      <c r="E413" s="229" t="s">
        <v>340</v>
      </c>
      <c r="F413" s="228">
        <f>G413+H413</f>
        <v>9250</v>
      </c>
      <c r="G413" s="228">
        <f>SUM(G415,G418,G421,G425,G428,G431,G434)</f>
        <v>9250</v>
      </c>
      <c r="H413" s="228">
        <f>SUM(H415,H418,H421,H425,H428,H431,H434)</f>
        <v>0</v>
      </c>
    </row>
    <row r="414" spans="1:8" s="112" customFormat="1" ht="10.5" customHeight="1">
      <c r="A414" s="89"/>
      <c r="B414" s="213"/>
      <c r="C414" s="211"/>
      <c r="D414" s="211"/>
      <c r="E414" s="227" t="s">
        <v>31</v>
      </c>
      <c r="F414" s="232"/>
      <c r="G414" s="232"/>
      <c r="H414" s="232"/>
    </row>
    <row r="415" spans="1:8" ht="14.25" customHeight="1">
      <c r="A415" s="89">
        <v>2821</v>
      </c>
      <c r="B415" s="10" t="s">
        <v>338</v>
      </c>
      <c r="C415" s="212">
        <v>2</v>
      </c>
      <c r="D415" s="212">
        <v>1</v>
      </c>
      <c r="E415" s="227" t="s">
        <v>341</v>
      </c>
      <c r="F415" s="235">
        <f>G415+H415</f>
        <v>0</v>
      </c>
      <c r="G415" s="235">
        <f>SUM(G417:G417)</f>
        <v>0</v>
      </c>
      <c r="H415" s="235">
        <f>SUM(H417:H417)</f>
        <v>0</v>
      </c>
    </row>
    <row r="416" spans="1:8" ht="24" hidden="1" customHeight="1">
      <c r="A416" s="89"/>
      <c r="B416" s="10"/>
      <c r="C416" s="212"/>
      <c r="D416" s="212"/>
      <c r="E416" s="227" t="s">
        <v>735</v>
      </c>
      <c r="F416" s="235"/>
      <c r="G416" s="235"/>
      <c r="H416" s="235"/>
    </row>
    <row r="417" spans="1:8" hidden="1">
      <c r="A417" s="89"/>
      <c r="B417" s="10"/>
      <c r="C417" s="212"/>
      <c r="D417" s="212"/>
      <c r="E417" s="227" t="s">
        <v>737</v>
      </c>
      <c r="F417" s="235"/>
      <c r="G417" s="235"/>
      <c r="H417" s="235"/>
    </row>
    <row r="418" spans="1:8" ht="14.25" customHeight="1">
      <c r="A418" s="89">
        <v>2822</v>
      </c>
      <c r="B418" s="10" t="s">
        <v>338</v>
      </c>
      <c r="C418" s="212">
        <v>2</v>
      </c>
      <c r="D418" s="212">
        <v>2</v>
      </c>
      <c r="E418" s="227" t="s">
        <v>342</v>
      </c>
      <c r="F418" s="235">
        <f>G418+H418</f>
        <v>0</v>
      </c>
      <c r="G418" s="235">
        <f>SUM(G420:G420)</f>
        <v>0</v>
      </c>
      <c r="H418" s="235">
        <f>SUM(H420:H420)</f>
        <v>0</v>
      </c>
    </row>
    <row r="419" spans="1:8" ht="25.5" hidden="1" customHeight="1">
      <c r="A419" s="89"/>
      <c r="B419" s="10"/>
      <c r="C419" s="212"/>
      <c r="D419" s="212"/>
      <c r="E419" s="227" t="s">
        <v>735</v>
      </c>
      <c r="F419" s="235"/>
      <c r="G419" s="235"/>
      <c r="H419" s="235"/>
    </row>
    <row r="420" spans="1:8" hidden="1">
      <c r="A420" s="89"/>
      <c r="B420" s="10"/>
      <c r="C420" s="212"/>
      <c r="D420" s="212"/>
      <c r="E420" s="227" t="s">
        <v>737</v>
      </c>
      <c r="F420" s="235"/>
      <c r="G420" s="235"/>
      <c r="H420" s="235"/>
    </row>
    <row r="421" spans="1:8" ht="16.5" customHeight="1">
      <c r="A421" s="89">
        <v>2823</v>
      </c>
      <c r="B421" s="10" t="s">
        <v>338</v>
      </c>
      <c r="C421" s="212">
        <v>2</v>
      </c>
      <c r="D421" s="212">
        <v>3</v>
      </c>
      <c r="E421" s="227" t="s">
        <v>343</v>
      </c>
      <c r="F421" s="235">
        <f>G421+H421</f>
        <v>8250</v>
      </c>
      <c r="G421" s="235">
        <f>SUM(G423:G424)</f>
        <v>8250</v>
      </c>
      <c r="H421" s="235">
        <f>SUM(H423:H424)</f>
        <v>0</v>
      </c>
    </row>
    <row r="422" spans="1:8" ht="23.25" customHeight="1">
      <c r="A422" s="89"/>
      <c r="B422" s="10"/>
      <c r="C422" s="212"/>
      <c r="D422" s="212"/>
      <c r="E422" s="227" t="s">
        <v>735</v>
      </c>
      <c r="F422" s="235"/>
      <c r="G422" s="235"/>
      <c r="H422" s="235"/>
    </row>
    <row r="423" spans="1:8" ht="26.25" customHeight="1">
      <c r="A423" s="89"/>
      <c r="B423" s="10"/>
      <c r="C423" s="212"/>
      <c r="D423" s="212"/>
      <c r="E423" s="12" t="s">
        <v>495</v>
      </c>
      <c r="F423" s="116">
        <f>SUM(G423:H423)</f>
        <v>8250</v>
      </c>
      <c r="G423" s="116">
        <v>8250</v>
      </c>
      <c r="H423" s="116"/>
    </row>
    <row r="424" spans="1:8" hidden="1">
      <c r="A424" s="89"/>
      <c r="B424" s="10"/>
      <c r="C424" s="212"/>
      <c r="D424" s="212"/>
      <c r="E424" s="12"/>
      <c r="F424" s="116">
        <f>SUM(G424:H424)</f>
        <v>0</v>
      </c>
      <c r="G424" s="116"/>
      <c r="H424" s="116"/>
    </row>
    <row r="425" spans="1:8" ht="14.25" customHeight="1">
      <c r="A425" s="89">
        <v>2824</v>
      </c>
      <c r="B425" s="10" t="s">
        <v>338</v>
      </c>
      <c r="C425" s="212">
        <v>2</v>
      </c>
      <c r="D425" s="212">
        <v>4</v>
      </c>
      <c r="E425" s="227" t="s">
        <v>344</v>
      </c>
      <c r="F425" s="235">
        <f>G425+H425</f>
        <v>1000</v>
      </c>
      <c r="G425" s="235">
        <f>SUM(G427:G427)</f>
        <v>1000</v>
      </c>
      <c r="H425" s="235">
        <f>SUM(H427:H427)</f>
        <v>0</v>
      </c>
    </row>
    <row r="426" spans="1:8" ht="23.25" customHeight="1">
      <c r="A426" s="89"/>
      <c r="B426" s="10"/>
      <c r="C426" s="212"/>
      <c r="D426" s="212"/>
      <c r="E426" s="227" t="s">
        <v>735</v>
      </c>
      <c r="F426" s="235"/>
      <c r="G426" s="235"/>
      <c r="H426" s="235"/>
    </row>
    <row r="427" spans="1:8" ht="14.25" customHeight="1">
      <c r="A427" s="89"/>
      <c r="B427" s="10"/>
      <c r="C427" s="212"/>
      <c r="D427" s="212"/>
      <c r="E427" s="12" t="s">
        <v>473</v>
      </c>
      <c r="F427" s="235">
        <f t="shared" ref="F427" si="6">G427+H427</f>
        <v>1000</v>
      </c>
      <c r="G427" s="235">
        <v>1000</v>
      </c>
      <c r="H427" s="235"/>
    </row>
    <row r="428" spans="1:8" ht="0.75" hidden="1" customHeight="1">
      <c r="A428" s="89">
        <v>2825</v>
      </c>
      <c r="B428" s="10" t="s">
        <v>338</v>
      </c>
      <c r="C428" s="212">
        <v>2</v>
      </c>
      <c r="D428" s="212">
        <v>5</v>
      </c>
      <c r="E428" s="227" t="s">
        <v>345</v>
      </c>
      <c r="F428" s="235">
        <f>G428+H428</f>
        <v>0</v>
      </c>
      <c r="G428" s="235">
        <f>SUM(G430:G430)</f>
        <v>0</v>
      </c>
      <c r="H428" s="235">
        <f>SUM(H430:H430)</f>
        <v>0</v>
      </c>
    </row>
    <row r="429" spans="1:8" ht="22.5" hidden="1" customHeight="1">
      <c r="A429" s="89"/>
      <c r="B429" s="10"/>
      <c r="C429" s="212"/>
      <c r="D429" s="212"/>
      <c r="E429" s="227" t="s">
        <v>735</v>
      </c>
      <c r="F429" s="235"/>
      <c r="G429" s="235"/>
      <c r="H429" s="235"/>
    </row>
    <row r="430" spans="1:8" hidden="1">
      <c r="A430" s="89"/>
      <c r="B430" s="10"/>
      <c r="C430" s="212"/>
      <c r="D430" s="212"/>
      <c r="E430" s="227" t="s">
        <v>737</v>
      </c>
      <c r="F430" s="235"/>
      <c r="G430" s="235"/>
      <c r="H430" s="235"/>
    </row>
    <row r="431" spans="1:8" hidden="1">
      <c r="A431" s="89">
        <v>2826</v>
      </c>
      <c r="B431" s="10" t="s">
        <v>338</v>
      </c>
      <c r="C431" s="212">
        <v>2</v>
      </c>
      <c r="D431" s="212">
        <v>6</v>
      </c>
      <c r="E431" s="227" t="s">
        <v>346</v>
      </c>
      <c r="F431" s="235">
        <f>G431+H431</f>
        <v>0</v>
      </c>
      <c r="G431" s="235">
        <f>SUM(G433:G433)</f>
        <v>0</v>
      </c>
      <c r="H431" s="235">
        <f>SUM(H433:H433)</f>
        <v>0</v>
      </c>
    </row>
    <row r="432" spans="1:8" ht="24" hidden="1" customHeight="1">
      <c r="A432" s="89"/>
      <c r="B432" s="10"/>
      <c r="C432" s="212"/>
      <c r="D432" s="212"/>
      <c r="E432" s="227" t="s">
        <v>735</v>
      </c>
      <c r="F432" s="235"/>
      <c r="G432" s="235"/>
      <c r="H432" s="235"/>
    </row>
    <row r="433" spans="1:8" hidden="1">
      <c r="A433" s="89"/>
      <c r="B433" s="10"/>
      <c r="C433" s="212"/>
      <c r="D433" s="212"/>
      <c r="E433" s="227" t="s">
        <v>737</v>
      </c>
      <c r="F433" s="235"/>
      <c r="G433" s="235"/>
      <c r="H433" s="235"/>
    </row>
    <row r="434" spans="1:8" ht="24" hidden="1">
      <c r="A434" s="89">
        <v>2827</v>
      </c>
      <c r="B434" s="10" t="s">
        <v>338</v>
      </c>
      <c r="C434" s="212">
        <v>2</v>
      </c>
      <c r="D434" s="212">
        <v>7</v>
      </c>
      <c r="E434" s="227" t="s">
        <v>347</v>
      </c>
      <c r="F434" s="235">
        <f>G434+H434</f>
        <v>0</v>
      </c>
      <c r="G434" s="235">
        <f>SUM(G436:G436)</f>
        <v>0</v>
      </c>
      <c r="H434" s="235">
        <f>SUM(H436:H436)</f>
        <v>0</v>
      </c>
    </row>
    <row r="435" spans="1:8" ht="26.25" hidden="1" customHeight="1">
      <c r="A435" s="89"/>
      <c r="B435" s="10"/>
      <c r="C435" s="212"/>
      <c r="D435" s="212"/>
      <c r="E435" s="227" t="s">
        <v>735</v>
      </c>
      <c r="F435" s="235"/>
      <c r="G435" s="235"/>
      <c r="H435" s="235"/>
    </row>
    <row r="436" spans="1:8" hidden="1">
      <c r="A436" s="89"/>
      <c r="B436" s="10"/>
      <c r="C436" s="212"/>
      <c r="D436" s="212"/>
      <c r="E436" s="227" t="s">
        <v>737</v>
      </c>
      <c r="F436" s="235"/>
      <c r="G436" s="235"/>
      <c r="H436" s="235"/>
    </row>
    <row r="437" spans="1:8" ht="26.25" customHeight="1">
      <c r="A437" s="89">
        <v>2830</v>
      </c>
      <c r="B437" s="213" t="s">
        <v>338</v>
      </c>
      <c r="C437" s="211">
        <v>3</v>
      </c>
      <c r="D437" s="211">
        <v>0</v>
      </c>
      <c r="E437" s="229" t="s">
        <v>348</v>
      </c>
      <c r="F437" s="235">
        <f>G437+H437</f>
        <v>0</v>
      </c>
      <c r="G437" s="235">
        <f>G439+G442+G445</f>
        <v>0</v>
      </c>
      <c r="H437" s="235">
        <f>H439+H442+H445</f>
        <v>0</v>
      </c>
    </row>
    <row r="438" spans="1:8" s="112" customFormat="1" ht="10.5" hidden="1" customHeight="1">
      <c r="A438" s="89"/>
      <c r="B438" s="213"/>
      <c r="C438" s="211"/>
      <c r="D438" s="211"/>
      <c r="E438" s="227" t="s">
        <v>31</v>
      </c>
      <c r="F438" s="232"/>
      <c r="G438" s="232"/>
      <c r="H438" s="232"/>
    </row>
    <row r="439" spans="1:8" hidden="1">
      <c r="A439" s="89">
        <v>2831</v>
      </c>
      <c r="B439" s="10" t="s">
        <v>338</v>
      </c>
      <c r="C439" s="212">
        <v>3</v>
      </c>
      <c r="D439" s="212">
        <v>1</v>
      </c>
      <c r="E439" s="227" t="s">
        <v>349</v>
      </c>
      <c r="F439" s="235">
        <f>G439+H439</f>
        <v>0</v>
      </c>
      <c r="G439" s="235">
        <f>SUM(G441:G441)</f>
        <v>0</v>
      </c>
      <c r="H439" s="235">
        <f>SUM(H441:H441)</f>
        <v>0</v>
      </c>
    </row>
    <row r="440" spans="1:8" ht="24.75" hidden="1" customHeight="1">
      <c r="A440" s="89"/>
      <c r="B440" s="10"/>
      <c r="C440" s="212"/>
      <c r="D440" s="212"/>
      <c r="E440" s="227" t="s">
        <v>735</v>
      </c>
      <c r="F440" s="235"/>
      <c r="G440" s="235"/>
      <c r="H440" s="235"/>
    </row>
    <row r="441" spans="1:8" hidden="1">
      <c r="A441" s="89"/>
      <c r="B441" s="10"/>
      <c r="C441" s="212"/>
      <c r="D441" s="212"/>
      <c r="E441" s="227" t="s">
        <v>737</v>
      </c>
      <c r="F441" s="235"/>
      <c r="G441" s="235"/>
      <c r="H441" s="235"/>
    </row>
    <row r="442" spans="1:8" hidden="1">
      <c r="A442" s="89">
        <v>2832</v>
      </c>
      <c r="B442" s="10" t="s">
        <v>338</v>
      </c>
      <c r="C442" s="212">
        <v>3</v>
      </c>
      <c r="D442" s="212">
        <v>2</v>
      </c>
      <c r="E442" s="227" t="s">
        <v>350</v>
      </c>
      <c r="F442" s="235">
        <f>G442+H442</f>
        <v>0</v>
      </c>
      <c r="G442" s="235">
        <f>SUM(G444:G444)</f>
        <v>0</v>
      </c>
      <c r="H442" s="235">
        <f>SUM(H444:H444)</f>
        <v>0</v>
      </c>
    </row>
    <row r="443" spans="1:8" ht="25.5" hidden="1" customHeight="1">
      <c r="A443" s="89"/>
      <c r="B443" s="10"/>
      <c r="C443" s="212"/>
      <c r="D443" s="212"/>
      <c r="E443" s="227" t="s">
        <v>735</v>
      </c>
      <c r="F443" s="235"/>
      <c r="G443" s="235"/>
      <c r="H443" s="235"/>
    </row>
    <row r="444" spans="1:8" hidden="1">
      <c r="A444" s="89"/>
      <c r="B444" s="10"/>
      <c r="C444" s="212"/>
      <c r="D444" s="212"/>
      <c r="E444" s="227" t="s">
        <v>737</v>
      </c>
      <c r="F444" s="235"/>
      <c r="G444" s="235"/>
      <c r="H444" s="235"/>
    </row>
    <row r="445" spans="1:8" hidden="1">
      <c r="A445" s="89">
        <v>2833</v>
      </c>
      <c r="B445" s="10" t="s">
        <v>338</v>
      </c>
      <c r="C445" s="212">
        <v>3</v>
      </c>
      <c r="D445" s="212">
        <v>3</v>
      </c>
      <c r="E445" s="227" t="s">
        <v>351</v>
      </c>
      <c r="F445" s="235">
        <f>G445+H445</f>
        <v>0</v>
      </c>
      <c r="G445" s="235">
        <f>SUM(G447:G447)</f>
        <v>0</v>
      </c>
      <c r="H445" s="235">
        <f>SUM(H447:H447)</f>
        <v>0</v>
      </c>
    </row>
    <row r="446" spans="1:8" ht="26.25" hidden="1" customHeight="1">
      <c r="A446" s="89"/>
      <c r="B446" s="10"/>
      <c r="C446" s="212"/>
      <c r="D446" s="212"/>
      <c r="E446" s="227" t="s">
        <v>735</v>
      </c>
      <c r="F446" s="235"/>
      <c r="G446" s="235"/>
      <c r="H446" s="235"/>
    </row>
    <row r="447" spans="1:8" hidden="1">
      <c r="A447" s="89"/>
      <c r="B447" s="10"/>
      <c r="C447" s="212"/>
      <c r="D447" s="212"/>
      <c r="E447" s="227" t="s">
        <v>737</v>
      </c>
      <c r="F447" s="235"/>
      <c r="G447" s="235"/>
      <c r="H447" s="235"/>
    </row>
    <row r="448" spans="1:8" ht="15" customHeight="1">
      <c r="A448" s="89">
        <v>2840</v>
      </c>
      <c r="B448" s="213" t="s">
        <v>338</v>
      </c>
      <c r="C448" s="211">
        <v>4</v>
      </c>
      <c r="D448" s="211">
        <v>0</v>
      </c>
      <c r="E448" s="229" t="s">
        <v>352</v>
      </c>
      <c r="F448" s="235">
        <f>G448+H448</f>
        <v>0</v>
      </c>
      <c r="G448" s="235">
        <f>G450+G453+G456</f>
        <v>0</v>
      </c>
      <c r="H448" s="235">
        <f>H450+H453+H456</f>
        <v>0</v>
      </c>
    </row>
    <row r="449" spans="1:8" s="112" customFormat="1" ht="10.5" hidden="1" customHeight="1">
      <c r="A449" s="89"/>
      <c r="B449" s="213"/>
      <c r="C449" s="211"/>
      <c r="D449" s="211"/>
      <c r="E449" s="227" t="s">
        <v>31</v>
      </c>
      <c r="F449" s="232"/>
      <c r="G449" s="232"/>
      <c r="H449" s="232"/>
    </row>
    <row r="450" spans="1:8" ht="14.25" hidden="1" customHeight="1">
      <c r="A450" s="89">
        <v>2841</v>
      </c>
      <c r="B450" s="10" t="s">
        <v>338</v>
      </c>
      <c r="C450" s="212">
        <v>4</v>
      </c>
      <c r="D450" s="212">
        <v>1</v>
      </c>
      <c r="E450" s="227" t="s">
        <v>353</v>
      </c>
      <c r="F450" s="235">
        <f>G450+H450</f>
        <v>0</v>
      </c>
      <c r="G450" s="235">
        <f>SUM(G452:G452)</f>
        <v>0</v>
      </c>
      <c r="H450" s="235">
        <f>SUM(H452:H452)</f>
        <v>0</v>
      </c>
    </row>
    <row r="451" spans="1:8" ht="24.75" hidden="1" customHeight="1">
      <c r="A451" s="89"/>
      <c r="B451" s="10"/>
      <c r="C451" s="212"/>
      <c r="D451" s="212"/>
      <c r="E451" s="227" t="s">
        <v>735</v>
      </c>
      <c r="F451" s="235"/>
      <c r="G451" s="235"/>
      <c r="H451" s="235"/>
    </row>
    <row r="452" spans="1:8" hidden="1">
      <c r="A452" s="89"/>
      <c r="B452" s="10"/>
      <c r="C452" s="212"/>
      <c r="D452" s="212"/>
      <c r="E452" s="227" t="s">
        <v>737</v>
      </c>
      <c r="F452" s="235"/>
      <c r="G452" s="235"/>
      <c r="H452" s="235"/>
    </row>
    <row r="453" spans="1:8" ht="29.25" hidden="1" customHeight="1">
      <c r="A453" s="89">
        <v>2842</v>
      </c>
      <c r="B453" s="10" t="s">
        <v>338</v>
      </c>
      <c r="C453" s="212">
        <v>4</v>
      </c>
      <c r="D453" s="212">
        <v>2</v>
      </c>
      <c r="E453" s="227" t="s">
        <v>354</v>
      </c>
      <c r="F453" s="235">
        <f>G453+H453</f>
        <v>0</v>
      </c>
      <c r="G453" s="235">
        <f>SUM(G455:G455)</f>
        <v>0</v>
      </c>
      <c r="H453" s="235">
        <f>SUM(H455:H455)</f>
        <v>0</v>
      </c>
    </row>
    <row r="454" spans="1:8" ht="25.5" hidden="1" customHeight="1">
      <c r="A454" s="89"/>
      <c r="B454" s="10"/>
      <c r="C454" s="212"/>
      <c r="D454" s="212"/>
      <c r="E454" s="227" t="s">
        <v>735</v>
      </c>
      <c r="F454" s="235"/>
      <c r="G454" s="235"/>
      <c r="H454" s="235"/>
    </row>
    <row r="455" spans="1:8" hidden="1">
      <c r="A455" s="89"/>
      <c r="B455" s="10"/>
      <c r="C455" s="212"/>
      <c r="D455" s="212"/>
      <c r="E455" s="227" t="s">
        <v>737</v>
      </c>
      <c r="F455" s="235"/>
      <c r="G455" s="235"/>
      <c r="H455" s="235"/>
    </row>
    <row r="456" spans="1:8" hidden="1">
      <c r="A456" s="89">
        <v>2843</v>
      </c>
      <c r="B456" s="10" t="s">
        <v>338</v>
      </c>
      <c r="C456" s="212">
        <v>4</v>
      </c>
      <c r="D456" s="212">
        <v>3</v>
      </c>
      <c r="E456" s="227" t="s">
        <v>352</v>
      </c>
      <c r="F456" s="235">
        <f>G456+H456</f>
        <v>0</v>
      </c>
      <c r="G456" s="235">
        <f>SUM(G458:G458)</f>
        <v>0</v>
      </c>
      <c r="H456" s="235">
        <f>SUM(H458:H458)</f>
        <v>0</v>
      </c>
    </row>
    <row r="457" spans="1:8" ht="24.75" hidden="1" customHeight="1">
      <c r="A457" s="89"/>
      <c r="B457" s="10"/>
      <c r="C457" s="212"/>
      <c r="D457" s="212"/>
      <c r="E457" s="227" t="s">
        <v>735</v>
      </c>
      <c r="F457" s="235"/>
      <c r="G457" s="235"/>
      <c r="H457" s="235"/>
    </row>
    <row r="458" spans="1:8" hidden="1">
      <c r="A458" s="89"/>
      <c r="B458" s="10"/>
      <c r="C458" s="212"/>
      <c r="D458" s="212"/>
      <c r="E458" s="227" t="s">
        <v>737</v>
      </c>
      <c r="F458" s="235"/>
      <c r="G458" s="235"/>
      <c r="H458" s="235"/>
    </row>
    <row r="459" spans="1:8" ht="26.25" customHeight="1">
      <c r="A459" s="89">
        <v>2850</v>
      </c>
      <c r="B459" s="213" t="s">
        <v>338</v>
      </c>
      <c r="C459" s="211">
        <v>5</v>
      </c>
      <c r="D459" s="211">
        <v>0</v>
      </c>
      <c r="E459" s="241" t="s">
        <v>355</v>
      </c>
      <c r="F459" s="235">
        <f>G459+H459</f>
        <v>0</v>
      </c>
      <c r="G459" s="235">
        <f>G461</f>
        <v>0</v>
      </c>
      <c r="H459" s="235">
        <f>H461</f>
        <v>0</v>
      </c>
    </row>
    <row r="460" spans="1:8" s="112" customFormat="1" ht="10.5" customHeight="1">
      <c r="A460" s="89"/>
      <c r="B460" s="213"/>
      <c r="C460" s="211"/>
      <c r="D460" s="211"/>
      <c r="E460" s="227" t="s">
        <v>31</v>
      </c>
      <c r="F460" s="232"/>
      <c r="G460" s="232"/>
      <c r="H460" s="232"/>
    </row>
    <row r="461" spans="1:8" ht="24" customHeight="1">
      <c r="A461" s="89">
        <v>2851</v>
      </c>
      <c r="B461" s="213" t="s">
        <v>338</v>
      </c>
      <c r="C461" s="211">
        <v>5</v>
      </c>
      <c r="D461" s="211">
        <v>1</v>
      </c>
      <c r="E461" s="11" t="s">
        <v>355</v>
      </c>
      <c r="F461" s="235">
        <f>G461+H461</f>
        <v>0</v>
      </c>
      <c r="G461" s="235">
        <f>SUM(G463:G463)</f>
        <v>0</v>
      </c>
      <c r="H461" s="235">
        <f>SUM(H463:H463)</f>
        <v>0</v>
      </c>
    </row>
    <row r="462" spans="1:8" ht="24" customHeight="1">
      <c r="A462" s="89"/>
      <c r="B462" s="10"/>
      <c r="C462" s="212"/>
      <c r="D462" s="212"/>
      <c r="E462" s="227" t="s">
        <v>735</v>
      </c>
      <c r="F462" s="235"/>
      <c r="G462" s="235"/>
      <c r="H462" s="235"/>
    </row>
    <row r="463" spans="1:8" hidden="1">
      <c r="A463" s="89"/>
      <c r="B463" s="10"/>
      <c r="C463" s="212"/>
      <c r="D463" s="212"/>
      <c r="E463" s="227" t="s">
        <v>737</v>
      </c>
      <c r="F463" s="235"/>
      <c r="G463" s="235"/>
      <c r="H463" s="235"/>
    </row>
    <row r="464" spans="1:8" ht="18.75" customHeight="1">
      <c r="A464" s="89">
        <v>2860</v>
      </c>
      <c r="B464" s="213" t="s">
        <v>338</v>
      </c>
      <c r="C464" s="211">
        <v>6</v>
      </c>
      <c r="D464" s="211">
        <v>0</v>
      </c>
      <c r="E464" s="241" t="s">
        <v>356</v>
      </c>
      <c r="F464" s="228">
        <f>G464+H464</f>
        <v>0</v>
      </c>
      <c r="G464" s="228">
        <f>G466</f>
        <v>0</v>
      </c>
      <c r="H464" s="228">
        <f>H466</f>
        <v>0</v>
      </c>
    </row>
    <row r="465" spans="1:8" s="112" customFormat="1" ht="10.5" hidden="1" customHeight="1">
      <c r="A465" s="89"/>
      <c r="B465" s="213"/>
      <c r="C465" s="211"/>
      <c r="D465" s="211"/>
      <c r="E465" s="227" t="s">
        <v>31</v>
      </c>
      <c r="F465" s="232"/>
      <c r="G465" s="232"/>
      <c r="H465" s="232"/>
    </row>
    <row r="466" spans="1:8" ht="15.75" hidden="1" customHeight="1">
      <c r="A466" s="89">
        <v>2861</v>
      </c>
      <c r="B466" s="10" t="s">
        <v>338</v>
      </c>
      <c r="C466" s="212">
        <v>6</v>
      </c>
      <c r="D466" s="212">
        <v>1</v>
      </c>
      <c r="E466" s="11" t="s">
        <v>356</v>
      </c>
      <c r="F466" s="235">
        <f>G466+H466</f>
        <v>0</v>
      </c>
      <c r="G466" s="235">
        <f>SUM(G468:G468)</f>
        <v>0</v>
      </c>
      <c r="H466" s="235">
        <f>SUM(H468:H468)</f>
        <v>0</v>
      </c>
    </row>
    <row r="467" spans="1:8" ht="26.25" hidden="1" customHeight="1">
      <c r="A467" s="89"/>
      <c r="B467" s="10"/>
      <c r="C467" s="212"/>
      <c r="D467" s="212"/>
      <c r="E467" s="227" t="s">
        <v>735</v>
      </c>
      <c r="F467" s="235"/>
      <c r="G467" s="235"/>
      <c r="H467" s="235"/>
    </row>
    <row r="468" spans="1:8" hidden="1">
      <c r="A468" s="89"/>
      <c r="B468" s="10"/>
      <c r="C468" s="212"/>
      <c r="D468" s="212"/>
      <c r="E468" s="12" t="s">
        <v>473</v>
      </c>
      <c r="F468" s="116">
        <f>SUM(G468:H468)</f>
        <v>0</v>
      </c>
      <c r="G468" s="116"/>
      <c r="H468" s="116"/>
    </row>
    <row r="469" spans="1:8" s="111" customFormat="1" ht="36.75" customHeight="1">
      <c r="A469" s="124">
        <v>2900</v>
      </c>
      <c r="B469" s="213" t="s">
        <v>357</v>
      </c>
      <c r="C469" s="211">
        <v>0</v>
      </c>
      <c r="D469" s="211">
        <v>0</v>
      </c>
      <c r="E469" s="223" t="s">
        <v>765</v>
      </c>
      <c r="F469" s="226">
        <f>G469+H469</f>
        <v>85610</v>
      </c>
      <c r="G469" s="226">
        <f>SUM(G471,G483,G491,G499,G507,G515,G520,G525)</f>
        <v>81610</v>
      </c>
      <c r="H469" s="226">
        <f>SUM(H471,H483,H491,H499,H507,H515,H520,H525)</f>
        <v>4000</v>
      </c>
    </row>
    <row r="470" spans="1:8" ht="11.25" customHeight="1">
      <c r="A470" s="89"/>
      <c r="B470" s="213"/>
      <c r="C470" s="211"/>
      <c r="D470" s="211"/>
      <c r="E470" s="227" t="s">
        <v>5</v>
      </c>
      <c r="F470" s="228"/>
      <c r="G470" s="228"/>
      <c r="H470" s="228"/>
    </row>
    <row r="471" spans="1:8" ht="28.5" customHeight="1">
      <c r="A471" s="89">
        <v>2910</v>
      </c>
      <c r="B471" s="213" t="s">
        <v>357</v>
      </c>
      <c r="C471" s="211">
        <v>1</v>
      </c>
      <c r="D471" s="211">
        <v>0</v>
      </c>
      <c r="E471" s="229" t="s">
        <v>358</v>
      </c>
      <c r="F471" s="228">
        <f>G471+H471</f>
        <v>65860</v>
      </c>
      <c r="G471" s="228">
        <f>G473+G480</f>
        <v>61860</v>
      </c>
      <c r="H471" s="228">
        <f>H473+H480</f>
        <v>4000</v>
      </c>
    </row>
    <row r="472" spans="1:8" s="112" customFormat="1" ht="10.5" customHeight="1">
      <c r="A472" s="89"/>
      <c r="B472" s="213"/>
      <c r="C472" s="211"/>
      <c r="D472" s="211"/>
      <c r="E472" s="227" t="s">
        <v>31</v>
      </c>
      <c r="F472" s="232"/>
      <c r="G472" s="232"/>
      <c r="H472" s="232"/>
    </row>
    <row r="473" spans="1:8">
      <c r="A473" s="89">
        <v>2911</v>
      </c>
      <c r="B473" s="10" t="s">
        <v>357</v>
      </c>
      <c r="C473" s="212">
        <v>1</v>
      </c>
      <c r="D473" s="212">
        <v>1</v>
      </c>
      <c r="E473" s="227" t="s">
        <v>359</v>
      </c>
      <c r="F473" s="235">
        <f>G473+H473</f>
        <v>65860</v>
      </c>
      <c r="G473" s="235">
        <f>SUM(G475:G479)</f>
        <v>61860</v>
      </c>
      <c r="H473" s="235">
        <f>SUM(H475:H479)</f>
        <v>4000</v>
      </c>
    </row>
    <row r="474" spans="1:8" ht="24" customHeight="1">
      <c r="A474" s="89"/>
      <c r="B474" s="10"/>
      <c r="C474" s="212"/>
      <c r="D474" s="212"/>
      <c r="E474" s="227" t="s">
        <v>735</v>
      </c>
      <c r="F474" s="235"/>
      <c r="G474" s="235"/>
      <c r="H474" s="235">
        <v>0</v>
      </c>
    </row>
    <row r="475" spans="1:8" ht="16.5" customHeight="1">
      <c r="A475" s="89"/>
      <c r="B475" s="10"/>
      <c r="C475" s="212"/>
      <c r="D475" s="212"/>
      <c r="E475" s="12" t="s">
        <v>401</v>
      </c>
      <c r="F475" s="116">
        <f>SUM(G475:H475)</f>
        <v>3000</v>
      </c>
      <c r="G475" s="235">
        <v>3000</v>
      </c>
      <c r="H475" s="235">
        <v>0</v>
      </c>
    </row>
    <row r="476" spans="1:8" ht="24">
      <c r="A476" s="89"/>
      <c r="B476" s="10"/>
      <c r="C476" s="212"/>
      <c r="D476" s="212"/>
      <c r="E476" s="12" t="s">
        <v>495</v>
      </c>
      <c r="F476" s="116">
        <f>SUM(G476:H476)</f>
        <v>58860</v>
      </c>
      <c r="G476" s="116">
        <v>58860</v>
      </c>
      <c r="H476" s="235">
        <v>0</v>
      </c>
    </row>
    <row r="477" spans="1:8">
      <c r="A477" s="89"/>
      <c r="B477" s="10"/>
      <c r="C477" s="212"/>
      <c r="D477" s="212"/>
      <c r="E477" s="12" t="s">
        <v>769</v>
      </c>
      <c r="F477" s="116">
        <f>SUM(G477:H477)</f>
        <v>2200</v>
      </c>
      <c r="G477" s="116">
        <v>0</v>
      </c>
      <c r="H477" s="235">
        <v>2200</v>
      </c>
    </row>
    <row r="478" spans="1:8">
      <c r="A478" s="89"/>
      <c r="B478" s="10"/>
      <c r="C478" s="212"/>
      <c r="D478" s="212"/>
      <c r="E478" s="12" t="s">
        <v>752</v>
      </c>
      <c r="F478" s="116">
        <f>SUM(G478:H478)</f>
        <v>1500</v>
      </c>
      <c r="G478" s="116">
        <v>0</v>
      </c>
      <c r="H478" s="235">
        <v>1500</v>
      </c>
    </row>
    <row r="479" spans="1:8">
      <c r="A479" s="89"/>
      <c r="B479" s="10"/>
      <c r="C479" s="212"/>
      <c r="D479" s="212"/>
      <c r="E479" s="12" t="s">
        <v>610</v>
      </c>
      <c r="F479" s="116">
        <f>SUM(G479:H479)</f>
        <v>300</v>
      </c>
      <c r="G479" s="116">
        <v>0</v>
      </c>
      <c r="H479" s="235">
        <v>300</v>
      </c>
    </row>
    <row r="480" spans="1:8">
      <c r="A480" s="89">
        <v>2912</v>
      </c>
      <c r="B480" s="10" t="s">
        <v>357</v>
      </c>
      <c r="C480" s="212">
        <v>1</v>
      </c>
      <c r="D480" s="212">
        <v>2</v>
      </c>
      <c r="E480" s="227" t="s">
        <v>360</v>
      </c>
      <c r="F480" s="235">
        <f>G480+H480</f>
        <v>0</v>
      </c>
      <c r="G480" s="235">
        <f>SUM(G482:G482)</f>
        <v>0</v>
      </c>
      <c r="H480" s="235">
        <f>SUM(H482:H482)</f>
        <v>0</v>
      </c>
    </row>
    <row r="481" spans="1:8" ht="24.75" hidden="1" customHeight="1">
      <c r="A481" s="89"/>
      <c r="B481" s="10"/>
      <c r="C481" s="212"/>
      <c r="D481" s="212"/>
      <c r="E481" s="227" t="s">
        <v>735</v>
      </c>
      <c r="F481" s="235"/>
      <c r="G481" s="235"/>
      <c r="H481" s="235"/>
    </row>
    <row r="482" spans="1:8" hidden="1">
      <c r="A482" s="89"/>
      <c r="B482" s="10"/>
      <c r="C482" s="212"/>
      <c r="D482" s="212"/>
      <c r="E482" s="227" t="s">
        <v>737</v>
      </c>
      <c r="F482" s="235"/>
      <c r="G482" s="235"/>
      <c r="H482" s="235"/>
    </row>
    <row r="483" spans="1:8" ht="18" customHeight="1">
      <c r="A483" s="89">
        <v>2920</v>
      </c>
      <c r="B483" s="213" t="s">
        <v>357</v>
      </c>
      <c r="C483" s="211">
        <v>2</v>
      </c>
      <c r="D483" s="211">
        <v>0</v>
      </c>
      <c r="E483" s="229" t="s">
        <v>361</v>
      </c>
      <c r="F483" s="235">
        <f>G483+H483</f>
        <v>0</v>
      </c>
      <c r="G483" s="235">
        <f>G485+G488</f>
        <v>0</v>
      </c>
      <c r="H483" s="235">
        <f>H485+H488</f>
        <v>0</v>
      </c>
    </row>
    <row r="484" spans="1:8" s="112" customFormat="1" ht="10.5" hidden="1" customHeight="1">
      <c r="A484" s="89"/>
      <c r="B484" s="213"/>
      <c r="C484" s="211"/>
      <c r="D484" s="211"/>
      <c r="E484" s="227" t="s">
        <v>31</v>
      </c>
      <c r="F484" s="232"/>
      <c r="G484" s="232"/>
      <c r="H484" s="232"/>
    </row>
    <row r="485" spans="1:8" hidden="1">
      <c r="A485" s="89">
        <v>2921</v>
      </c>
      <c r="B485" s="10" t="s">
        <v>357</v>
      </c>
      <c r="C485" s="212">
        <v>2</v>
      </c>
      <c r="D485" s="212">
        <v>1</v>
      </c>
      <c r="E485" s="227" t="s">
        <v>362</v>
      </c>
      <c r="F485" s="235">
        <f>G485+H485</f>
        <v>0</v>
      </c>
      <c r="G485" s="235">
        <f>SUM(G487:G487)</f>
        <v>0</v>
      </c>
      <c r="H485" s="235">
        <f>SUM(H487:H487)</f>
        <v>0</v>
      </c>
    </row>
    <row r="486" spans="1:8" ht="24.75" hidden="1" customHeight="1">
      <c r="A486" s="89"/>
      <c r="B486" s="10"/>
      <c r="C486" s="212"/>
      <c r="D486" s="212"/>
      <c r="E486" s="227" t="s">
        <v>735</v>
      </c>
      <c r="F486" s="235"/>
      <c r="G486" s="235"/>
      <c r="H486" s="235"/>
    </row>
    <row r="487" spans="1:8" hidden="1">
      <c r="A487" s="89"/>
      <c r="B487" s="10"/>
      <c r="C487" s="212"/>
      <c r="D487" s="212"/>
      <c r="E487" s="227" t="s">
        <v>737</v>
      </c>
      <c r="F487" s="235"/>
      <c r="G487" s="235"/>
      <c r="H487" s="235"/>
    </row>
    <row r="488" spans="1:8" hidden="1">
      <c r="A488" s="89">
        <v>2922</v>
      </c>
      <c r="B488" s="10" t="s">
        <v>357</v>
      </c>
      <c r="C488" s="212">
        <v>2</v>
      </c>
      <c r="D488" s="212">
        <v>2</v>
      </c>
      <c r="E488" s="227" t="s">
        <v>363</v>
      </c>
      <c r="F488" s="235">
        <f>G488+H488</f>
        <v>0</v>
      </c>
      <c r="G488" s="235">
        <f>SUM(G490:G490)</f>
        <v>0</v>
      </c>
      <c r="H488" s="235">
        <f>SUM(H490:H490)</f>
        <v>0</v>
      </c>
    </row>
    <row r="489" spans="1:8" ht="24.75" hidden="1" customHeight="1">
      <c r="A489" s="89"/>
      <c r="B489" s="10"/>
      <c r="C489" s="212"/>
      <c r="D489" s="212"/>
      <c r="E489" s="227" t="s">
        <v>735</v>
      </c>
      <c r="F489" s="235"/>
      <c r="G489" s="235"/>
      <c r="H489" s="235"/>
    </row>
    <row r="490" spans="1:8" hidden="1">
      <c r="A490" s="89"/>
      <c r="B490" s="10"/>
      <c r="C490" s="212"/>
      <c r="D490" s="212"/>
      <c r="E490" s="227" t="s">
        <v>737</v>
      </c>
      <c r="F490" s="235"/>
      <c r="G490" s="235"/>
      <c r="H490" s="235"/>
    </row>
    <row r="491" spans="1:8" ht="30.75" customHeight="1">
      <c r="A491" s="89">
        <v>2930</v>
      </c>
      <c r="B491" s="213" t="s">
        <v>357</v>
      </c>
      <c r="C491" s="211">
        <v>3</v>
      </c>
      <c r="D491" s="211">
        <v>0</v>
      </c>
      <c r="E491" s="229" t="s">
        <v>738</v>
      </c>
      <c r="F491" s="235">
        <f>G491+H491</f>
        <v>0</v>
      </c>
      <c r="G491" s="235">
        <f>G493+G496</f>
        <v>0</v>
      </c>
      <c r="H491" s="235">
        <f>H493+H496</f>
        <v>0</v>
      </c>
    </row>
    <row r="492" spans="1:8" s="112" customFormat="1" ht="10.5" hidden="1" customHeight="1">
      <c r="A492" s="89"/>
      <c r="B492" s="213"/>
      <c r="C492" s="211"/>
      <c r="D492" s="211"/>
      <c r="E492" s="227" t="s">
        <v>31</v>
      </c>
      <c r="F492" s="232"/>
      <c r="G492" s="232"/>
      <c r="H492" s="232"/>
    </row>
    <row r="493" spans="1:8" ht="24" hidden="1">
      <c r="A493" s="89">
        <v>2931</v>
      </c>
      <c r="B493" s="10" t="s">
        <v>357</v>
      </c>
      <c r="C493" s="212">
        <v>3</v>
      </c>
      <c r="D493" s="212">
        <v>1</v>
      </c>
      <c r="E493" s="227" t="s">
        <v>365</v>
      </c>
      <c r="F493" s="235">
        <f>G493+H493</f>
        <v>0</v>
      </c>
      <c r="G493" s="235">
        <f>SUM(G495:G495)</f>
        <v>0</v>
      </c>
      <c r="H493" s="235">
        <f>SUM(H495:H495)</f>
        <v>0</v>
      </c>
    </row>
    <row r="494" spans="1:8" ht="23.25" hidden="1" customHeight="1">
      <c r="A494" s="89"/>
      <c r="B494" s="10"/>
      <c r="C494" s="212"/>
      <c r="D494" s="212"/>
      <c r="E494" s="227" t="s">
        <v>735</v>
      </c>
      <c r="F494" s="235"/>
      <c r="G494" s="235"/>
      <c r="H494" s="235"/>
    </row>
    <row r="495" spans="1:8" hidden="1">
      <c r="A495" s="89"/>
      <c r="B495" s="10"/>
      <c r="C495" s="212"/>
      <c r="D495" s="212"/>
      <c r="E495" s="227" t="s">
        <v>737</v>
      </c>
      <c r="F495" s="235"/>
      <c r="G495" s="235"/>
      <c r="H495" s="235"/>
    </row>
    <row r="496" spans="1:8" hidden="1">
      <c r="A496" s="89">
        <v>2932</v>
      </c>
      <c r="B496" s="10" t="s">
        <v>357</v>
      </c>
      <c r="C496" s="212">
        <v>3</v>
      </c>
      <c r="D496" s="212">
        <v>2</v>
      </c>
      <c r="E496" s="227" t="s">
        <v>366</v>
      </c>
      <c r="F496" s="235">
        <f>G496+H496</f>
        <v>0</v>
      </c>
      <c r="G496" s="235">
        <f>SUM(G498:G498)</f>
        <v>0</v>
      </c>
      <c r="H496" s="235">
        <f>SUM(H498:H498)</f>
        <v>0</v>
      </c>
    </row>
    <row r="497" spans="1:8" ht="25.5" hidden="1" customHeight="1">
      <c r="A497" s="89"/>
      <c r="B497" s="10"/>
      <c r="C497" s="212"/>
      <c r="D497" s="212"/>
      <c r="E497" s="227" t="s">
        <v>735</v>
      </c>
      <c r="F497" s="235"/>
      <c r="G497" s="235"/>
      <c r="H497" s="235"/>
    </row>
    <row r="498" spans="1:8" hidden="1">
      <c r="A498" s="89"/>
      <c r="B498" s="10"/>
      <c r="C498" s="212"/>
      <c r="D498" s="212"/>
      <c r="E498" s="227" t="s">
        <v>737</v>
      </c>
      <c r="F498" s="235"/>
      <c r="G498" s="235"/>
      <c r="H498" s="235"/>
    </row>
    <row r="499" spans="1:8" ht="17.25" customHeight="1">
      <c r="A499" s="89">
        <v>2940</v>
      </c>
      <c r="B499" s="213" t="s">
        <v>357</v>
      </c>
      <c r="C499" s="211">
        <v>4</v>
      </c>
      <c r="D499" s="211">
        <v>0</v>
      </c>
      <c r="E499" s="229" t="s">
        <v>367</v>
      </c>
      <c r="F499" s="235">
        <f>G499+H499</f>
        <v>0</v>
      </c>
      <c r="G499" s="235">
        <f>G501+G504</f>
        <v>0</v>
      </c>
      <c r="H499" s="235">
        <f>H501+H504</f>
        <v>0</v>
      </c>
    </row>
    <row r="500" spans="1:8" s="112" customFormat="1" ht="4.5" hidden="1" customHeight="1">
      <c r="A500" s="89"/>
      <c r="B500" s="213"/>
      <c r="C500" s="211"/>
      <c r="D500" s="211"/>
      <c r="E500" s="227" t="s">
        <v>31</v>
      </c>
      <c r="F500" s="232"/>
      <c r="G500" s="232"/>
      <c r="H500" s="232"/>
    </row>
    <row r="501" spans="1:8" hidden="1">
      <c r="A501" s="89">
        <v>2941</v>
      </c>
      <c r="B501" s="10" t="s">
        <v>357</v>
      </c>
      <c r="C501" s="212">
        <v>4</v>
      </c>
      <c r="D501" s="212">
        <v>1</v>
      </c>
      <c r="E501" s="227" t="s">
        <v>368</v>
      </c>
      <c r="F501" s="235">
        <f>G501+H501</f>
        <v>0</v>
      </c>
      <c r="G501" s="235">
        <f>SUM(G503:G503)</f>
        <v>0</v>
      </c>
      <c r="H501" s="235">
        <f>SUM(H503:H503)</f>
        <v>0</v>
      </c>
    </row>
    <row r="502" spans="1:8" ht="24" hidden="1" customHeight="1">
      <c r="A502" s="89"/>
      <c r="B502" s="10"/>
      <c r="C502" s="212"/>
      <c r="D502" s="212"/>
      <c r="E502" s="227" t="s">
        <v>735</v>
      </c>
      <c r="F502" s="235"/>
      <c r="G502" s="235"/>
      <c r="H502" s="235"/>
    </row>
    <row r="503" spans="1:8" hidden="1">
      <c r="A503" s="89"/>
      <c r="B503" s="10"/>
      <c r="C503" s="212"/>
      <c r="D503" s="212"/>
      <c r="E503" s="227" t="s">
        <v>737</v>
      </c>
      <c r="F503" s="235"/>
      <c r="G503" s="235"/>
      <c r="H503" s="235"/>
    </row>
    <row r="504" spans="1:8" hidden="1">
      <c r="A504" s="89">
        <v>2942</v>
      </c>
      <c r="B504" s="10" t="s">
        <v>357</v>
      </c>
      <c r="C504" s="212">
        <v>4</v>
      </c>
      <c r="D504" s="212">
        <v>2</v>
      </c>
      <c r="E504" s="227" t="s">
        <v>369</v>
      </c>
      <c r="F504" s="235">
        <f>G504+H504</f>
        <v>0</v>
      </c>
      <c r="G504" s="235">
        <f>SUM(G506:G506)</f>
        <v>0</v>
      </c>
      <c r="H504" s="235">
        <f>SUM(H506:H506)</f>
        <v>0</v>
      </c>
    </row>
    <row r="505" spans="1:8" ht="23.25" hidden="1" customHeight="1">
      <c r="A505" s="89"/>
      <c r="B505" s="10"/>
      <c r="C505" s="212"/>
      <c r="D505" s="212"/>
      <c r="E505" s="227" t="s">
        <v>735</v>
      </c>
      <c r="F505" s="235"/>
      <c r="G505" s="235"/>
      <c r="H505" s="235"/>
    </row>
    <row r="506" spans="1:8" hidden="1">
      <c r="A506" s="89"/>
      <c r="B506" s="10"/>
      <c r="C506" s="212"/>
      <c r="D506" s="212"/>
      <c r="E506" s="227" t="s">
        <v>737</v>
      </c>
      <c r="F506" s="235"/>
      <c r="G506" s="235"/>
      <c r="H506" s="235"/>
    </row>
    <row r="507" spans="1:8" ht="20.25" customHeight="1">
      <c r="A507" s="89">
        <v>2950</v>
      </c>
      <c r="B507" s="213" t="s">
        <v>357</v>
      </c>
      <c r="C507" s="211">
        <v>5</v>
      </c>
      <c r="D507" s="211">
        <v>0</v>
      </c>
      <c r="E507" s="229" t="s">
        <v>370</v>
      </c>
      <c r="F507" s="228">
        <f>G507+H507</f>
        <v>19750</v>
      </c>
      <c r="G507" s="228">
        <f>G509+G512</f>
        <v>19750</v>
      </c>
      <c r="H507" s="228">
        <f>H509+H512</f>
        <v>0</v>
      </c>
    </row>
    <row r="508" spans="1:8" s="112" customFormat="1" ht="12" customHeight="1">
      <c r="A508" s="89"/>
      <c r="B508" s="213"/>
      <c r="C508" s="211"/>
      <c r="D508" s="211"/>
      <c r="E508" s="227" t="s">
        <v>31</v>
      </c>
      <c r="F508" s="232"/>
      <c r="G508" s="232"/>
      <c r="H508" s="232"/>
    </row>
    <row r="509" spans="1:8">
      <c r="A509" s="89">
        <v>2951</v>
      </c>
      <c r="B509" s="10" t="s">
        <v>357</v>
      </c>
      <c r="C509" s="212">
        <v>5</v>
      </c>
      <c r="D509" s="212">
        <v>1</v>
      </c>
      <c r="E509" s="227" t="s">
        <v>371</v>
      </c>
      <c r="F509" s="235">
        <f>G509+H509</f>
        <v>19750</v>
      </c>
      <c r="G509" s="235">
        <f>SUM(G511:G511)</f>
        <v>19750</v>
      </c>
      <c r="H509" s="235">
        <f>SUM(H511:H511)</f>
        <v>0</v>
      </c>
    </row>
    <row r="510" spans="1:8" ht="24.75" customHeight="1">
      <c r="A510" s="89"/>
      <c r="B510" s="10"/>
      <c r="C510" s="212"/>
      <c r="D510" s="212"/>
      <c r="E510" s="227" t="s">
        <v>735</v>
      </c>
      <c r="F510" s="235"/>
      <c r="G510" s="235"/>
      <c r="H510" s="235"/>
    </row>
    <row r="511" spans="1:8" ht="24.75" customHeight="1">
      <c r="A511" s="89"/>
      <c r="B511" s="10"/>
      <c r="C511" s="212"/>
      <c r="D511" s="212"/>
      <c r="E511" s="12" t="s">
        <v>495</v>
      </c>
      <c r="F511" s="116">
        <f>SUM(G511:H511)</f>
        <v>19750</v>
      </c>
      <c r="G511" s="116">
        <v>19750</v>
      </c>
      <c r="H511" s="116"/>
    </row>
    <row r="512" spans="1:8" hidden="1">
      <c r="A512" s="89">
        <v>2952</v>
      </c>
      <c r="B512" s="10" t="s">
        <v>357</v>
      </c>
      <c r="C512" s="212">
        <v>5</v>
      </c>
      <c r="D512" s="212">
        <v>2</v>
      </c>
      <c r="E512" s="227" t="s">
        <v>372</v>
      </c>
      <c r="F512" s="235">
        <f>G512+H512</f>
        <v>0</v>
      </c>
      <c r="G512" s="235">
        <f>SUM(G514:G514)</f>
        <v>0</v>
      </c>
      <c r="H512" s="235">
        <f>SUM(H514:H514)</f>
        <v>0</v>
      </c>
    </row>
    <row r="513" spans="1:8" ht="24.75" hidden="1" customHeight="1">
      <c r="A513" s="89"/>
      <c r="B513" s="10"/>
      <c r="C513" s="212"/>
      <c r="D513" s="212"/>
      <c r="E513" s="227" t="s">
        <v>735</v>
      </c>
      <c r="F513" s="235"/>
      <c r="G513" s="235"/>
      <c r="H513" s="235"/>
    </row>
    <row r="514" spans="1:8" hidden="1">
      <c r="A514" s="89"/>
      <c r="B514" s="10"/>
      <c r="C514" s="212"/>
      <c r="D514" s="212"/>
      <c r="E514" s="227" t="s">
        <v>737</v>
      </c>
      <c r="F514" s="235"/>
      <c r="G514" s="235"/>
      <c r="H514" s="235"/>
    </row>
    <row r="515" spans="1:8" ht="24">
      <c r="A515" s="89">
        <v>2960</v>
      </c>
      <c r="B515" s="213" t="s">
        <v>357</v>
      </c>
      <c r="C515" s="211">
        <v>6</v>
      </c>
      <c r="D515" s="211">
        <v>0</v>
      </c>
      <c r="E515" s="229" t="s">
        <v>373</v>
      </c>
      <c r="F515" s="235">
        <f>G515+H515</f>
        <v>0</v>
      </c>
      <c r="G515" s="235">
        <f>G517</f>
        <v>0</v>
      </c>
      <c r="H515" s="235">
        <f>H517</f>
        <v>0</v>
      </c>
    </row>
    <row r="516" spans="1:8" s="112" customFormat="1" ht="10.5" hidden="1" customHeight="1">
      <c r="A516" s="89"/>
      <c r="B516" s="213"/>
      <c r="C516" s="211"/>
      <c r="D516" s="211"/>
      <c r="E516" s="227" t="s">
        <v>31</v>
      </c>
      <c r="F516" s="232"/>
      <c r="G516" s="232"/>
      <c r="H516" s="232"/>
    </row>
    <row r="517" spans="1:8" hidden="1">
      <c r="A517" s="89">
        <v>2961</v>
      </c>
      <c r="B517" s="10" t="s">
        <v>357</v>
      </c>
      <c r="C517" s="212">
        <v>6</v>
      </c>
      <c r="D517" s="212">
        <v>1</v>
      </c>
      <c r="E517" s="227" t="s">
        <v>373</v>
      </c>
      <c r="F517" s="235">
        <f>G517+H517</f>
        <v>0</v>
      </c>
      <c r="G517" s="235">
        <f>SUM(G519:G519)</f>
        <v>0</v>
      </c>
      <c r="H517" s="235">
        <f>SUM(H519:H519)</f>
        <v>0</v>
      </c>
    </row>
    <row r="518" spans="1:8" ht="24" hidden="1" customHeight="1">
      <c r="A518" s="89"/>
      <c r="B518" s="10"/>
      <c r="C518" s="212"/>
      <c r="D518" s="212"/>
      <c r="E518" s="227" t="s">
        <v>735</v>
      </c>
      <c r="F518" s="235"/>
      <c r="G518" s="235"/>
      <c r="H518" s="235"/>
    </row>
    <row r="519" spans="1:8" hidden="1">
      <c r="A519" s="89"/>
      <c r="B519" s="10"/>
      <c r="C519" s="212"/>
      <c r="D519" s="212"/>
      <c r="E519" s="227" t="s">
        <v>737</v>
      </c>
      <c r="F519" s="235"/>
      <c r="G519" s="235"/>
      <c r="H519" s="235"/>
    </row>
    <row r="520" spans="1:8" ht="25.5" customHeight="1">
      <c r="A520" s="89">
        <v>2970</v>
      </c>
      <c r="B520" s="213" t="s">
        <v>357</v>
      </c>
      <c r="C520" s="211">
        <v>7</v>
      </c>
      <c r="D520" s="211">
        <v>0</v>
      </c>
      <c r="E520" s="229" t="s">
        <v>374</v>
      </c>
      <c r="F520" s="235">
        <f>G520+H520</f>
        <v>0</v>
      </c>
      <c r="G520" s="235">
        <f>G522</f>
        <v>0</v>
      </c>
      <c r="H520" s="235">
        <f>H522</f>
        <v>0</v>
      </c>
    </row>
    <row r="521" spans="1:8" s="112" customFormat="1" ht="0.75" hidden="1" customHeight="1">
      <c r="A521" s="89"/>
      <c r="B521" s="213"/>
      <c r="C521" s="211"/>
      <c r="D521" s="211"/>
      <c r="E521" s="227" t="s">
        <v>31</v>
      </c>
      <c r="F521" s="232"/>
      <c r="G521" s="232"/>
      <c r="H521" s="232"/>
    </row>
    <row r="522" spans="1:8" ht="24" hidden="1">
      <c r="A522" s="89">
        <v>2971</v>
      </c>
      <c r="B522" s="10" t="s">
        <v>357</v>
      </c>
      <c r="C522" s="212">
        <v>7</v>
      </c>
      <c r="D522" s="212">
        <v>1</v>
      </c>
      <c r="E522" s="227" t="s">
        <v>374</v>
      </c>
      <c r="F522" s="235">
        <f>G522+H522</f>
        <v>0</v>
      </c>
      <c r="G522" s="235">
        <f>SUM(G524:G524)</f>
        <v>0</v>
      </c>
      <c r="H522" s="235">
        <f>SUM(H524:H524)</f>
        <v>0</v>
      </c>
    </row>
    <row r="523" spans="1:8" ht="23.25" hidden="1" customHeight="1">
      <c r="A523" s="89"/>
      <c r="B523" s="10"/>
      <c r="C523" s="212"/>
      <c r="D523" s="212"/>
      <c r="E523" s="227" t="s">
        <v>735</v>
      </c>
      <c r="F523" s="235"/>
      <c r="G523" s="235"/>
      <c r="H523" s="235"/>
    </row>
    <row r="524" spans="1:8" hidden="1">
      <c r="A524" s="89"/>
      <c r="B524" s="10"/>
      <c r="C524" s="212"/>
      <c r="D524" s="212"/>
      <c r="E524" s="227" t="s">
        <v>737</v>
      </c>
      <c r="F524" s="235"/>
      <c r="G524" s="235"/>
      <c r="H524" s="235"/>
    </row>
    <row r="525" spans="1:8" ht="17.25" customHeight="1">
      <c r="A525" s="89">
        <v>2980</v>
      </c>
      <c r="B525" s="213" t="s">
        <v>357</v>
      </c>
      <c r="C525" s="211">
        <v>8</v>
      </c>
      <c r="D525" s="211">
        <v>0</v>
      </c>
      <c r="E525" s="229" t="s">
        <v>375</v>
      </c>
      <c r="F525" s="235">
        <f>G525+H525</f>
        <v>0</v>
      </c>
      <c r="G525" s="235">
        <f>G527</f>
        <v>0</v>
      </c>
      <c r="H525" s="235">
        <f>H527</f>
        <v>0</v>
      </c>
    </row>
    <row r="526" spans="1:8" s="112" customFormat="1" ht="10.5" hidden="1" customHeight="1">
      <c r="A526" s="89"/>
      <c r="B526" s="213"/>
      <c r="C526" s="211"/>
      <c r="D526" s="211"/>
      <c r="E526" s="227" t="s">
        <v>31</v>
      </c>
      <c r="F526" s="232"/>
      <c r="G526" s="232"/>
      <c r="H526" s="232"/>
    </row>
    <row r="527" spans="1:8" hidden="1">
      <c r="A527" s="89">
        <v>2981</v>
      </c>
      <c r="B527" s="10" t="s">
        <v>357</v>
      </c>
      <c r="C527" s="212">
        <v>8</v>
      </c>
      <c r="D527" s="212">
        <v>1</v>
      </c>
      <c r="E527" s="227" t="s">
        <v>375</v>
      </c>
      <c r="F527" s="235">
        <f>G527+H527</f>
        <v>0</v>
      </c>
      <c r="G527" s="235">
        <f>SUM(G529:G529)</f>
        <v>0</v>
      </c>
      <c r="H527" s="235">
        <f>SUM(H529:H529)</f>
        <v>0</v>
      </c>
    </row>
    <row r="528" spans="1:8" ht="24.75" hidden="1" customHeight="1">
      <c r="A528" s="89"/>
      <c r="B528" s="10"/>
      <c r="C528" s="212"/>
      <c r="D528" s="212"/>
      <c r="E528" s="227" t="s">
        <v>735</v>
      </c>
      <c r="F528" s="235"/>
      <c r="G528" s="235"/>
      <c r="H528" s="235"/>
    </row>
    <row r="529" spans="1:8" hidden="1">
      <c r="A529" s="89"/>
      <c r="B529" s="10"/>
      <c r="C529" s="212"/>
      <c r="D529" s="212"/>
      <c r="E529" s="227" t="s">
        <v>737</v>
      </c>
      <c r="F529" s="235"/>
      <c r="G529" s="235"/>
      <c r="H529" s="235"/>
    </row>
    <row r="530" spans="1:8" s="111" customFormat="1" ht="36" customHeight="1">
      <c r="A530" s="124">
        <v>3000</v>
      </c>
      <c r="B530" s="213" t="s">
        <v>376</v>
      </c>
      <c r="C530" s="211">
        <v>0</v>
      </c>
      <c r="D530" s="211">
        <v>0</v>
      </c>
      <c r="E530" s="223" t="s">
        <v>766</v>
      </c>
      <c r="F530" s="226">
        <f>G530+H530</f>
        <v>7000</v>
      </c>
      <c r="G530" s="226">
        <f>SUM(G532,G540,G545,G548,G553,G558,G563,G568,G572)</f>
        <v>7000</v>
      </c>
      <c r="H530" s="226">
        <f>SUM(H532,H540,H545,H548,H553,H558,H563,H568,H572)</f>
        <v>0</v>
      </c>
    </row>
    <row r="531" spans="1:8" ht="11.25" customHeight="1">
      <c r="A531" s="89"/>
      <c r="B531" s="213"/>
      <c r="C531" s="211"/>
      <c r="D531" s="211"/>
      <c r="E531" s="227" t="s">
        <v>5</v>
      </c>
      <c r="F531" s="235"/>
      <c r="G531" s="235"/>
      <c r="H531" s="235"/>
    </row>
    <row r="532" spans="1:8" ht="16.5" customHeight="1">
      <c r="A532" s="89">
        <v>3010</v>
      </c>
      <c r="B532" s="213" t="s">
        <v>376</v>
      </c>
      <c r="C532" s="211">
        <v>1</v>
      </c>
      <c r="D532" s="211">
        <v>0</v>
      </c>
      <c r="E532" s="229" t="s">
        <v>377</v>
      </c>
      <c r="F532" s="235">
        <f>G532+H532</f>
        <v>0</v>
      </c>
      <c r="G532" s="235">
        <f>G534+G537</f>
        <v>0</v>
      </c>
      <c r="H532" s="235">
        <f>H534+H537</f>
        <v>0</v>
      </c>
    </row>
    <row r="533" spans="1:8" s="112" customFormat="1" ht="10.5" hidden="1" customHeight="1">
      <c r="A533" s="89"/>
      <c r="B533" s="213"/>
      <c r="C533" s="211"/>
      <c r="D533" s="211"/>
      <c r="E533" s="227" t="s">
        <v>31</v>
      </c>
      <c r="F533" s="232"/>
      <c r="G533" s="232"/>
      <c r="H533" s="232"/>
    </row>
    <row r="534" spans="1:8" hidden="1">
      <c r="A534" s="89">
        <v>3011</v>
      </c>
      <c r="B534" s="10" t="s">
        <v>376</v>
      </c>
      <c r="C534" s="212">
        <v>1</v>
      </c>
      <c r="D534" s="212">
        <v>1</v>
      </c>
      <c r="E534" s="227" t="s">
        <v>378</v>
      </c>
      <c r="F534" s="235">
        <f>G534+H534</f>
        <v>0</v>
      </c>
      <c r="G534" s="235">
        <f>SUM(G536:G536)</f>
        <v>0</v>
      </c>
      <c r="H534" s="235">
        <f>SUM(H536:H536)</f>
        <v>0</v>
      </c>
    </row>
    <row r="535" spans="1:8" ht="24" hidden="1" customHeight="1">
      <c r="A535" s="89"/>
      <c r="B535" s="10"/>
      <c r="C535" s="212"/>
      <c r="D535" s="212"/>
      <c r="E535" s="227" t="s">
        <v>735</v>
      </c>
      <c r="F535" s="235"/>
      <c r="G535" s="235"/>
      <c r="H535" s="235"/>
    </row>
    <row r="536" spans="1:8" hidden="1">
      <c r="A536" s="89"/>
      <c r="B536" s="10"/>
      <c r="C536" s="212"/>
      <c r="D536" s="212"/>
      <c r="E536" s="227" t="s">
        <v>737</v>
      </c>
      <c r="F536" s="235"/>
      <c r="G536" s="235"/>
      <c r="H536" s="235"/>
    </row>
    <row r="537" spans="1:8" hidden="1">
      <c r="A537" s="89">
        <v>3012</v>
      </c>
      <c r="B537" s="10" t="s">
        <v>376</v>
      </c>
      <c r="C537" s="212">
        <v>1</v>
      </c>
      <c r="D537" s="212">
        <v>2</v>
      </c>
      <c r="E537" s="227" t="s">
        <v>379</v>
      </c>
      <c r="F537" s="235">
        <f>G537+H537</f>
        <v>0</v>
      </c>
      <c r="G537" s="235">
        <f>SUM(G539:G539)</f>
        <v>0</v>
      </c>
      <c r="H537" s="235">
        <f>SUM(H539:H539)</f>
        <v>0</v>
      </c>
    </row>
    <row r="538" spans="1:8" ht="24" hidden="1" customHeight="1">
      <c r="A538" s="89"/>
      <c r="B538" s="10"/>
      <c r="C538" s="212"/>
      <c r="D538" s="212"/>
      <c r="E538" s="227" t="s">
        <v>735</v>
      </c>
      <c r="F538" s="235"/>
      <c r="G538" s="235"/>
      <c r="H538" s="235"/>
    </row>
    <row r="539" spans="1:8" hidden="1">
      <c r="A539" s="89"/>
      <c r="B539" s="10"/>
      <c r="C539" s="212"/>
      <c r="D539" s="212"/>
      <c r="E539" s="227" t="s">
        <v>737</v>
      </c>
      <c r="F539" s="235"/>
      <c r="G539" s="235"/>
      <c r="H539" s="235"/>
    </row>
    <row r="540" spans="1:8" ht="17.25" customHeight="1">
      <c r="A540" s="89">
        <v>3020</v>
      </c>
      <c r="B540" s="213" t="s">
        <v>376</v>
      </c>
      <c r="C540" s="211">
        <v>2</v>
      </c>
      <c r="D540" s="211">
        <v>0</v>
      </c>
      <c r="E540" s="229" t="s">
        <v>380</v>
      </c>
      <c r="F540" s="235">
        <f>G540+H540</f>
        <v>0</v>
      </c>
      <c r="G540" s="235">
        <f>G542</f>
        <v>0</v>
      </c>
      <c r="H540" s="235">
        <f>H542</f>
        <v>0</v>
      </c>
    </row>
    <row r="541" spans="1:8" s="112" customFormat="1" ht="10.5" hidden="1" customHeight="1">
      <c r="A541" s="89"/>
      <c r="B541" s="213"/>
      <c r="C541" s="211"/>
      <c r="D541" s="211"/>
      <c r="E541" s="227" t="s">
        <v>31</v>
      </c>
      <c r="F541" s="232"/>
      <c r="G541" s="232"/>
      <c r="H541" s="232"/>
    </row>
    <row r="542" spans="1:8" hidden="1">
      <c r="A542" s="89">
        <v>3021</v>
      </c>
      <c r="B542" s="10" t="s">
        <v>376</v>
      </c>
      <c r="C542" s="212">
        <v>2</v>
      </c>
      <c r="D542" s="212">
        <v>1</v>
      </c>
      <c r="E542" s="227" t="s">
        <v>380</v>
      </c>
      <c r="F542" s="235">
        <f>G542+H542</f>
        <v>0</v>
      </c>
      <c r="G542" s="235">
        <f>SUM(G544:G544)</f>
        <v>0</v>
      </c>
      <c r="H542" s="235">
        <f>SUM(H544:H544)</f>
        <v>0</v>
      </c>
    </row>
    <row r="543" spans="1:8" ht="24.75" hidden="1" customHeight="1">
      <c r="A543" s="89"/>
      <c r="B543" s="10"/>
      <c r="C543" s="212"/>
      <c r="D543" s="212"/>
      <c r="E543" s="227" t="s">
        <v>735</v>
      </c>
      <c r="F543" s="235"/>
      <c r="G543" s="235"/>
      <c r="H543" s="235"/>
    </row>
    <row r="544" spans="1:8" hidden="1">
      <c r="A544" s="89"/>
      <c r="B544" s="10"/>
      <c r="C544" s="212"/>
      <c r="D544" s="212"/>
      <c r="E544" s="227" t="s">
        <v>737</v>
      </c>
      <c r="F544" s="235"/>
      <c r="G544" s="235"/>
      <c r="H544" s="235"/>
    </row>
    <row r="545" spans="1:8" ht="22.5" customHeight="1">
      <c r="A545" s="89">
        <v>3030</v>
      </c>
      <c r="B545" s="213" t="s">
        <v>376</v>
      </c>
      <c r="C545" s="211">
        <v>3</v>
      </c>
      <c r="D545" s="211">
        <v>0</v>
      </c>
      <c r="E545" s="229" t="s">
        <v>381</v>
      </c>
      <c r="F545" s="228">
        <f>G545+H545</f>
        <v>1000</v>
      </c>
      <c r="G545" s="228">
        <f>G547</f>
        <v>1000</v>
      </c>
      <c r="H545" s="228">
        <f>H547</f>
        <v>0</v>
      </c>
    </row>
    <row r="546" spans="1:8" s="112" customFormat="1" ht="10.5" customHeight="1">
      <c r="A546" s="89"/>
      <c r="B546" s="213"/>
      <c r="C546" s="211"/>
      <c r="D546" s="211"/>
      <c r="E546" s="227" t="s">
        <v>31</v>
      </c>
      <c r="F546" s="232"/>
      <c r="G546" s="232"/>
      <c r="H546" s="232"/>
    </row>
    <row r="547" spans="1:8" s="112" customFormat="1" ht="15" customHeight="1">
      <c r="A547" s="89">
        <v>3031</v>
      </c>
      <c r="B547" s="10" t="s">
        <v>376</v>
      </c>
      <c r="C547" s="212">
        <v>3</v>
      </c>
      <c r="D547" s="212">
        <v>1</v>
      </c>
      <c r="E547" s="227" t="s">
        <v>381</v>
      </c>
      <c r="F547" s="116">
        <f>SUM(G547:H547)</f>
        <v>1000</v>
      </c>
      <c r="G547" s="116">
        <v>1000</v>
      </c>
      <c r="H547" s="232"/>
    </row>
    <row r="548" spans="1:8" ht="16.5" customHeight="1">
      <c r="A548" s="89">
        <v>3040</v>
      </c>
      <c r="B548" s="213" t="s">
        <v>376</v>
      </c>
      <c r="C548" s="211">
        <v>4</v>
      </c>
      <c r="D548" s="211">
        <v>0</v>
      </c>
      <c r="E548" s="229" t="s">
        <v>382</v>
      </c>
      <c r="F548" s="235">
        <f>G548+H548</f>
        <v>0</v>
      </c>
      <c r="G548" s="235">
        <f>G550</f>
        <v>0</v>
      </c>
      <c r="H548" s="235">
        <f>H550</f>
        <v>0</v>
      </c>
    </row>
    <row r="549" spans="1:8" s="112" customFormat="1" ht="10.5" hidden="1" customHeight="1">
      <c r="A549" s="89"/>
      <c r="B549" s="213"/>
      <c r="C549" s="211"/>
      <c r="D549" s="211"/>
      <c r="E549" s="227" t="s">
        <v>31</v>
      </c>
      <c r="F549" s="232"/>
      <c r="G549" s="232"/>
      <c r="H549" s="232"/>
    </row>
    <row r="550" spans="1:8" hidden="1">
      <c r="A550" s="89">
        <v>3041</v>
      </c>
      <c r="B550" s="10" t="s">
        <v>376</v>
      </c>
      <c r="C550" s="212">
        <v>4</v>
      </c>
      <c r="D550" s="212">
        <v>1</v>
      </c>
      <c r="E550" s="227" t="s">
        <v>382</v>
      </c>
      <c r="F550" s="235">
        <f>G550+H550</f>
        <v>0</v>
      </c>
      <c r="G550" s="235">
        <f>SUM(G552:G552)</f>
        <v>0</v>
      </c>
      <c r="H550" s="235">
        <f>SUM(H552:H552)</f>
        <v>0</v>
      </c>
    </row>
    <row r="551" spans="1:8" ht="23.25" hidden="1" customHeight="1">
      <c r="A551" s="89"/>
      <c r="B551" s="10"/>
      <c r="C551" s="212"/>
      <c r="D551" s="212"/>
      <c r="E551" s="227" t="s">
        <v>735</v>
      </c>
      <c r="F551" s="235"/>
      <c r="G551" s="235"/>
      <c r="H551" s="235"/>
    </row>
    <row r="552" spans="1:8" hidden="1">
      <c r="A552" s="89"/>
      <c r="B552" s="10"/>
      <c r="C552" s="212"/>
      <c r="D552" s="212"/>
      <c r="E552" s="227" t="s">
        <v>737</v>
      </c>
      <c r="F552" s="235"/>
      <c r="G552" s="235"/>
      <c r="H552" s="235"/>
    </row>
    <row r="553" spans="1:8" ht="18" customHeight="1">
      <c r="A553" s="89">
        <v>3050</v>
      </c>
      <c r="B553" s="213" t="s">
        <v>376</v>
      </c>
      <c r="C553" s="211">
        <v>5</v>
      </c>
      <c r="D553" s="211">
        <v>0</v>
      </c>
      <c r="E553" s="229" t="s">
        <v>383</v>
      </c>
      <c r="F553" s="235">
        <f>G553+H553</f>
        <v>0</v>
      </c>
      <c r="G553" s="235">
        <f>G555</f>
        <v>0</v>
      </c>
      <c r="H553" s="235">
        <f>H555</f>
        <v>0</v>
      </c>
    </row>
    <row r="554" spans="1:8" s="112" customFormat="1" ht="8.25" hidden="1" customHeight="1">
      <c r="A554" s="89"/>
      <c r="B554" s="213"/>
      <c r="C554" s="211"/>
      <c r="D554" s="211"/>
      <c r="E554" s="227" t="s">
        <v>31</v>
      </c>
      <c r="F554" s="232"/>
      <c r="G554" s="232"/>
      <c r="H554" s="232"/>
    </row>
    <row r="555" spans="1:8" hidden="1">
      <c r="A555" s="89">
        <v>3051</v>
      </c>
      <c r="B555" s="10" t="s">
        <v>376</v>
      </c>
      <c r="C555" s="212">
        <v>5</v>
      </c>
      <c r="D555" s="212">
        <v>1</v>
      </c>
      <c r="E555" s="227" t="s">
        <v>383</v>
      </c>
      <c r="F555" s="235">
        <f>G555+H555</f>
        <v>0</v>
      </c>
      <c r="G555" s="235">
        <f>SUM(G557:G557)</f>
        <v>0</v>
      </c>
      <c r="H555" s="235">
        <f>SUM(H557:H557)</f>
        <v>0</v>
      </c>
    </row>
    <row r="556" spans="1:8" ht="25.5" hidden="1" customHeight="1">
      <c r="A556" s="89"/>
      <c r="B556" s="10"/>
      <c r="C556" s="212"/>
      <c r="D556" s="212"/>
      <c r="E556" s="227" t="s">
        <v>735</v>
      </c>
      <c r="F556" s="235"/>
      <c r="G556" s="235"/>
      <c r="H556" s="235"/>
    </row>
    <row r="557" spans="1:8" hidden="1">
      <c r="A557" s="89"/>
      <c r="B557" s="10"/>
      <c r="C557" s="212"/>
      <c r="D557" s="212"/>
      <c r="E557" s="227" t="s">
        <v>737</v>
      </c>
      <c r="F557" s="235"/>
      <c r="G557" s="235"/>
      <c r="H557" s="235"/>
    </row>
    <row r="558" spans="1:8">
      <c r="A558" s="89">
        <v>3060</v>
      </c>
      <c r="B558" s="213" t="s">
        <v>376</v>
      </c>
      <c r="C558" s="211">
        <v>6</v>
      </c>
      <c r="D558" s="211">
        <v>0</v>
      </c>
      <c r="E558" s="229" t="s">
        <v>384</v>
      </c>
      <c r="F558" s="235">
        <f>G558+H558</f>
        <v>0</v>
      </c>
      <c r="G558" s="235">
        <f>G560</f>
        <v>0</v>
      </c>
      <c r="H558" s="235">
        <f>H560</f>
        <v>0</v>
      </c>
    </row>
    <row r="559" spans="1:8" s="112" customFormat="1" ht="10.5" customHeight="1">
      <c r="A559" s="89"/>
      <c r="B559" s="213"/>
      <c r="C559" s="211"/>
      <c r="D559" s="211"/>
      <c r="E559" s="227" t="s">
        <v>31</v>
      </c>
      <c r="F559" s="232"/>
      <c r="G559" s="232"/>
      <c r="H559" s="232"/>
    </row>
    <row r="560" spans="1:8">
      <c r="A560" s="89">
        <v>3061</v>
      </c>
      <c r="B560" s="10" t="s">
        <v>376</v>
      </c>
      <c r="C560" s="212">
        <v>6</v>
      </c>
      <c r="D560" s="212">
        <v>1</v>
      </c>
      <c r="E560" s="227" t="s">
        <v>384</v>
      </c>
      <c r="F560" s="235">
        <f>G560+H560</f>
        <v>0</v>
      </c>
      <c r="G560" s="235">
        <f>SUM(G562:G562)</f>
        <v>0</v>
      </c>
      <c r="H560" s="235">
        <f>SUM(H562:H562)</f>
        <v>0</v>
      </c>
    </row>
    <row r="561" spans="1:8" ht="24" customHeight="1">
      <c r="A561" s="89"/>
      <c r="B561" s="10"/>
      <c r="C561" s="212"/>
      <c r="D561" s="212"/>
      <c r="E561" s="227" t="s">
        <v>735</v>
      </c>
      <c r="F561" s="235"/>
      <c r="G561" s="235"/>
      <c r="H561" s="235"/>
    </row>
    <row r="562" spans="1:8" ht="9.75" customHeight="1">
      <c r="A562" s="89"/>
      <c r="B562" s="10"/>
      <c r="C562" s="212"/>
      <c r="D562" s="212"/>
      <c r="E562" s="227" t="s">
        <v>737</v>
      </c>
      <c r="F562" s="235"/>
      <c r="G562" s="235"/>
      <c r="H562" s="235"/>
    </row>
    <row r="563" spans="1:8" ht="24">
      <c r="A563" s="89">
        <v>3070</v>
      </c>
      <c r="B563" s="213" t="s">
        <v>376</v>
      </c>
      <c r="C563" s="211">
        <v>7</v>
      </c>
      <c r="D563" s="211">
        <v>0</v>
      </c>
      <c r="E563" s="229" t="s">
        <v>385</v>
      </c>
      <c r="F563" s="228">
        <f>G563+H563</f>
        <v>6000</v>
      </c>
      <c r="G563" s="228">
        <f>G565</f>
        <v>6000</v>
      </c>
      <c r="H563" s="228">
        <f>H565</f>
        <v>0</v>
      </c>
    </row>
    <row r="564" spans="1:8" s="112" customFormat="1" ht="10.5" customHeight="1">
      <c r="A564" s="89"/>
      <c r="B564" s="213"/>
      <c r="C564" s="211"/>
      <c r="D564" s="211"/>
      <c r="E564" s="227" t="s">
        <v>31</v>
      </c>
      <c r="F564" s="232"/>
      <c r="G564" s="232"/>
      <c r="H564" s="232"/>
    </row>
    <row r="565" spans="1:8" ht="24">
      <c r="A565" s="89">
        <v>3071</v>
      </c>
      <c r="B565" s="10" t="s">
        <v>376</v>
      </c>
      <c r="C565" s="212">
        <v>7</v>
      </c>
      <c r="D565" s="212">
        <v>1</v>
      </c>
      <c r="E565" s="227" t="s">
        <v>385</v>
      </c>
      <c r="F565" s="235">
        <f>G565+H565</f>
        <v>6000</v>
      </c>
      <c r="G565" s="235">
        <f>SUM(G567:G567)</f>
        <v>6000</v>
      </c>
      <c r="H565" s="235">
        <f>SUM(H567:H567)</f>
        <v>0</v>
      </c>
    </row>
    <row r="566" spans="1:8" ht="24" customHeight="1">
      <c r="A566" s="89"/>
      <c r="B566" s="10"/>
      <c r="C566" s="212"/>
      <c r="D566" s="212"/>
      <c r="E566" s="227" t="s">
        <v>735</v>
      </c>
      <c r="F566" s="235"/>
      <c r="G566" s="235"/>
      <c r="H566" s="235"/>
    </row>
    <row r="567" spans="1:8">
      <c r="A567" s="89"/>
      <c r="B567" s="10"/>
      <c r="C567" s="212"/>
      <c r="D567" s="212"/>
      <c r="E567" s="12" t="s">
        <v>550</v>
      </c>
      <c r="F567" s="116">
        <f>SUM(G567:H567)</f>
        <v>6000</v>
      </c>
      <c r="G567" s="116">
        <v>6000</v>
      </c>
      <c r="H567" s="116"/>
    </row>
    <row r="568" spans="1:8" ht="24">
      <c r="A568" s="89">
        <v>3080</v>
      </c>
      <c r="B568" s="213" t="s">
        <v>376</v>
      </c>
      <c r="C568" s="211">
        <v>8</v>
      </c>
      <c r="D568" s="211">
        <v>0</v>
      </c>
      <c r="E568" s="229" t="s">
        <v>386</v>
      </c>
      <c r="F568" s="235">
        <f>G568+H568</f>
        <v>0</v>
      </c>
      <c r="G568" s="235">
        <f>G570</f>
        <v>0</v>
      </c>
      <c r="H568" s="235">
        <f>H570</f>
        <v>0</v>
      </c>
    </row>
    <row r="569" spans="1:8" s="112" customFormat="1" ht="10.5" customHeight="1">
      <c r="A569" s="89"/>
      <c r="B569" s="213"/>
      <c r="C569" s="211"/>
      <c r="D569" s="211"/>
      <c r="E569" s="227" t="s">
        <v>31</v>
      </c>
      <c r="F569" s="232"/>
      <c r="G569" s="232"/>
      <c r="H569" s="232"/>
    </row>
    <row r="570" spans="1:8" ht="24">
      <c r="A570" s="89">
        <v>3081</v>
      </c>
      <c r="B570" s="10" t="s">
        <v>376</v>
      </c>
      <c r="C570" s="212">
        <v>8</v>
      </c>
      <c r="D570" s="212">
        <v>1</v>
      </c>
      <c r="E570" s="227" t="s">
        <v>386</v>
      </c>
      <c r="F570" s="235"/>
      <c r="G570" s="235"/>
      <c r="H570" s="235"/>
    </row>
    <row r="571" spans="1:8" s="112" customFormat="1" ht="10.5" customHeight="1">
      <c r="A571" s="89"/>
      <c r="B571" s="213"/>
      <c r="C571" s="211"/>
      <c r="D571" s="211"/>
      <c r="E571" s="227" t="s">
        <v>31</v>
      </c>
      <c r="F571" s="232"/>
      <c r="G571" s="232"/>
      <c r="H571" s="232"/>
    </row>
    <row r="572" spans="1:8" ht="24">
      <c r="A572" s="89">
        <v>3090</v>
      </c>
      <c r="B572" s="213" t="s">
        <v>376</v>
      </c>
      <c r="C572" s="207">
        <v>9</v>
      </c>
      <c r="D572" s="211">
        <v>0</v>
      </c>
      <c r="E572" s="229" t="s">
        <v>387</v>
      </c>
      <c r="F572" s="235">
        <f>G572+H572</f>
        <v>0</v>
      </c>
      <c r="G572" s="235">
        <f>G574+G577</f>
        <v>0</v>
      </c>
      <c r="H572" s="235">
        <f>H574+H577</f>
        <v>0</v>
      </c>
    </row>
    <row r="573" spans="1:8" s="112" customFormat="1" ht="10.5" hidden="1" customHeight="1">
      <c r="A573" s="89"/>
      <c r="B573" s="213"/>
      <c r="C573" s="211"/>
      <c r="D573" s="211"/>
      <c r="E573" s="227" t="s">
        <v>31</v>
      </c>
      <c r="F573" s="232"/>
      <c r="G573" s="232"/>
      <c r="H573" s="232"/>
    </row>
    <row r="574" spans="1:8" ht="17.25" hidden="1" customHeight="1">
      <c r="A574" s="89">
        <v>3091</v>
      </c>
      <c r="B574" s="10" t="s">
        <v>376</v>
      </c>
      <c r="C574" s="124">
        <v>9</v>
      </c>
      <c r="D574" s="212">
        <v>1</v>
      </c>
      <c r="E574" s="227" t="s">
        <v>387</v>
      </c>
      <c r="F574" s="235">
        <f>G574+H574</f>
        <v>0</v>
      </c>
      <c r="G574" s="235">
        <f>SUM(G576:G576)</f>
        <v>0</v>
      </c>
      <c r="H574" s="235">
        <f>SUM(H576:H576)</f>
        <v>0</v>
      </c>
    </row>
    <row r="575" spans="1:8" ht="23.25" hidden="1" customHeight="1">
      <c r="A575" s="89"/>
      <c r="B575" s="10"/>
      <c r="C575" s="212"/>
      <c r="D575" s="212"/>
      <c r="E575" s="227" t="s">
        <v>735</v>
      </c>
      <c r="F575" s="235"/>
      <c r="G575" s="235"/>
      <c r="H575" s="235"/>
    </row>
    <row r="576" spans="1:8" hidden="1">
      <c r="A576" s="89"/>
      <c r="B576" s="10"/>
      <c r="C576" s="212"/>
      <c r="D576" s="212"/>
      <c r="E576" s="227" t="s">
        <v>737</v>
      </c>
      <c r="F576" s="235"/>
      <c r="G576" s="235"/>
      <c r="H576" s="235"/>
    </row>
    <row r="577" spans="1:8" ht="24" hidden="1" customHeight="1">
      <c r="A577" s="89">
        <v>3092</v>
      </c>
      <c r="B577" s="10" t="s">
        <v>376</v>
      </c>
      <c r="C577" s="124">
        <v>9</v>
      </c>
      <c r="D577" s="212">
        <v>2</v>
      </c>
      <c r="E577" s="227" t="s">
        <v>388</v>
      </c>
      <c r="F577" s="235">
        <f>G577+H577</f>
        <v>0</v>
      </c>
      <c r="G577" s="235">
        <f>SUM(G579:G579)</f>
        <v>0</v>
      </c>
      <c r="H577" s="235">
        <f>SUM(H579:H579)</f>
        <v>0</v>
      </c>
    </row>
    <row r="578" spans="1:8" ht="24" hidden="1" customHeight="1">
      <c r="A578" s="89"/>
      <c r="B578" s="10"/>
      <c r="C578" s="212"/>
      <c r="D578" s="212"/>
      <c r="E578" s="227" t="s">
        <v>735</v>
      </c>
      <c r="F578" s="235"/>
      <c r="G578" s="235"/>
      <c r="H578" s="235"/>
    </row>
    <row r="579" spans="1:8" ht="7.5" hidden="1" customHeight="1">
      <c r="A579" s="89"/>
      <c r="B579" s="10"/>
      <c r="C579" s="212"/>
      <c r="D579" s="212"/>
      <c r="E579" s="227" t="s">
        <v>737</v>
      </c>
      <c r="F579" s="235"/>
      <c r="G579" s="235"/>
      <c r="H579" s="235"/>
    </row>
    <row r="580" spans="1:8" s="111" customFormat="1" ht="27" customHeight="1">
      <c r="A580" s="124">
        <v>3100</v>
      </c>
      <c r="B580" s="213" t="s">
        <v>389</v>
      </c>
      <c r="C580" s="213">
        <v>0</v>
      </c>
      <c r="D580" s="213">
        <v>0</v>
      </c>
      <c r="E580" s="242" t="s">
        <v>767</v>
      </c>
      <c r="F580" s="226">
        <f>G580+H580</f>
        <v>31949</v>
      </c>
      <c r="G580" s="226">
        <f>G582</f>
        <v>31949</v>
      </c>
      <c r="H580" s="226">
        <f>H582</f>
        <v>0</v>
      </c>
    </row>
    <row r="581" spans="1:8" ht="11.25" customHeight="1">
      <c r="A581" s="89"/>
      <c r="B581" s="213"/>
      <c r="C581" s="211"/>
      <c r="D581" s="211"/>
      <c r="E581" s="227" t="s">
        <v>5</v>
      </c>
      <c r="F581" s="235"/>
      <c r="G581" s="235"/>
      <c r="H581" s="235"/>
    </row>
    <row r="582" spans="1:8" ht="24">
      <c r="A582" s="89">
        <v>3110</v>
      </c>
      <c r="B582" s="214" t="s">
        <v>389</v>
      </c>
      <c r="C582" s="214">
        <v>1</v>
      </c>
      <c r="D582" s="214">
        <v>0</v>
      </c>
      <c r="E582" s="241" t="s">
        <v>390</v>
      </c>
      <c r="F582" s="228">
        <f>G582+H582</f>
        <v>31949</v>
      </c>
      <c r="G582" s="228">
        <f>G584</f>
        <v>31949</v>
      </c>
      <c r="H582" s="228">
        <f>H584</f>
        <v>0</v>
      </c>
    </row>
    <row r="583" spans="1:8" s="112" customFormat="1" ht="10.5" customHeight="1">
      <c r="A583" s="89"/>
      <c r="B583" s="213"/>
      <c r="C583" s="211"/>
      <c r="D583" s="211"/>
      <c r="E583" s="227" t="s">
        <v>31</v>
      </c>
      <c r="F583" s="232"/>
      <c r="G583" s="232"/>
      <c r="H583" s="232"/>
    </row>
    <row r="584" spans="1:8">
      <c r="A584" s="89">
        <v>3112</v>
      </c>
      <c r="B584" s="214" t="s">
        <v>389</v>
      </c>
      <c r="C584" s="214">
        <v>1</v>
      </c>
      <c r="D584" s="214">
        <v>2</v>
      </c>
      <c r="E584" s="11" t="s">
        <v>391</v>
      </c>
      <c r="F584" s="235">
        <f>G584+H584</f>
        <v>31949</v>
      </c>
      <c r="G584" s="235">
        <f>SUM(G586:G586)</f>
        <v>31949</v>
      </c>
      <c r="H584" s="235">
        <f>SUM(H586:H586)</f>
        <v>0</v>
      </c>
    </row>
    <row r="585" spans="1:8" ht="23.25" customHeight="1">
      <c r="A585" s="89"/>
      <c r="B585" s="10"/>
      <c r="C585" s="212"/>
      <c r="D585" s="212"/>
      <c r="E585" s="227" t="s">
        <v>735</v>
      </c>
      <c r="F585" s="235"/>
      <c r="G585" s="235"/>
      <c r="H585" s="235"/>
    </row>
    <row r="586" spans="1:8" ht="14.25" customHeight="1">
      <c r="A586" s="89"/>
      <c r="B586" s="10"/>
      <c r="C586" s="212"/>
      <c r="D586" s="212"/>
      <c r="E586" s="12" t="s">
        <v>584</v>
      </c>
      <c r="F586" s="116">
        <f>SUM(G586:H586)</f>
        <v>31949</v>
      </c>
      <c r="G586" s="116">
        <v>31949</v>
      </c>
      <c r="H586" s="116">
        <v>0</v>
      </c>
    </row>
    <row r="587" spans="1:8">
      <c r="B587" s="215"/>
      <c r="C587" s="216"/>
      <c r="D587" s="217"/>
    </row>
    <row r="588" spans="1:8">
      <c r="C588" s="216"/>
      <c r="D588" s="217"/>
    </row>
    <row r="589" spans="1:8">
      <c r="C589" s="216"/>
      <c r="D589" s="217"/>
      <c r="E589" s="105"/>
    </row>
  </sheetData>
  <mergeCells count="10">
    <mergeCell ref="A1:H1"/>
    <mergeCell ref="A2:H2"/>
    <mergeCell ref="G4:H4"/>
    <mergeCell ref="A5:A6"/>
    <mergeCell ref="B5:B6"/>
    <mergeCell ref="C5:C6"/>
    <mergeCell ref="D5:D6"/>
    <mergeCell ref="E5:E6"/>
    <mergeCell ref="F5:F6"/>
    <mergeCell ref="G5:H5"/>
  </mergeCells>
  <pageMargins left="0.51181102362204722" right="0.11811023622047245" top="0.47" bottom="0.39" header="0.31496062992125984" footer="0.11811023622047245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https:/mul2-tavush.gov.am/tasks/4413/oneclick/Ayrum-2019.xlsx?token=2b5ef4f976d831fc9bd376edbd521b7d</cp:keywords>
  <cp:lastModifiedBy/>
  <dcterms:created xsi:type="dcterms:W3CDTF">2006-09-28T05:33:49Z</dcterms:created>
  <dcterms:modified xsi:type="dcterms:W3CDTF">2019-02-26T05:12:02Z</dcterms:modified>
</cp:coreProperties>
</file>