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5" windowWidth="15120" windowHeight="7470" activeTab="0"/>
  </bookViews>
  <sheets>
    <sheet name="havelvac 2" sheetId="1" r:id="rId1"/>
  </sheets>
  <definedNames/>
  <calcPr fullCalcOnLoad="1"/>
</workbook>
</file>

<file path=xl/sharedStrings.xml><?xml version="1.0" encoding="utf-8"?>
<sst xmlns="http://schemas.openxmlformats.org/spreadsheetml/2006/main" count="331" uniqueCount="225">
  <si>
    <t>N</t>
  </si>
  <si>
    <t>Նախատեսված ծրագրերն ու միջոցառումները</t>
  </si>
  <si>
    <t>Ֆինանսավորման աղբյուրը</t>
  </si>
  <si>
    <t>ՀՀ պետական բյուջե</t>
  </si>
  <si>
    <t>ԸՆԴԱՄԵՆԸ`  2018թ.</t>
  </si>
  <si>
    <t>Էներգետիկա</t>
  </si>
  <si>
    <t>Կրթություն</t>
  </si>
  <si>
    <t>Երաժշտական և արվեստի դպրոցներում ազգային, փողային և լարային նվագարանների գծով ուսուցում</t>
  </si>
  <si>
    <t>Ատեստավորման միջոցով որակավորում ստացած ուսուցիչներին հավելավճարների տրամադրում</t>
  </si>
  <si>
    <t>Դոտացիա համայնքներին</t>
  </si>
  <si>
    <t>Հավելված 2</t>
  </si>
  <si>
    <t>Համայնքային բյուջե</t>
  </si>
  <si>
    <t xml:space="preserve">Համայնքներում իրականացվող  ոլորտային ծրագրեր  </t>
  </si>
  <si>
    <t>Համայնքներում իրականացվող  ոլորտային ծրագրեր  (աղբահանություն)</t>
  </si>
  <si>
    <t>Համայնքներում իրականացվող  ոլորտային ծրագրեր  (լուսավորություն)</t>
  </si>
  <si>
    <t>Ջրամատակարարում և ջրահեռացում</t>
  </si>
  <si>
    <t xml:space="preserve"> Առողջապահություն</t>
  </si>
  <si>
    <t xml:space="preserve"> Սոցիալական  պաշտպանություն</t>
  </si>
  <si>
    <t xml:space="preserve"> Մշակույթ, սպորտ և երիտասարդության հարցեր</t>
  </si>
  <si>
    <t>ՍՈՑԻԱԼԱԿԱՆ  ՈԼՈՐՏ</t>
  </si>
  <si>
    <t>ԲՆԱՊԱՀՊԱՆՈՒԹՅՈՒՆ</t>
  </si>
  <si>
    <t xml:space="preserve"> ԳՅՈՒՂԱՏՆՏԵՍՈՒԹՅՈՒՆ  </t>
  </si>
  <si>
    <t xml:space="preserve"> ԶԲՈՍԱՇՐՋՈՒԹՅՈՒՆ   </t>
  </si>
  <si>
    <t xml:space="preserve"> ԱՐԴՅՈՒՆԱԲԵՐՈՒԹՅՈՒՆ, ՓՄՁ ԵՎ ՄԱՍՆԱՎՈՐ ՀԱՏՎԱԾԻ ԶԱՐԳԱՑՈՒՄ</t>
  </si>
  <si>
    <t>Այլ աղբյուրներ</t>
  </si>
  <si>
    <t>ԵՆԹԱԿԱՌՈՒՑՎԱԾՔՆԵՐ</t>
  </si>
  <si>
    <t>ՔԱՂԱՔԱՇԻՆՈՒԹՅՈՒՆ</t>
  </si>
  <si>
    <t xml:space="preserve">ՏԱՐԱԾՔԱՅԻՆ ԿԱՌԱՎԱՐՈՒՄ, ՏԵՂԱԿԱՆ  ԻՆՔՆԱԿԱՌԱՎԱՐՈՒՄ, ՔԱՂԱՔԱՑԻԱԿԱՆ ՀԱՍԱՐԱԿՈՒԹՅՈՒՆ, ԱՐՏԱԿԱՐԳ ԻՐԱՎԻՃԱԿՆԵՐԻՑ ԲՆԱԿՉՈՒԹՅԱՆ ԵՎ  ՏԱՐԱԾՔՆԵՐԻ ՊԱՇՏՊԱՆՈՒԹՅՈՒՆ  </t>
  </si>
  <si>
    <t>Հայաստանի Հանրապետությունում գյուղատնտեսական տեխնիկայի ֆինանսական վարձակալության` լիզինգի պետական աջակցության ծրագիր</t>
  </si>
  <si>
    <t>Գյուղատնտեսական կենդանիների պատվաստում</t>
  </si>
  <si>
    <t>Գյուղատնտեսական հումքի մթերումների (գնումների) նպատակով ագրովերամշակման ոլորտին տրամադրվող վարկերի տոկոսադրույքների սուբսիդավորման ծրագիր</t>
  </si>
  <si>
    <t>Գործազուրկների, աշխատանքից ազատման ռիսկ ունեցող, ինչպես նաև ազատազրկման ձևով պատիժը կրելու ավարտին վեց ամիս մնացած աշխատանք փնտրող անձանց մասնագիտական ուսուցման կազմակերպում (կրթաթոշակ+ուսուցման կազմակերպում)</t>
  </si>
  <si>
    <t>Աշխատաշուկայում անմրցունակ անձանց աշխատանքի տեղավորման դեպքում գործատուին աշխատավարձի մասնակի փոխհատուցման և հաշմանդամություն ունեցող անձին ուղեկցողի համար դրամական օգնության տրամադրում</t>
  </si>
  <si>
    <t>Ձեռք բերած մասնագիտությամբ մասնագիտական աշխատանքային փորձ ձեռք բերելու համար գործազուրկներին աջակցության տրամադրում</t>
  </si>
  <si>
    <t>Աշխատանքի տոնավաճառի կազմակերպում</t>
  </si>
  <si>
    <t>Գործազուրկին այլ վայրում աշխատանքի տեղավորման աջակցության տրամադրում (այդ թվում 2016-2017թթ.անցողիկ գումարը)</t>
  </si>
  <si>
    <t>Աշխատաշուկայում անմրցունակ անձանց աշխատանքի տեղավորման դեպքում գործատուին միանվագ փոխհատուցման տրամադրում</t>
  </si>
  <si>
    <t>Աշխատաշուկայում անմրցունակ անձանց գործատուներին այցելության համար դրամական օգնության տրամադրում</t>
  </si>
  <si>
    <t>Աշխատաշուկայում անմրցունակ անձանց փոքր ձեռնարկատիրական գործունեության աջակցության տրամադրում</t>
  </si>
  <si>
    <t>Սեզոնային զբաղվածության խթանման միջոցով գյուղացիական տնտեսությանն աջակցության տրամադրում</t>
  </si>
  <si>
    <t>Աշխատաշուկայում անմրցունակ և մասնագիտություն չունեցող երիտասարդ մայրերի համար գործատուի մոտ մասնագիտական ուսուցման կազմակերպում</t>
  </si>
  <si>
    <t>Կենսամակարդակի բարձրացմանն ուղղված նպաստների ծրագրով 2018թ. ֆինանսական միջոցների հատկացումներ</t>
  </si>
  <si>
    <t>Էներգախնայող համակարգերի ներդրում</t>
  </si>
  <si>
    <t>ՓՄՁ ԶԱԿ-ի կողմից մարզում իրականացվող միջոցառումներ</t>
  </si>
  <si>
    <t>10 ՓՄՁ սուբյեկտի  վարկային երաշխավորությունների տրամադրում</t>
  </si>
  <si>
    <t xml:space="preserve">Այլ նպաստներ </t>
  </si>
  <si>
    <t>Մարզպետարանի ապարատի պահպանման ծախսեր</t>
  </si>
  <si>
    <t>Հանրակրթական ուսուցում</t>
  </si>
  <si>
    <t>Հայաստանի ամերիկյան համալսարանի Թրփանջյան գյուղական տարածքների զարգացման ծրագիր</t>
  </si>
  <si>
    <t xml:space="preserve">30 ՓՄՁ սուբյեկտների  վարկերի տրամադրում </t>
  </si>
  <si>
    <t>Մասնավոր ներդրողներ</t>
  </si>
  <si>
    <t xml:space="preserve">Մարզի տարածքում իրականացվող ոլորտային ծրագրեր Հյուրանոցառեստորանային համալիրներ, հյուրատներ, հանգստի գոտիներ և այլն  </t>
  </si>
  <si>
    <t>Աջակցություն Դիլիջանին և հարակից բնակավայրերին/Տուրիզմի կենտրոնի հիմնում/</t>
  </si>
  <si>
    <t>ԵՄ, ՀՀ կառավարություն, &lt;&lt;ԻԴԵԱ&gt;&gt; հիմնադրամ</t>
  </si>
  <si>
    <t xml:space="preserve">Բույսերի պաշտպանության միջոցառումների ծրագիր
</t>
  </si>
  <si>
    <t>ՀՀ Պ/Բ</t>
  </si>
  <si>
    <t xml:space="preserve"> Աջակցություն գյուղատնտեսական
 հողօգտա գործողներին մատչելի գներով
պարարտանյութերի ձեռքբերման
 համար </t>
  </si>
  <si>
    <t xml:space="preserve">Հողերի  ագրոքիմիական հետազոտության 
և բերրիության    բարձրացման
միջոցառումներ </t>
  </si>
  <si>
    <t>2.874.0</t>
  </si>
  <si>
    <t>Ժամանակակից տեխնոլոգիաներով մշակվող ինտենսիվ պտղատու այգիների հիմնման համար վարկային տոկոսադրույքների սուբսիդավորում» պիլոտային ծրագիր</t>
  </si>
  <si>
    <t xml:space="preserve">Հակակարկտային ցանցերի ներդրման համար տրամադրվող վարկերի տոկոսադրույքների սուբսիդավորման ծրագիր </t>
  </si>
  <si>
    <t>Կաթիլային ոռոգման համակարգերի ներդրման համար տրամադրվող վարկերի տոկոսադրույքների սուբսիդավորման ծրագիր</t>
  </si>
  <si>
    <t>Գյուղատնտեսության ոլորտին տրամադրվող վարկերի տոկոսադրույքների սուբսիդավորման ծրագիր</t>
  </si>
  <si>
    <t>Համայնքների գյուղատնտեսական ռեսուրսների կառավարման և մրցունակության երկրորդ ծրագրի Բաղադրիչ 1-ի շրջանակներում մարզի համայնքներում նախատեսվող աշխատանքներ</t>
  </si>
  <si>
    <t>Զեյթուն-Հաղթանակ ջրհան կայանի II և III ջրանցքների ձախ ճյուղերի վերականգնում /3500գծմ/</t>
  </si>
  <si>
    <t>Վարկային ծրագրեր</t>
  </si>
  <si>
    <t>Ոռոգման համակարգերի վերանորոգում</t>
  </si>
  <si>
    <t>ՌԶԳ</t>
  </si>
  <si>
    <t xml:space="preserve"> Գյուղատնտեսական ծրագրերի իրականացում/արոտների կառավարում, ջրարբիացում և այլն/</t>
  </si>
  <si>
    <t>Գյուղատնտեսական ծրագրերի իրականացում</t>
  </si>
  <si>
    <t>Մասնավոր ներդրումներ</t>
  </si>
  <si>
    <t>&lt;&lt;ՀՀ բնության հատուկ պահպանվող տարածքներին հարակից էկհամակարգերի կայուն կառավարում և համայնքների կարողությունների հզորացում&gt;&gt; ծրագիր</t>
  </si>
  <si>
    <t>Արոտավայրերի կառավարում</t>
  </si>
  <si>
    <t>Ռազմավարական Զարգաացման Գործակալություն</t>
  </si>
  <si>
    <t>&lt;&lt;ՀիմնաՏավուշ&gt;&gt; զարգացման հիմնադրամ</t>
  </si>
  <si>
    <t>Պասհածոների գործարանի հիմնում/Այրում/</t>
  </si>
  <si>
    <t>Նախադպրոցական կրթություն</t>
  </si>
  <si>
    <t>Մարզի կրթական ոլորտում նախատեսվող ծրագրեր</t>
  </si>
  <si>
    <t>Տեղական և միջազգային կազմակերպություններ</t>
  </si>
  <si>
    <t>Մարզում մշակութային միջոցառումների կազմակերպում</t>
  </si>
  <si>
    <t>Խաշթառակ համայնքի մանկապարտեզի օգտագործվող հատվածի երկրորդ հարկի հիմնանորոգում ծրագրի նախագծահետազոտական աշխատանքներ</t>
  </si>
  <si>
    <t>Վարագավանք տանող ավտոճանապարհի փլուզված հատվածի վերանորոգում ծրագրի նախագծահետազոտական աշխատանքներ</t>
  </si>
  <si>
    <t>Նոյեմբերյան քաղաքի բազմաբնակարան շենքի տանիքի վերանորոգում ծրագրի նախագծահետազոտական աշխատանքներ</t>
  </si>
  <si>
    <t>Նոյեմբերյան քաղաքի 2-րդ դպրոցի ճաշարանի և խոհանոցի վերանորոգում ծրագրի նախագծահետազոտական աշխատանքներ</t>
  </si>
  <si>
    <t>Կողբ գյուղի 2-րդ դպրոցի ճաշարանի և խոհանոցի վերանորոգում ծրագրի նախագծահետազոտական աշխատանքներ</t>
  </si>
  <si>
    <t>Գանձաքարի միջնակարգ դպրոցի ճաշարանի և խոհանոցի վերանորոգում ծրագրի նախագծահետազոտական աշխատանքներ</t>
  </si>
  <si>
    <t xml:space="preserve">գ. Գոշ, Գոշավանքի Սբ Աստվածածին եկեղեցու կապիտալ վերանորոգում
</t>
  </si>
  <si>
    <t>«Դեբեդավան» սահմանապահ ուղեկալի կառուցում</t>
  </si>
  <si>
    <t>Դիլիջանի կոմպոզիտորների միության ստեղծագործական տան Բեթհովենյան դահլիճի վերանորոգման նախագծահետազոտական աշխատանքներ</t>
  </si>
  <si>
    <t>ք. Դիլիջանի թիվ 5 դպրոցի մարզադահլիճի կառուցման նախագծահետազոտական աշխատանքներ</t>
  </si>
  <si>
    <t xml:space="preserve">Իջևան համայնքի թիվ 8 մանկապարտեզի նոր մասնաշենքի կառուցում </t>
  </si>
  <si>
    <t>ՀՀՀ</t>
  </si>
  <si>
    <t>Բնակչության կողմից իրականացվող մասնավոր շինարարություն</t>
  </si>
  <si>
    <t>Վարագավանքի հիմնանորոգում</t>
  </si>
  <si>
    <t>Ճանապարհաշինություն -                                                        այդ թվում</t>
  </si>
  <si>
    <t>Միջպետական և հանրապետական նշանակության ավտոճանապարհների ձմեռային,  ընթացիկ պահպանության և  շահագործման  աշխատանքներ</t>
  </si>
  <si>
    <t>Տավուշի մարզի մարզային  նշանակության ավտոմոբիլային ճանապարհների ձմեռային, ընթացիկ պահպանության և շահագործման աշխատանքներ</t>
  </si>
  <si>
    <t>ՀԲ</t>
  </si>
  <si>
    <t>Հ64 Բերդ-Արծվաբերդ-Չինարի կմ0+000-կմ4+540 հիմնանորոգման աշխատանքներ</t>
  </si>
  <si>
    <t>ՀՀ Տավուշի մարզի Խաչարձան համայնքի կենտրոն տանող ճանապարհահատվածի հիմնանորոգման աշխատանքներ</t>
  </si>
  <si>
    <t>&lt;Հայաստան&gt; համահայկական հիմնադրամ</t>
  </si>
  <si>
    <t>Մարզի համայնքների կողմից իրականացվող ճանապարհաշինական աշխատանքներ</t>
  </si>
  <si>
    <t>Վարագավանի ջրամատակարարման համակարգի վթարված հատվածի վերակառուցում</t>
  </si>
  <si>
    <t>Վարագավանի ջրամատակարարման համակարգի վերակառուցում</t>
  </si>
  <si>
    <t>Վ. Ծաղկավանի ջրամատակարարման համակարգի վերակառուցում</t>
  </si>
  <si>
    <t>Վ. Ծաղկավանի  ջրամատակարարման համակարգի վերակառուցում</t>
  </si>
  <si>
    <t>ՀՏԶՀ</t>
  </si>
  <si>
    <t xml:space="preserve">ՄԱԿ-ի ԳԷՀ </t>
  </si>
  <si>
    <t>Արևային/Ֆոտովոլտային/ կայանների տեղադրում</t>
  </si>
  <si>
    <t>Էներգաարդյունավետ վառարանների տրամադրում</t>
  </si>
  <si>
    <t>Գազիֆիկացում</t>
  </si>
  <si>
    <t>Մարզի տարածքում իրականացվող զարգացման և ներդրումային  ծրագրեր</t>
  </si>
  <si>
    <t>&lt;&lt;Վորդ Վիժն&gt;&gt; հայաստան</t>
  </si>
  <si>
    <t>Մարզի տարածքում իրականացվող   ծրագրեր</t>
  </si>
  <si>
    <t>Միջազգային Կարմիր Խաչ</t>
  </si>
  <si>
    <t>Հանրակրթական դպրոցների մանկավարժներին և դպրոցահասակ երեխաներին տրանսպորտային ծառայությունների մատուցում</t>
  </si>
  <si>
    <t>Պետական հիմնարկներիրի աշխատակիցների սոցիալական  փաթեթով ապահովում</t>
  </si>
  <si>
    <t>Նոյեմբերյանի բժշկական կենտրոնին սարքավորումների և դեղորայքի տրամադրում</t>
  </si>
  <si>
    <t>Իջևանի, Նոյեմբերյանի և Բերդի  բժշկական կենտրոններում  անհետաձգելի բուժ օգնության բաժանմունքների հիմնում</t>
  </si>
  <si>
    <t>Միջազգային Կարմիր խաչ</t>
  </si>
  <si>
    <t>Սահմանամերձ համայնքների բուժ-կետերի և ամբուլատորիաների վերանորոգում, բուժ անձնակազնի վերապատրաստում</t>
  </si>
  <si>
    <t>ՀՕՖ</t>
  </si>
  <si>
    <t>Դիլիջանի &lt;&lt;Իռ-Վինգ&gt;&gt; ՍՊԸ-ի հիվանդանոցային մասնաշենքի վերանորոգում</t>
  </si>
  <si>
    <t>մասնավոր</t>
  </si>
  <si>
    <t>Արտադրական ծավալների ընդլայնում/&lt;&lt;Զեոլիտ Պրո&gt;&gt; ՍՊԸ. &lt;&lt;ՏավուշՏեքստիլ&gt;&gt; ՍՊԸ, Իջևանի &lt;&lt;Բենտոնիտ&gt;&gt; ԲԲԸ և այլն</t>
  </si>
  <si>
    <t>Մարզի առողջապահության գլոբալ բյուջեն</t>
  </si>
  <si>
    <t>Սոցիալական ծրագրերի իրականացում</t>
  </si>
  <si>
    <t xml:space="preserve">&lt;&lt;Տրանսկովկասյան արահետ&gt;&gt; ՀԿ </t>
  </si>
  <si>
    <t>Երեխաների գիշերօթիկ խնամքի ծառայություններ</t>
  </si>
  <si>
    <t>Երեխաների խնամքի ցերեկային կենտրոնների կողմից կյանքի դժվարին իրավիճակում հայտնված երեխաների սոցիալական հոգածության ծառայություններ</t>
  </si>
  <si>
    <t>Գյուղական տուրիզմի զարգացման ծրագիր</t>
  </si>
  <si>
    <t>ՄԱԿ</t>
  </si>
  <si>
    <t>Համայնքներում իրականացվող  ոլորտային ծրագրեր  /տրամադրվող 3-5% վարկային ռեսուրսների շրջանակներում/</t>
  </si>
  <si>
    <t>Տավուշի մարզի ինտեգրված և հավասարակշռված տնտեսական զարգացում ծրագիր</t>
  </si>
  <si>
    <t>ԵՄ, ՀՀ կառավարություն, սեփական ներդրումներ</t>
  </si>
  <si>
    <t xml:space="preserve">Տուրիզմի զարգացման ծրագրի իրականացում </t>
  </si>
  <si>
    <t>Միջազգային դոնոր կազմակերպություններ</t>
  </si>
  <si>
    <t>Իջևան, Բերդ, Նոյեմբերյան համայնքներում աղբարկղերի տեղադրում</t>
  </si>
  <si>
    <t>Համայնքներում  բնակարանաշինական ծրագրերի իրականացում</t>
  </si>
  <si>
    <t>Կողբի &lt;&lt;Թումո&gt;&gt; կենտրոնի հիմնում</t>
  </si>
  <si>
    <t>Մ-16, Մ-4-Ոսկեպար-Նոյեմբերյան-Մ-6 ավտոճանապարհի նախագծահե-տազոտական,գեոդեզիա-քարտեզագրական աշխատանքներ</t>
  </si>
  <si>
    <t>Համակարգում նախատեսվող աշխատանքներ</t>
  </si>
  <si>
    <t>&lt;&lt;Գազպրոմ-Արմենիա&gt;&gt;ՓԲԸ /մասնավոր/</t>
  </si>
  <si>
    <t>ՀԷՑ  ՓԲԸ-ի կողմից Տավուշի մարզում նախատեսվող աշխատանքներ</t>
  </si>
  <si>
    <t>ՀԷՑ  ՓԲԸ /մասնավոր/</t>
  </si>
  <si>
    <t>Սոցիալական ծրագրերին ուղղվող միջոցներ</t>
  </si>
  <si>
    <t>ՀՏԶՀ/USAIDI/</t>
  </si>
  <si>
    <t xml:space="preserve"> Գյուղատնտեսական ծրագրերի իրականացում /չորանոցներ,ջերմոցներ և այլն/</t>
  </si>
  <si>
    <t>Գյուղատնտեսական ծրագրերի իրականացում/անասնապահություն, կաթի վերամշակում, տնկիների տրամադրում և այլն/</t>
  </si>
  <si>
    <t>Մարզի գյուղական համայնքներում իրականացվող գյուղատնտեսական ծրագրեր/չորանոցներ, ջերմոցներ, ցորենի մթերման կետ, գինու շշալցման մինի արտադրամասեր և այլն/</t>
  </si>
  <si>
    <t>Դպրոցական &lt;&lt;Կայուն Ազգային սնունդ&gt;&gt; ծրագիր</t>
  </si>
  <si>
    <t>"ՅԵԼԼ ԷՔՍԹՐԻՄ ՊԱՐԿ" ՍՊԸ</t>
  </si>
  <si>
    <t>Հայաստանի Հանրապետության և մայիսյան հերոսամարտերի 100-ամյակին և ՀՀ անկախության օրվան նվիրված միջոցառումների իրականացում</t>
  </si>
  <si>
    <t>Դիլիջան համայնքի լուսավորության համակարգի, աղբահանության, ներհամայնքային տրանսպորտային համակարգերի ձևավորման, դպրոցներում բարձր տեխնոլոգիաների գիտելիքների տարածման և բնապահպանական ծրագիր</t>
  </si>
  <si>
    <t>Համայնքներում իրականացվող  ոլորտային աշխատանքներ, ծրագրեր /մարզական,մշակութային ծառայություններ/</t>
  </si>
  <si>
    <t>Հ36-Մովսես-Չորաթան-Նարաշեն կմ0+000-կմ5+587 ավտոճանապարհ</t>
  </si>
  <si>
    <t>Մարզի համայնքներում իրականացվող ծրագրեր/ջրամատակարարում, ոռոգուն, տրոկտորի ձեռաբերում, հանդիսությունների սրահների կառուցուն և այլն/</t>
  </si>
  <si>
    <t>&lt;&lt;Դիլիջան&gt;&gt; Ազգային պարկում իրականացվող դրամաշնորհային ծրագիր</t>
  </si>
  <si>
    <t>ՀՀ բնապահպ. Նախարարություն, &lt;&lt;Կովկաս&gt;&gt; բնության պահպանության հիմնադրամ</t>
  </si>
  <si>
    <t>Հաղարծնի վանական համալիրի գազատարի վերակառուցում</t>
  </si>
  <si>
    <t>&lt;&lt;ՀիմնաՏավուշ&gt;&gt; զարգացման հիմնադրամի այլ ծրագրեր</t>
  </si>
  <si>
    <t>Ֆրանսիայի արտգործ նախարարություն</t>
  </si>
  <si>
    <t>Սառնարանային տնտեսության հիմնում Աչաջուր համայնքում</t>
  </si>
  <si>
    <t>Լիմոնադի արտադրամասի հիմնում/Հովք/</t>
  </si>
  <si>
    <t>Հանգստի գոտու հիմնում/Հովք/</t>
  </si>
  <si>
    <t>Գրանդ հոլդինգ</t>
  </si>
  <si>
    <t>Տավուշի մարզային քնչական վարչության շենքի  վերանորոգում</t>
  </si>
  <si>
    <t>Բողկի և կարտոֆիլի լվացման և փաթեթավորման կետի հիմնում/Սպայկա/</t>
  </si>
  <si>
    <t>5 հա ջերմոցային տնտեսության հիմնում/Աչաջուր/</t>
  </si>
  <si>
    <t>Ավանդական և նոր ինտենսիվ այգիների հիմնում</t>
  </si>
  <si>
    <t xml:space="preserve"> Տ-10-35  /Մ-6/ - Արճիս կմ0+000-կմ3+671 մարզային նշանակության ավտոճանապարհի հիմնանորոգման աշխատանքներ</t>
  </si>
  <si>
    <t>Տավուշի մարզի առաջնորդարանի &lt;&lt;Արևիկ&gt;&gt; սոցիալ մանկական, երիտասարդական կենտրոնի կառուցում</t>
  </si>
  <si>
    <t>Նոյեմբերյանի ավագ դպրոցի 7-րդ մասնաշենքի վերակառուցում և տարածքի բարեկարգում</t>
  </si>
  <si>
    <t>գ. Գոշ, Գոշավանքի գրատան օգտագործում և տարածքի մասնակի վերականգման նախագծահե-
տազոտական, աշխատանքներ</t>
  </si>
  <si>
    <t>2018թ.  նախատեսված ֆինանսավորման գումարը
(հազ դրամ)</t>
  </si>
  <si>
    <t>Փաստացի ստեղծված աշխատատեղերի թիվը</t>
  </si>
  <si>
    <t xml:space="preserve">Ծանոթություն </t>
  </si>
  <si>
    <t>Ծանոթություն.</t>
  </si>
  <si>
    <t xml:space="preserve"> </t>
  </si>
  <si>
    <t>Մ-16 Մ-4-Ոսկեպար-Նոյեմբերյան-Մ-6միջպետական նշանակության ավտոճանապարհի Կիրանց-Ոսկեպար 8կմ, Սարիգյուղ-Աճարկուտ 4կմ,Ջուջևան-Նոյեմբերյան 6կմ հատվածների հիմնանորոգման աշխատանքներ</t>
  </si>
  <si>
    <t>Նոյեմբերյանի համայնքապետարանի պատվիրատվությամբ իրականացվում է Նոյեմբերյան քաղաքի Զորավար Անդրանիկ փողոցի սարալանջի վերընթաց բանուկ մասի 536 գծմ հատվածի վերանորոգման աշխատանքներ</t>
  </si>
  <si>
    <t>ՀՀ Պ/Բ,Համայնքային բյուջե</t>
  </si>
  <si>
    <t>Նոյեմբերյան համայնքի Դովեղ գյուղի ոռոգման արտաքին և ներքին ցանցի վերակառուցում</t>
  </si>
  <si>
    <t>Համայնքային բյուջե, ՙՙԴովեղ՚՚ հիմնադրամ</t>
  </si>
  <si>
    <t>Սևքար համայնքի 340 գծմ ոռոգման ցանցի վերակառուցում</t>
  </si>
  <si>
    <t>Ն.Կ.Աղբյուրի ֆուտբոլի մարզադաշտի վերանորոգում</t>
  </si>
  <si>
    <t>ՀՀ ֆուտբոլի ֆեդերացիյա</t>
  </si>
  <si>
    <t>ՀՀ ՏԱՎՈՒՇԻ ՄԱՐԶԻ 2018 ԹՎԱԿԱՆԻ ԳՈՐԾՈՒՆԵՈՒԹՅԱՆ ԾՐԱԳՐՈՎ ՆԱԽԱՏԵՍՎԱԾ ՄԻՋՈՑԱՌՈՒՄՆԵՐԻ  ՖԻՆԱՆՍԱՎՈՐՈՒՄԸ` ԸՍՏ ՈԼՈՐՏՆԵՐԻ    տարեկան</t>
  </si>
  <si>
    <r>
      <t>Փաստացի ֆինանսավորման չափը  հաշվետու ժամանակահատվածում
12</t>
    </r>
    <r>
      <rPr>
        <b/>
        <i/>
        <u val="single"/>
        <sz val="9"/>
        <rFont val="GHEA Grapalat"/>
        <family val="3"/>
      </rPr>
      <t xml:space="preserve"> ամիս</t>
    </r>
    <r>
      <rPr>
        <sz val="9"/>
        <rFont val="GHEA Grapalat"/>
        <family val="3"/>
      </rPr>
      <t>,</t>
    </r>
    <r>
      <rPr>
        <b/>
        <sz val="9"/>
        <rFont val="GHEA Grapalat"/>
        <family val="3"/>
      </rPr>
      <t xml:space="preserve">
(հազ.դրամ)</t>
    </r>
  </si>
  <si>
    <t xml:space="preserve">Իջևան համայնքում նոր  մանկապարտեզի շենքի  կառուցում </t>
  </si>
  <si>
    <t>Տաշիր հիմնադրամ</t>
  </si>
  <si>
    <t>Նոյեմբերյանում շուկայի կառուցում</t>
  </si>
  <si>
    <t>Նոյեմբերյանի համայնքապետարան</t>
  </si>
  <si>
    <t>Դիտավանի Խմելու ջրի ՕԿՋ -ների հիմնանորոգում</t>
  </si>
  <si>
    <t>Այրումի միջ. դպրոցում թվով 8 դասասենյակների վերանորոգում</t>
  </si>
  <si>
    <t>Իջևանի թիվ 3 դպրոցի կոյուղագծի և դասասենյակի վերանորոգում</t>
  </si>
  <si>
    <t>Իջևանի թիվ 5 դպրոցի ցանկապատի տեղադրում</t>
  </si>
  <si>
    <t>Իջևանի թիվ 5 դպրոցի սպորտ դահլիճի նորոգում և ջեռուցում</t>
  </si>
  <si>
    <t>Գանձաքարի դպրոցի կոյուղագի վերականգնում</t>
  </si>
  <si>
    <t xml:space="preserve">Այգեհովիտի դպրոցի հովհարների տեղադրում </t>
  </si>
  <si>
    <t>Սևքարի  դպրոցի մեկ սենյակի և միջանցքների հիմնանորոգում</t>
  </si>
  <si>
    <t>Հաղապծնի դպրոցի բարավորների ուժեղացում</t>
  </si>
  <si>
    <t>Բերդի թիվ 3 դպրոցի 1 դասասենյակի վերանորոգում</t>
  </si>
  <si>
    <t>Բագրատաշնի դպրոցի տանիքի մասնակի վերանորոգում</t>
  </si>
  <si>
    <t>Պ/Բ</t>
  </si>
  <si>
    <t>Սևքար համայնքի ճանապարհի սալապատման աշխատանքներ</t>
  </si>
  <si>
    <t>&lt;&lt;ՕՔՍՖԱՄ&gt;&gt; Հայաստան,&lt;&lt;ՕքսԵՋեն&gt;&gt;</t>
  </si>
  <si>
    <t>Չինաստանի կառավարություն</t>
  </si>
  <si>
    <t>Մարզի առողջապահական կազմակերպություններին շտապ օգնության մեքենաների և ռեանիմոբիլների տրամադրում</t>
  </si>
  <si>
    <t>Նավուրի մանկապարտեզի կառուցում</t>
  </si>
  <si>
    <t>Արծվաբերդի մանկապարտեզի կառուցում</t>
  </si>
  <si>
    <t>Պտղավանի դպրոցի 2 մասնաշենքերի վերակառուցում</t>
  </si>
  <si>
    <t>Նոյեմբերյանի տարածաշրջանի &lt;&lt;Հույսի կամուրջ&gt;&gt; -ի վերակառուցում</t>
  </si>
  <si>
    <t>ՀՏԶՀ  Պ/Բ</t>
  </si>
  <si>
    <t>Թեղուտ և Հաղարծին  բնակավայրերի բիզնես ծրագրերին դրամաշնորհների հատկացում</t>
  </si>
  <si>
    <t>Միջազգային կազմակերպություններ</t>
  </si>
  <si>
    <t>աշխատաշուկայում անմրցունակ  անձանց աշխատանքային ունակությունների և կարողությունների ձեռքբերման համար միանվագ փոխատուցում գործատուին</t>
  </si>
  <si>
    <t>Թախտա և Շամախյան թաղամասերի բազմաբնակարան շենքերի շքամուտքերի դուռ և պատուհանների փոխում</t>
  </si>
  <si>
    <t>Սևքարի  մշակույթի տան մասնակի վերանորոգում</t>
  </si>
  <si>
    <t>Համայնք ՀՀ Պ/Բ</t>
  </si>
  <si>
    <t>Նոյեմբերյան քաղաքում համայնքային շուկայի կառուցում և գործարկում</t>
  </si>
  <si>
    <t>Լուսաձորի &lt;&lt;Գիշերային լուսավորություն և կանգառների կառուցում&gt;&gt;</t>
  </si>
  <si>
    <t xml:space="preserve">  - Միայն մասնավոր հատվածում կատարված ներդրումները      7637,370 մլն.դրամ</t>
  </si>
  <si>
    <t xml:space="preserve">  - Մարզի տարածքում կատարված ներդրումները                      18797,018մլն.դրամ</t>
  </si>
  <si>
    <r>
      <t>Զորական գյուղի խմելու ջրի հիմնական ջրագծերի կառուցում</t>
    </r>
    <r>
      <rPr>
        <b/>
        <sz val="11"/>
        <rFont val="Courier New"/>
        <family val="3"/>
      </rPr>
      <t> </t>
    </r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</si>
</sst>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.0"/>
    <numFmt numFmtId="189" formatCode="0.0"/>
    <numFmt numFmtId="190" formatCode="_-* #,##0.0_р_._-;\-* #,##0.0_р_._-;_-* &quot;-&quot;??_р_._-;_-@_-"/>
    <numFmt numFmtId="191" formatCode="_-* #,##0.0_р_._-;\-* #,##0.0_р_._-;_-* &quot;-&quot;?_р_._-;_-@_-"/>
    <numFmt numFmtId="192" formatCode="#,##0.0_ ;\-#,##0.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%"/>
    <numFmt numFmtId="198" formatCode="#.##0.0"/>
    <numFmt numFmtId="199" formatCode="#.##0"/>
    <numFmt numFmtId="200" formatCode="#.##"/>
    <numFmt numFmtId="201" formatCode="#.#"/>
    <numFmt numFmtId="202" formatCode="#"/>
    <numFmt numFmtId="203" formatCode="_-* #,##0.0&quot;р.&quot;_-;\-* #,##0.0&quot;р.&quot;_-;_-* &quot;-&quot;??&quot;р.&quot;_-;_-@_-"/>
    <numFmt numFmtId="204" formatCode="_-* #,##0&quot;р.&quot;_-;\-* #,##0&quot;р.&quot;_-;_-* &quot;-&quot;??&quot;р.&quot;_-;_-@_-"/>
    <numFmt numFmtId="205" formatCode="#,##0.000"/>
    <numFmt numFmtId="206" formatCode="#,##0.0_);\(#,##0.0\)"/>
    <numFmt numFmtId="207" formatCode="#,##0.0000"/>
    <numFmt numFmtId="208" formatCode="#,##0.00000"/>
    <numFmt numFmtId="209" formatCode="_-* #,##0.000\ _₽_-;\-* #,##0.000\ _₽_-;_-* &quot;-&quot;??\ _₽_-;_-@_-"/>
    <numFmt numFmtId="210" formatCode="_-* #,##0.0\ _₽_-;\-* #,##0.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GHEA Grapalat"/>
      <family val="3"/>
    </font>
    <font>
      <sz val="10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b/>
      <i/>
      <sz val="9"/>
      <name val="GHEA Grapalat"/>
      <family val="3"/>
    </font>
    <font>
      <b/>
      <sz val="10.5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i/>
      <sz val="10"/>
      <name val="GHEA Grapalat"/>
      <family val="3"/>
    </font>
    <font>
      <i/>
      <sz val="11"/>
      <name val="GHEA Grapalat"/>
      <family val="3"/>
    </font>
    <font>
      <b/>
      <i/>
      <u val="single"/>
      <sz val="9"/>
      <name val="GHEA Grapalat"/>
      <family val="3"/>
    </font>
    <font>
      <sz val="12"/>
      <name val="GHEA Grapalat"/>
      <family val="3"/>
    </font>
    <font>
      <b/>
      <sz val="11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vertAlign val="subscript"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88" fontId="3" fillId="33" borderId="10" xfId="0" applyNumberFormat="1" applyFont="1" applyFill="1" applyBorder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88" fontId="11" fillId="33" borderId="0" xfId="0" applyNumberFormat="1" applyFont="1" applyFill="1" applyAlignment="1">
      <alignment vertical="center" wrapText="1"/>
    </xf>
    <xf numFmtId="188" fontId="6" fillId="33" borderId="0" xfId="0" applyNumberFormat="1" applyFont="1" applyFill="1" applyAlignment="1">
      <alignment vertical="center"/>
    </xf>
    <xf numFmtId="179" fontId="6" fillId="33" borderId="0" xfId="0" applyNumberFormat="1" applyFont="1" applyFill="1" applyAlignment="1">
      <alignment vertical="center"/>
    </xf>
    <xf numFmtId="188" fontId="12" fillId="33" borderId="0" xfId="0" applyNumberFormat="1" applyFont="1" applyFill="1" applyAlignment="1">
      <alignment vertical="center" wrapText="1"/>
    </xf>
    <xf numFmtId="198" fontId="6" fillId="33" borderId="0" xfId="0" applyNumberFormat="1" applyFont="1" applyFill="1" applyAlignment="1">
      <alignment vertical="center"/>
    </xf>
    <xf numFmtId="189" fontId="6" fillId="33" borderId="0" xfId="0" applyNumberFormat="1" applyFont="1" applyFill="1" applyAlignment="1">
      <alignment vertical="center"/>
    </xf>
    <xf numFmtId="0" fontId="12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189" fontId="3" fillId="33" borderId="10" xfId="0" applyNumberFormat="1" applyFont="1" applyFill="1" applyBorder="1" applyAlignment="1">
      <alignment vertical="center" wrapText="1"/>
    </xf>
    <xf numFmtId="188" fontId="3" fillId="33" borderId="0" xfId="0" applyNumberFormat="1" applyFont="1" applyFill="1" applyAlignment="1">
      <alignment vertical="center" wrapText="1"/>
    </xf>
    <xf numFmtId="179" fontId="3" fillId="33" borderId="0" xfId="0" applyNumberFormat="1" applyFont="1" applyFill="1" applyAlignment="1">
      <alignment vertical="center" wrapText="1"/>
    </xf>
    <xf numFmtId="198" fontId="3" fillId="33" borderId="0" xfId="0" applyNumberFormat="1" applyFont="1" applyFill="1" applyAlignment="1">
      <alignment vertical="center" wrapText="1"/>
    </xf>
    <xf numFmtId="188" fontId="3" fillId="5" borderId="10" xfId="0" applyNumberFormat="1" applyFont="1" applyFill="1" applyBorder="1" applyAlignment="1">
      <alignment vertical="center" wrapText="1"/>
    </xf>
    <xf numFmtId="188" fontId="2" fillId="11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88" fontId="9" fillId="5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vertical="center" wrapText="1"/>
    </xf>
    <xf numFmtId="188" fontId="9" fillId="11" borderId="10" xfId="0" applyNumberFormat="1" applyFont="1" applyFill="1" applyBorder="1" applyAlignment="1">
      <alignment horizontal="center" wrapText="1"/>
    </xf>
    <xf numFmtId="188" fontId="2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9" fillId="5" borderId="10" xfId="0" applyFont="1" applyFill="1" applyBorder="1" applyAlignment="1">
      <alignment vertical="center" wrapText="1"/>
    </xf>
    <xf numFmtId="0" fontId="9" fillId="5" borderId="10" xfId="0" applyFont="1" applyFill="1" applyBorder="1" applyAlignment="1">
      <alignment horizontal="left" vertical="center" wrapText="1" indent="1"/>
    </xf>
    <xf numFmtId="0" fontId="9" fillId="5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88" fontId="3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88" fontId="6" fillId="0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 vertical="center" wrapText="1"/>
    </xf>
    <xf numFmtId="189" fontId="6" fillId="33" borderId="10" xfId="0" applyNumberFormat="1" applyFont="1" applyFill="1" applyBorder="1" applyAlignment="1">
      <alignment horizontal="left" vertical="center" wrapText="1"/>
    </xf>
    <xf numFmtId="18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top" wrapText="1"/>
    </xf>
    <xf numFmtId="206" fontId="6" fillId="33" borderId="10" xfId="61" applyNumberFormat="1" applyFont="1" applyFill="1" applyBorder="1" applyAlignment="1">
      <alignment horizontal="center" vertical="center" wrapText="1"/>
    </xf>
    <xf numFmtId="206" fontId="6" fillId="0" borderId="10" xfId="61" applyNumberFormat="1" applyFont="1" applyFill="1" applyBorder="1" applyAlignment="1">
      <alignment horizontal="center" vertical="center" wrapText="1"/>
    </xf>
    <xf numFmtId="206" fontId="6" fillId="33" borderId="12" xfId="61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89" fontId="3" fillId="33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9" fillId="33" borderId="0" xfId="0" applyFont="1" applyFill="1" applyAlignment="1">
      <alignment vertical="center" wrapText="1"/>
    </xf>
    <xf numFmtId="0" fontId="6" fillId="34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188" fontId="3" fillId="36" borderId="0" xfId="0" applyNumberFormat="1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88" fontId="3" fillId="0" borderId="1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3" fillId="0" borderId="15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 wrapText="1"/>
    </xf>
    <xf numFmtId="188" fontId="3" fillId="0" borderId="11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88" fontId="6" fillId="0" borderId="11" xfId="0" applyNumberFormat="1" applyFont="1" applyFill="1" applyBorder="1" applyAlignment="1">
      <alignment horizontal="center" vertical="center" wrapText="1"/>
    </xf>
    <xf numFmtId="188" fontId="9" fillId="0" borderId="10" xfId="0" applyNumberFormat="1" applyFont="1" applyFill="1" applyBorder="1" applyAlignment="1">
      <alignment horizontal="center" wrapText="1"/>
    </xf>
    <xf numFmtId="188" fontId="3" fillId="34" borderId="13" xfId="0" applyNumberFormat="1" applyFont="1" applyFill="1" applyBorder="1" applyAlignment="1">
      <alignment horizontal="center" vertical="center"/>
    </xf>
    <xf numFmtId="4" fontId="3" fillId="34" borderId="13" xfId="0" applyNumberFormat="1" applyFont="1" applyFill="1" applyBorder="1" applyAlignment="1">
      <alignment horizontal="center" vertical="center"/>
    </xf>
    <xf numFmtId="188" fontId="3" fillId="34" borderId="10" xfId="0" applyNumberFormat="1" applyFont="1" applyFill="1" applyBorder="1" applyAlignment="1">
      <alignment horizontal="center" vertical="center"/>
    </xf>
    <xf numFmtId="188" fontId="6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188" fontId="3" fillId="34" borderId="11" xfId="0" applyNumberFormat="1" applyFont="1" applyFill="1" applyBorder="1" applyAlignment="1">
      <alignment horizontal="center" vertical="center" wrapText="1"/>
    </xf>
    <xf numFmtId="188" fontId="3" fillId="36" borderId="10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/>
    </xf>
    <xf numFmtId="188" fontId="6" fillId="34" borderId="11" xfId="0" applyNumberFormat="1" applyFont="1" applyFill="1" applyBorder="1" applyAlignment="1">
      <alignment horizontal="center" vertical="center" wrapText="1"/>
    </xf>
    <xf numFmtId="206" fontId="6" fillId="36" borderId="10" xfId="61" applyNumberFormat="1" applyFont="1" applyFill="1" applyBorder="1" applyAlignment="1">
      <alignment horizontal="center" vertical="center" wrapText="1"/>
    </xf>
    <xf numFmtId="188" fontId="6" fillId="34" borderId="10" xfId="0" applyNumberFormat="1" applyFont="1" applyFill="1" applyBorder="1" applyAlignment="1">
      <alignment horizontal="center" vertical="center"/>
    </xf>
    <xf numFmtId="179" fontId="3" fillId="34" borderId="0" xfId="0" applyNumberFormat="1" applyFont="1" applyFill="1" applyBorder="1" applyAlignment="1">
      <alignment vertical="center"/>
    </xf>
    <xf numFmtId="188" fontId="3" fillId="33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188" fontId="3" fillId="34" borderId="0" xfId="0" applyNumberFormat="1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188" fontId="3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89" fontId="3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34" borderId="17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88" fontId="2" fillId="0" borderId="10" xfId="0" applyNumberFormat="1" applyFont="1" applyFill="1" applyBorder="1" applyAlignment="1">
      <alignment horizontal="center" vertical="center"/>
    </xf>
    <xf numFmtId="188" fontId="3" fillId="34" borderId="10" xfId="0" applyNumberFormat="1" applyFont="1" applyFill="1" applyBorder="1" applyAlignment="1">
      <alignment horizontal="center" vertical="center" wrapText="1"/>
    </xf>
    <xf numFmtId="188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188" fontId="3" fillId="33" borderId="12" xfId="0" applyNumberFormat="1" applyFont="1" applyFill="1" applyBorder="1" applyAlignment="1">
      <alignment vertical="center" wrapText="1"/>
    </xf>
    <xf numFmtId="188" fontId="3" fillId="33" borderId="17" xfId="0" applyNumberFormat="1" applyFont="1" applyFill="1" applyBorder="1" applyAlignment="1">
      <alignment horizontal="left" vertical="center" wrapText="1"/>
    </xf>
    <xf numFmtId="188" fontId="3" fillId="0" borderId="17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9" fillId="5" borderId="12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horizontal="left" vertical="center" wrapText="1"/>
    </xf>
    <xf numFmtId="43" fontId="3" fillId="0" borderId="10" xfId="0" applyNumberFormat="1" applyFont="1" applyFill="1" applyBorder="1" applyAlignment="1">
      <alignment vertical="center" wrapText="1"/>
    </xf>
    <xf numFmtId="210" fontId="3" fillId="34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0" fontId="6" fillId="33" borderId="12" xfId="0" applyFont="1" applyFill="1" applyBorder="1" applyAlignment="1">
      <alignment horizontal="left" vertical="center" wrapText="1"/>
    </xf>
    <xf numFmtId="188" fontId="6" fillId="34" borderId="17" xfId="0" applyNumberFormat="1" applyFont="1" applyFill="1" applyBorder="1" applyAlignment="1">
      <alignment horizontal="center" vertical="center"/>
    </xf>
    <xf numFmtId="188" fontId="6" fillId="0" borderId="10" xfId="61" applyNumberFormat="1" applyFont="1" applyFill="1" applyBorder="1" applyAlignment="1">
      <alignment horizontal="center" vertical="center" wrapText="1"/>
    </xf>
    <xf numFmtId="188" fontId="6" fillId="34" borderId="10" xfId="61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33" borderId="10" xfId="61" applyNumberFormat="1" applyFont="1" applyFill="1" applyBorder="1" applyAlignment="1">
      <alignment horizontal="left" vertical="center" wrapText="1"/>
    </xf>
    <xf numFmtId="0" fontId="6" fillId="33" borderId="12" xfId="61" applyNumberFormat="1" applyFont="1" applyFill="1" applyBorder="1" applyAlignment="1">
      <alignment horizontal="left" vertical="center" wrapText="1"/>
    </xf>
    <xf numFmtId="188" fontId="6" fillId="0" borderId="12" xfId="61" applyNumberFormat="1" applyFont="1" applyFill="1" applyBorder="1" applyAlignment="1">
      <alignment horizontal="center" vertical="center" wrapText="1"/>
    </xf>
    <xf numFmtId="188" fontId="6" fillId="34" borderId="12" xfId="61" applyNumberFormat="1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vertical="center" wrapText="1"/>
    </xf>
    <xf numFmtId="1" fontId="6" fillId="33" borderId="10" xfId="0" applyNumberFormat="1" applyFont="1" applyFill="1" applyBorder="1" applyAlignment="1">
      <alignment vertical="center" wrapText="1"/>
    </xf>
    <xf numFmtId="0" fontId="6" fillId="0" borderId="10" xfId="61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34" fillId="0" borderId="10" xfId="0" applyNumberFormat="1" applyFont="1" applyBorder="1" applyAlignment="1">
      <alignment wrapText="1"/>
    </xf>
    <xf numFmtId="188" fontId="35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wrapText="1"/>
    </xf>
    <xf numFmtId="188" fontId="34" fillId="0" borderId="10" xfId="0" applyNumberFormat="1" applyFont="1" applyFill="1" applyBorder="1" applyAlignment="1">
      <alignment horizontal="center" vertical="center"/>
    </xf>
    <xf numFmtId="49" fontId="34" fillId="0" borderId="10" xfId="0" applyNumberFormat="1" applyFont="1" applyBorder="1" applyAlignment="1">
      <alignment horizontal="left" wrapText="1"/>
    </xf>
    <xf numFmtId="0" fontId="34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wrapText="1"/>
    </xf>
    <xf numFmtId="188" fontId="9" fillId="5" borderId="10" xfId="0" applyNumberFormat="1" applyFont="1" applyFill="1" applyBorder="1" applyAlignment="1">
      <alignment vertical="center" wrapText="1"/>
    </xf>
    <xf numFmtId="189" fontId="3" fillId="36" borderId="10" xfId="0" applyNumberFormat="1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wrapText="1"/>
    </xf>
    <xf numFmtId="188" fontId="3" fillId="33" borderId="12" xfId="0" applyNumberFormat="1" applyFont="1" applyFill="1" applyBorder="1" applyAlignment="1">
      <alignment horizontal="left" vertical="center" wrapText="1"/>
    </xf>
    <xf numFmtId="188" fontId="3" fillId="33" borderId="17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right" vertical="center"/>
    </xf>
    <xf numFmtId="0" fontId="9" fillId="33" borderId="18" xfId="0" applyFont="1" applyFill="1" applyBorder="1" applyAlignment="1">
      <alignment horizontal="center" vertical="center" wrapText="1"/>
    </xf>
    <xf numFmtId="189" fontId="6" fillId="33" borderId="0" xfId="0" applyNumberFormat="1" applyFont="1" applyFill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center" wrapText="1"/>
    </xf>
    <xf numFmtId="0" fontId="34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2"/>
  <sheetViews>
    <sheetView tabSelected="1" zoomScale="90" zoomScaleNormal="90" zoomScalePageLayoutView="0" workbookViewId="0" topLeftCell="A13">
      <selection activeCell="D158" sqref="D158"/>
    </sheetView>
  </sheetViews>
  <sheetFormatPr defaultColWidth="9.140625" defaultRowHeight="32.25" customHeight="1"/>
  <cols>
    <col min="1" max="1" width="5.421875" style="10" customWidth="1"/>
    <col min="2" max="2" width="37.7109375" style="5" customWidth="1"/>
    <col min="3" max="3" width="15.140625" style="5" customWidth="1"/>
    <col min="4" max="4" width="17.7109375" style="5" customWidth="1"/>
    <col min="5" max="5" width="19.57421875" style="20" customWidth="1"/>
    <col min="6" max="6" width="14.421875" style="20" customWidth="1"/>
    <col min="7" max="7" width="22.140625" style="4" customWidth="1"/>
    <col min="8" max="8" width="19.140625" style="4" customWidth="1"/>
    <col min="9" max="9" width="13.57421875" style="4" customWidth="1"/>
    <col min="10" max="16384" width="9.140625" style="4" customWidth="1"/>
  </cols>
  <sheetData>
    <row r="1" spans="1:7" s="5" customFormat="1" ht="17.25" customHeight="1">
      <c r="A1" s="3"/>
      <c r="E1" s="20"/>
      <c r="F1" s="168" t="s">
        <v>10</v>
      </c>
      <c r="G1" s="168"/>
    </row>
    <row r="2" spans="1:7" s="5" customFormat="1" ht="45" customHeight="1">
      <c r="A2" s="169" t="s">
        <v>187</v>
      </c>
      <c r="B2" s="169"/>
      <c r="C2" s="169"/>
      <c r="D2" s="169"/>
      <c r="E2" s="169"/>
      <c r="F2" s="169"/>
      <c r="G2" s="169"/>
    </row>
    <row r="3" spans="1:7" s="7" customFormat="1" ht="144.75" customHeight="1">
      <c r="A3" s="6" t="s">
        <v>0</v>
      </c>
      <c r="B3" s="6" t="s">
        <v>1</v>
      </c>
      <c r="C3" s="6" t="s">
        <v>174</v>
      </c>
      <c r="D3" s="6" t="s">
        <v>188</v>
      </c>
      <c r="E3" s="6" t="s">
        <v>2</v>
      </c>
      <c r="F3" s="6" t="s">
        <v>175</v>
      </c>
      <c r="G3" s="6" t="s">
        <v>176</v>
      </c>
    </row>
    <row r="4" spans="1:7" s="8" customFormat="1" ht="13.5" customHeight="1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2">
        <v>6</v>
      </c>
      <c r="G4" s="12">
        <v>7</v>
      </c>
    </row>
    <row r="5" spans="1:7" s="8" customFormat="1" ht="66.75" customHeight="1">
      <c r="A5" s="1"/>
      <c r="B5" s="35" t="s">
        <v>23</v>
      </c>
      <c r="C5" s="30">
        <f>C6+C7+C8+C9+C10+C11+C12</f>
        <v>1300000</v>
      </c>
      <c r="D5" s="30">
        <f>D6+D7+D8+D9+D10+D11+D12</f>
        <v>1353100</v>
      </c>
      <c r="E5" s="30"/>
      <c r="F5" s="30">
        <f>F6+F7+F8+F9+F10+F11</f>
        <v>683</v>
      </c>
      <c r="G5" s="38"/>
    </row>
    <row r="6" spans="1:8" s="8" customFormat="1" ht="48.75" customHeight="1">
      <c r="A6" s="40">
        <v>1</v>
      </c>
      <c r="B6" s="29" t="s">
        <v>43</v>
      </c>
      <c r="C6" s="39">
        <v>25000</v>
      </c>
      <c r="D6" s="39">
        <v>25000</v>
      </c>
      <c r="E6" s="29" t="s">
        <v>3</v>
      </c>
      <c r="F6" s="74">
        <v>8</v>
      </c>
      <c r="G6" s="62"/>
      <c r="H6" s="33"/>
    </row>
    <row r="7" spans="1:8" s="8" customFormat="1" ht="49.5" customHeight="1">
      <c r="A7" s="40">
        <v>2</v>
      </c>
      <c r="B7" s="102" t="s">
        <v>44</v>
      </c>
      <c r="C7" s="39">
        <v>25000</v>
      </c>
      <c r="D7" s="39">
        <v>25000</v>
      </c>
      <c r="E7" s="40" t="s">
        <v>3</v>
      </c>
      <c r="F7" s="74">
        <v>12</v>
      </c>
      <c r="G7" s="62"/>
      <c r="H7" s="33"/>
    </row>
    <row r="8" spans="1:8" s="8" customFormat="1" ht="49.5" customHeight="1">
      <c r="A8" s="40">
        <v>3</v>
      </c>
      <c r="B8" s="102" t="s">
        <v>163</v>
      </c>
      <c r="C8" s="39">
        <v>40000</v>
      </c>
      <c r="D8" s="87">
        <v>40000</v>
      </c>
      <c r="E8" s="92" t="s">
        <v>50</v>
      </c>
      <c r="F8" s="75">
        <v>5</v>
      </c>
      <c r="G8" s="62"/>
      <c r="H8" s="33"/>
    </row>
    <row r="9" spans="1:8" s="8" customFormat="1" ht="49.5" customHeight="1">
      <c r="A9" s="40">
        <v>4</v>
      </c>
      <c r="B9" s="102" t="s">
        <v>167</v>
      </c>
      <c r="C9" s="39">
        <v>150000</v>
      </c>
      <c r="D9" s="87">
        <v>150000</v>
      </c>
      <c r="E9" s="92" t="s">
        <v>50</v>
      </c>
      <c r="F9" s="75">
        <v>20</v>
      </c>
      <c r="G9" s="62"/>
      <c r="H9" s="33"/>
    </row>
    <row r="10" spans="1:8" s="8" customFormat="1" ht="58.5" customHeight="1">
      <c r="A10" s="40">
        <v>5</v>
      </c>
      <c r="B10" s="102" t="s">
        <v>124</v>
      </c>
      <c r="C10" s="39">
        <v>970000</v>
      </c>
      <c r="D10" s="87">
        <v>1005000</v>
      </c>
      <c r="E10" s="92" t="s">
        <v>50</v>
      </c>
      <c r="F10" s="75">
        <v>612</v>
      </c>
      <c r="G10" s="62"/>
      <c r="H10" s="33"/>
    </row>
    <row r="11" spans="1:8" s="8" customFormat="1" ht="115.5" customHeight="1">
      <c r="A11" s="40">
        <v>6</v>
      </c>
      <c r="B11" s="103" t="s">
        <v>49</v>
      </c>
      <c r="C11" s="39">
        <v>90000</v>
      </c>
      <c r="D11" s="87">
        <v>40200</v>
      </c>
      <c r="E11" s="92" t="s">
        <v>48</v>
      </c>
      <c r="F11" s="75">
        <v>26</v>
      </c>
      <c r="G11" s="62"/>
      <c r="H11" s="33"/>
    </row>
    <row r="12" spans="1:8" s="8" customFormat="1" ht="75.75" customHeight="1">
      <c r="A12" s="40">
        <v>7</v>
      </c>
      <c r="B12" s="104" t="s">
        <v>214</v>
      </c>
      <c r="C12" s="39"/>
      <c r="D12" s="87">
        <v>67900</v>
      </c>
      <c r="E12" s="92" t="s">
        <v>215</v>
      </c>
      <c r="F12" s="29"/>
      <c r="G12" s="62"/>
      <c r="H12" s="33"/>
    </row>
    <row r="13" spans="1:8" ht="25.5" customHeight="1">
      <c r="A13" s="71"/>
      <c r="B13" s="35" t="s">
        <v>22</v>
      </c>
      <c r="C13" s="76">
        <f>C14+C15+C16+C17+C18+C19</f>
        <v>2359000</v>
      </c>
      <c r="D13" s="76">
        <f>D14+D15+D16+D17+D18+D19</f>
        <v>1144834</v>
      </c>
      <c r="E13" s="30"/>
      <c r="F13" s="30">
        <f>F14+F15+F16+F17+F18+F19</f>
        <v>82</v>
      </c>
      <c r="G13" s="26"/>
      <c r="H13" s="33"/>
    </row>
    <row r="14" spans="1:8" ht="81.75" customHeight="1">
      <c r="A14" s="69">
        <v>1</v>
      </c>
      <c r="B14" s="47" t="s">
        <v>51</v>
      </c>
      <c r="C14" s="39">
        <v>550000</v>
      </c>
      <c r="D14" s="87">
        <v>590000</v>
      </c>
      <c r="E14" s="92" t="s">
        <v>50</v>
      </c>
      <c r="F14" s="31">
        <v>42</v>
      </c>
      <c r="G14" s="63"/>
      <c r="H14" s="33"/>
    </row>
    <row r="15" spans="1:8" ht="75.75" customHeight="1">
      <c r="A15" s="69">
        <v>2</v>
      </c>
      <c r="B15" s="47" t="s">
        <v>151</v>
      </c>
      <c r="C15" s="39">
        <v>970000</v>
      </c>
      <c r="D15" s="87">
        <v>40000</v>
      </c>
      <c r="E15" s="92" t="s">
        <v>50</v>
      </c>
      <c r="F15" s="31">
        <v>10</v>
      </c>
      <c r="G15" s="63"/>
      <c r="H15" s="33"/>
    </row>
    <row r="16" spans="1:8" ht="75.75" customHeight="1">
      <c r="A16" s="69">
        <v>3</v>
      </c>
      <c r="B16" s="47" t="s">
        <v>164</v>
      </c>
      <c r="C16" s="39">
        <v>50000</v>
      </c>
      <c r="D16" s="87">
        <v>30000</v>
      </c>
      <c r="E16" s="92" t="s">
        <v>50</v>
      </c>
      <c r="F16" s="31"/>
      <c r="G16" s="63"/>
      <c r="H16" s="33"/>
    </row>
    <row r="17" spans="1:8" ht="75.75" customHeight="1">
      <c r="A17" s="69">
        <v>4</v>
      </c>
      <c r="B17" s="47" t="s">
        <v>130</v>
      </c>
      <c r="C17" s="39">
        <v>97000</v>
      </c>
      <c r="D17" s="87">
        <v>20370</v>
      </c>
      <c r="E17" s="92" t="s">
        <v>131</v>
      </c>
      <c r="F17" s="31">
        <v>10</v>
      </c>
      <c r="G17" s="62"/>
      <c r="H17" s="33"/>
    </row>
    <row r="18" spans="1:8" ht="75.75" customHeight="1">
      <c r="A18" s="69">
        <v>5</v>
      </c>
      <c r="B18" s="105" t="s">
        <v>52</v>
      </c>
      <c r="C18" s="39">
        <v>656000</v>
      </c>
      <c r="D18" s="87">
        <v>439464</v>
      </c>
      <c r="E18" s="40" t="s">
        <v>53</v>
      </c>
      <c r="F18" s="31">
        <v>15</v>
      </c>
      <c r="G18" s="63"/>
      <c r="H18" s="33"/>
    </row>
    <row r="19" spans="1:8" ht="75.75" customHeight="1">
      <c r="A19" s="69">
        <v>6</v>
      </c>
      <c r="B19" s="47" t="s">
        <v>135</v>
      </c>
      <c r="C19" s="39">
        <v>36000</v>
      </c>
      <c r="D19" s="87">
        <v>25000</v>
      </c>
      <c r="E19" s="40" t="s">
        <v>127</v>
      </c>
      <c r="F19" s="31">
        <v>5</v>
      </c>
      <c r="G19" s="63"/>
      <c r="H19" s="33"/>
    </row>
    <row r="20" spans="1:8" ht="33" customHeight="1">
      <c r="A20" s="69"/>
      <c r="B20" s="35" t="s">
        <v>21</v>
      </c>
      <c r="C20" s="76">
        <f>SUM(C21:C47)</f>
        <v>6413644.1</v>
      </c>
      <c r="D20" s="76">
        <f>SUM(D21:D47)</f>
        <v>6555083.2</v>
      </c>
      <c r="E20" s="30">
        <f>SUM(E21:E47)</f>
        <v>0</v>
      </c>
      <c r="F20" s="30">
        <f>SUM(F21:F47)</f>
        <v>85</v>
      </c>
      <c r="G20" s="26"/>
      <c r="H20" s="33"/>
    </row>
    <row r="21" spans="1:8" ht="72" customHeight="1">
      <c r="A21" s="69">
        <v>1</v>
      </c>
      <c r="B21" s="41" t="s">
        <v>64</v>
      </c>
      <c r="C21" s="77">
        <v>100000</v>
      </c>
      <c r="D21" s="77">
        <v>0</v>
      </c>
      <c r="E21" s="40" t="s">
        <v>65</v>
      </c>
      <c r="F21" s="29"/>
      <c r="G21" s="63"/>
      <c r="H21" s="33"/>
    </row>
    <row r="22" spans="1:8" ht="78.75" customHeight="1">
      <c r="A22" s="69">
        <v>2</v>
      </c>
      <c r="B22" s="41" t="s">
        <v>66</v>
      </c>
      <c r="C22" s="73">
        <v>57000</v>
      </c>
      <c r="D22" s="84">
        <v>57200</v>
      </c>
      <c r="E22" s="40" t="s">
        <v>55</v>
      </c>
      <c r="F22" s="40"/>
      <c r="G22" s="62"/>
      <c r="H22" s="33"/>
    </row>
    <row r="23" spans="1:8" ht="78.75" customHeight="1">
      <c r="A23" s="69">
        <v>3</v>
      </c>
      <c r="B23" s="68" t="s">
        <v>182</v>
      </c>
      <c r="C23" s="73"/>
      <c r="D23" s="84">
        <v>17000</v>
      </c>
      <c r="E23" s="40" t="s">
        <v>183</v>
      </c>
      <c r="F23" s="40"/>
      <c r="G23" s="62"/>
      <c r="H23" s="33"/>
    </row>
    <row r="24" spans="1:8" ht="78.75" customHeight="1">
      <c r="A24" s="69">
        <v>4</v>
      </c>
      <c r="B24" s="68" t="s">
        <v>184</v>
      </c>
      <c r="C24" s="73"/>
      <c r="D24" s="84">
        <v>2100</v>
      </c>
      <c r="E24" s="40" t="s">
        <v>11</v>
      </c>
      <c r="F24" s="40"/>
      <c r="G24" s="62"/>
      <c r="H24" s="33"/>
    </row>
    <row r="25" spans="1:8" ht="67.5" customHeight="1">
      <c r="A25" s="69">
        <v>5</v>
      </c>
      <c r="B25" s="42" t="s">
        <v>54</v>
      </c>
      <c r="C25" s="73">
        <v>13200</v>
      </c>
      <c r="D25" s="85">
        <v>1220</v>
      </c>
      <c r="E25" s="40" t="s">
        <v>55</v>
      </c>
      <c r="F25" s="40"/>
      <c r="G25" s="62"/>
      <c r="H25" s="33"/>
    </row>
    <row r="26" spans="1:8" ht="78" customHeight="1">
      <c r="A26" s="69">
        <v>6</v>
      </c>
      <c r="B26" s="42" t="s">
        <v>56</v>
      </c>
      <c r="C26" s="73">
        <v>40295.5</v>
      </c>
      <c r="D26" s="84">
        <v>51000</v>
      </c>
      <c r="E26" s="40" t="s">
        <v>55</v>
      </c>
      <c r="F26" s="40"/>
      <c r="G26" s="62"/>
      <c r="H26" s="33"/>
    </row>
    <row r="27" spans="1:8" ht="71.25" customHeight="1">
      <c r="A27" s="69">
        <v>7</v>
      </c>
      <c r="B27" s="29" t="s">
        <v>57</v>
      </c>
      <c r="C27" s="78" t="s">
        <v>58</v>
      </c>
      <c r="D27" s="84">
        <v>2874</v>
      </c>
      <c r="E27" s="40" t="s">
        <v>55</v>
      </c>
      <c r="F27" s="40"/>
      <c r="G27" s="62"/>
      <c r="H27" s="33"/>
    </row>
    <row r="28" spans="1:8" ht="83.25" customHeight="1">
      <c r="A28" s="69">
        <v>8</v>
      </c>
      <c r="B28" s="43" t="s">
        <v>59</v>
      </c>
      <c r="C28" s="73">
        <v>45382</v>
      </c>
      <c r="D28" s="73">
        <v>0</v>
      </c>
      <c r="E28" s="40" t="s">
        <v>55</v>
      </c>
      <c r="F28" s="40"/>
      <c r="G28" s="62"/>
      <c r="H28" s="33"/>
    </row>
    <row r="29" spans="1:8" ht="69" customHeight="1">
      <c r="A29" s="69">
        <v>9</v>
      </c>
      <c r="B29" s="44" t="s">
        <v>60</v>
      </c>
      <c r="C29" s="73">
        <v>44200</v>
      </c>
      <c r="D29" s="73">
        <v>0</v>
      </c>
      <c r="E29" s="40" t="s">
        <v>55</v>
      </c>
      <c r="F29" s="40"/>
      <c r="G29" s="62"/>
      <c r="H29" s="33"/>
    </row>
    <row r="30" spans="1:8" ht="63.75" customHeight="1">
      <c r="A30" s="69">
        <v>10</v>
      </c>
      <c r="B30" s="43" t="s">
        <v>61</v>
      </c>
      <c r="C30" s="73">
        <v>6000</v>
      </c>
      <c r="D30" s="73">
        <v>0</v>
      </c>
      <c r="E30" s="40" t="s">
        <v>55</v>
      </c>
      <c r="F30" s="40"/>
      <c r="G30" s="62"/>
      <c r="H30" s="33"/>
    </row>
    <row r="31" spans="1:8" ht="57.75" customHeight="1">
      <c r="A31" s="69">
        <v>11</v>
      </c>
      <c r="B31" s="43" t="s">
        <v>62</v>
      </c>
      <c r="C31" s="45">
        <v>121855</v>
      </c>
      <c r="D31" s="106">
        <v>1128800</v>
      </c>
      <c r="E31" s="40" t="s">
        <v>55</v>
      </c>
      <c r="F31" s="40"/>
      <c r="G31" s="62"/>
      <c r="H31" s="33"/>
    </row>
    <row r="32" spans="1:8" ht="69.75" customHeight="1">
      <c r="A32" s="69">
        <v>12</v>
      </c>
      <c r="B32" s="61" t="s">
        <v>28</v>
      </c>
      <c r="C32" s="45">
        <v>17300</v>
      </c>
      <c r="D32" s="45">
        <v>0</v>
      </c>
      <c r="E32" s="40" t="s">
        <v>55</v>
      </c>
      <c r="F32" s="40"/>
      <c r="G32" s="62"/>
      <c r="H32" s="33"/>
    </row>
    <row r="33" spans="1:8" ht="38.25" customHeight="1">
      <c r="A33" s="69">
        <v>13</v>
      </c>
      <c r="B33" s="61" t="s">
        <v>29</v>
      </c>
      <c r="C33" s="45">
        <v>124268.2</v>
      </c>
      <c r="D33" s="86">
        <v>124268.2</v>
      </c>
      <c r="E33" s="40" t="s">
        <v>55</v>
      </c>
      <c r="F33" s="29"/>
      <c r="G33" s="62"/>
      <c r="H33" s="33"/>
    </row>
    <row r="34" spans="1:8" ht="78" customHeight="1">
      <c r="A34" s="69">
        <v>14</v>
      </c>
      <c r="B34" s="61" t="s">
        <v>30</v>
      </c>
      <c r="C34" s="45">
        <v>33789.4</v>
      </c>
      <c r="D34" s="86">
        <v>188481</v>
      </c>
      <c r="E34" s="40" t="s">
        <v>55</v>
      </c>
      <c r="F34" s="40"/>
      <c r="G34" s="62"/>
      <c r="H34" s="33"/>
    </row>
    <row r="35" spans="1:8" ht="96.75" customHeight="1">
      <c r="A35" s="69">
        <v>15</v>
      </c>
      <c r="B35" s="46" t="s">
        <v>63</v>
      </c>
      <c r="C35" s="45">
        <v>300000</v>
      </c>
      <c r="D35" s="86">
        <v>114000</v>
      </c>
      <c r="E35" s="40" t="s">
        <v>55</v>
      </c>
      <c r="F35" s="40"/>
      <c r="G35" s="62"/>
      <c r="H35" s="33"/>
    </row>
    <row r="36" spans="1:8" ht="96.75" customHeight="1">
      <c r="A36" s="69">
        <v>16</v>
      </c>
      <c r="B36" s="47" t="s">
        <v>68</v>
      </c>
      <c r="C36" s="39">
        <v>3000</v>
      </c>
      <c r="D36" s="87">
        <v>3000</v>
      </c>
      <c r="E36" s="57" t="s">
        <v>67</v>
      </c>
      <c r="F36" s="31"/>
      <c r="G36" s="63"/>
      <c r="H36" s="33"/>
    </row>
    <row r="37" spans="1:8" ht="52.5" customHeight="1">
      <c r="A37" s="69">
        <v>17</v>
      </c>
      <c r="B37" s="47" t="s">
        <v>147</v>
      </c>
      <c r="C37" s="39">
        <v>40000</v>
      </c>
      <c r="D37" s="87">
        <v>100000</v>
      </c>
      <c r="E37" s="90" t="s">
        <v>206</v>
      </c>
      <c r="F37" s="70">
        <v>10</v>
      </c>
      <c r="G37" s="63"/>
      <c r="H37" s="33"/>
    </row>
    <row r="38" spans="1:8" ht="58.5" customHeight="1">
      <c r="A38" s="69">
        <v>18</v>
      </c>
      <c r="B38" s="41" t="s">
        <v>148</v>
      </c>
      <c r="C38" s="79">
        <v>440000</v>
      </c>
      <c r="D38" s="88">
        <v>440000</v>
      </c>
      <c r="E38" s="91" t="s">
        <v>74</v>
      </c>
      <c r="F38" s="31"/>
      <c r="G38" s="63"/>
      <c r="H38" s="33"/>
    </row>
    <row r="39" spans="1:8" ht="58.5" customHeight="1">
      <c r="A39" s="69">
        <v>19</v>
      </c>
      <c r="B39" s="41" t="s">
        <v>160</v>
      </c>
      <c r="C39" s="79">
        <v>114400</v>
      </c>
      <c r="D39" s="89">
        <v>114000</v>
      </c>
      <c r="E39" s="91" t="s">
        <v>161</v>
      </c>
      <c r="F39" s="31">
        <v>5</v>
      </c>
      <c r="G39" s="63"/>
      <c r="H39" s="33"/>
    </row>
    <row r="40" spans="1:8" ht="58.5" customHeight="1">
      <c r="A40" s="69">
        <v>20</v>
      </c>
      <c r="B40" s="41" t="s">
        <v>162</v>
      </c>
      <c r="C40" s="79">
        <v>120000</v>
      </c>
      <c r="D40" s="93">
        <v>120000</v>
      </c>
      <c r="E40" s="92" t="s">
        <v>70</v>
      </c>
      <c r="F40" s="31">
        <v>7</v>
      </c>
      <c r="G40" s="63"/>
      <c r="H40" s="33"/>
    </row>
    <row r="41" spans="1:8" ht="39.75" customHeight="1">
      <c r="A41" s="69">
        <v>21</v>
      </c>
      <c r="B41" s="41" t="s">
        <v>75</v>
      </c>
      <c r="C41" s="81">
        <v>100000</v>
      </c>
      <c r="D41" s="94">
        <v>50000</v>
      </c>
      <c r="E41" s="92" t="s">
        <v>70</v>
      </c>
      <c r="F41" s="31"/>
      <c r="G41" s="63"/>
      <c r="H41" s="33"/>
    </row>
    <row r="42" spans="1:8" ht="39.75" customHeight="1">
      <c r="A42" s="69">
        <v>22</v>
      </c>
      <c r="B42" s="41" t="s">
        <v>168</v>
      </c>
      <c r="C42" s="81">
        <v>2425000</v>
      </c>
      <c r="D42" s="94">
        <v>2425000</v>
      </c>
      <c r="E42" s="92" t="s">
        <v>70</v>
      </c>
      <c r="F42" s="31">
        <v>25</v>
      </c>
      <c r="G42" s="63"/>
      <c r="H42" s="33"/>
    </row>
    <row r="43" spans="1:8" ht="72" customHeight="1">
      <c r="A43" s="69">
        <v>23</v>
      </c>
      <c r="B43" s="41" t="s">
        <v>149</v>
      </c>
      <c r="C43" s="81">
        <v>307000</v>
      </c>
      <c r="D43" s="86">
        <v>288000</v>
      </c>
      <c r="E43" s="40" t="s">
        <v>131</v>
      </c>
      <c r="F43" s="57">
        <v>23</v>
      </c>
      <c r="G43" s="63"/>
      <c r="H43" s="33"/>
    </row>
    <row r="44" spans="1:8" ht="67.5" customHeight="1">
      <c r="A44" s="69">
        <v>24</v>
      </c>
      <c r="B44" s="41" t="s">
        <v>133</v>
      </c>
      <c r="C44" s="81">
        <v>895000</v>
      </c>
      <c r="D44" s="86">
        <v>334100</v>
      </c>
      <c r="E44" s="40" t="s">
        <v>134</v>
      </c>
      <c r="F44" s="31">
        <v>15</v>
      </c>
      <c r="G44" s="63"/>
      <c r="H44" s="33"/>
    </row>
    <row r="45" spans="1:8" ht="71.25" customHeight="1">
      <c r="A45" s="69">
        <v>25</v>
      </c>
      <c r="B45" s="58" t="s">
        <v>132</v>
      </c>
      <c r="C45" s="39">
        <v>500000</v>
      </c>
      <c r="D45" s="87">
        <v>593000</v>
      </c>
      <c r="E45" s="40" t="s">
        <v>24</v>
      </c>
      <c r="F45" s="31"/>
      <c r="G45" s="63"/>
      <c r="H45" s="33"/>
    </row>
    <row r="46" spans="1:8" ht="62.25" customHeight="1">
      <c r="A46" s="69">
        <v>26</v>
      </c>
      <c r="B46" s="59" t="s">
        <v>169</v>
      </c>
      <c r="C46" s="82">
        <v>525000</v>
      </c>
      <c r="D46" s="95">
        <v>363000</v>
      </c>
      <c r="E46" s="92" t="s">
        <v>70</v>
      </c>
      <c r="F46" s="31"/>
      <c r="G46" s="63"/>
      <c r="H46" s="33"/>
    </row>
    <row r="47" spans="1:8" ht="45.75" customHeight="1">
      <c r="A47" s="69">
        <v>27</v>
      </c>
      <c r="B47" s="41" t="s">
        <v>69</v>
      </c>
      <c r="C47" s="80">
        <v>40954</v>
      </c>
      <c r="D47" s="89">
        <v>38040</v>
      </c>
      <c r="E47" s="56" t="s">
        <v>11</v>
      </c>
      <c r="F47" s="31"/>
      <c r="G47" s="63"/>
      <c r="H47" s="33"/>
    </row>
    <row r="48" spans="1:8" ht="28.5" customHeight="1">
      <c r="A48" s="69"/>
      <c r="B48" s="35" t="s">
        <v>20</v>
      </c>
      <c r="C48" s="76">
        <f>C49+C50+C51+C52+C53</f>
        <v>722329</v>
      </c>
      <c r="D48" s="76">
        <f>D49+D50+D51+D52+D53</f>
        <v>697545</v>
      </c>
      <c r="E48" s="30"/>
      <c r="F48" s="30">
        <f>F49+F50+F51+F52+F53</f>
        <v>5</v>
      </c>
      <c r="G48" s="26"/>
      <c r="H48" s="33"/>
    </row>
    <row r="49" spans="1:8" ht="53.25" customHeight="1">
      <c r="A49" s="69">
        <v>1</v>
      </c>
      <c r="B49" s="47" t="s">
        <v>137</v>
      </c>
      <c r="C49" s="39">
        <v>10000</v>
      </c>
      <c r="D49" s="39">
        <v>0</v>
      </c>
      <c r="E49" s="57" t="s">
        <v>3</v>
      </c>
      <c r="F49" s="31"/>
      <c r="G49" s="63"/>
      <c r="H49" s="33"/>
    </row>
    <row r="50" spans="1:8" ht="72.75" customHeight="1">
      <c r="A50" s="69">
        <v>2</v>
      </c>
      <c r="B50" s="107" t="s">
        <v>72</v>
      </c>
      <c r="C50" s="48">
        <v>2000</v>
      </c>
      <c r="D50" s="97">
        <v>2000</v>
      </c>
      <c r="E50" s="108" t="s">
        <v>73</v>
      </c>
      <c r="F50" s="28"/>
      <c r="G50" s="63"/>
      <c r="H50" s="33"/>
    </row>
    <row r="51" spans="1:8" ht="98.25" customHeight="1">
      <c r="A51" s="69">
        <v>3</v>
      </c>
      <c r="B51" s="109" t="s">
        <v>157</v>
      </c>
      <c r="C51" s="48">
        <v>157593</v>
      </c>
      <c r="D51" s="97">
        <v>157593</v>
      </c>
      <c r="E51" s="57" t="s">
        <v>158</v>
      </c>
      <c r="F51" s="29">
        <v>5</v>
      </c>
      <c r="G51" s="63"/>
      <c r="H51" s="33"/>
    </row>
    <row r="52" spans="1:8" ht="90" customHeight="1">
      <c r="A52" s="69">
        <v>4</v>
      </c>
      <c r="B52" s="47" t="s">
        <v>71</v>
      </c>
      <c r="C52" s="48">
        <v>25000</v>
      </c>
      <c r="D52" s="97">
        <v>25000</v>
      </c>
      <c r="E52" s="57" t="s">
        <v>136</v>
      </c>
      <c r="F52" s="29"/>
      <c r="G52" s="63"/>
      <c r="H52" s="33"/>
    </row>
    <row r="53" spans="1:8" ht="61.5" customHeight="1">
      <c r="A53" s="69">
        <v>5</v>
      </c>
      <c r="B53" s="58" t="s">
        <v>13</v>
      </c>
      <c r="C53" s="39">
        <v>527736</v>
      </c>
      <c r="D53" s="87">
        <v>512952</v>
      </c>
      <c r="E53" s="40" t="s">
        <v>11</v>
      </c>
      <c r="F53" s="110"/>
      <c r="G53" s="63"/>
      <c r="H53" s="33"/>
    </row>
    <row r="54" spans="1:8" ht="25.5" customHeight="1">
      <c r="A54" s="69"/>
      <c r="B54" s="36" t="s">
        <v>19</v>
      </c>
      <c r="C54" s="76">
        <f>C55+C63+C69+C76</f>
        <v>10227856.3</v>
      </c>
      <c r="D54" s="76">
        <f>D55+D63+D69+D76</f>
        <v>9671583.600000001</v>
      </c>
      <c r="E54" s="26"/>
      <c r="F54" s="26"/>
      <c r="G54" s="26"/>
      <c r="H54" s="33"/>
    </row>
    <row r="55" spans="1:8" ht="25.5" customHeight="1">
      <c r="A55" s="69"/>
      <c r="B55" s="35" t="s">
        <v>6</v>
      </c>
      <c r="C55" s="76">
        <f>C56+C57+C58+C59+C60+C61+C62</f>
        <v>5263252.7</v>
      </c>
      <c r="D55" s="76">
        <f>D56+D57+D58+D59+D60+D61+D62</f>
        <v>4916354.4</v>
      </c>
      <c r="E55" s="26"/>
      <c r="F55" s="26"/>
      <c r="G55" s="26"/>
      <c r="H55" s="33"/>
    </row>
    <row r="56" spans="1:8" ht="47.25" customHeight="1">
      <c r="A56" s="69">
        <v>1</v>
      </c>
      <c r="B56" s="47" t="s">
        <v>150</v>
      </c>
      <c r="C56" s="39">
        <v>140000</v>
      </c>
      <c r="D56" s="87">
        <v>140000</v>
      </c>
      <c r="E56" s="60" t="s">
        <v>3</v>
      </c>
      <c r="F56" s="31"/>
      <c r="G56" s="63"/>
      <c r="H56" s="33"/>
    </row>
    <row r="57" spans="1:8" ht="77.25" customHeight="1">
      <c r="A57" s="69">
        <v>2</v>
      </c>
      <c r="B57" s="47" t="s">
        <v>115</v>
      </c>
      <c r="C57" s="76">
        <v>1775</v>
      </c>
      <c r="D57" s="76">
        <v>1694.1</v>
      </c>
      <c r="E57" s="60" t="s">
        <v>3</v>
      </c>
      <c r="F57" s="28"/>
      <c r="G57" s="63"/>
      <c r="H57" s="33"/>
    </row>
    <row r="58" spans="1:8" ht="77.25" customHeight="1">
      <c r="A58" s="69">
        <v>3</v>
      </c>
      <c r="B58" s="47" t="s">
        <v>8</v>
      </c>
      <c r="C58" s="76">
        <v>3610</v>
      </c>
      <c r="D58" s="76">
        <v>5197.4</v>
      </c>
      <c r="E58" s="60" t="s">
        <v>3</v>
      </c>
      <c r="F58" s="28"/>
      <c r="G58" s="63"/>
      <c r="H58" s="33"/>
    </row>
    <row r="59" spans="1:8" ht="77.25" customHeight="1">
      <c r="A59" s="69">
        <v>4</v>
      </c>
      <c r="B59" s="49" t="s">
        <v>47</v>
      </c>
      <c r="C59" s="39">
        <v>3758204.7</v>
      </c>
      <c r="D59" s="39">
        <v>3739212.9</v>
      </c>
      <c r="E59" s="60" t="s">
        <v>3</v>
      </c>
      <c r="F59" s="28"/>
      <c r="G59" s="63"/>
      <c r="H59" s="33"/>
    </row>
    <row r="60" spans="1:8" ht="49.5" customHeight="1">
      <c r="A60" s="69">
        <v>5</v>
      </c>
      <c r="B60" s="49" t="s">
        <v>76</v>
      </c>
      <c r="C60" s="39">
        <v>814663</v>
      </c>
      <c r="D60" s="39">
        <v>790250</v>
      </c>
      <c r="E60" s="28" t="s">
        <v>11</v>
      </c>
      <c r="F60" s="21"/>
      <c r="G60" s="63"/>
      <c r="H60" s="33"/>
    </row>
    <row r="61" spans="1:8" ht="49.5" customHeight="1">
      <c r="A61" s="69">
        <v>6</v>
      </c>
      <c r="B61" s="49" t="s">
        <v>139</v>
      </c>
      <c r="C61" s="39">
        <v>445000</v>
      </c>
      <c r="D61" s="87">
        <v>130000</v>
      </c>
      <c r="E61" s="92" t="s">
        <v>70</v>
      </c>
      <c r="F61" s="21"/>
      <c r="G61" s="63"/>
      <c r="H61" s="33"/>
    </row>
    <row r="62" spans="1:8" ht="64.5" customHeight="1">
      <c r="A62" s="69">
        <v>7</v>
      </c>
      <c r="B62" s="49" t="s">
        <v>77</v>
      </c>
      <c r="C62" s="111">
        <v>100000</v>
      </c>
      <c r="D62" s="112">
        <v>110000</v>
      </c>
      <c r="E62" s="60" t="s">
        <v>78</v>
      </c>
      <c r="F62" s="21"/>
      <c r="G62" s="63"/>
      <c r="H62" s="33"/>
    </row>
    <row r="63" spans="1:8" ht="33.75" customHeight="1">
      <c r="A63" s="69"/>
      <c r="B63" s="35" t="s">
        <v>18</v>
      </c>
      <c r="C63" s="76">
        <f>SUM(C64:C68)</f>
        <v>383720</v>
      </c>
      <c r="D63" s="76">
        <f>SUM(D64:D68)</f>
        <v>337644</v>
      </c>
      <c r="E63" s="26"/>
      <c r="F63" s="26"/>
      <c r="G63" s="26"/>
      <c r="H63" s="33"/>
    </row>
    <row r="64" spans="1:8" ht="48.75" customHeight="1">
      <c r="A64" s="69">
        <v>1</v>
      </c>
      <c r="B64" s="113" t="s">
        <v>79</v>
      </c>
      <c r="C64" s="39">
        <v>3210</v>
      </c>
      <c r="D64" s="39">
        <v>1424</v>
      </c>
      <c r="E64" s="21" t="s">
        <v>3</v>
      </c>
      <c r="F64" s="28"/>
      <c r="G64" s="63"/>
      <c r="H64" s="33"/>
    </row>
    <row r="65" spans="1:8" ht="79.5" customHeight="1">
      <c r="A65" s="69">
        <v>2</v>
      </c>
      <c r="B65" s="114" t="s">
        <v>152</v>
      </c>
      <c r="C65" s="39">
        <v>7000</v>
      </c>
      <c r="D65" s="39">
        <v>7000</v>
      </c>
      <c r="E65" s="21" t="s">
        <v>3</v>
      </c>
      <c r="F65" s="28"/>
      <c r="G65" s="63"/>
      <c r="H65" s="33"/>
    </row>
    <row r="66" spans="1:8" ht="72.75" customHeight="1">
      <c r="A66" s="69">
        <v>3</v>
      </c>
      <c r="B66" s="107" t="s">
        <v>7</v>
      </c>
      <c r="C66" s="39">
        <v>49008</v>
      </c>
      <c r="D66" s="87">
        <v>20452</v>
      </c>
      <c r="E66" s="21" t="s">
        <v>3</v>
      </c>
      <c r="F66" s="40"/>
      <c r="G66" s="63"/>
      <c r="H66" s="33"/>
    </row>
    <row r="67" spans="1:8" ht="83.25" customHeight="1">
      <c r="A67" s="69">
        <v>4</v>
      </c>
      <c r="B67" s="107" t="s">
        <v>154</v>
      </c>
      <c r="C67" s="39">
        <v>324502</v>
      </c>
      <c r="D67" s="87">
        <v>298768</v>
      </c>
      <c r="E67" s="21" t="s">
        <v>11</v>
      </c>
      <c r="F67" s="31"/>
      <c r="G67" s="63"/>
      <c r="H67" s="33"/>
    </row>
    <row r="68" spans="1:8" ht="83.25" customHeight="1">
      <c r="A68" s="69">
        <v>5</v>
      </c>
      <c r="B68" s="107" t="s">
        <v>185</v>
      </c>
      <c r="C68" s="39"/>
      <c r="D68" s="87">
        <v>10000</v>
      </c>
      <c r="E68" s="21" t="s">
        <v>186</v>
      </c>
      <c r="F68" s="2"/>
      <c r="G68" s="63"/>
      <c r="H68" s="33"/>
    </row>
    <row r="69" spans="1:8" ht="40.5" customHeight="1">
      <c r="A69" s="69"/>
      <c r="B69" s="35" t="s">
        <v>16</v>
      </c>
      <c r="C69" s="76">
        <f>C70+C71+C72+C73+C74+C75</f>
        <v>1480000</v>
      </c>
      <c r="D69" s="76">
        <f>D70+D71+D72+D73+D74+D75</f>
        <v>1659534.2</v>
      </c>
      <c r="E69" s="26"/>
      <c r="F69" s="26"/>
      <c r="G69" s="26"/>
      <c r="H69" s="33"/>
    </row>
    <row r="70" spans="1:8" ht="63" customHeight="1">
      <c r="A70" s="69">
        <v>1</v>
      </c>
      <c r="B70" s="115" t="s">
        <v>117</v>
      </c>
      <c r="C70" s="116">
        <v>20000</v>
      </c>
      <c r="D70" s="117">
        <v>20000</v>
      </c>
      <c r="E70" s="118" t="s">
        <v>91</v>
      </c>
      <c r="F70" s="21"/>
      <c r="G70" s="63"/>
      <c r="H70" s="33"/>
    </row>
    <row r="71" spans="1:8" ht="63" customHeight="1">
      <c r="A71" s="69">
        <v>2</v>
      </c>
      <c r="B71" s="119" t="s">
        <v>118</v>
      </c>
      <c r="C71" s="120">
        <v>11000</v>
      </c>
      <c r="D71" s="121">
        <v>11000</v>
      </c>
      <c r="E71" s="122" t="s">
        <v>119</v>
      </c>
      <c r="F71" s="21"/>
      <c r="G71" s="63"/>
      <c r="H71" s="33"/>
    </row>
    <row r="72" spans="1:8" ht="63" customHeight="1">
      <c r="A72" s="69">
        <v>3</v>
      </c>
      <c r="B72" s="119" t="s">
        <v>120</v>
      </c>
      <c r="C72" s="120">
        <v>10000</v>
      </c>
      <c r="D72" s="121">
        <v>10000</v>
      </c>
      <c r="E72" s="122" t="s">
        <v>121</v>
      </c>
      <c r="F72" s="21"/>
      <c r="G72" s="63"/>
      <c r="H72" s="33"/>
    </row>
    <row r="73" spans="1:8" ht="54.75" customHeight="1">
      <c r="A73" s="69">
        <v>4</v>
      </c>
      <c r="B73" s="119" t="s">
        <v>122</v>
      </c>
      <c r="C73" s="120">
        <v>200000</v>
      </c>
      <c r="D73" s="87">
        <v>90000</v>
      </c>
      <c r="E73" s="123" t="s">
        <v>123</v>
      </c>
      <c r="F73" s="21"/>
      <c r="G73" s="63"/>
      <c r="H73" s="33"/>
    </row>
    <row r="74" spans="1:8" ht="54.75" customHeight="1">
      <c r="A74" s="69">
        <v>5</v>
      </c>
      <c r="B74" s="119" t="s">
        <v>125</v>
      </c>
      <c r="C74" s="120">
        <v>1239000</v>
      </c>
      <c r="D74" s="39">
        <v>1261534.2</v>
      </c>
      <c r="E74" s="28" t="s">
        <v>3</v>
      </c>
      <c r="F74" s="28"/>
      <c r="G74" s="63"/>
      <c r="H74" s="33"/>
    </row>
    <row r="75" spans="1:8" ht="54.75" customHeight="1">
      <c r="A75" s="69">
        <v>6</v>
      </c>
      <c r="B75" s="124" t="s">
        <v>208</v>
      </c>
      <c r="C75" s="120"/>
      <c r="D75" s="87">
        <v>267000</v>
      </c>
      <c r="E75" s="40" t="s">
        <v>207</v>
      </c>
      <c r="F75" s="28"/>
      <c r="G75" s="63"/>
      <c r="H75" s="33"/>
    </row>
    <row r="76" spans="1:8" ht="40.5" customHeight="1">
      <c r="A76" s="69"/>
      <c r="B76" s="35" t="s">
        <v>17</v>
      </c>
      <c r="C76" s="76">
        <f>C77+C78+C79+C80+C81+C82+C83+C84+C85+C86+C87+C88+C89+C90+C91+C92+C93+C94</f>
        <v>3100883.6</v>
      </c>
      <c r="D76" s="76">
        <f>D77+D78+D79+D80+D81+D82+D83+D84+D85+D86+D87+D88+D89+D90+D91+D92+D93+D94</f>
        <v>2758051</v>
      </c>
      <c r="E76" s="30"/>
      <c r="F76" s="30">
        <f>F77+F78+F79+F80+F81+F82+F83+F84+F85+F86+F87+F88+F89+F90+F91+F92+F93</f>
        <v>133</v>
      </c>
      <c r="G76" s="26"/>
      <c r="H76" s="33"/>
    </row>
    <row r="77" spans="1:8" ht="64.5" customHeight="1">
      <c r="A77" s="69">
        <v>1</v>
      </c>
      <c r="B77" s="47" t="s">
        <v>116</v>
      </c>
      <c r="C77" s="39">
        <v>174168</v>
      </c>
      <c r="D77" s="39">
        <v>89033</v>
      </c>
      <c r="E77" s="28" t="s">
        <v>3</v>
      </c>
      <c r="F77" s="31"/>
      <c r="G77" s="63"/>
      <c r="H77" s="33"/>
    </row>
    <row r="78" spans="1:8" ht="121.5" customHeight="1">
      <c r="A78" s="69">
        <v>2</v>
      </c>
      <c r="B78" s="50" t="s">
        <v>31</v>
      </c>
      <c r="C78" s="48">
        <v>9903</v>
      </c>
      <c r="D78" s="48">
        <v>2900</v>
      </c>
      <c r="E78" s="28" t="s">
        <v>3</v>
      </c>
      <c r="F78" s="28"/>
      <c r="G78" s="63"/>
      <c r="H78" s="33"/>
    </row>
    <row r="79" spans="1:8" ht="121.5" customHeight="1">
      <c r="A79" s="69">
        <v>3</v>
      </c>
      <c r="B79" s="50" t="s">
        <v>32</v>
      </c>
      <c r="C79" s="48">
        <v>4125</v>
      </c>
      <c r="D79" s="48">
        <v>630.8</v>
      </c>
      <c r="E79" s="28" t="s">
        <v>3</v>
      </c>
      <c r="F79" s="28">
        <v>4</v>
      </c>
      <c r="G79" s="63"/>
      <c r="H79" s="33"/>
    </row>
    <row r="80" spans="1:8" ht="78.75" customHeight="1">
      <c r="A80" s="69">
        <v>4</v>
      </c>
      <c r="B80" s="50" t="s">
        <v>33</v>
      </c>
      <c r="C80" s="48">
        <v>11695</v>
      </c>
      <c r="D80" s="97">
        <v>8582.6</v>
      </c>
      <c r="E80" s="28" t="s">
        <v>3</v>
      </c>
      <c r="F80" s="40">
        <v>40</v>
      </c>
      <c r="G80" s="63"/>
      <c r="H80" s="33"/>
    </row>
    <row r="81" spans="1:8" ht="53.25" customHeight="1">
      <c r="A81" s="69">
        <v>5</v>
      </c>
      <c r="B81" s="50" t="s">
        <v>34</v>
      </c>
      <c r="C81" s="48">
        <v>700</v>
      </c>
      <c r="D81" s="48">
        <v>700</v>
      </c>
      <c r="E81" s="28" t="s">
        <v>3</v>
      </c>
      <c r="F81" s="28"/>
      <c r="G81" s="63"/>
      <c r="H81" s="33"/>
    </row>
    <row r="82" spans="1:8" ht="65.25" customHeight="1">
      <c r="A82" s="69">
        <v>6</v>
      </c>
      <c r="B82" s="50" t="s">
        <v>35</v>
      </c>
      <c r="C82" s="48">
        <v>2555.9</v>
      </c>
      <c r="D82" s="48">
        <v>1100</v>
      </c>
      <c r="E82" s="28" t="s">
        <v>3</v>
      </c>
      <c r="F82" s="28">
        <v>1</v>
      </c>
      <c r="G82" s="63"/>
      <c r="H82" s="33"/>
    </row>
    <row r="83" spans="1:8" ht="81" customHeight="1">
      <c r="A83" s="69">
        <v>7</v>
      </c>
      <c r="B83" s="50" t="s">
        <v>36</v>
      </c>
      <c r="C83" s="48">
        <v>18460</v>
      </c>
      <c r="D83" s="48">
        <v>16570</v>
      </c>
      <c r="E83" s="28" t="s">
        <v>3</v>
      </c>
      <c r="F83" s="28">
        <v>88</v>
      </c>
      <c r="G83" s="63"/>
      <c r="H83" s="33"/>
    </row>
    <row r="84" spans="1:8" ht="71.25" customHeight="1">
      <c r="A84" s="69">
        <v>8</v>
      </c>
      <c r="B84" s="51" t="s">
        <v>37</v>
      </c>
      <c r="C84" s="48">
        <v>1900</v>
      </c>
      <c r="D84" s="48">
        <v>400</v>
      </c>
      <c r="E84" s="40" t="s">
        <v>3</v>
      </c>
      <c r="F84" s="40"/>
      <c r="G84" s="63"/>
      <c r="H84" s="33"/>
    </row>
    <row r="85" spans="1:8" ht="64.5" customHeight="1">
      <c r="A85" s="69">
        <v>9</v>
      </c>
      <c r="B85" s="51" t="s">
        <v>38</v>
      </c>
      <c r="C85" s="48">
        <v>1884</v>
      </c>
      <c r="D85" s="97">
        <v>2535</v>
      </c>
      <c r="E85" s="40" t="s">
        <v>3</v>
      </c>
      <c r="F85" s="40"/>
      <c r="G85" s="63"/>
      <c r="H85" s="33"/>
    </row>
    <row r="86" spans="1:8" ht="64.5" customHeight="1">
      <c r="A86" s="69">
        <v>10</v>
      </c>
      <c r="B86" s="51" t="s">
        <v>39</v>
      </c>
      <c r="C86" s="48">
        <v>47668</v>
      </c>
      <c r="D86" s="48">
        <v>0</v>
      </c>
      <c r="E86" s="40" t="s">
        <v>3</v>
      </c>
      <c r="F86" s="40"/>
      <c r="G86" s="63"/>
      <c r="H86" s="33"/>
    </row>
    <row r="87" spans="1:8" ht="84" customHeight="1">
      <c r="A87" s="69">
        <v>11</v>
      </c>
      <c r="B87" s="50" t="s">
        <v>40</v>
      </c>
      <c r="C87" s="48">
        <v>4344.3</v>
      </c>
      <c r="D87" s="97">
        <v>1533.7</v>
      </c>
      <c r="E87" s="28" t="s">
        <v>3</v>
      </c>
      <c r="F87" s="40"/>
      <c r="G87" s="63"/>
      <c r="H87" s="33"/>
    </row>
    <row r="88" spans="1:8" ht="69" customHeight="1">
      <c r="A88" s="69">
        <v>12</v>
      </c>
      <c r="B88" s="52" t="s">
        <v>128</v>
      </c>
      <c r="C88" s="48">
        <v>147754.1</v>
      </c>
      <c r="D88" s="48">
        <v>117322.6</v>
      </c>
      <c r="E88" s="28" t="s">
        <v>3</v>
      </c>
      <c r="F88" s="28"/>
      <c r="G88" s="63"/>
      <c r="H88" s="33"/>
    </row>
    <row r="89" spans="1:8" ht="84" customHeight="1">
      <c r="A89" s="69">
        <v>13</v>
      </c>
      <c r="B89" s="52" t="s">
        <v>129</v>
      </c>
      <c r="C89" s="48">
        <v>74667.3</v>
      </c>
      <c r="D89" s="48">
        <v>74667.3</v>
      </c>
      <c r="E89" s="40" t="s">
        <v>3</v>
      </c>
      <c r="F89" s="28"/>
      <c r="G89" s="63"/>
      <c r="H89" s="33"/>
    </row>
    <row r="90" spans="1:8" ht="84" customHeight="1">
      <c r="A90" s="69">
        <v>14</v>
      </c>
      <c r="B90" s="50" t="s">
        <v>41</v>
      </c>
      <c r="C90" s="48">
        <v>2064705</v>
      </c>
      <c r="D90" s="48">
        <v>1882063</v>
      </c>
      <c r="E90" s="28" t="s">
        <v>3</v>
      </c>
      <c r="F90" s="28"/>
      <c r="G90" s="63"/>
      <c r="H90" s="33"/>
    </row>
    <row r="91" spans="1:8" ht="53.25" customHeight="1">
      <c r="A91" s="69">
        <v>15</v>
      </c>
      <c r="B91" s="49" t="s">
        <v>45</v>
      </c>
      <c r="C91" s="39">
        <v>80000</v>
      </c>
      <c r="D91" s="39">
        <v>80000</v>
      </c>
      <c r="E91" s="28" t="s">
        <v>3</v>
      </c>
      <c r="F91" s="28"/>
      <c r="G91" s="63"/>
      <c r="H91" s="33"/>
    </row>
    <row r="92" spans="1:8" ht="53.25" customHeight="1">
      <c r="A92" s="69">
        <v>16</v>
      </c>
      <c r="B92" s="49" t="s">
        <v>145</v>
      </c>
      <c r="C92" s="39">
        <v>56354</v>
      </c>
      <c r="D92" s="39">
        <v>63443</v>
      </c>
      <c r="E92" s="28" t="s">
        <v>11</v>
      </c>
      <c r="F92" s="21"/>
      <c r="G92" s="63"/>
      <c r="H92" s="33"/>
    </row>
    <row r="93" spans="1:8" ht="58.5" customHeight="1">
      <c r="A93" s="69">
        <v>17</v>
      </c>
      <c r="B93" s="49" t="s">
        <v>126</v>
      </c>
      <c r="C93" s="39">
        <v>400000</v>
      </c>
      <c r="D93" s="87">
        <v>400000</v>
      </c>
      <c r="E93" s="60" t="s">
        <v>121</v>
      </c>
      <c r="F93" s="29"/>
      <c r="G93" s="63"/>
      <c r="H93" s="33"/>
    </row>
    <row r="94" spans="1:8" ht="93" customHeight="1">
      <c r="A94" s="69">
        <v>18</v>
      </c>
      <c r="B94" s="51" t="s">
        <v>216</v>
      </c>
      <c r="C94" s="48"/>
      <c r="D94" s="48">
        <v>16570</v>
      </c>
      <c r="E94" s="40" t="s">
        <v>3</v>
      </c>
      <c r="F94" s="40">
        <v>8</v>
      </c>
      <c r="G94" s="63"/>
      <c r="H94" s="33"/>
    </row>
    <row r="95" spans="1:8" ht="25.5" customHeight="1">
      <c r="A95" s="69"/>
      <c r="B95" s="37" t="s">
        <v>25</v>
      </c>
      <c r="C95" s="76">
        <f>C96+C109+C116+C119</f>
        <v>3135750</v>
      </c>
      <c r="D95" s="76">
        <f>D96+D109+D116+D119</f>
        <v>3997476.4</v>
      </c>
      <c r="E95" s="30"/>
      <c r="F95" s="30">
        <f>F96+F109+F116+F119</f>
        <v>0</v>
      </c>
      <c r="G95" s="26"/>
      <c r="H95" s="33"/>
    </row>
    <row r="96" spans="1:8" ht="28.5" customHeight="1">
      <c r="A96" s="69"/>
      <c r="B96" s="125" t="s">
        <v>94</v>
      </c>
      <c r="C96" s="126">
        <f>C97+C98+C99+C100+C101+C102+C103+C104+C105</f>
        <v>2427771</v>
      </c>
      <c r="D96" s="126">
        <f>D97+D98+D99+D100+D101+D102+D103+D104+D105+D106+D107+D108</f>
        <v>3238684</v>
      </c>
      <c r="E96" s="126"/>
      <c r="F96" s="126">
        <f>F97+F98+F99+F100+F101+F102+F103+F104+F105</f>
        <v>0</v>
      </c>
      <c r="G96" s="63"/>
      <c r="H96" s="33"/>
    </row>
    <row r="97" spans="1:8" ht="70.5" customHeight="1">
      <c r="A97" s="69">
        <v>1</v>
      </c>
      <c r="B97" s="115" t="s">
        <v>95</v>
      </c>
      <c r="C97" s="57">
        <v>566627</v>
      </c>
      <c r="D97" s="127">
        <v>566627</v>
      </c>
      <c r="E97" s="118" t="s">
        <v>55</v>
      </c>
      <c r="F97" s="2"/>
      <c r="G97" s="63"/>
      <c r="H97" s="33"/>
    </row>
    <row r="98" spans="1:8" ht="80.25" customHeight="1">
      <c r="A98" s="69">
        <v>2</v>
      </c>
      <c r="B98" s="115" t="s">
        <v>81</v>
      </c>
      <c r="C98" s="48">
        <v>5000</v>
      </c>
      <c r="D98" s="128">
        <v>0</v>
      </c>
      <c r="E98" s="129" t="s">
        <v>55</v>
      </c>
      <c r="F98" s="21"/>
      <c r="G98" s="63"/>
      <c r="H98" s="33"/>
    </row>
    <row r="99" spans="1:8" ht="101.25" customHeight="1">
      <c r="A99" s="69">
        <v>3</v>
      </c>
      <c r="B99" s="115" t="s">
        <v>140</v>
      </c>
      <c r="C99" s="57">
        <v>36200</v>
      </c>
      <c r="D99" s="127">
        <v>36200</v>
      </c>
      <c r="E99" s="118" t="s">
        <v>55</v>
      </c>
      <c r="F99" s="130"/>
      <c r="G99" s="63"/>
      <c r="H99" s="33"/>
    </row>
    <row r="100" spans="1:8" ht="70.5" customHeight="1">
      <c r="A100" s="69">
        <v>4</v>
      </c>
      <c r="B100" s="115" t="s">
        <v>96</v>
      </c>
      <c r="C100" s="57">
        <v>111569</v>
      </c>
      <c r="D100" s="127">
        <v>82697</v>
      </c>
      <c r="E100" s="118" t="s">
        <v>55</v>
      </c>
      <c r="F100" s="166"/>
      <c r="G100" s="63"/>
      <c r="H100" s="33"/>
    </row>
    <row r="101" spans="1:8" ht="51" customHeight="1">
      <c r="A101" s="69">
        <v>5</v>
      </c>
      <c r="B101" s="115" t="s">
        <v>155</v>
      </c>
      <c r="C101" s="57">
        <v>736592</v>
      </c>
      <c r="D101" s="127">
        <v>736592</v>
      </c>
      <c r="E101" s="118" t="s">
        <v>97</v>
      </c>
      <c r="F101" s="167"/>
      <c r="G101" s="63"/>
      <c r="H101" s="33"/>
    </row>
    <row r="102" spans="1:8" ht="54" customHeight="1">
      <c r="A102" s="69">
        <v>6</v>
      </c>
      <c r="B102" s="115" t="s">
        <v>98</v>
      </c>
      <c r="C102" s="57">
        <v>350618</v>
      </c>
      <c r="D102" s="127">
        <v>350618</v>
      </c>
      <c r="E102" s="118" t="s">
        <v>97</v>
      </c>
      <c r="F102" s="131"/>
      <c r="G102" s="63"/>
      <c r="H102" s="33"/>
    </row>
    <row r="103" spans="1:8" ht="54" customHeight="1">
      <c r="A103" s="69">
        <v>7</v>
      </c>
      <c r="B103" s="115" t="s">
        <v>99</v>
      </c>
      <c r="C103" s="57">
        <v>102252</v>
      </c>
      <c r="D103" s="127">
        <v>102252</v>
      </c>
      <c r="E103" s="118" t="s">
        <v>100</v>
      </c>
      <c r="F103" s="131"/>
      <c r="G103" s="63"/>
      <c r="H103" s="33"/>
    </row>
    <row r="104" spans="1:8" ht="66.75" customHeight="1">
      <c r="A104" s="69">
        <v>8</v>
      </c>
      <c r="B104" s="47" t="s">
        <v>101</v>
      </c>
      <c r="C104" s="57">
        <v>88913</v>
      </c>
      <c r="D104" s="127">
        <v>105427</v>
      </c>
      <c r="E104" s="40" t="s">
        <v>11</v>
      </c>
      <c r="F104" s="132"/>
      <c r="G104" s="63"/>
      <c r="H104" s="33"/>
    </row>
    <row r="105" spans="1:8" ht="81.75" customHeight="1">
      <c r="A105" s="69">
        <v>9</v>
      </c>
      <c r="B105" s="133" t="s">
        <v>170</v>
      </c>
      <c r="C105" s="57">
        <v>430000</v>
      </c>
      <c r="D105" s="127">
        <v>430000</v>
      </c>
      <c r="E105" s="40" t="s">
        <v>97</v>
      </c>
      <c r="F105" s="132"/>
      <c r="G105" s="63"/>
      <c r="H105" s="33"/>
    </row>
    <row r="106" spans="1:8" ht="115.5" customHeight="1">
      <c r="A106" s="69">
        <v>10</v>
      </c>
      <c r="B106" s="133" t="s">
        <v>179</v>
      </c>
      <c r="C106" s="57"/>
      <c r="D106" s="127">
        <v>791091</v>
      </c>
      <c r="E106" s="40" t="s">
        <v>55</v>
      </c>
      <c r="F106" s="132"/>
      <c r="G106" s="63"/>
      <c r="H106" s="33"/>
    </row>
    <row r="107" spans="1:8" ht="126" customHeight="1">
      <c r="A107" s="69">
        <v>11</v>
      </c>
      <c r="B107" s="133" t="s">
        <v>180</v>
      </c>
      <c r="C107" s="57"/>
      <c r="D107" s="127">
        <v>23280</v>
      </c>
      <c r="E107" s="40" t="s">
        <v>181</v>
      </c>
      <c r="F107" s="132"/>
      <c r="G107" s="63"/>
      <c r="H107" s="33"/>
    </row>
    <row r="108" spans="1:8" ht="126" customHeight="1">
      <c r="A108" s="69">
        <v>12</v>
      </c>
      <c r="B108" s="133" t="s">
        <v>205</v>
      </c>
      <c r="C108" s="57"/>
      <c r="D108" s="127">
        <v>13900</v>
      </c>
      <c r="E108" s="40" t="s">
        <v>55</v>
      </c>
      <c r="F108" s="132"/>
      <c r="G108" s="63"/>
      <c r="H108" s="33"/>
    </row>
    <row r="109" spans="1:8" ht="35.25" customHeight="1">
      <c r="A109" s="69"/>
      <c r="B109" s="134" t="s">
        <v>15</v>
      </c>
      <c r="C109" s="76">
        <f>SUM(C110:C114)</f>
        <v>126953</v>
      </c>
      <c r="D109" s="76">
        <f>SUM(D110:D115)</f>
        <v>142719.4</v>
      </c>
      <c r="E109" s="30"/>
      <c r="F109" s="30">
        <f>SUM(F110:F114)</f>
        <v>0</v>
      </c>
      <c r="G109" s="26"/>
      <c r="H109" s="33"/>
    </row>
    <row r="110" spans="1:8" ht="54.75" customHeight="1">
      <c r="A110" s="72">
        <v>1</v>
      </c>
      <c r="B110" s="52" t="s">
        <v>102</v>
      </c>
      <c r="C110" s="82">
        <v>1676</v>
      </c>
      <c r="D110" s="95">
        <v>3350.4</v>
      </c>
      <c r="E110" s="28" t="s">
        <v>106</v>
      </c>
      <c r="F110" s="2"/>
      <c r="G110" s="63"/>
      <c r="H110" s="33"/>
    </row>
    <row r="111" spans="1:8" ht="54.75" customHeight="1">
      <c r="A111" s="72">
        <v>2</v>
      </c>
      <c r="B111" s="52" t="s">
        <v>103</v>
      </c>
      <c r="C111" s="82">
        <v>28244</v>
      </c>
      <c r="D111" s="95">
        <v>54776</v>
      </c>
      <c r="E111" s="28" t="s">
        <v>106</v>
      </c>
      <c r="F111" s="2"/>
      <c r="G111" s="63"/>
      <c r="H111" s="33"/>
    </row>
    <row r="112" spans="1:8" ht="54.75" customHeight="1">
      <c r="A112" s="72">
        <v>3</v>
      </c>
      <c r="B112" s="52" t="s">
        <v>104</v>
      </c>
      <c r="C112" s="82">
        <v>43540</v>
      </c>
      <c r="D112" s="82">
        <v>0</v>
      </c>
      <c r="E112" s="28" t="s">
        <v>106</v>
      </c>
      <c r="F112" s="2"/>
      <c r="G112" s="63"/>
      <c r="H112" s="33"/>
    </row>
    <row r="113" spans="1:8" ht="54.75" customHeight="1">
      <c r="A113" s="72">
        <v>4</v>
      </c>
      <c r="B113" s="52" t="s">
        <v>105</v>
      </c>
      <c r="C113" s="82">
        <v>5000</v>
      </c>
      <c r="D113" s="82">
        <v>0</v>
      </c>
      <c r="E113" s="28" t="s">
        <v>3</v>
      </c>
      <c r="F113" s="2"/>
      <c r="G113" s="63"/>
      <c r="H113" s="33"/>
    </row>
    <row r="114" spans="1:8" ht="47.25" customHeight="1">
      <c r="A114" s="72">
        <v>5</v>
      </c>
      <c r="B114" s="135" t="s">
        <v>12</v>
      </c>
      <c r="C114" s="39">
        <v>48493</v>
      </c>
      <c r="D114" s="87">
        <v>82593</v>
      </c>
      <c r="E114" s="28" t="s">
        <v>11</v>
      </c>
      <c r="F114" s="2"/>
      <c r="G114" s="63"/>
      <c r="H114" s="33"/>
    </row>
    <row r="115" spans="1:8" ht="32.25" customHeight="1">
      <c r="A115" s="72">
        <v>6</v>
      </c>
      <c r="B115" s="40" t="s">
        <v>193</v>
      </c>
      <c r="C115" s="136"/>
      <c r="D115" s="137">
        <v>2000</v>
      </c>
      <c r="E115" s="54" t="s">
        <v>204</v>
      </c>
      <c r="F115" s="29"/>
      <c r="G115" s="63"/>
      <c r="H115" s="33"/>
    </row>
    <row r="116" spans="1:8" ht="29.25" customHeight="1">
      <c r="A116" s="69"/>
      <c r="B116" s="35" t="s">
        <v>110</v>
      </c>
      <c r="C116" s="76">
        <f>C117+C118</f>
        <v>170201</v>
      </c>
      <c r="D116" s="76">
        <f>D117+D118</f>
        <v>170201</v>
      </c>
      <c r="E116" s="30"/>
      <c r="F116" s="30">
        <f>F117+F118</f>
        <v>0</v>
      </c>
      <c r="G116" s="26"/>
      <c r="H116" s="33"/>
    </row>
    <row r="117" spans="1:8" ht="57.75" customHeight="1">
      <c r="A117" s="69">
        <v>1</v>
      </c>
      <c r="B117" s="138" t="s">
        <v>141</v>
      </c>
      <c r="C117" s="39">
        <v>153500</v>
      </c>
      <c r="D117" s="87">
        <v>153500</v>
      </c>
      <c r="E117" s="40" t="s">
        <v>142</v>
      </c>
      <c r="F117" s="31"/>
      <c r="G117" s="63"/>
      <c r="H117" s="33"/>
    </row>
    <row r="118" spans="1:8" ht="57.75" customHeight="1">
      <c r="A118" s="69">
        <v>2</v>
      </c>
      <c r="B118" s="138" t="s">
        <v>159</v>
      </c>
      <c r="C118" s="39">
        <v>16701</v>
      </c>
      <c r="D118" s="87">
        <v>16701</v>
      </c>
      <c r="E118" s="40" t="s">
        <v>91</v>
      </c>
      <c r="F118" s="31"/>
      <c r="G118" s="63"/>
      <c r="H118" s="33"/>
    </row>
    <row r="119" spans="1:8" ht="29.25" customHeight="1">
      <c r="A119" s="69"/>
      <c r="B119" s="35" t="s">
        <v>5</v>
      </c>
      <c r="C119" s="76">
        <f>SUM(C120:C124)</f>
        <v>410825</v>
      </c>
      <c r="D119" s="76">
        <f>SUM(D120:D124)</f>
        <v>445872</v>
      </c>
      <c r="E119" s="26"/>
      <c r="F119" s="26"/>
      <c r="G119" s="26"/>
      <c r="H119" s="33"/>
    </row>
    <row r="120" spans="1:8" ht="45" customHeight="1">
      <c r="A120" s="69">
        <v>1</v>
      </c>
      <c r="B120" s="139" t="s">
        <v>108</v>
      </c>
      <c r="C120" s="39">
        <v>24000</v>
      </c>
      <c r="D120" s="87">
        <v>26147</v>
      </c>
      <c r="E120" s="28" t="s">
        <v>107</v>
      </c>
      <c r="F120" s="21"/>
      <c r="G120" s="63"/>
      <c r="H120" s="33"/>
    </row>
    <row r="121" spans="1:8" ht="45.75" customHeight="1">
      <c r="A121" s="69">
        <v>2</v>
      </c>
      <c r="B121" s="21" t="s">
        <v>109</v>
      </c>
      <c r="C121" s="39">
        <v>24000</v>
      </c>
      <c r="D121" s="87">
        <v>24000</v>
      </c>
      <c r="E121" s="28" t="s">
        <v>107</v>
      </c>
      <c r="F121" s="21"/>
      <c r="G121" s="63"/>
      <c r="H121" s="33"/>
    </row>
    <row r="122" spans="1:8" ht="45" customHeight="1">
      <c r="A122" s="69">
        <v>3</v>
      </c>
      <c r="B122" s="139" t="s">
        <v>14</v>
      </c>
      <c r="C122" s="39">
        <v>119625</v>
      </c>
      <c r="D122" s="87">
        <v>117525</v>
      </c>
      <c r="E122" s="28" t="s">
        <v>11</v>
      </c>
      <c r="F122" s="2"/>
      <c r="G122" s="63"/>
      <c r="H122" s="33"/>
    </row>
    <row r="123" spans="1:8" ht="45" customHeight="1">
      <c r="A123" s="69">
        <v>4</v>
      </c>
      <c r="B123" s="139" t="s">
        <v>143</v>
      </c>
      <c r="C123" s="39">
        <v>193200</v>
      </c>
      <c r="D123" s="87">
        <v>193200</v>
      </c>
      <c r="E123" s="92" t="s">
        <v>144</v>
      </c>
      <c r="F123" s="2"/>
      <c r="G123" s="63"/>
      <c r="H123" s="33"/>
    </row>
    <row r="124" spans="1:8" ht="42.75" customHeight="1">
      <c r="A124" s="69">
        <v>5</v>
      </c>
      <c r="B124" s="139" t="s">
        <v>42</v>
      </c>
      <c r="C124" s="39">
        <v>50000</v>
      </c>
      <c r="D124" s="87">
        <v>85000</v>
      </c>
      <c r="E124" s="92" t="s">
        <v>24</v>
      </c>
      <c r="F124" s="2"/>
      <c r="G124" s="63"/>
      <c r="H124" s="33"/>
    </row>
    <row r="125" spans="1:8" ht="28.5" customHeight="1">
      <c r="A125" s="69"/>
      <c r="B125" s="35" t="s">
        <v>26</v>
      </c>
      <c r="C125" s="76">
        <f>C126+C127+C128+C129+C130+C131+C132+C133+C134+C135+C136+C137+C138+C139+C140+C141+C142+C143+C144+C145+C146+C147+C148+C149+C150+C151+C152+C153+C154+C155+C156+C157+C158</f>
        <v>2495413.48</v>
      </c>
      <c r="D125" s="76">
        <f>D126+D127++D128+D129+D130+D131+D132+D133+D134+D135+D136+D137+D138+D139+D140+D141+D142+D143+D144+D145+D146+D147+D148+D149+D150+D151+D152+D153+D154+D155+D156+D157+D158+D159+D160+D161+D162+D163</f>
        <v>2689543.2800000003</v>
      </c>
      <c r="E125" s="26"/>
      <c r="F125" s="26"/>
      <c r="G125" s="26"/>
      <c r="H125" s="33"/>
    </row>
    <row r="126" spans="1:8" ht="99.75" customHeight="1">
      <c r="A126" s="69">
        <v>1</v>
      </c>
      <c r="B126" s="113" t="s">
        <v>80</v>
      </c>
      <c r="C126" s="48">
        <v>6000</v>
      </c>
      <c r="D126" s="140">
        <v>7000</v>
      </c>
      <c r="E126" s="129" t="s">
        <v>55</v>
      </c>
      <c r="F126" s="21"/>
      <c r="G126" s="63"/>
      <c r="H126" s="33"/>
    </row>
    <row r="127" spans="1:8" ht="66.75" customHeight="1">
      <c r="A127" s="69">
        <v>2</v>
      </c>
      <c r="B127" s="113" t="s">
        <v>82</v>
      </c>
      <c r="C127" s="48">
        <v>7000</v>
      </c>
      <c r="D127" s="128">
        <v>0</v>
      </c>
      <c r="E127" s="129" t="s">
        <v>55</v>
      </c>
      <c r="F127" s="21"/>
      <c r="G127" s="63"/>
      <c r="H127" s="33"/>
    </row>
    <row r="128" spans="1:11" ht="77.25" customHeight="1">
      <c r="A128" s="69">
        <v>3</v>
      </c>
      <c r="B128" s="113" t="s">
        <v>83</v>
      </c>
      <c r="C128" s="48">
        <v>5000</v>
      </c>
      <c r="D128" s="128">
        <v>0</v>
      </c>
      <c r="E128" s="129" t="s">
        <v>55</v>
      </c>
      <c r="F128" s="21"/>
      <c r="G128" s="63"/>
      <c r="H128" s="33"/>
      <c r="I128" s="100"/>
      <c r="J128" s="100"/>
      <c r="K128" s="100"/>
    </row>
    <row r="129" spans="1:11" ht="84" customHeight="1">
      <c r="A129" s="69">
        <v>4</v>
      </c>
      <c r="B129" s="113" t="s">
        <v>84</v>
      </c>
      <c r="C129" s="48">
        <v>6000</v>
      </c>
      <c r="D129" s="128">
        <v>0</v>
      </c>
      <c r="E129" s="129" t="s">
        <v>55</v>
      </c>
      <c r="F129" s="21"/>
      <c r="G129" s="63"/>
      <c r="H129" s="33"/>
      <c r="I129" s="101"/>
      <c r="J129" s="100"/>
      <c r="K129" s="100"/>
    </row>
    <row r="130" spans="1:11" ht="83.25" customHeight="1">
      <c r="A130" s="69">
        <v>5</v>
      </c>
      <c r="B130" s="113" t="s">
        <v>85</v>
      </c>
      <c r="C130" s="48">
        <v>5000</v>
      </c>
      <c r="D130" s="140">
        <v>5500</v>
      </c>
      <c r="E130" s="129" t="s">
        <v>55</v>
      </c>
      <c r="F130" s="21"/>
      <c r="G130" s="63"/>
      <c r="H130" s="33"/>
      <c r="I130" s="100"/>
      <c r="J130" s="100"/>
      <c r="K130" s="100"/>
    </row>
    <row r="131" spans="1:11" ht="58.5" customHeight="1">
      <c r="A131" s="69">
        <v>6</v>
      </c>
      <c r="B131" s="107" t="s">
        <v>86</v>
      </c>
      <c r="C131" s="141">
        <v>32800</v>
      </c>
      <c r="D131" s="142">
        <v>15000</v>
      </c>
      <c r="E131" s="53" t="s">
        <v>55</v>
      </c>
      <c r="F131" s="21"/>
      <c r="G131" s="63"/>
      <c r="H131" s="33"/>
      <c r="I131" s="100"/>
      <c r="J131" s="100"/>
      <c r="K131" s="100"/>
    </row>
    <row r="132" spans="1:11" ht="69" customHeight="1">
      <c r="A132" s="69">
        <v>7</v>
      </c>
      <c r="B132" s="107" t="s">
        <v>173</v>
      </c>
      <c r="C132" s="141">
        <v>700</v>
      </c>
      <c r="D132" s="142">
        <v>700</v>
      </c>
      <c r="E132" s="53" t="s">
        <v>55</v>
      </c>
      <c r="F132" s="21"/>
      <c r="G132" s="63"/>
      <c r="H132" s="33"/>
      <c r="I132" s="100"/>
      <c r="J132" s="100"/>
      <c r="K132" s="100"/>
    </row>
    <row r="133" spans="1:11" ht="48" customHeight="1">
      <c r="A133" s="69">
        <v>8</v>
      </c>
      <c r="B133" s="58" t="s">
        <v>93</v>
      </c>
      <c r="C133" s="141">
        <v>58700</v>
      </c>
      <c r="D133" s="142">
        <v>58700</v>
      </c>
      <c r="E133" s="96" t="s">
        <v>50</v>
      </c>
      <c r="F133" s="21"/>
      <c r="G133" s="63"/>
      <c r="H133" s="33"/>
      <c r="I133" s="100"/>
      <c r="J133" s="100"/>
      <c r="K133" s="100"/>
    </row>
    <row r="134" spans="1:8" ht="48" customHeight="1">
      <c r="A134" s="69">
        <v>9</v>
      </c>
      <c r="B134" s="143" t="s">
        <v>87</v>
      </c>
      <c r="C134" s="141">
        <v>150678</v>
      </c>
      <c r="D134" s="142">
        <v>75000</v>
      </c>
      <c r="E134" s="53" t="s">
        <v>55</v>
      </c>
      <c r="F134" s="21"/>
      <c r="G134" s="63"/>
      <c r="H134" s="33"/>
    </row>
    <row r="135" spans="1:8" ht="48" customHeight="1">
      <c r="A135" s="69">
        <v>10</v>
      </c>
      <c r="B135" s="144" t="s">
        <v>166</v>
      </c>
      <c r="C135" s="39">
        <v>20718.48</v>
      </c>
      <c r="D135" s="87">
        <v>20718.48</v>
      </c>
      <c r="E135" s="54" t="s">
        <v>55</v>
      </c>
      <c r="F135" s="29"/>
      <c r="G135" s="63"/>
      <c r="H135" s="33"/>
    </row>
    <row r="136" spans="1:8" ht="61.5" customHeight="1">
      <c r="A136" s="69">
        <v>11</v>
      </c>
      <c r="B136" s="144" t="s">
        <v>171</v>
      </c>
      <c r="C136" s="39">
        <v>300000</v>
      </c>
      <c r="D136" s="87">
        <v>60000</v>
      </c>
      <c r="E136" s="96" t="s">
        <v>50</v>
      </c>
      <c r="F136" s="29"/>
      <c r="G136" s="63"/>
      <c r="H136" s="33"/>
    </row>
    <row r="137" spans="1:8" ht="100.5" customHeight="1">
      <c r="A137" s="69">
        <v>12</v>
      </c>
      <c r="B137" s="145" t="s">
        <v>88</v>
      </c>
      <c r="C137" s="141">
        <v>12000</v>
      </c>
      <c r="D137" s="142">
        <v>12000</v>
      </c>
      <c r="E137" s="53" t="s">
        <v>55</v>
      </c>
      <c r="F137" s="21"/>
      <c r="G137" s="63"/>
      <c r="H137" s="33"/>
    </row>
    <row r="138" spans="1:8" ht="84.75" customHeight="1">
      <c r="A138" s="69">
        <v>13</v>
      </c>
      <c r="B138" s="146" t="s">
        <v>89</v>
      </c>
      <c r="C138" s="147">
        <v>7000</v>
      </c>
      <c r="D138" s="148">
        <v>7000</v>
      </c>
      <c r="E138" s="53" t="s">
        <v>55</v>
      </c>
      <c r="F138" s="21"/>
      <c r="G138" s="63"/>
      <c r="H138" s="33"/>
    </row>
    <row r="139" spans="1:8" ht="48" customHeight="1">
      <c r="A139" s="69">
        <v>14</v>
      </c>
      <c r="B139" s="149" t="s">
        <v>90</v>
      </c>
      <c r="C139" s="147">
        <v>82000</v>
      </c>
      <c r="D139" s="148">
        <v>82000</v>
      </c>
      <c r="E139" s="55" t="s">
        <v>91</v>
      </c>
      <c r="F139" s="21"/>
      <c r="G139" s="63"/>
      <c r="H139" s="33"/>
    </row>
    <row r="140" spans="1:8" ht="48" customHeight="1">
      <c r="A140" s="69">
        <v>15</v>
      </c>
      <c r="B140" s="150" t="s">
        <v>92</v>
      </c>
      <c r="C140" s="141">
        <v>1200000</v>
      </c>
      <c r="D140" s="142">
        <v>1200000</v>
      </c>
      <c r="E140" s="96" t="s">
        <v>70</v>
      </c>
      <c r="F140" s="21"/>
      <c r="G140" s="63"/>
      <c r="H140" s="33"/>
    </row>
    <row r="141" spans="1:8" ht="60.75" customHeight="1">
      <c r="A141" s="69">
        <v>16</v>
      </c>
      <c r="B141" s="133" t="s">
        <v>172</v>
      </c>
      <c r="C141" s="147">
        <v>520000</v>
      </c>
      <c r="D141" s="148">
        <v>520000</v>
      </c>
      <c r="E141" s="54" t="s">
        <v>97</v>
      </c>
      <c r="F141" s="29"/>
      <c r="G141" s="63"/>
      <c r="H141" s="33"/>
    </row>
    <row r="142" spans="1:8" ht="50.25" customHeight="1">
      <c r="A142" s="69">
        <v>17</v>
      </c>
      <c r="B142" s="151" t="s">
        <v>138</v>
      </c>
      <c r="C142" s="141">
        <v>81817</v>
      </c>
      <c r="D142" s="142">
        <v>87800</v>
      </c>
      <c r="E142" s="54" t="s">
        <v>11</v>
      </c>
      <c r="F142" s="29"/>
      <c r="G142" s="63"/>
      <c r="H142" s="33"/>
    </row>
    <row r="143" spans="1:8" ht="32.25" customHeight="1">
      <c r="A143" s="69">
        <v>18</v>
      </c>
      <c r="B143" s="152" t="s">
        <v>189</v>
      </c>
      <c r="C143" s="57"/>
      <c r="D143" s="87">
        <v>110000</v>
      </c>
      <c r="E143" s="92" t="s">
        <v>190</v>
      </c>
      <c r="F143" s="28"/>
      <c r="G143" s="63"/>
      <c r="H143" s="33"/>
    </row>
    <row r="144" spans="1:8" ht="39" customHeight="1">
      <c r="A144" s="69">
        <v>19</v>
      </c>
      <c r="B144" s="152" t="s">
        <v>191</v>
      </c>
      <c r="C144" s="57"/>
      <c r="D144" s="87">
        <v>35000</v>
      </c>
      <c r="E144" s="28" t="s">
        <v>192</v>
      </c>
      <c r="F144" s="28"/>
      <c r="G144" s="63"/>
      <c r="H144" s="33"/>
    </row>
    <row r="145" spans="1:8" ht="32.25" customHeight="1">
      <c r="A145" s="69">
        <v>20</v>
      </c>
      <c r="B145" s="153" t="s">
        <v>194</v>
      </c>
      <c r="C145" s="154"/>
      <c r="D145" s="87">
        <v>11377</v>
      </c>
      <c r="E145" s="54" t="s">
        <v>204</v>
      </c>
      <c r="F145" s="29"/>
      <c r="G145" s="63"/>
      <c r="H145" s="33"/>
    </row>
    <row r="146" spans="1:8" ht="32.25" customHeight="1">
      <c r="A146" s="69">
        <v>21</v>
      </c>
      <c r="B146" s="155" t="s">
        <v>195</v>
      </c>
      <c r="C146" s="156"/>
      <c r="D146" s="97">
        <v>6701</v>
      </c>
      <c r="E146" s="54" t="s">
        <v>204</v>
      </c>
      <c r="F146" s="29"/>
      <c r="G146" s="63"/>
      <c r="H146" s="33"/>
    </row>
    <row r="147" spans="1:8" ht="32.25" customHeight="1">
      <c r="A147" s="69">
        <v>22</v>
      </c>
      <c r="B147" s="157" t="s">
        <v>196</v>
      </c>
      <c r="C147" s="156"/>
      <c r="D147" s="97">
        <v>4857</v>
      </c>
      <c r="E147" s="54" t="s">
        <v>204</v>
      </c>
      <c r="F147" s="29"/>
      <c r="G147" s="63"/>
      <c r="H147" s="33"/>
    </row>
    <row r="148" spans="1:8" ht="32.25" customHeight="1">
      <c r="A148" s="69">
        <v>23</v>
      </c>
      <c r="B148" s="158" t="s">
        <v>197</v>
      </c>
      <c r="C148" s="156"/>
      <c r="D148" s="97">
        <v>8399</v>
      </c>
      <c r="E148" s="54" t="s">
        <v>204</v>
      </c>
      <c r="F148" s="29"/>
      <c r="G148" s="63"/>
      <c r="H148" s="33"/>
    </row>
    <row r="149" spans="1:8" ht="32.25" customHeight="1">
      <c r="A149" s="69">
        <v>24</v>
      </c>
      <c r="B149" s="158" t="s">
        <v>198</v>
      </c>
      <c r="C149" s="156"/>
      <c r="D149" s="97">
        <v>995</v>
      </c>
      <c r="E149" s="54" t="s">
        <v>204</v>
      </c>
      <c r="F149" s="29"/>
      <c r="G149" s="63"/>
      <c r="H149" s="33"/>
    </row>
    <row r="150" spans="1:8" ht="32.25" customHeight="1">
      <c r="A150" s="69">
        <v>25</v>
      </c>
      <c r="B150" s="159" t="s">
        <v>199</v>
      </c>
      <c r="C150" s="156"/>
      <c r="D150" s="97">
        <v>6999</v>
      </c>
      <c r="E150" s="54" t="s">
        <v>204</v>
      </c>
      <c r="F150" s="29"/>
      <c r="G150" s="63"/>
      <c r="H150" s="33"/>
    </row>
    <row r="151" spans="1:8" ht="32.25" customHeight="1">
      <c r="A151" s="69">
        <v>26</v>
      </c>
      <c r="B151" s="158" t="s">
        <v>200</v>
      </c>
      <c r="C151" s="156"/>
      <c r="D151" s="97">
        <v>8488</v>
      </c>
      <c r="E151" s="54" t="s">
        <v>204</v>
      </c>
      <c r="F151" s="29"/>
      <c r="G151" s="63"/>
      <c r="H151" s="33"/>
    </row>
    <row r="152" spans="1:8" ht="32.25" customHeight="1">
      <c r="A152" s="69">
        <v>27</v>
      </c>
      <c r="B152" s="158" t="s">
        <v>201</v>
      </c>
      <c r="C152" s="156"/>
      <c r="D152" s="97">
        <v>3405</v>
      </c>
      <c r="E152" s="54" t="s">
        <v>204</v>
      </c>
      <c r="F152" s="29"/>
      <c r="G152" s="63"/>
      <c r="H152" s="33"/>
    </row>
    <row r="153" spans="1:8" ht="32.25" customHeight="1">
      <c r="A153" s="69">
        <v>28</v>
      </c>
      <c r="B153" s="158" t="s">
        <v>202</v>
      </c>
      <c r="C153" s="156"/>
      <c r="D153" s="97">
        <v>1655</v>
      </c>
      <c r="E153" s="54" t="s">
        <v>204</v>
      </c>
      <c r="F153" s="29"/>
      <c r="G153" s="63"/>
      <c r="H153" s="33"/>
    </row>
    <row r="154" spans="1:8" ht="32.25" customHeight="1">
      <c r="A154" s="69">
        <v>29</v>
      </c>
      <c r="B154" s="158" t="s">
        <v>203</v>
      </c>
      <c r="C154" s="156"/>
      <c r="D154" s="97">
        <v>3616</v>
      </c>
      <c r="E154" s="54" t="s">
        <v>204</v>
      </c>
      <c r="F154" s="29"/>
      <c r="G154" s="63"/>
      <c r="H154" s="33"/>
    </row>
    <row r="155" spans="1:8" ht="32.25" customHeight="1">
      <c r="A155" s="69">
        <v>30</v>
      </c>
      <c r="B155" s="158" t="s">
        <v>209</v>
      </c>
      <c r="C155" s="156"/>
      <c r="D155" s="97">
        <v>35436.7</v>
      </c>
      <c r="E155" s="54" t="s">
        <v>213</v>
      </c>
      <c r="F155" s="29"/>
      <c r="G155" s="63"/>
      <c r="H155" s="33"/>
    </row>
    <row r="156" spans="1:8" ht="32.25" customHeight="1">
      <c r="A156" s="69">
        <v>31</v>
      </c>
      <c r="B156" s="158" t="s">
        <v>210</v>
      </c>
      <c r="C156" s="156"/>
      <c r="D156" s="97">
        <v>45600.9</v>
      </c>
      <c r="E156" s="54" t="s">
        <v>213</v>
      </c>
      <c r="F156" s="29"/>
      <c r="G156" s="63"/>
      <c r="H156" s="33"/>
    </row>
    <row r="157" spans="1:8" ht="32.25" customHeight="1">
      <c r="A157" s="69">
        <v>32</v>
      </c>
      <c r="B157" s="158" t="s">
        <v>212</v>
      </c>
      <c r="C157" s="156"/>
      <c r="D157" s="97">
        <v>26331.5</v>
      </c>
      <c r="E157" s="54" t="s">
        <v>213</v>
      </c>
      <c r="F157" s="29"/>
      <c r="G157" s="63"/>
      <c r="H157" s="33"/>
    </row>
    <row r="158" spans="1:8" ht="32.25" customHeight="1">
      <c r="A158" s="69">
        <v>33</v>
      </c>
      <c r="B158" s="158" t="s">
        <v>211</v>
      </c>
      <c r="C158" s="156"/>
      <c r="D158" s="97">
        <v>102850.7</v>
      </c>
      <c r="E158" s="54" t="s">
        <v>213</v>
      </c>
      <c r="F158" s="29"/>
      <c r="G158" s="63"/>
      <c r="H158" s="33"/>
    </row>
    <row r="159" spans="1:8" ht="46.5" customHeight="1">
      <c r="A159" s="69">
        <v>34</v>
      </c>
      <c r="B159" s="160" t="s">
        <v>217</v>
      </c>
      <c r="C159" s="156"/>
      <c r="D159" s="97">
        <v>45500</v>
      </c>
      <c r="E159" s="54" t="s">
        <v>219</v>
      </c>
      <c r="F159" s="29"/>
      <c r="G159" s="63"/>
      <c r="H159" s="33"/>
    </row>
    <row r="160" spans="1:8" ht="32.25" customHeight="1">
      <c r="A160" s="69">
        <v>35</v>
      </c>
      <c r="B160" s="158" t="s">
        <v>218</v>
      </c>
      <c r="C160" s="156"/>
      <c r="D160" s="97">
        <v>13004</v>
      </c>
      <c r="E160" s="54" t="s">
        <v>219</v>
      </c>
      <c r="F160" s="29"/>
      <c r="G160" s="63"/>
      <c r="H160" s="33"/>
    </row>
    <row r="161" spans="1:8" ht="60.75" customHeight="1">
      <c r="A161" s="69">
        <v>36</v>
      </c>
      <c r="B161" s="161" t="s">
        <v>220</v>
      </c>
      <c r="C161" s="156"/>
      <c r="D161" s="97">
        <v>39000</v>
      </c>
      <c r="E161" s="54" t="s">
        <v>219</v>
      </c>
      <c r="F161" s="29"/>
      <c r="G161" s="63"/>
      <c r="H161" s="33"/>
    </row>
    <row r="162" spans="1:8" ht="60.75" customHeight="1">
      <c r="A162" s="69">
        <v>37</v>
      </c>
      <c r="B162" s="162" t="s">
        <v>224</v>
      </c>
      <c r="C162" s="156"/>
      <c r="D162" s="97">
        <v>19300</v>
      </c>
      <c r="E162" s="54" t="s">
        <v>219</v>
      </c>
      <c r="F162" s="29"/>
      <c r="G162" s="63"/>
      <c r="H162" s="33"/>
    </row>
    <row r="163" spans="1:8" ht="60.75" customHeight="1">
      <c r="A163" s="69">
        <v>38</v>
      </c>
      <c r="B163" s="162" t="s">
        <v>221</v>
      </c>
      <c r="C163" s="156"/>
      <c r="D163" s="97">
        <v>9609</v>
      </c>
      <c r="E163" s="54" t="s">
        <v>219</v>
      </c>
      <c r="F163" s="29"/>
      <c r="G163" s="63"/>
      <c r="H163" s="33"/>
    </row>
    <row r="164" spans="1:8" ht="135.75" customHeight="1">
      <c r="A164" s="69"/>
      <c r="B164" s="163" t="s">
        <v>27</v>
      </c>
      <c r="C164" s="76">
        <f>C165+C166+C167+C168+C169+C170</f>
        <v>3817677</v>
      </c>
      <c r="D164" s="76">
        <f>D165+D166+D167+D168+D169+D170</f>
        <v>3765667</v>
      </c>
      <c r="E164" s="26"/>
      <c r="F164" s="26"/>
      <c r="G164" s="26"/>
      <c r="H164" s="33"/>
    </row>
    <row r="165" spans="1:8" ht="137.25" customHeight="1">
      <c r="A165" s="69">
        <v>1</v>
      </c>
      <c r="B165" s="114" t="s">
        <v>153</v>
      </c>
      <c r="C165" s="39">
        <v>500000</v>
      </c>
      <c r="D165" s="87">
        <v>450000</v>
      </c>
      <c r="E165" s="40" t="s">
        <v>146</v>
      </c>
      <c r="F165" s="31"/>
      <c r="G165" s="63"/>
      <c r="H165" s="33"/>
    </row>
    <row r="166" spans="1:8" ht="42" customHeight="1">
      <c r="A166" s="69">
        <v>2</v>
      </c>
      <c r="B166" s="49" t="s">
        <v>111</v>
      </c>
      <c r="C166" s="39">
        <v>256565</v>
      </c>
      <c r="D166" s="87">
        <v>256565</v>
      </c>
      <c r="E166" s="60" t="s">
        <v>112</v>
      </c>
      <c r="F166" s="2"/>
      <c r="G166" s="63"/>
      <c r="H166" s="33"/>
    </row>
    <row r="167" spans="1:8" ht="86.25" customHeight="1">
      <c r="A167" s="69">
        <v>3</v>
      </c>
      <c r="B167" s="144" t="s">
        <v>156</v>
      </c>
      <c r="C167" s="39">
        <v>115000</v>
      </c>
      <c r="D167" s="87">
        <v>115000</v>
      </c>
      <c r="E167" s="164" t="s">
        <v>165</v>
      </c>
      <c r="F167" s="2"/>
      <c r="G167" s="63"/>
      <c r="H167" s="33"/>
    </row>
    <row r="168" spans="1:8" ht="42" customHeight="1">
      <c r="A168" s="69">
        <v>4</v>
      </c>
      <c r="B168" s="49" t="s">
        <v>113</v>
      </c>
      <c r="C168" s="39">
        <v>75000</v>
      </c>
      <c r="D168" s="87">
        <v>75000</v>
      </c>
      <c r="E168" s="60" t="s">
        <v>114</v>
      </c>
      <c r="F168" s="2"/>
      <c r="G168" s="63"/>
      <c r="H168" s="33"/>
    </row>
    <row r="169" spans="1:8" ht="30" customHeight="1">
      <c r="A169" s="69">
        <v>5</v>
      </c>
      <c r="B169" s="49" t="s">
        <v>9</v>
      </c>
      <c r="C169" s="39">
        <v>2358016</v>
      </c>
      <c r="D169" s="39">
        <v>2358016</v>
      </c>
      <c r="E169" s="60" t="s">
        <v>3</v>
      </c>
      <c r="F169" s="22"/>
      <c r="G169" s="63"/>
      <c r="H169" s="33"/>
    </row>
    <row r="170" spans="1:8" ht="42" customHeight="1">
      <c r="A170" s="69">
        <v>6</v>
      </c>
      <c r="B170" s="49" t="s">
        <v>46</v>
      </c>
      <c r="C170" s="39">
        <v>513096</v>
      </c>
      <c r="D170" s="39">
        <v>511086</v>
      </c>
      <c r="E170" s="60" t="s">
        <v>3</v>
      </c>
      <c r="F170" s="2"/>
      <c r="G170" s="63"/>
      <c r="H170" s="33"/>
    </row>
    <row r="171" spans="1:8" s="9" customFormat="1" ht="27.75" customHeight="1">
      <c r="A171" s="165" t="s">
        <v>4</v>
      </c>
      <c r="B171" s="165"/>
      <c r="C171" s="83">
        <f>C5+C13+C20+C48+C54+C95+C125+C164</f>
        <v>30471669.88</v>
      </c>
      <c r="D171" s="83">
        <f>D5+D13+D20+D48+D54+D95+D125+D164</f>
        <v>29874832.48</v>
      </c>
      <c r="E171" s="32"/>
      <c r="F171" s="32">
        <f>F5+F13+F20+F48+F54+F95+F125+F164</f>
        <v>855</v>
      </c>
      <c r="G171" s="27"/>
      <c r="H171" s="33"/>
    </row>
    <row r="172" spans="3:8" ht="20.25" customHeight="1">
      <c r="C172" s="14"/>
      <c r="D172" s="14"/>
      <c r="E172" s="23"/>
      <c r="F172" s="23"/>
      <c r="H172" s="34"/>
    </row>
    <row r="173" spans="3:8" ht="21.75" customHeight="1">
      <c r="C173" s="15"/>
      <c r="D173" s="15"/>
      <c r="E173" s="24"/>
      <c r="F173" s="24"/>
      <c r="H173" s="34"/>
    </row>
    <row r="174" spans="2:8" ht="21.75" customHeight="1">
      <c r="B174" s="19"/>
      <c r="C174" s="16"/>
      <c r="D174" s="16"/>
      <c r="E174" s="13"/>
      <c r="F174" s="13"/>
      <c r="H174" s="34"/>
    </row>
    <row r="175" spans="3:8" ht="18" customHeight="1">
      <c r="C175" s="17"/>
      <c r="D175" s="17"/>
      <c r="E175" s="25"/>
      <c r="F175" s="25"/>
      <c r="H175" s="99"/>
    </row>
    <row r="176" spans="3:8" ht="18" customHeight="1">
      <c r="C176" s="18"/>
      <c r="D176" s="18"/>
      <c r="H176" s="34"/>
    </row>
    <row r="177" spans="3:8" ht="18" customHeight="1">
      <c r="C177" s="15"/>
      <c r="D177" s="24"/>
      <c r="E177" s="24"/>
      <c r="F177" s="25"/>
      <c r="H177" s="34"/>
    </row>
    <row r="178" spans="2:8" ht="18" customHeight="1">
      <c r="B178" s="64" t="s">
        <v>177</v>
      </c>
      <c r="C178" s="16"/>
      <c r="D178" s="13"/>
      <c r="E178" s="13"/>
      <c r="H178" s="34"/>
    </row>
    <row r="179" spans="3:8" ht="17.25" customHeight="1">
      <c r="C179" s="17"/>
      <c r="D179" s="25"/>
      <c r="E179" s="25"/>
      <c r="H179" s="34"/>
    </row>
    <row r="180" spans="2:8" ht="31.5" customHeight="1">
      <c r="B180" s="65"/>
      <c r="C180" s="170" t="s">
        <v>223</v>
      </c>
      <c r="D180" s="171"/>
      <c r="E180" s="171"/>
      <c r="H180" s="98">
        <f>D8+D9+D10+D11+D12+D14+D15+D16+D17+D18+D19+D22+D23+D24+D25+D26+D27+D31+D33+D34+D35+D36+D37+D38+D39+D40+D41+D42+D43+D44+D45+D46+D47+D50+D51+D52+D53+D56+D61+D62+D66+D67+D68+D70+D71+D72+D73+D75+D80+D85+D87+D93+D97+D99+D100+D101+D102+D103+D104+D105+D106+D107+D108+D110+D111+D114+D115+D117+D118+D120+D121+D122+D123+D124+D130+D131+D132+D133+D134+D135+D136+D137+D138+D139+D140+D141+D142+D143+D144+D145+D146+D147+D148+D149+D150+D151+D152+D153+D154+D155+D156+D157+D158+D159+D160+D161+D162+D163+D165+D166+D167+D168</f>
        <v>18797018.179999996</v>
      </c>
    </row>
    <row r="181" spans="3:8" ht="17.25" customHeight="1">
      <c r="C181" s="17" t="s">
        <v>178</v>
      </c>
      <c r="D181" s="25"/>
      <c r="E181" s="25"/>
      <c r="H181" s="34"/>
    </row>
    <row r="182" spans="2:8" ht="40.5" customHeight="1">
      <c r="B182" s="66"/>
      <c r="C182" s="172" t="s">
        <v>222</v>
      </c>
      <c r="D182" s="173"/>
      <c r="E182" s="173"/>
      <c r="H182" s="67">
        <f>D8+D9+D10+D11+D12+D14+D15+D16+D17+D37+D38+D39+D40+D41+D42+D46+D61+D73+D123+D124+D133+D136+D140+D143+D167</f>
        <v>7637370</v>
      </c>
    </row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</sheetData>
  <sheetProtection/>
  <mergeCells count="6">
    <mergeCell ref="A171:B171"/>
    <mergeCell ref="F100:F101"/>
    <mergeCell ref="F1:G1"/>
    <mergeCell ref="A2:G2"/>
    <mergeCell ref="C180:E180"/>
    <mergeCell ref="C182:E182"/>
  </mergeCells>
  <printOptions/>
  <pageMargins left="0" right="0" top="0" bottom="0" header="0" footer="0"/>
  <pageSetup horizontalDpi="600" verticalDpi="600" orientation="portrait" scale="95" r:id="rId1"/>
  <headerFooter>
    <oddFooter>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2011-03-22T05:31:14Z</cp:lastPrinted>
  <dcterms:created xsi:type="dcterms:W3CDTF">2006-09-28T05:33:49Z</dcterms:created>
  <dcterms:modified xsi:type="dcterms:W3CDTF">2019-02-11T11:17:36Z</dcterms:modified>
  <cp:category/>
  <cp:version/>
  <cp:contentType/>
  <cp:contentStatus/>
</cp:coreProperties>
</file>