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" sheetId="1" r:id="rId1"/>
  </sheets>
  <definedNames>
    <definedName name="_xlnm.Print_Titles" localSheetId="0">'1'!$A:$B</definedName>
  </definedNames>
  <calcPr calcId="125725"/>
</workbook>
</file>

<file path=xl/calcChain.xml><?xml version="1.0" encoding="utf-8"?>
<calcChain xmlns="http://schemas.openxmlformats.org/spreadsheetml/2006/main">
  <c r="AB10" i="1"/>
  <c r="AB11"/>
  <c r="AB14"/>
  <c r="AB9"/>
  <c r="P10"/>
  <c r="P11"/>
  <c r="P12"/>
  <c r="P13"/>
  <c r="P14"/>
  <c r="P16"/>
  <c r="P17"/>
  <c r="P19"/>
  <c r="P20"/>
  <c r="P21"/>
  <c r="P23"/>
  <c r="P28"/>
  <c r="P30"/>
  <c r="P31"/>
  <c r="P32"/>
  <c r="Y10"/>
  <c r="Y11"/>
  <c r="Y12"/>
  <c r="Y13"/>
  <c r="Y14"/>
  <c r="Y15"/>
  <c r="Y16"/>
  <c r="Y18"/>
  <c r="Y19"/>
  <c r="Y21"/>
  <c r="Y22"/>
  <c r="Y23"/>
  <c r="Y24"/>
  <c r="Y26"/>
  <c r="Y27"/>
  <c r="Y28"/>
  <c r="Y29"/>
  <c r="Y30"/>
  <c r="Y31"/>
  <c r="Y32"/>
  <c r="Y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9"/>
  <c r="P9"/>
  <c r="CG33" l="1"/>
  <c r="CF33"/>
  <c r="CE33"/>
  <c r="CD33"/>
  <c r="CC33"/>
  <c r="CB33"/>
  <c r="CA33"/>
  <c r="BZ33"/>
  <c r="BY33"/>
  <c r="BX33"/>
  <c r="BW33"/>
  <c r="BV33"/>
  <c r="BU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N33"/>
  <c r="AM33"/>
  <c r="AL33"/>
  <c r="AK33"/>
  <c r="AJ33"/>
  <c r="AI33"/>
  <c r="AH33"/>
  <c r="AG33"/>
  <c r="AF33"/>
  <c r="AE33"/>
  <c r="AD33"/>
  <c r="AC33"/>
  <c r="AA33"/>
  <c r="Z33"/>
  <c r="X33"/>
  <c r="W33"/>
  <c r="U33"/>
  <c r="T33"/>
  <c r="R33"/>
  <c r="Q33"/>
  <c r="O33"/>
  <c r="N33"/>
  <c r="D33"/>
  <c r="C33"/>
  <c r="CI32"/>
  <c r="CH32"/>
  <c r="BT32"/>
  <c r="F32" s="1"/>
  <c r="BS32"/>
  <c r="E32" s="1"/>
  <c r="AP32"/>
  <c r="AO32"/>
  <c r="L32"/>
  <c r="K32"/>
  <c r="I32"/>
  <c r="H32"/>
  <c r="CI31"/>
  <c r="CH31"/>
  <c r="BT31"/>
  <c r="BS31"/>
  <c r="AP31"/>
  <c r="AO31"/>
  <c r="L31"/>
  <c r="K31"/>
  <c r="I31"/>
  <c r="H31"/>
  <c r="CI30"/>
  <c r="CH30"/>
  <c r="BT30"/>
  <c r="BS30"/>
  <c r="E30" s="1"/>
  <c r="AP30"/>
  <c r="AO30"/>
  <c r="L30"/>
  <c r="K30"/>
  <c r="I30"/>
  <c r="H30"/>
  <c r="CI29"/>
  <c r="CH29"/>
  <c r="BT29"/>
  <c r="BS29"/>
  <c r="AP29"/>
  <c r="AO29"/>
  <c r="L29"/>
  <c r="K29"/>
  <c r="I29"/>
  <c r="H29"/>
  <c r="CI28"/>
  <c r="CH28"/>
  <c r="BT28"/>
  <c r="BS28"/>
  <c r="AP28"/>
  <c r="AO28"/>
  <c r="L28"/>
  <c r="K28"/>
  <c r="I28"/>
  <c r="H28"/>
  <c r="CI27"/>
  <c r="CH27"/>
  <c r="BT27"/>
  <c r="BS27"/>
  <c r="AP27"/>
  <c r="AO27"/>
  <c r="L27"/>
  <c r="K27"/>
  <c r="I27"/>
  <c r="H27"/>
  <c r="CI26"/>
  <c r="CH26"/>
  <c r="BT26"/>
  <c r="BS26"/>
  <c r="AP26"/>
  <c r="AO26"/>
  <c r="L26"/>
  <c r="K26"/>
  <c r="I26"/>
  <c r="H26"/>
  <c r="CI25"/>
  <c r="CH25"/>
  <c r="BT25"/>
  <c r="BS25"/>
  <c r="AP25"/>
  <c r="AO25"/>
  <c r="L25"/>
  <c r="K25"/>
  <c r="I25"/>
  <c r="H25"/>
  <c r="CI24"/>
  <c r="CH24"/>
  <c r="BT24"/>
  <c r="BS24"/>
  <c r="E24" s="1"/>
  <c r="AP24"/>
  <c r="AO24"/>
  <c r="L24"/>
  <c r="K24"/>
  <c r="I24"/>
  <c r="H24"/>
  <c r="CI23"/>
  <c r="CH23"/>
  <c r="BT23"/>
  <c r="BS23"/>
  <c r="AP23"/>
  <c r="AO23"/>
  <c r="L23"/>
  <c r="K23"/>
  <c r="I23"/>
  <c r="H23"/>
  <c r="CI22"/>
  <c r="CH22"/>
  <c r="BT22"/>
  <c r="BS22"/>
  <c r="AP22"/>
  <c r="AO22"/>
  <c r="L22"/>
  <c r="K22"/>
  <c r="I22"/>
  <c r="H22"/>
  <c r="CI21"/>
  <c r="CH21"/>
  <c r="BT21"/>
  <c r="BS21"/>
  <c r="AP21"/>
  <c r="AO21"/>
  <c r="L21"/>
  <c r="K21"/>
  <c r="I21"/>
  <c r="H21"/>
  <c r="CI20"/>
  <c r="CH20"/>
  <c r="BT20"/>
  <c r="BS20"/>
  <c r="AP20"/>
  <c r="AO20"/>
  <c r="L20"/>
  <c r="K20"/>
  <c r="I20"/>
  <c r="H20"/>
  <c r="CI19"/>
  <c r="CH19"/>
  <c r="BT19"/>
  <c r="BS19"/>
  <c r="AP19"/>
  <c r="AO19"/>
  <c r="L19"/>
  <c r="K19"/>
  <c r="I19"/>
  <c r="H19"/>
  <c r="CI18"/>
  <c r="CH18"/>
  <c r="BT18"/>
  <c r="BS18"/>
  <c r="AP18"/>
  <c r="AO18"/>
  <c r="L18"/>
  <c r="K18"/>
  <c r="I18"/>
  <c r="H18"/>
  <c r="CI17"/>
  <c r="CH17"/>
  <c r="BT17"/>
  <c r="BS17"/>
  <c r="AP17"/>
  <c r="AO17"/>
  <c r="L17"/>
  <c r="K17"/>
  <c r="I17"/>
  <c r="H17"/>
  <c r="CI16"/>
  <c r="CH16"/>
  <c r="BT16"/>
  <c r="BS16"/>
  <c r="AP16"/>
  <c r="AO16"/>
  <c r="L16"/>
  <c r="K16"/>
  <c r="I16"/>
  <c r="H16"/>
  <c r="CI15"/>
  <c r="CH15"/>
  <c r="BT15"/>
  <c r="BS15"/>
  <c r="AP15"/>
  <c r="AO15"/>
  <c r="L15"/>
  <c r="K15"/>
  <c r="I15"/>
  <c r="H15"/>
  <c r="CI14"/>
  <c r="CH14"/>
  <c r="BT14"/>
  <c r="BS14"/>
  <c r="AP14"/>
  <c r="AO14"/>
  <c r="L14"/>
  <c r="K14"/>
  <c r="I14"/>
  <c r="H14"/>
  <c r="CI13"/>
  <c r="CH13"/>
  <c r="BT13"/>
  <c r="BS13"/>
  <c r="AP13"/>
  <c r="AO13"/>
  <c r="L13"/>
  <c r="K13"/>
  <c r="I13"/>
  <c r="H13"/>
  <c r="CI12"/>
  <c r="CH12"/>
  <c r="BT12"/>
  <c r="BS12"/>
  <c r="AP12"/>
  <c r="AO12"/>
  <c r="L12"/>
  <c r="K12"/>
  <c r="I12"/>
  <c r="H12"/>
  <c r="CI11"/>
  <c r="CH11"/>
  <c r="BT11"/>
  <c r="BS11"/>
  <c r="AP11"/>
  <c r="AO11"/>
  <c r="L11"/>
  <c r="K11"/>
  <c r="I11"/>
  <c r="H11"/>
  <c r="CI10"/>
  <c r="CH10"/>
  <c r="BT10"/>
  <c r="BS10"/>
  <c r="AP10"/>
  <c r="AO10"/>
  <c r="L10"/>
  <c r="K10"/>
  <c r="I10"/>
  <c r="H10"/>
  <c r="CI9"/>
  <c r="CI33" s="1"/>
  <c r="CH9"/>
  <c r="CH33" s="1"/>
  <c r="BT9"/>
  <c r="BS9"/>
  <c r="AP9"/>
  <c r="AO9"/>
  <c r="L9"/>
  <c r="K9"/>
  <c r="I9"/>
  <c r="H9"/>
  <c r="M20" l="1"/>
  <c r="M23"/>
  <c r="M13"/>
  <c r="M14"/>
  <c r="M15"/>
  <c r="M16"/>
  <c r="M17"/>
  <c r="M18"/>
  <c r="M19"/>
  <c r="M21"/>
  <c r="M22"/>
  <c r="M24"/>
  <c r="M25"/>
  <c r="M26"/>
  <c r="M27"/>
  <c r="M28"/>
  <c r="J10"/>
  <c r="J11"/>
  <c r="J12"/>
  <c r="J13"/>
  <c r="J14"/>
  <c r="AQ15"/>
  <c r="J16"/>
  <c r="AQ16"/>
  <c r="J17"/>
  <c r="AQ17"/>
  <c r="J18"/>
  <c r="AQ18"/>
  <c r="J19"/>
  <c r="AQ19"/>
  <c r="AQ20"/>
  <c r="J21"/>
  <c r="AQ21"/>
  <c r="J22"/>
  <c r="AQ22"/>
  <c r="J23"/>
  <c r="J24"/>
  <c r="AQ24"/>
  <c r="J25"/>
  <c r="J26"/>
  <c r="AQ26"/>
  <c r="J27"/>
  <c r="AQ27"/>
  <c r="J28"/>
  <c r="M10"/>
  <c r="M11"/>
  <c r="M12"/>
  <c r="AQ23"/>
  <c r="J9"/>
  <c r="AQ10"/>
  <c r="AQ11"/>
  <c r="AQ12"/>
  <c r="AQ13"/>
  <c r="AQ14"/>
  <c r="J15"/>
  <c r="AQ25"/>
  <c r="Y33"/>
  <c r="J20"/>
  <c r="L33"/>
  <c r="M9"/>
  <c r="AP33"/>
  <c r="AQ9"/>
  <c r="AQ28"/>
  <c r="J29"/>
  <c r="M29"/>
  <c r="AQ29"/>
  <c r="J30"/>
  <c r="M30"/>
  <c r="AQ30"/>
  <c r="J31"/>
  <c r="M31"/>
  <c r="AQ31"/>
  <c r="J32"/>
  <c r="M32"/>
  <c r="AQ32"/>
  <c r="G32"/>
  <c r="P33"/>
  <c r="S33"/>
  <c r="V33"/>
  <c r="AB33"/>
  <c r="E31"/>
  <c r="F21"/>
  <c r="F31"/>
  <c r="G31" s="1"/>
  <c r="F30"/>
  <c r="G30" s="1"/>
  <c r="F19"/>
  <c r="F20"/>
  <c r="F23"/>
  <c r="E12"/>
  <c r="F12"/>
  <c r="E16"/>
  <c r="F16"/>
  <c r="E22"/>
  <c r="E23"/>
  <c r="E13"/>
  <c r="F13"/>
  <c r="E19"/>
  <c r="E25"/>
  <c r="F24"/>
  <c r="G24" s="1"/>
  <c r="F25"/>
  <c r="G25" s="1"/>
  <c r="I33"/>
  <c r="BT33"/>
  <c r="E17"/>
  <c r="F17"/>
  <c r="E18"/>
  <c r="F18"/>
  <c r="E27"/>
  <c r="E21"/>
  <c r="F27"/>
  <c r="G27" s="1"/>
  <c r="E28"/>
  <c r="F28"/>
  <c r="E29"/>
  <c r="E20"/>
  <c r="F22"/>
  <c r="G22" s="1"/>
  <c r="F29"/>
  <c r="E10"/>
  <c r="F10"/>
  <c r="F11"/>
  <c r="E14"/>
  <c r="F14"/>
  <c r="E15"/>
  <c r="F15"/>
  <c r="E11"/>
  <c r="AO33"/>
  <c r="F9"/>
  <c r="H33"/>
  <c r="BS33"/>
  <c r="F26"/>
  <c r="E9"/>
  <c r="K33"/>
  <c r="E26"/>
  <c r="F33" l="1"/>
  <c r="J33"/>
  <c r="G17"/>
  <c r="G13"/>
  <c r="G10"/>
  <c r="G29"/>
  <c r="G28"/>
  <c r="G16"/>
  <c r="G12"/>
  <c r="G26"/>
  <c r="G15"/>
  <c r="G14"/>
  <c r="G11"/>
  <c r="G18"/>
  <c r="G21"/>
  <c r="G9"/>
  <c r="G23"/>
  <c r="G19"/>
  <c r="AQ33"/>
  <c r="M33"/>
  <c r="G20"/>
  <c r="E33"/>
  <c r="G33" l="1"/>
</calcChain>
</file>

<file path=xl/sharedStrings.xml><?xml version="1.0" encoding="utf-8"?>
<sst xmlns="http://schemas.openxmlformats.org/spreadsheetml/2006/main" count="159" uniqueCount="79">
  <si>
    <t>Հ Ա Շ Վ Ե Տ Վ ՈՒ Թ Յ ՈՒ Ն</t>
  </si>
  <si>
    <t>հազար դրամ</t>
  </si>
  <si>
    <t>Հ/Հ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</si>
  <si>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</si>
  <si>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</si>
  <si>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</si>
  <si>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</si>
  <si>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</si>
  <si>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Վ Ա Ր Չ Ա ԿԱ Ն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</si>
  <si>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</si>
  <si>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</si>
  <si>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</si>
  <si>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</si>
  <si>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</si>
  <si>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</si>
  <si>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</si>
  <si>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</si>
  <si>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</si>
  <si>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</si>
  <si>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</si>
  <si>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</si>
  <si>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</si>
  <si>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</si>
  <si>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</si>
  <si>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</si>
  <si>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</si>
  <si>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</si>
  <si>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</si>
  <si>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</si>
  <si>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</si>
  <si>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</si>
  <si>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</si>
  <si>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</si>
  <si>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</si>
  <si>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</si>
  <si>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</si>
  <si>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 1332                                  Համայնքի վարչական տարածքում գտնվող պետական սեփականություն համարվող հողերի վարձավճարներ </t>
  </si>
  <si>
    <t>տող 1334
Այլ գույքի վարձակալությունից մուտքեր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</si>
  <si>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</si>
  <si>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</si>
  <si>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փաստ.</t>
  </si>
  <si>
    <t>կատ. %-ը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</si>
  <si>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</si>
  <si>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</si>
  <si>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</si>
  <si>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</si>
  <si>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</si>
  <si>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</si>
  <si>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</si>
  <si>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</si>
  <si>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</si>
  <si>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</si>
  <si>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</si>
  <si>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</si>
  <si>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</si>
  <si>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</si>
  <si>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</si>
  <si>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</si>
  <si>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</si>
  <si>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</si>
  <si>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</si>
  <si>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</si>
  <si>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</si>
  <si>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</si>
  <si>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</si>
  <si>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</si>
  <si>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</si>
  <si>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2019թ. Տարեկան</t>
  </si>
  <si>
    <t xml:space="preserve"> ՀՀ  ՏԱՎՈՒՇԻ  ՄԱՐԶԻ  ՀԱՄԱՅՆՔՆԵՐԻ  ԲՅՈՒՋԵՏԱՅԻՆ  ԵԿԱՄՈՒՏՆԵՐԻ  ՎԵՐԱԲԵՐՅԱԼ  (աճողական)  2019 թվականի փետրվարի 1 - ի դրությամբ             </t>
  </si>
  <si>
    <t xml:space="preserve">տող 1333                                   Համայնքի վարչ. տար. գտնվող պետ.և համ. սեփ.պատկանող հողամասերի կառուցապ. իրավունքի դիմաց գանձվող վարձավճար </t>
  </si>
  <si>
    <t>1343.Օրենքով սահման. դեպքերում համայնք. hիմն. կողմից առանց տեղ. տուրքի գանձման մատ. ծառ-երի կամ կատարվող գործողութ.դիմաց ստացվող (գանձվող) այլ վճարներ</t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</si>
  <si>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</si>
  <si>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</si>
  <si>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</si>
  <si>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</si>
  <si>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</si>
  <si>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</si>
  <si>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 </t>
    </r>
    <r>
      <rPr>
        <sz val="10"/>
        <rFont val="GHEA Grapalat"/>
        <family val="3"/>
      </rPr>
      <t>Պետության կողմից ՏԻՄ պատվիր. լիազոր.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</si>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</sst>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color theme="1"/>
      <name val="Calibri"/>
      <family val="2"/>
      <scheme val="minor"/>
    </font>
    <font>
      <sz val="10"/>
      <name val="Arial LatArm"/>
      <family val="2"/>
    </font>
    <font>
      <b/>
      <i/>
      <sz val="10"/>
      <name val="GHEA Grapalat"/>
      <family val="3"/>
    </font>
    <font>
      <sz val="10"/>
      <color theme="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" fillId="0" borderId="9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5" fillId="0" borderId="7" xfId="0" applyNumberFormat="1" applyFont="1" applyBorder="1" applyAlignment="1" applyProtection="1">
      <alignment vertical="center" wrapText="1"/>
    </xf>
    <xf numFmtId="4" fontId="5" fillId="0" borderId="8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4" xfId="0" applyNumberFormat="1" applyFont="1" applyFill="1" applyBorder="1" applyAlignment="1" applyProtection="1">
      <alignment horizontal="center" vertical="center" wrapText="1"/>
    </xf>
    <xf numFmtId="0" fontId="5" fillId="5" borderId="6" xfId="0" applyNumberFormat="1" applyFont="1" applyFill="1" applyBorder="1" applyAlignment="1" applyProtection="1">
      <alignment horizontal="center" vertical="center" wrapText="1"/>
    </xf>
    <xf numFmtId="0" fontId="5" fillId="5" borderId="7" xfId="0" applyNumberFormat="1" applyFont="1" applyFill="1" applyBorder="1" applyAlignment="1" applyProtection="1">
      <alignment horizontal="center" vertical="center" wrapText="1"/>
    </xf>
    <xf numFmtId="0" fontId="5" fillId="5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" fontId="2" fillId="4" borderId="6" xfId="0" applyNumberFormat="1" applyFont="1" applyFill="1" applyBorder="1" applyAlignment="1" applyProtection="1">
      <alignment horizontal="center" vertical="center" wrapText="1"/>
    </xf>
    <xf numFmtId="4" fontId="2" fillId="4" borderId="7" xfId="0" applyNumberFormat="1" applyFont="1" applyFill="1" applyBorder="1" applyAlignment="1" applyProtection="1">
      <alignment horizontal="center" vertical="center" wrapText="1"/>
    </xf>
    <xf numFmtId="4" fontId="2" fillId="4" borderId="8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12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horizontal="center" vertical="center" wrapText="1"/>
    </xf>
    <xf numFmtId="4" fontId="5" fillId="3" borderId="12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4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 textRotation="90" wrapText="1"/>
    </xf>
    <xf numFmtId="4" fontId="2" fillId="5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textRotation="90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" fontId="2" fillId="5" borderId="9" xfId="0" applyNumberFormat="1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164" fontId="2" fillId="0" borderId="9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 applyProtection="1">
      <alignment horizontal="right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 wrapText="1"/>
    </xf>
    <xf numFmtId="165" fontId="2" fillId="6" borderId="9" xfId="0" applyNumberFormat="1" applyFont="1" applyFill="1" applyBorder="1" applyAlignment="1" applyProtection="1">
      <alignment horizontal="center" vertical="center" wrapText="1"/>
    </xf>
    <xf numFmtId="165" fontId="2" fillId="7" borderId="9" xfId="0" applyNumberFormat="1" applyFont="1" applyFill="1" applyBorder="1" applyAlignment="1" applyProtection="1">
      <alignment horizontal="center" vertical="center" wrapText="1"/>
    </xf>
    <xf numFmtId="165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/>
    </xf>
    <xf numFmtId="164" fontId="2" fillId="0" borderId="15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 applyProtection="1">
      <alignment horizontal="right" vertical="center"/>
      <protection locked="0"/>
    </xf>
    <xf numFmtId="165" fontId="2" fillId="3" borderId="15" xfId="0" applyNumberFormat="1" applyFont="1" applyFill="1" applyBorder="1" applyAlignment="1" applyProtection="1">
      <alignment horizontal="center" vertical="center" wrapText="1"/>
    </xf>
    <xf numFmtId="165" fontId="2" fillId="8" borderId="9" xfId="0" applyNumberFormat="1" applyFont="1" applyFill="1" applyBorder="1" applyAlignment="1">
      <alignment horizontal="center" vertical="center"/>
    </xf>
    <xf numFmtId="165" fontId="2" fillId="8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>
      <alignment horizontal="center"/>
    </xf>
    <xf numFmtId="165" fontId="2" fillId="8" borderId="9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8" borderId="9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65" fontId="9" fillId="0" borderId="17" xfId="0" applyNumberFormat="1" applyFont="1" applyBorder="1" applyAlignment="1" applyProtection="1">
      <alignment horizontal="right" vertical="center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164" fontId="11" fillId="0" borderId="9" xfId="1" applyNumberFormat="1" applyFont="1" applyBorder="1" applyAlignment="1">
      <alignment horizontal="center"/>
    </xf>
    <xf numFmtId="0" fontId="2" fillId="9" borderId="6" xfId="0" applyFont="1" applyFill="1" applyBorder="1" applyAlignment="1" applyProtection="1">
      <alignment horizontal="left" vertical="center"/>
    </xf>
    <xf numFmtId="0" fontId="2" fillId="9" borderId="8" xfId="0" applyFont="1" applyFill="1" applyBorder="1" applyAlignment="1" applyProtection="1">
      <alignment horizontal="left" vertical="center"/>
    </xf>
    <xf numFmtId="165" fontId="2" fillId="9" borderId="9" xfId="0" applyNumberFormat="1" applyFont="1" applyFill="1" applyBorder="1" applyAlignment="1" applyProtection="1">
      <alignment horizontal="center" vertical="center"/>
    </xf>
    <xf numFmtId="165" fontId="2" fillId="9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  <protection locked="0"/>
    </xf>
    <xf numFmtId="164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67"/>
  <sheetViews>
    <sheetView tabSelected="1" workbookViewId="0">
      <selection activeCell="AE6" sqref="AE6:AH6"/>
    </sheetView>
  </sheetViews>
  <sheetFormatPr defaultColWidth="11.7109375" defaultRowHeight="14.25" customHeight="1"/>
  <cols>
    <col min="1" max="1" width="4.140625" style="16" customWidth="1"/>
    <col min="2" max="2" width="11.7109375" style="1"/>
    <col min="3" max="3" width="11.7109375" style="2"/>
    <col min="4" max="4" width="6.5703125" style="2" customWidth="1"/>
    <col min="5" max="6" width="11.7109375" style="2"/>
    <col min="7" max="7" width="7.28515625" style="2" customWidth="1"/>
    <col min="8" max="9" width="11.7109375" style="2"/>
    <col min="10" max="10" width="6.42578125" style="2" customWidth="1"/>
    <col min="11" max="12" width="11.7109375" style="2"/>
    <col min="13" max="13" width="7.140625" style="2" customWidth="1"/>
    <col min="14" max="14" width="11.7109375" style="2"/>
    <col min="15" max="15" width="11.7109375" style="3"/>
    <col min="16" max="16" width="7" style="2" customWidth="1"/>
    <col min="17" max="18" width="11.7109375" style="2"/>
    <col min="19" max="19" width="7.140625" style="2" customWidth="1"/>
    <col min="20" max="21" width="11.7109375" style="2"/>
    <col min="22" max="22" width="6.85546875" style="2" customWidth="1"/>
    <col min="23" max="24" width="11.7109375" style="2"/>
    <col min="25" max="25" width="7.7109375" style="2" customWidth="1"/>
    <col min="26" max="27" width="11.7109375" style="2"/>
    <col min="28" max="28" width="6.85546875" style="2" customWidth="1"/>
    <col min="29" max="30" width="11.7109375" style="2"/>
    <col min="31" max="31" width="13.7109375" style="2" customWidth="1"/>
    <col min="32" max="32" width="11.7109375" style="2"/>
    <col min="33" max="33" width="11.7109375" style="3"/>
    <col min="34" max="42" width="11.7109375" style="2"/>
    <col min="43" max="43" width="8.42578125" style="2" customWidth="1"/>
    <col min="44" max="16384" width="11.7109375" style="2"/>
  </cols>
  <sheetData>
    <row r="1" spans="1:87" ht="14.25" customHeight="1">
      <c r="A1" s="20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5"/>
      <c r="P1" s="5"/>
      <c r="Q1" s="5"/>
      <c r="R1" s="5"/>
      <c r="S1" s="5"/>
      <c r="U1" s="5"/>
      <c r="V1" s="5"/>
      <c r="X1" s="5"/>
      <c r="Y1" s="5"/>
      <c r="AA1" s="5"/>
      <c r="AB1" s="5"/>
      <c r="AC1" s="5"/>
      <c r="AD1" s="5"/>
      <c r="AE1" s="7"/>
      <c r="AF1" s="7"/>
      <c r="AH1" s="7"/>
      <c r="AJ1" s="7"/>
      <c r="AK1" s="6"/>
      <c r="AL1" s="6"/>
      <c r="AM1" s="6"/>
      <c r="AN1" s="7"/>
      <c r="AO1" s="7"/>
      <c r="AP1" s="7"/>
      <c r="AQ1" s="7"/>
      <c r="AS1" s="7"/>
      <c r="AT1" s="7"/>
      <c r="AU1" s="7"/>
      <c r="AW1" s="7"/>
      <c r="AY1" s="7"/>
      <c r="AZ1" s="7"/>
      <c r="BA1" s="7"/>
      <c r="BC1" s="7"/>
      <c r="BD1" s="7"/>
      <c r="BE1" s="7"/>
      <c r="BG1" s="7"/>
      <c r="BH1" s="7"/>
      <c r="BI1" s="7"/>
      <c r="BK1" s="7"/>
      <c r="BM1" s="7"/>
      <c r="BN1" s="7"/>
      <c r="BO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F1" s="7"/>
      <c r="CG1" s="7"/>
    </row>
    <row r="2" spans="1:87" ht="33" customHeight="1">
      <c r="A2" s="20"/>
      <c r="B2" s="4"/>
      <c r="C2" s="80" t="s">
        <v>68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1"/>
      <c r="Q2" s="5"/>
      <c r="R2" s="20"/>
      <c r="S2" s="20"/>
      <c r="U2" s="20"/>
      <c r="V2" s="20"/>
      <c r="X2" s="5"/>
      <c r="Y2" s="5"/>
      <c r="AA2" s="5"/>
      <c r="AB2" s="5"/>
      <c r="AC2" s="5"/>
      <c r="AD2" s="5"/>
      <c r="AE2" s="7"/>
      <c r="AF2" s="7"/>
      <c r="AH2" s="7"/>
      <c r="AJ2" s="7"/>
      <c r="AK2" s="7"/>
      <c r="AL2" s="7"/>
      <c r="AM2" s="7"/>
      <c r="AN2" s="7"/>
      <c r="AO2" s="7"/>
      <c r="AP2" s="7"/>
      <c r="AQ2" s="7"/>
      <c r="AS2" s="7"/>
      <c r="AT2" s="7"/>
      <c r="AU2" s="7"/>
      <c r="AW2" s="7"/>
      <c r="AY2" s="7"/>
      <c r="AZ2" s="7"/>
      <c r="BA2" s="7"/>
      <c r="BC2" s="7"/>
      <c r="BD2" s="7"/>
      <c r="BE2" s="7"/>
      <c r="BG2" s="7"/>
      <c r="BH2" s="7"/>
      <c r="BI2" s="7"/>
      <c r="BK2" s="7"/>
      <c r="BM2" s="7"/>
      <c r="BN2" s="7"/>
      <c r="BO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F2" s="7"/>
      <c r="CG2" s="7"/>
    </row>
    <row r="3" spans="1:87" ht="12" customHeight="1">
      <c r="B3" s="8"/>
      <c r="L3" s="9"/>
      <c r="O3" s="66" t="s">
        <v>1</v>
      </c>
      <c r="P3" s="66"/>
      <c r="U3" s="20"/>
      <c r="V3" s="20"/>
      <c r="X3" s="5"/>
      <c r="Y3" s="5"/>
      <c r="AA3" s="5"/>
      <c r="AB3" s="5"/>
      <c r="AC3" s="5"/>
      <c r="AD3" s="5"/>
      <c r="AE3" s="7"/>
      <c r="AF3" s="7"/>
      <c r="AH3" s="7"/>
      <c r="AJ3" s="7"/>
      <c r="AK3" s="7"/>
      <c r="AL3" s="7"/>
      <c r="AM3" s="7"/>
      <c r="AN3" s="7"/>
      <c r="AO3" s="7"/>
      <c r="AP3" s="7"/>
      <c r="AQ3" s="7"/>
      <c r="AS3" s="7"/>
      <c r="AT3" s="7"/>
      <c r="AU3" s="7"/>
      <c r="AW3" s="7"/>
      <c r="AY3" s="7"/>
      <c r="AZ3" s="7"/>
      <c r="BA3" s="7"/>
      <c r="BC3" s="7"/>
      <c r="BD3" s="7"/>
      <c r="BE3" s="7"/>
      <c r="BG3" s="7"/>
      <c r="BH3" s="7"/>
      <c r="BI3" s="7"/>
      <c r="BK3" s="7"/>
      <c r="BM3" s="7"/>
      <c r="BN3" s="7"/>
      <c r="BO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F3" s="7"/>
      <c r="CG3" s="7"/>
    </row>
    <row r="4" spans="1:87" s="10" customFormat="1" ht="12" customHeight="1">
      <c r="A4" s="78" t="s">
        <v>2</v>
      </c>
      <c r="B4" s="67" t="s">
        <v>3</v>
      </c>
      <c r="C4" s="82" t="s">
        <v>4</v>
      </c>
      <c r="D4" s="82" t="s">
        <v>5</v>
      </c>
      <c r="E4" s="69" t="s">
        <v>6</v>
      </c>
      <c r="F4" s="70"/>
      <c r="G4" s="71"/>
      <c r="H4" s="25" t="s">
        <v>7</v>
      </c>
      <c r="I4" s="26"/>
      <c r="J4" s="27"/>
      <c r="K4" s="49" t="s">
        <v>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1"/>
      <c r="BR4" s="83" t="s">
        <v>9</v>
      </c>
      <c r="BS4" s="52" t="s">
        <v>10</v>
      </c>
      <c r="BT4" s="53"/>
      <c r="BU4" s="49" t="s">
        <v>11</v>
      </c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1"/>
      <c r="CG4" s="83" t="s">
        <v>9</v>
      </c>
      <c r="CH4" s="84" t="s">
        <v>12</v>
      </c>
      <c r="CI4" s="85"/>
    </row>
    <row r="5" spans="1:87" s="10" customFormat="1" ht="25.5" customHeight="1">
      <c r="A5" s="79"/>
      <c r="B5" s="68"/>
      <c r="C5" s="86"/>
      <c r="D5" s="86"/>
      <c r="E5" s="72"/>
      <c r="F5" s="73"/>
      <c r="G5" s="74"/>
      <c r="H5" s="28"/>
      <c r="I5" s="29"/>
      <c r="J5" s="30"/>
      <c r="K5" s="43" t="s">
        <v>13</v>
      </c>
      <c r="L5" s="44"/>
      <c r="M5" s="44"/>
      <c r="N5" s="44"/>
      <c r="O5" s="44"/>
      <c r="P5" s="44"/>
      <c r="Q5" s="44"/>
      <c r="R5" s="44"/>
      <c r="S5" s="44"/>
      <c r="T5" s="43" t="s">
        <v>13</v>
      </c>
      <c r="U5" s="44"/>
      <c r="V5" s="44"/>
      <c r="W5" s="44"/>
      <c r="X5" s="44"/>
      <c r="Y5" s="44"/>
      <c r="Z5" s="44"/>
      <c r="AA5" s="44"/>
      <c r="AB5" s="44"/>
      <c r="AC5" s="18"/>
      <c r="AD5" s="19"/>
      <c r="AE5" s="22" t="s">
        <v>14</v>
      </c>
      <c r="AF5" s="23"/>
      <c r="AG5" s="23"/>
      <c r="AH5" s="23"/>
      <c r="AI5" s="23"/>
      <c r="AJ5" s="23"/>
      <c r="AK5" s="23"/>
      <c r="AL5" s="24"/>
      <c r="AM5" s="45" t="s">
        <v>15</v>
      </c>
      <c r="AN5" s="46"/>
      <c r="AO5" s="22" t="s">
        <v>16</v>
      </c>
      <c r="AP5" s="23"/>
      <c r="AQ5" s="23"/>
      <c r="AR5" s="23"/>
      <c r="AS5" s="23"/>
      <c r="AT5" s="23"/>
      <c r="AU5" s="23"/>
      <c r="AV5" s="23"/>
      <c r="AW5" s="23"/>
      <c r="AX5" s="23"/>
      <c r="AY5" s="24"/>
      <c r="AZ5" s="37" t="s">
        <v>17</v>
      </c>
      <c r="BA5" s="38"/>
      <c r="BB5" s="38"/>
      <c r="BC5" s="38"/>
      <c r="BD5" s="38"/>
      <c r="BE5" s="39"/>
      <c r="BF5" s="22" t="s">
        <v>18</v>
      </c>
      <c r="BG5" s="23"/>
      <c r="BH5" s="23"/>
      <c r="BI5" s="23"/>
      <c r="BJ5" s="23"/>
      <c r="BK5" s="24"/>
      <c r="BL5" s="58" t="s">
        <v>19</v>
      </c>
      <c r="BM5" s="59"/>
      <c r="BN5" s="45" t="s">
        <v>20</v>
      </c>
      <c r="BO5" s="46"/>
      <c r="BP5" s="45" t="s">
        <v>21</v>
      </c>
      <c r="BQ5" s="46"/>
      <c r="BR5" s="87"/>
      <c r="BS5" s="54"/>
      <c r="BT5" s="55"/>
      <c r="BU5" s="88" t="s">
        <v>71</v>
      </c>
      <c r="BV5" s="88"/>
      <c r="BW5" s="88" t="s">
        <v>72</v>
      </c>
      <c r="BX5" s="88"/>
      <c r="BY5" s="45" t="s">
        <v>22</v>
      </c>
      <c r="BZ5" s="46"/>
      <c r="CA5" s="88" t="s">
        <v>73</v>
      </c>
      <c r="CB5" s="88"/>
      <c r="CC5" s="88" t="s">
        <v>74</v>
      </c>
      <c r="CD5" s="88"/>
      <c r="CE5" s="89" t="s">
        <v>75</v>
      </c>
      <c r="CF5" s="89"/>
      <c r="CG5" s="87"/>
      <c r="CH5" s="90"/>
      <c r="CI5" s="91"/>
    </row>
    <row r="6" spans="1:87" s="10" customFormat="1" ht="151.5" customHeight="1">
      <c r="A6" s="79"/>
      <c r="B6" s="68"/>
      <c r="C6" s="86"/>
      <c r="D6" s="86"/>
      <c r="E6" s="75"/>
      <c r="F6" s="76"/>
      <c r="G6" s="77"/>
      <c r="H6" s="31"/>
      <c r="I6" s="32"/>
      <c r="J6" s="33"/>
      <c r="K6" s="62" t="s">
        <v>23</v>
      </c>
      <c r="L6" s="63"/>
      <c r="M6" s="64"/>
      <c r="N6" s="34" t="s">
        <v>24</v>
      </c>
      <c r="O6" s="35"/>
      <c r="P6" s="36"/>
      <c r="Q6" s="34" t="s">
        <v>25</v>
      </c>
      <c r="R6" s="35"/>
      <c r="S6" s="36"/>
      <c r="T6" s="34" t="s">
        <v>26</v>
      </c>
      <c r="U6" s="35"/>
      <c r="V6" s="36"/>
      <c r="W6" s="34" t="s">
        <v>27</v>
      </c>
      <c r="X6" s="35"/>
      <c r="Y6" s="36"/>
      <c r="Z6" s="34" t="s">
        <v>28</v>
      </c>
      <c r="AA6" s="35"/>
      <c r="AB6" s="36"/>
      <c r="AC6" s="34" t="s">
        <v>29</v>
      </c>
      <c r="AD6" s="36"/>
      <c r="AE6" s="144" t="s">
        <v>30</v>
      </c>
      <c r="AF6" s="145"/>
      <c r="AG6" s="144" t="s">
        <v>31</v>
      </c>
      <c r="AH6" s="146"/>
      <c r="AI6" s="22" t="s">
        <v>32</v>
      </c>
      <c r="AJ6" s="24"/>
      <c r="AK6" s="22" t="s">
        <v>33</v>
      </c>
      <c r="AL6" s="24"/>
      <c r="AM6" s="47"/>
      <c r="AN6" s="48"/>
      <c r="AO6" s="40" t="s">
        <v>34</v>
      </c>
      <c r="AP6" s="41"/>
      <c r="AQ6" s="42"/>
      <c r="AR6" s="37" t="s">
        <v>35</v>
      </c>
      <c r="AS6" s="39"/>
      <c r="AT6" s="37" t="s">
        <v>36</v>
      </c>
      <c r="AU6" s="39"/>
      <c r="AV6" s="37" t="s">
        <v>69</v>
      </c>
      <c r="AW6" s="39"/>
      <c r="AX6" s="37" t="s">
        <v>37</v>
      </c>
      <c r="AY6" s="39"/>
      <c r="AZ6" s="37" t="s">
        <v>76</v>
      </c>
      <c r="BA6" s="39"/>
      <c r="BB6" s="37" t="s">
        <v>77</v>
      </c>
      <c r="BC6" s="39"/>
      <c r="BD6" s="37" t="s">
        <v>70</v>
      </c>
      <c r="BE6" s="39"/>
      <c r="BF6" s="37" t="s">
        <v>38</v>
      </c>
      <c r="BG6" s="39"/>
      <c r="BH6" s="37" t="s">
        <v>39</v>
      </c>
      <c r="BI6" s="39"/>
      <c r="BJ6" s="37" t="s">
        <v>78</v>
      </c>
      <c r="BK6" s="39"/>
      <c r="BL6" s="60"/>
      <c r="BM6" s="61"/>
      <c r="BN6" s="47"/>
      <c r="BO6" s="48"/>
      <c r="BP6" s="47"/>
      <c r="BQ6" s="48"/>
      <c r="BR6" s="87"/>
      <c r="BS6" s="56"/>
      <c r="BT6" s="57"/>
      <c r="BU6" s="88"/>
      <c r="BV6" s="88"/>
      <c r="BW6" s="88"/>
      <c r="BX6" s="88"/>
      <c r="BY6" s="47"/>
      <c r="BZ6" s="48"/>
      <c r="CA6" s="88"/>
      <c r="CB6" s="88"/>
      <c r="CC6" s="88"/>
      <c r="CD6" s="88"/>
      <c r="CE6" s="89"/>
      <c r="CF6" s="89"/>
      <c r="CG6" s="87"/>
      <c r="CH6" s="92"/>
      <c r="CI6" s="93"/>
    </row>
    <row r="7" spans="1:87" s="11" customFormat="1" ht="27" customHeight="1">
      <c r="A7" s="79"/>
      <c r="B7" s="68"/>
      <c r="C7" s="86"/>
      <c r="D7" s="86"/>
      <c r="E7" s="15" t="s">
        <v>67</v>
      </c>
      <c r="F7" s="15" t="s">
        <v>40</v>
      </c>
      <c r="G7" s="15" t="s">
        <v>41</v>
      </c>
      <c r="H7" s="15" t="s">
        <v>67</v>
      </c>
      <c r="I7" s="15" t="s">
        <v>40</v>
      </c>
      <c r="J7" s="15" t="s">
        <v>41</v>
      </c>
      <c r="K7" s="15" t="s">
        <v>67</v>
      </c>
      <c r="L7" s="15" t="s">
        <v>40</v>
      </c>
      <c r="M7" s="15" t="s">
        <v>41</v>
      </c>
      <c r="N7" s="15" t="s">
        <v>67</v>
      </c>
      <c r="O7" s="15" t="s">
        <v>40</v>
      </c>
      <c r="P7" s="15" t="s">
        <v>41</v>
      </c>
      <c r="Q7" s="15" t="s">
        <v>67</v>
      </c>
      <c r="R7" s="15" t="s">
        <v>40</v>
      </c>
      <c r="S7" s="15" t="s">
        <v>41</v>
      </c>
      <c r="T7" s="15" t="s">
        <v>67</v>
      </c>
      <c r="U7" s="15" t="s">
        <v>40</v>
      </c>
      <c r="V7" s="15" t="s">
        <v>41</v>
      </c>
      <c r="W7" s="15" t="s">
        <v>67</v>
      </c>
      <c r="X7" s="15" t="s">
        <v>40</v>
      </c>
      <c r="Y7" s="15" t="s">
        <v>41</v>
      </c>
      <c r="Z7" s="15" t="s">
        <v>67</v>
      </c>
      <c r="AA7" s="15" t="s">
        <v>40</v>
      </c>
      <c r="AB7" s="15" t="s">
        <v>41</v>
      </c>
      <c r="AC7" s="21" t="s">
        <v>67</v>
      </c>
      <c r="AD7" s="21" t="s">
        <v>40</v>
      </c>
      <c r="AE7" s="21" t="s">
        <v>67</v>
      </c>
      <c r="AF7" s="21" t="s">
        <v>40</v>
      </c>
      <c r="AG7" s="21" t="s">
        <v>67</v>
      </c>
      <c r="AH7" s="21" t="s">
        <v>40</v>
      </c>
      <c r="AI7" s="21" t="s">
        <v>67</v>
      </c>
      <c r="AJ7" s="21" t="s">
        <v>40</v>
      </c>
      <c r="AK7" s="21" t="s">
        <v>67</v>
      </c>
      <c r="AL7" s="21" t="s">
        <v>40</v>
      </c>
      <c r="AM7" s="21" t="s">
        <v>67</v>
      </c>
      <c r="AN7" s="21" t="s">
        <v>40</v>
      </c>
      <c r="AO7" s="15" t="s">
        <v>67</v>
      </c>
      <c r="AP7" s="15" t="s">
        <v>40</v>
      </c>
      <c r="AQ7" s="15" t="s">
        <v>41</v>
      </c>
      <c r="AR7" s="21" t="s">
        <v>67</v>
      </c>
      <c r="AS7" s="21" t="s">
        <v>40</v>
      </c>
      <c r="AT7" s="21" t="s">
        <v>67</v>
      </c>
      <c r="AU7" s="21" t="s">
        <v>40</v>
      </c>
      <c r="AV7" s="21" t="s">
        <v>67</v>
      </c>
      <c r="AW7" s="21" t="s">
        <v>40</v>
      </c>
      <c r="AX7" s="21" t="s">
        <v>67</v>
      </c>
      <c r="AY7" s="21" t="s">
        <v>40</v>
      </c>
      <c r="AZ7" s="21" t="s">
        <v>67</v>
      </c>
      <c r="BA7" s="21" t="s">
        <v>40</v>
      </c>
      <c r="BB7" s="21" t="s">
        <v>67</v>
      </c>
      <c r="BC7" s="21" t="s">
        <v>40</v>
      </c>
      <c r="BD7" s="21" t="s">
        <v>67</v>
      </c>
      <c r="BE7" s="21" t="s">
        <v>40</v>
      </c>
      <c r="BF7" s="21" t="s">
        <v>67</v>
      </c>
      <c r="BG7" s="21" t="s">
        <v>40</v>
      </c>
      <c r="BH7" s="21" t="s">
        <v>67</v>
      </c>
      <c r="BI7" s="21" t="s">
        <v>40</v>
      </c>
      <c r="BJ7" s="21" t="s">
        <v>67</v>
      </c>
      <c r="BK7" s="21" t="s">
        <v>40</v>
      </c>
      <c r="BL7" s="21" t="s">
        <v>67</v>
      </c>
      <c r="BM7" s="21" t="s">
        <v>40</v>
      </c>
      <c r="BN7" s="21" t="s">
        <v>67</v>
      </c>
      <c r="BO7" s="21" t="s">
        <v>40</v>
      </c>
      <c r="BP7" s="21" t="s">
        <v>67</v>
      </c>
      <c r="BQ7" s="21" t="s">
        <v>40</v>
      </c>
      <c r="BR7" s="87"/>
      <c r="BS7" s="21" t="s">
        <v>67</v>
      </c>
      <c r="BT7" s="21" t="s">
        <v>40</v>
      </c>
      <c r="BU7" s="21" t="s">
        <v>67</v>
      </c>
      <c r="BV7" s="21" t="s">
        <v>40</v>
      </c>
      <c r="BW7" s="21" t="s">
        <v>67</v>
      </c>
      <c r="BX7" s="21" t="s">
        <v>40</v>
      </c>
      <c r="BY7" s="21" t="s">
        <v>67</v>
      </c>
      <c r="BZ7" s="21" t="s">
        <v>40</v>
      </c>
      <c r="CA7" s="21" t="s">
        <v>67</v>
      </c>
      <c r="CB7" s="21" t="s">
        <v>40</v>
      </c>
      <c r="CC7" s="21" t="s">
        <v>67</v>
      </c>
      <c r="CD7" s="21" t="s">
        <v>40</v>
      </c>
      <c r="CE7" s="21" t="s">
        <v>67</v>
      </c>
      <c r="CF7" s="21" t="s">
        <v>40</v>
      </c>
      <c r="CG7" s="87"/>
      <c r="CH7" s="21" t="s">
        <v>67</v>
      </c>
      <c r="CI7" s="21" t="s">
        <v>40</v>
      </c>
    </row>
    <row r="8" spans="1:87" s="10" customFormat="1" ht="11.25" customHeight="1">
      <c r="A8" s="94"/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  <c r="H8" s="94">
        <v>7</v>
      </c>
      <c r="I8" s="94">
        <v>8</v>
      </c>
      <c r="J8" s="94">
        <v>9</v>
      </c>
      <c r="K8" s="94">
        <v>10</v>
      </c>
      <c r="L8" s="94">
        <v>11</v>
      </c>
      <c r="M8" s="94">
        <v>12</v>
      </c>
      <c r="N8" s="94">
        <v>13</v>
      </c>
      <c r="O8" s="94">
        <v>14</v>
      </c>
      <c r="P8" s="94">
        <v>15</v>
      </c>
      <c r="Q8" s="94">
        <v>16</v>
      </c>
      <c r="R8" s="94">
        <v>17</v>
      </c>
      <c r="S8" s="94">
        <v>18</v>
      </c>
      <c r="T8" s="94">
        <v>19</v>
      </c>
      <c r="U8" s="94">
        <v>20</v>
      </c>
      <c r="V8" s="94">
        <v>21</v>
      </c>
      <c r="W8" s="94">
        <v>22</v>
      </c>
      <c r="X8" s="94">
        <v>23</v>
      </c>
      <c r="Y8" s="94">
        <v>24</v>
      </c>
      <c r="Z8" s="94">
        <v>25</v>
      </c>
      <c r="AA8" s="94">
        <v>26</v>
      </c>
      <c r="AB8" s="94">
        <v>27</v>
      </c>
      <c r="AC8" s="94">
        <v>28</v>
      </c>
      <c r="AD8" s="94">
        <v>29</v>
      </c>
      <c r="AE8" s="94">
        <v>30</v>
      </c>
      <c r="AF8" s="94">
        <v>31</v>
      </c>
      <c r="AG8" s="94">
        <v>32</v>
      </c>
      <c r="AH8" s="94">
        <v>33</v>
      </c>
      <c r="AI8" s="94">
        <v>34</v>
      </c>
      <c r="AJ8" s="94">
        <v>35</v>
      </c>
      <c r="AK8" s="94">
        <v>36</v>
      </c>
      <c r="AL8" s="94">
        <v>37</v>
      </c>
      <c r="AM8" s="94">
        <v>38</v>
      </c>
      <c r="AN8" s="94">
        <v>39</v>
      </c>
      <c r="AO8" s="94">
        <v>40</v>
      </c>
      <c r="AP8" s="94">
        <v>41</v>
      </c>
      <c r="AQ8" s="94">
        <v>42</v>
      </c>
      <c r="AR8" s="94">
        <v>43</v>
      </c>
      <c r="AS8" s="94">
        <v>44</v>
      </c>
      <c r="AT8" s="94">
        <v>45</v>
      </c>
      <c r="AU8" s="94">
        <v>46</v>
      </c>
      <c r="AV8" s="94">
        <v>47</v>
      </c>
      <c r="AW8" s="94">
        <v>48</v>
      </c>
      <c r="AX8" s="94">
        <v>49</v>
      </c>
      <c r="AY8" s="94">
        <v>50</v>
      </c>
      <c r="AZ8" s="94">
        <v>51</v>
      </c>
      <c r="BA8" s="94">
        <v>52</v>
      </c>
      <c r="BB8" s="94">
        <v>53</v>
      </c>
      <c r="BC8" s="94">
        <v>54</v>
      </c>
      <c r="BD8" s="94">
        <v>55</v>
      </c>
      <c r="BE8" s="94">
        <v>56</v>
      </c>
      <c r="BF8" s="94">
        <v>57</v>
      </c>
      <c r="BG8" s="94">
        <v>58</v>
      </c>
      <c r="BH8" s="94">
        <v>59</v>
      </c>
      <c r="BI8" s="94">
        <v>60</v>
      </c>
      <c r="BJ8" s="94">
        <v>61</v>
      </c>
      <c r="BK8" s="94">
        <v>62</v>
      </c>
      <c r="BL8" s="94">
        <v>63</v>
      </c>
      <c r="BM8" s="94">
        <v>64</v>
      </c>
      <c r="BN8" s="94">
        <v>65</v>
      </c>
      <c r="BO8" s="94">
        <v>66</v>
      </c>
      <c r="BP8" s="94">
        <v>67</v>
      </c>
      <c r="BQ8" s="94">
        <v>68</v>
      </c>
      <c r="BR8" s="94">
        <v>69</v>
      </c>
      <c r="BS8" s="94">
        <v>70</v>
      </c>
      <c r="BT8" s="94">
        <v>71</v>
      </c>
      <c r="BU8" s="94">
        <v>72</v>
      </c>
      <c r="BV8" s="94">
        <v>73</v>
      </c>
      <c r="BW8" s="94">
        <v>74</v>
      </c>
      <c r="BX8" s="94">
        <v>75</v>
      </c>
      <c r="BY8" s="94">
        <v>76</v>
      </c>
      <c r="BZ8" s="94">
        <v>77</v>
      </c>
      <c r="CA8" s="94">
        <v>78</v>
      </c>
      <c r="CB8" s="94">
        <v>79</v>
      </c>
      <c r="CC8" s="94">
        <v>80</v>
      </c>
      <c r="CD8" s="94">
        <v>81</v>
      </c>
      <c r="CE8" s="94">
        <v>82</v>
      </c>
      <c r="CF8" s="94">
        <v>83</v>
      </c>
      <c r="CG8" s="94">
        <v>84</v>
      </c>
      <c r="CH8" s="94">
        <v>85</v>
      </c>
      <c r="CI8" s="94">
        <v>86</v>
      </c>
    </row>
    <row r="9" spans="1:87" s="111" customFormat="1" ht="14.25" customHeight="1">
      <c r="A9" s="95">
        <v>1</v>
      </c>
      <c r="B9" s="96" t="s">
        <v>42</v>
      </c>
      <c r="C9" s="97">
        <v>0</v>
      </c>
      <c r="D9" s="98"/>
      <c r="E9" s="99">
        <f t="shared" ref="E9:E32" si="0">BS9+CH9-CE9</f>
        <v>816000</v>
      </c>
      <c r="F9" s="99">
        <f>BT9+CI9+BR9-CF9</f>
        <v>60286.262299999995</v>
      </c>
      <c r="G9" s="99">
        <f>F9/E9*100</f>
        <v>7.3880223406862733</v>
      </c>
      <c r="H9" s="100">
        <f t="shared" ref="H9:H32" si="1">N9+Q9+T9+W9+Z9+AC9+AM9+AR9+AT9+AV9+AX9+AZ9+BD9+BF9+BJ9+BL9+BP9</f>
        <v>320605</v>
      </c>
      <c r="I9" s="100">
        <f t="shared" ref="I9:I32" si="2">O9+R9+U9+X9+AA9+AD9+AN9+AS9+AU9+AW9+AY9+BA9+BE9+BG9+BK9+BM9+BQ9</f>
        <v>20163.162300000004</v>
      </c>
      <c r="J9" s="100">
        <f>I9/H9*100</f>
        <v>6.2890978930459616</v>
      </c>
      <c r="K9" s="101">
        <f t="shared" ref="K9:K32" si="3">N9+T9</f>
        <v>93786</v>
      </c>
      <c r="L9" s="101">
        <f t="shared" ref="L9:L32" si="4">O9+U9</f>
        <v>9542.7903999999999</v>
      </c>
      <c r="M9" s="102">
        <f>L9/K9*100</f>
        <v>10.17506920009383</v>
      </c>
      <c r="N9" s="103">
        <v>29657</v>
      </c>
      <c r="O9" s="104">
        <v>4684.1934000000001</v>
      </c>
      <c r="P9" s="105">
        <f>O9*100/N9</f>
        <v>15.794562497892572</v>
      </c>
      <c r="Q9" s="103">
        <v>35976</v>
      </c>
      <c r="R9" s="104">
        <v>2870.9812999999999</v>
      </c>
      <c r="S9" s="105">
        <f>R9*100/Q9</f>
        <v>7.9802682343784745</v>
      </c>
      <c r="T9" s="103">
        <v>64129</v>
      </c>
      <c r="U9" s="104">
        <v>4858.5969999999998</v>
      </c>
      <c r="V9" s="105">
        <f>U9*100/T9</f>
        <v>7.5762868592992243</v>
      </c>
      <c r="W9" s="103">
        <v>21360</v>
      </c>
      <c r="X9" s="104">
        <v>2184.7350000000001</v>
      </c>
      <c r="Y9" s="105">
        <f>X9*100/W9</f>
        <v>10.22816011235955</v>
      </c>
      <c r="Z9" s="103">
        <v>4200</v>
      </c>
      <c r="AA9" s="104">
        <v>307.7</v>
      </c>
      <c r="AB9" s="105">
        <f>AA9*100/Z9</f>
        <v>7.3261904761904759</v>
      </c>
      <c r="AC9" s="106"/>
      <c r="AD9" s="106"/>
      <c r="AE9" s="106"/>
      <c r="AF9" s="103"/>
      <c r="AG9" s="106">
        <v>481477.9</v>
      </c>
      <c r="AH9" s="104">
        <v>40123.1</v>
      </c>
      <c r="AI9" s="103">
        <v>10501.9</v>
      </c>
      <c r="AJ9" s="104">
        <v>0</v>
      </c>
      <c r="AK9" s="106"/>
      <c r="AL9" s="107"/>
      <c r="AM9" s="106"/>
      <c r="AN9" s="106"/>
      <c r="AO9" s="100">
        <f t="shared" ref="AO9:AO32" si="5">AR9+AT9+AV9+AX9</f>
        <v>43033</v>
      </c>
      <c r="AP9" s="100">
        <f t="shared" ref="AP9:AP32" si="6">AS9+AU9+AW9+AY9</f>
        <v>2301.393</v>
      </c>
      <c r="AQ9" s="108">
        <f>AP9/AO9*100</f>
        <v>5.3479724862314972</v>
      </c>
      <c r="AR9" s="104">
        <v>17763</v>
      </c>
      <c r="AS9" s="104">
        <v>1189.8630000000001</v>
      </c>
      <c r="AT9" s="104"/>
      <c r="AU9" s="104"/>
      <c r="AV9" s="104">
        <v>14646</v>
      </c>
      <c r="AW9" s="104">
        <v>522.4</v>
      </c>
      <c r="AX9" s="103">
        <v>10624</v>
      </c>
      <c r="AY9" s="104">
        <v>589.13</v>
      </c>
      <c r="AZ9" s="106"/>
      <c r="BA9" s="106"/>
      <c r="BB9" s="103">
        <v>3415.2</v>
      </c>
      <c r="BC9" s="104"/>
      <c r="BD9" s="106"/>
      <c r="BE9" s="106"/>
      <c r="BF9" s="103">
        <v>112750</v>
      </c>
      <c r="BG9" s="104">
        <v>2955.5626000000002</v>
      </c>
      <c r="BH9" s="109">
        <v>30000</v>
      </c>
      <c r="BI9" s="104">
        <v>1437.0085999999999</v>
      </c>
      <c r="BJ9" s="103">
        <v>8400</v>
      </c>
      <c r="BK9" s="104">
        <v>0</v>
      </c>
      <c r="BL9" s="103">
        <v>1100</v>
      </c>
      <c r="BM9" s="104">
        <v>0</v>
      </c>
      <c r="BN9" s="109"/>
      <c r="BO9" s="104"/>
      <c r="BP9" s="104"/>
      <c r="BQ9" s="104"/>
      <c r="BR9" s="104"/>
      <c r="BS9" s="99">
        <f t="shared" ref="BS9:BS32" si="7">N9+Q9+T9+W9+Z9+AC9+AE9+AG9+AI9+AK9+AM9+AR9+AT9+AV9+AX9+AZ9+BB9+BD9+BF9+BJ9+BL9+BN9+BP9</f>
        <v>816000</v>
      </c>
      <c r="BT9" s="99">
        <f t="shared" ref="BT9:BT32" si="8">O9+R9+U9+X9+AA9+AD9+AF9+AH9+AJ9+AL9+AN9+AS9+AU9+AW9+AY9+BA9+BC9+BE9+BG9+BK9+BM9+BO9+BQ9</f>
        <v>60286.262299999995</v>
      </c>
      <c r="BU9" s="106"/>
      <c r="BV9" s="106"/>
      <c r="BW9" s="106"/>
      <c r="BX9" s="104"/>
      <c r="BY9" s="106"/>
      <c r="BZ9" s="106"/>
      <c r="CA9" s="106"/>
      <c r="CB9" s="104"/>
      <c r="CC9" s="106"/>
      <c r="CD9" s="106"/>
      <c r="CE9" s="106"/>
      <c r="CF9" s="104"/>
      <c r="CG9" s="106"/>
      <c r="CH9" s="110">
        <f t="shared" ref="CH9:CH32" si="9">BU9+BW9+BY9+CA9+CC9+CE9</f>
        <v>0</v>
      </c>
      <c r="CI9" s="110">
        <f t="shared" ref="CI9:CI32" si="10">BV9+BX9+BZ9+CB9+CD9+CF9</f>
        <v>0</v>
      </c>
    </row>
    <row r="10" spans="1:87" s="111" customFormat="1" ht="14.25" customHeight="1">
      <c r="A10" s="112">
        <v>2</v>
      </c>
      <c r="B10" s="113" t="s">
        <v>43</v>
      </c>
      <c r="C10" s="114">
        <v>70660.100000000006</v>
      </c>
      <c r="D10" s="115"/>
      <c r="E10" s="116">
        <f t="shared" si="0"/>
        <v>879797.2</v>
      </c>
      <c r="F10" s="116">
        <f>BT10+CI10+BR10-CF10</f>
        <v>68908.043999999994</v>
      </c>
      <c r="G10" s="116">
        <f t="shared" ref="G10:G33" si="11">F10/E10*100</f>
        <v>7.8322645264158606</v>
      </c>
      <c r="H10" s="100">
        <f t="shared" si="1"/>
        <v>194899.9</v>
      </c>
      <c r="I10" s="100">
        <f t="shared" si="2"/>
        <v>12571.144000000002</v>
      </c>
      <c r="J10" s="100">
        <f t="shared" ref="J10:J33" si="12">I10/H10*100</f>
        <v>6.450051539277343</v>
      </c>
      <c r="K10" s="101">
        <f t="shared" si="3"/>
        <v>67000</v>
      </c>
      <c r="L10" s="101">
        <f t="shared" si="4"/>
        <v>7612.8779999999997</v>
      </c>
      <c r="M10" s="102">
        <f t="shared" ref="M10:M33" si="13">L10/K10*100</f>
        <v>11.362504477611941</v>
      </c>
      <c r="N10" s="103">
        <v>4700</v>
      </c>
      <c r="O10" s="104">
        <v>547.53899999999999</v>
      </c>
      <c r="P10" s="105">
        <f t="shared" ref="P10:P33" si="14">O10*100/N10</f>
        <v>11.649765957446808</v>
      </c>
      <c r="Q10" s="103">
        <v>47499.9</v>
      </c>
      <c r="R10" s="104">
        <v>703.41099999999994</v>
      </c>
      <c r="S10" s="105">
        <f t="shared" ref="S10:S33" si="15">R10*100/Q10</f>
        <v>1.4808683807755383</v>
      </c>
      <c r="T10" s="103">
        <v>62300</v>
      </c>
      <c r="U10" s="104">
        <v>7065.3389999999999</v>
      </c>
      <c r="V10" s="105">
        <f t="shared" ref="V10:V33" si="16">U10*100/T10</f>
        <v>11.340833065810594</v>
      </c>
      <c r="W10" s="103">
        <v>4700</v>
      </c>
      <c r="X10" s="104">
        <v>440.52</v>
      </c>
      <c r="Y10" s="105">
        <f t="shared" ref="Y10:Y33" si="17">X10*100/W10</f>
        <v>9.3727659574468092</v>
      </c>
      <c r="Z10" s="103">
        <v>6200</v>
      </c>
      <c r="AA10" s="104">
        <v>295.60000000000002</v>
      </c>
      <c r="AB10" s="105">
        <f t="shared" ref="AB10:AB33" si="18">AA10*100/Z10</f>
        <v>4.7677419354838717</v>
      </c>
      <c r="AC10" s="107"/>
      <c r="AD10" s="107"/>
      <c r="AE10" s="107"/>
      <c r="AF10" s="103"/>
      <c r="AG10" s="117">
        <v>676042.6</v>
      </c>
      <c r="AH10" s="104">
        <v>56336.9</v>
      </c>
      <c r="AI10" s="107">
        <v>3500.6</v>
      </c>
      <c r="AJ10" s="104">
        <v>0</v>
      </c>
      <c r="AK10" s="118"/>
      <c r="AL10" s="107"/>
      <c r="AM10" s="107"/>
      <c r="AN10" s="107"/>
      <c r="AO10" s="100">
        <f t="shared" si="5"/>
        <v>15500</v>
      </c>
      <c r="AP10" s="100">
        <f t="shared" si="6"/>
        <v>541.83000000000004</v>
      </c>
      <c r="AQ10" s="108">
        <f t="shared" ref="AQ10:AQ33" si="19">AP10/AO10*100</f>
        <v>3.495677419354839</v>
      </c>
      <c r="AR10" s="104">
        <v>8000</v>
      </c>
      <c r="AS10" s="104">
        <v>341.49</v>
      </c>
      <c r="AT10" s="104"/>
      <c r="AU10" s="104"/>
      <c r="AV10" s="103"/>
      <c r="AW10" s="104"/>
      <c r="AX10" s="103">
        <v>7500</v>
      </c>
      <c r="AY10" s="104">
        <v>200.34</v>
      </c>
      <c r="AZ10" s="107"/>
      <c r="BA10" s="107"/>
      <c r="BB10" s="103">
        <v>5354.1</v>
      </c>
      <c r="BC10" s="104"/>
      <c r="BD10" s="119"/>
      <c r="BE10" s="120"/>
      <c r="BF10" s="103">
        <v>49000</v>
      </c>
      <c r="BG10" s="104">
        <v>2476.9050000000002</v>
      </c>
      <c r="BH10" s="109">
        <v>14000</v>
      </c>
      <c r="BI10" s="104">
        <v>800</v>
      </c>
      <c r="BJ10" s="103"/>
      <c r="BK10" s="104"/>
      <c r="BL10" s="103"/>
      <c r="BM10" s="104"/>
      <c r="BN10" s="109"/>
      <c r="BO10" s="104"/>
      <c r="BP10" s="103">
        <v>5000</v>
      </c>
      <c r="BQ10" s="104">
        <v>500</v>
      </c>
      <c r="BR10" s="104"/>
      <c r="BS10" s="99">
        <f t="shared" si="7"/>
        <v>879797.2</v>
      </c>
      <c r="BT10" s="99">
        <f t="shared" si="8"/>
        <v>68908.043999999994</v>
      </c>
      <c r="BU10" s="107"/>
      <c r="BV10" s="107"/>
      <c r="BW10" s="107"/>
      <c r="BX10" s="104"/>
      <c r="BY10" s="107"/>
      <c r="BZ10" s="107"/>
      <c r="CA10" s="121"/>
      <c r="CB10" s="104"/>
      <c r="CC10" s="107"/>
      <c r="CD10" s="107"/>
      <c r="CE10" s="122"/>
      <c r="CF10" s="104"/>
      <c r="CG10" s="103"/>
      <c r="CH10" s="110">
        <f t="shared" si="9"/>
        <v>0</v>
      </c>
      <c r="CI10" s="110">
        <f t="shared" si="10"/>
        <v>0</v>
      </c>
    </row>
    <row r="11" spans="1:87" s="111" customFormat="1" ht="14.25" customHeight="1">
      <c r="A11" s="95">
        <v>3</v>
      </c>
      <c r="B11" s="96" t="s">
        <v>44</v>
      </c>
      <c r="C11" s="97">
        <v>30490.400000000001</v>
      </c>
      <c r="D11" s="97"/>
      <c r="E11" s="99">
        <f t="shared" si="0"/>
        <v>470927.1</v>
      </c>
      <c r="F11" s="99">
        <f>BT11+CI11+BR11-CF11</f>
        <v>35846.174800000001</v>
      </c>
      <c r="G11" s="99">
        <f t="shared" si="11"/>
        <v>7.6118309606731067</v>
      </c>
      <c r="H11" s="100">
        <f t="shared" si="1"/>
        <v>129400</v>
      </c>
      <c r="I11" s="100">
        <f t="shared" si="2"/>
        <v>8680.7348000000002</v>
      </c>
      <c r="J11" s="100">
        <f t="shared" si="12"/>
        <v>6.7084503863987637</v>
      </c>
      <c r="K11" s="101">
        <f t="shared" si="3"/>
        <v>54600</v>
      </c>
      <c r="L11" s="101">
        <f t="shared" si="4"/>
        <v>4588.1410999999998</v>
      </c>
      <c r="M11" s="102">
        <f t="shared" si="13"/>
        <v>8.4031888278388269</v>
      </c>
      <c r="N11" s="103">
        <v>2500</v>
      </c>
      <c r="O11" s="104">
        <v>361.11900000000003</v>
      </c>
      <c r="P11" s="105">
        <f t="shared" si="14"/>
        <v>14.44476</v>
      </c>
      <c r="Q11" s="103">
        <v>18000</v>
      </c>
      <c r="R11" s="104">
        <v>98.593999999999994</v>
      </c>
      <c r="S11" s="105">
        <f t="shared" si="15"/>
        <v>0.54774444444444448</v>
      </c>
      <c r="T11" s="103">
        <v>52100</v>
      </c>
      <c r="U11" s="104">
        <v>4227.0221000000001</v>
      </c>
      <c r="V11" s="105">
        <f t="shared" si="16"/>
        <v>8.113286180422266</v>
      </c>
      <c r="W11" s="103">
        <v>4765</v>
      </c>
      <c r="X11" s="104">
        <v>321.57499999999999</v>
      </c>
      <c r="Y11" s="105">
        <f t="shared" si="17"/>
        <v>6.748688352570829</v>
      </c>
      <c r="Z11" s="103">
        <v>6000</v>
      </c>
      <c r="AA11" s="104">
        <v>833</v>
      </c>
      <c r="AB11" s="105">
        <f t="shared" si="18"/>
        <v>13.883333333333333</v>
      </c>
      <c r="AC11" s="107"/>
      <c r="AD11" s="107"/>
      <c r="AE11" s="107"/>
      <c r="AF11" s="103"/>
      <c r="AG11" s="106">
        <v>325967.8</v>
      </c>
      <c r="AH11" s="104">
        <v>27164</v>
      </c>
      <c r="AI11" s="107">
        <v>7701.3</v>
      </c>
      <c r="AJ11" s="104">
        <v>0</v>
      </c>
      <c r="AK11" s="118"/>
      <c r="AL11" s="107"/>
      <c r="AM11" s="107"/>
      <c r="AN11" s="107"/>
      <c r="AO11" s="100">
        <f t="shared" si="5"/>
        <v>12800</v>
      </c>
      <c r="AP11" s="100">
        <f t="shared" si="6"/>
        <v>888.22570000000007</v>
      </c>
      <c r="AQ11" s="108">
        <f t="shared" si="19"/>
        <v>6.9392632812500006</v>
      </c>
      <c r="AR11" s="104">
        <v>2800</v>
      </c>
      <c r="AS11" s="104">
        <v>550.58770000000004</v>
      </c>
      <c r="AT11" s="104">
        <v>6500</v>
      </c>
      <c r="AU11" s="104">
        <v>152.85</v>
      </c>
      <c r="AV11" s="103"/>
      <c r="AW11" s="104"/>
      <c r="AX11" s="103">
        <v>3500</v>
      </c>
      <c r="AY11" s="104">
        <v>184.78800000000001</v>
      </c>
      <c r="AZ11" s="107"/>
      <c r="BA11" s="107"/>
      <c r="BB11" s="103">
        <v>5358</v>
      </c>
      <c r="BC11" s="104"/>
      <c r="BD11" s="119">
        <v>9000</v>
      </c>
      <c r="BE11" s="120">
        <v>0</v>
      </c>
      <c r="BF11" s="103">
        <v>24185</v>
      </c>
      <c r="BG11" s="104">
        <v>1810.1089999999999</v>
      </c>
      <c r="BH11" s="103">
        <v>6000</v>
      </c>
      <c r="BI11" s="104">
        <v>422.06900000000002</v>
      </c>
      <c r="BJ11" s="103">
        <v>50</v>
      </c>
      <c r="BK11" s="104">
        <v>0</v>
      </c>
      <c r="BL11" s="103"/>
      <c r="BM11" s="104"/>
      <c r="BN11" s="109">
        <v>2500</v>
      </c>
      <c r="BO11" s="104">
        <v>1.44</v>
      </c>
      <c r="BP11" s="103"/>
      <c r="BQ11" s="104">
        <v>141.09</v>
      </c>
      <c r="BR11" s="104"/>
      <c r="BS11" s="99">
        <f t="shared" si="7"/>
        <v>470927.1</v>
      </c>
      <c r="BT11" s="99">
        <f t="shared" si="8"/>
        <v>35846.174800000001</v>
      </c>
      <c r="BU11" s="107"/>
      <c r="BV11" s="107"/>
      <c r="BW11" s="107"/>
      <c r="BX11" s="104"/>
      <c r="BY11" s="107"/>
      <c r="BZ11" s="107"/>
      <c r="CA11" s="107"/>
      <c r="CB11" s="104"/>
      <c r="CC11" s="107"/>
      <c r="CD11" s="107"/>
      <c r="CE11" s="122"/>
      <c r="CF11" s="104"/>
      <c r="CG11" s="103"/>
      <c r="CH11" s="110">
        <f t="shared" si="9"/>
        <v>0</v>
      </c>
      <c r="CI11" s="110">
        <f t="shared" si="10"/>
        <v>0</v>
      </c>
    </row>
    <row r="12" spans="1:87" s="111" customFormat="1" ht="14.25" customHeight="1">
      <c r="A12" s="95">
        <v>4</v>
      </c>
      <c r="B12" s="96" t="s">
        <v>45</v>
      </c>
      <c r="C12" s="97">
        <v>58715.1</v>
      </c>
      <c r="D12" s="97"/>
      <c r="E12" s="99">
        <f t="shared" si="0"/>
        <v>260622</v>
      </c>
      <c r="F12" s="99">
        <f>BT12+CI12+BR12-CF12</f>
        <v>28760.703399999995</v>
      </c>
      <c r="G12" s="99">
        <f t="shared" si="11"/>
        <v>11.035408906385491</v>
      </c>
      <c r="H12" s="100">
        <f t="shared" si="1"/>
        <v>99011.5</v>
      </c>
      <c r="I12" s="100">
        <f t="shared" si="2"/>
        <v>15584.903399999997</v>
      </c>
      <c r="J12" s="100">
        <f t="shared" si="12"/>
        <v>15.740498224953663</v>
      </c>
      <c r="K12" s="101">
        <f t="shared" si="3"/>
        <v>35734</v>
      </c>
      <c r="L12" s="101">
        <f t="shared" si="4"/>
        <v>5494.3059999999996</v>
      </c>
      <c r="M12" s="102">
        <f t="shared" si="13"/>
        <v>15.375569485643922</v>
      </c>
      <c r="N12" s="103">
        <v>1534</v>
      </c>
      <c r="O12" s="104">
        <v>67.263000000000005</v>
      </c>
      <c r="P12" s="105">
        <f t="shared" si="14"/>
        <v>4.3848109517601044</v>
      </c>
      <c r="Q12" s="103">
        <v>32375</v>
      </c>
      <c r="R12" s="104">
        <v>8086.0384000000004</v>
      </c>
      <c r="S12" s="105">
        <f t="shared" si="15"/>
        <v>24.976180386100388</v>
      </c>
      <c r="T12" s="103">
        <v>34200</v>
      </c>
      <c r="U12" s="104">
        <v>5427.0429999999997</v>
      </c>
      <c r="V12" s="105">
        <f t="shared" si="16"/>
        <v>15.868546783625728</v>
      </c>
      <c r="W12" s="103">
        <v>2614.5</v>
      </c>
      <c r="X12" s="104">
        <v>210.56800000000001</v>
      </c>
      <c r="Y12" s="105">
        <f t="shared" si="17"/>
        <v>8.0538535092751964</v>
      </c>
      <c r="Z12" s="103"/>
      <c r="AA12" s="104"/>
      <c r="AB12" s="105"/>
      <c r="AC12" s="107"/>
      <c r="AD12" s="107"/>
      <c r="AE12" s="107"/>
      <c r="AF12" s="103"/>
      <c r="AG12" s="117">
        <v>158109.79999999999</v>
      </c>
      <c r="AH12" s="104">
        <v>13175.8</v>
      </c>
      <c r="AI12" s="107">
        <v>3500.7</v>
      </c>
      <c r="AJ12" s="104">
        <v>0</v>
      </c>
      <c r="AK12" s="118"/>
      <c r="AL12" s="107"/>
      <c r="AM12" s="107"/>
      <c r="AN12" s="107"/>
      <c r="AO12" s="100">
        <f t="shared" si="5"/>
        <v>13268.5</v>
      </c>
      <c r="AP12" s="100">
        <f t="shared" si="6"/>
        <v>990.69100000000003</v>
      </c>
      <c r="AQ12" s="108">
        <f t="shared" si="19"/>
        <v>7.4664882993556168</v>
      </c>
      <c r="AR12" s="104">
        <v>1161</v>
      </c>
      <c r="AS12" s="104">
        <v>118.849</v>
      </c>
      <c r="AT12" s="104">
        <v>10171.5</v>
      </c>
      <c r="AU12" s="104">
        <v>677.31</v>
      </c>
      <c r="AV12" s="103"/>
      <c r="AW12" s="104"/>
      <c r="AX12" s="103">
        <v>1936</v>
      </c>
      <c r="AY12" s="104">
        <v>194.53200000000001</v>
      </c>
      <c r="AZ12" s="107"/>
      <c r="BA12" s="107"/>
      <c r="BB12" s="103"/>
      <c r="BC12" s="104"/>
      <c r="BD12" s="119"/>
      <c r="BE12" s="120"/>
      <c r="BF12" s="103">
        <v>14959.5</v>
      </c>
      <c r="BG12" s="104">
        <v>683.3</v>
      </c>
      <c r="BH12" s="103">
        <v>3870</v>
      </c>
      <c r="BI12" s="104">
        <v>105</v>
      </c>
      <c r="BJ12" s="103"/>
      <c r="BK12" s="109"/>
      <c r="BL12" s="103">
        <v>50</v>
      </c>
      <c r="BM12" s="104">
        <v>0</v>
      </c>
      <c r="BN12" s="109"/>
      <c r="BO12" s="104"/>
      <c r="BP12" s="103">
        <v>10</v>
      </c>
      <c r="BQ12" s="104">
        <v>120</v>
      </c>
      <c r="BR12" s="104"/>
      <c r="BS12" s="99">
        <f t="shared" si="7"/>
        <v>260622</v>
      </c>
      <c r="BT12" s="99">
        <f t="shared" si="8"/>
        <v>28760.703399999995</v>
      </c>
      <c r="BU12" s="107"/>
      <c r="BV12" s="107"/>
      <c r="BW12" s="107"/>
      <c r="BX12" s="104"/>
      <c r="BY12" s="107"/>
      <c r="BZ12" s="107"/>
      <c r="CA12" s="107"/>
      <c r="CB12" s="104"/>
      <c r="CC12" s="107"/>
      <c r="CD12" s="107"/>
      <c r="CE12" s="122"/>
      <c r="CF12" s="104"/>
      <c r="CG12" s="103"/>
      <c r="CH12" s="110">
        <f t="shared" si="9"/>
        <v>0</v>
      </c>
      <c r="CI12" s="110">
        <f t="shared" si="10"/>
        <v>0</v>
      </c>
    </row>
    <row r="13" spans="1:87" s="111" customFormat="1" ht="14.25" customHeight="1">
      <c r="A13" s="95">
        <v>5</v>
      </c>
      <c r="B13" s="96" t="s">
        <v>46</v>
      </c>
      <c r="C13" s="97">
        <v>170</v>
      </c>
      <c r="D13" s="97"/>
      <c r="E13" s="99">
        <f t="shared" si="0"/>
        <v>154766.1</v>
      </c>
      <c r="F13" s="99">
        <f>BT13+CI13+BR13-CF13</f>
        <v>10949.787</v>
      </c>
      <c r="G13" s="99">
        <f t="shared" si="11"/>
        <v>7.0750551961960655</v>
      </c>
      <c r="H13" s="100">
        <f t="shared" si="1"/>
        <v>44006</v>
      </c>
      <c r="I13" s="100">
        <f t="shared" si="2"/>
        <v>2108.6869999999999</v>
      </c>
      <c r="J13" s="100">
        <f t="shared" si="12"/>
        <v>4.7918170249511425</v>
      </c>
      <c r="K13" s="101">
        <f t="shared" si="3"/>
        <v>18623</v>
      </c>
      <c r="L13" s="101">
        <f t="shared" si="4"/>
        <v>1544.9680000000001</v>
      </c>
      <c r="M13" s="102">
        <f t="shared" si="13"/>
        <v>8.2960210492401885</v>
      </c>
      <c r="N13" s="103">
        <v>200</v>
      </c>
      <c r="O13" s="104">
        <v>1.403</v>
      </c>
      <c r="P13" s="105">
        <f t="shared" si="14"/>
        <v>0.70150000000000001</v>
      </c>
      <c r="Q13" s="103">
        <v>7823</v>
      </c>
      <c r="R13" s="104">
        <v>13.478999999999999</v>
      </c>
      <c r="S13" s="105">
        <f t="shared" si="15"/>
        <v>0.17229962929822318</v>
      </c>
      <c r="T13" s="103">
        <v>18423</v>
      </c>
      <c r="U13" s="104">
        <v>1543.5650000000001</v>
      </c>
      <c r="V13" s="105">
        <f t="shared" si="16"/>
        <v>8.3784671334744605</v>
      </c>
      <c r="W13" s="103">
        <v>560</v>
      </c>
      <c r="X13" s="104">
        <v>103</v>
      </c>
      <c r="Y13" s="105">
        <f t="shared" si="17"/>
        <v>18.392857142857142</v>
      </c>
      <c r="Z13" s="103"/>
      <c r="AA13" s="104"/>
      <c r="AB13" s="105"/>
      <c r="AC13" s="103"/>
      <c r="AD13" s="103"/>
      <c r="AE13" s="103"/>
      <c r="AF13" s="103"/>
      <c r="AG13" s="117">
        <v>106092.6</v>
      </c>
      <c r="AH13" s="104">
        <v>8841.1</v>
      </c>
      <c r="AI13" s="103">
        <v>4667.5</v>
      </c>
      <c r="AJ13" s="104">
        <v>0</v>
      </c>
      <c r="AK13" s="118"/>
      <c r="AL13" s="103"/>
      <c r="AM13" s="107"/>
      <c r="AN13" s="103"/>
      <c r="AO13" s="100">
        <f t="shared" si="5"/>
        <v>3690</v>
      </c>
      <c r="AP13" s="100">
        <f t="shared" si="6"/>
        <v>50</v>
      </c>
      <c r="AQ13" s="108">
        <f t="shared" si="19"/>
        <v>1.3550135501355014</v>
      </c>
      <c r="AR13" s="104">
        <v>1850</v>
      </c>
      <c r="AS13" s="104">
        <v>50</v>
      </c>
      <c r="AT13" s="104">
        <v>1000</v>
      </c>
      <c r="AU13" s="104">
        <v>0</v>
      </c>
      <c r="AV13" s="104"/>
      <c r="AW13" s="104"/>
      <c r="AX13" s="103">
        <v>840</v>
      </c>
      <c r="AY13" s="104">
        <v>0</v>
      </c>
      <c r="AZ13" s="107"/>
      <c r="BA13" s="103"/>
      <c r="BB13" s="103"/>
      <c r="BC13" s="104"/>
      <c r="BD13" s="119"/>
      <c r="BE13" s="120"/>
      <c r="BF13" s="103">
        <v>13240</v>
      </c>
      <c r="BG13" s="104">
        <v>397.24</v>
      </c>
      <c r="BH13" s="103">
        <v>3100</v>
      </c>
      <c r="BI13" s="104">
        <v>4</v>
      </c>
      <c r="BJ13" s="103"/>
      <c r="BK13" s="109"/>
      <c r="BL13" s="103">
        <v>30</v>
      </c>
      <c r="BM13" s="104">
        <v>0</v>
      </c>
      <c r="BN13" s="109"/>
      <c r="BO13" s="104"/>
      <c r="BP13" s="103">
        <v>40</v>
      </c>
      <c r="BQ13" s="104">
        <v>0</v>
      </c>
      <c r="BR13" s="104"/>
      <c r="BS13" s="99">
        <f t="shared" si="7"/>
        <v>154766.1</v>
      </c>
      <c r="BT13" s="99">
        <f t="shared" si="8"/>
        <v>10949.787</v>
      </c>
      <c r="BU13" s="103"/>
      <c r="BV13" s="103"/>
      <c r="BW13" s="103"/>
      <c r="BX13" s="104"/>
      <c r="BY13" s="103"/>
      <c r="BZ13" s="103"/>
      <c r="CA13" s="103"/>
      <c r="CB13" s="104"/>
      <c r="CC13" s="103"/>
      <c r="CD13" s="103"/>
      <c r="CE13" s="122"/>
      <c r="CF13" s="104"/>
      <c r="CG13" s="103"/>
      <c r="CH13" s="110">
        <f t="shared" si="9"/>
        <v>0</v>
      </c>
      <c r="CI13" s="110">
        <f t="shared" si="10"/>
        <v>0</v>
      </c>
    </row>
    <row r="14" spans="1:87" s="20" customFormat="1" ht="14.25" customHeight="1">
      <c r="A14" s="95">
        <v>6</v>
      </c>
      <c r="B14" s="96" t="s">
        <v>47</v>
      </c>
      <c r="C14" s="97">
        <v>0</v>
      </c>
      <c r="D14" s="97"/>
      <c r="E14" s="99">
        <f t="shared" si="0"/>
        <v>601702.40000000002</v>
      </c>
      <c r="F14" s="99">
        <f>BT14+CI14-CF14</f>
        <v>47389.703100000006</v>
      </c>
      <c r="G14" s="99">
        <f t="shared" si="11"/>
        <v>7.8759371908770861</v>
      </c>
      <c r="H14" s="100">
        <f t="shared" si="1"/>
        <v>186163</v>
      </c>
      <c r="I14" s="100">
        <f t="shared" si="2"/>
        <v>14517.803099999999</v>
      </c>
      <c r="J14" s="100">
        <f t="shared" si="12"/>
        <v>7.7984363702776589</v>
      </c>
      <c r="K14" s="101">
        <f t="shared" si="3"/>
        <v>79080</v>
      </c>
      <c r="L14" s="101">
        <f t="shared" si="4"/>
        <v>8354.75</v>
      </c>
      <c r="M14" s="102">
        <f t="shared" si="13"/>
        <v>10.564934243803743</v>
      </c>
      <c r="N14" s="103">
        <v>6130</v>
      </c>
      <c r="O14" s="104">
        <v>1672.17</v>
      </c>
      <c r="P14" s="105">
        <f t="shared" si="14"/>
        <v>27.278466557911909</v>
      </c>
      <c r="Q14" s="103">
        <v>3200</v>
      </c>
      <c r="R14" s="104">
        <v>401.33300000000003</v>
      </c>
      <c r="S14" s="105">
        <f t="shared" si="15"/>
        <v>12.541656250000001</v>
      </c>
      <c r="T14" s="103">
        <v>72950</v>
      </c>
      <c r="U14" s="104">
        <v>6682.58</v>
      </c>
      <c r="V14" s="105">
        <f t="shared" si="16"/>
        <v>9.160493488690884</v>
      </c>
      <c r="W14" s="103">
        <v>10416</v>
      </c>
      <c r="X14" s="104">
        <v>572.40639999999996</v>
      </c>
      <c r="Y14" s="105">
        <f t="shared" si="17"/>
        <v>5.4954531490015359</v>
      </c>
      <c r="Z14" s="103">
        <v>7000</v>
      </c>
      <c r="AA14" s="104">
        <v>276.3</v>
      </c>
      <c r="AB14" s="105">
        <f t="shared" si="18"/>
        <v>3.9471428571428571</v>
      </c>
      <c r="AC14" s="107"/>
      <c r="AD14" s="107"/>
      <c r="AE14" s="107"/>
      <c r="AF14" s="103"/>
      <c r="AG14" s="123">
        <v>394463.3</v>
      </c>
      <c r="AH14" s="104">
        <v>32871.9</v>
      </c>
      <c r="AI14" s="107">
        <v>13769.2</v>
      </c>
      <c r="AJ14" s="104">
        <v>0</v>
      </c>
      <c r="AK14" s="118"/>
      <c r="AL14" s="107"/>
      <c r="AM14" s="107"/>
      <c r="AN14" s="107"/>
      <c r="AO14" s="100">
        <f t="shared" si="5"/>
        <v>3500</v>
      </c>
      <c r="AP14" s="100">
        <f t="shared" si="6"/>
        <v>1224.5360000000001</v>
      </c>
      <c r="AQ14" s="108">
        <f t="shared" si="19"/>
        <v>34.986742857142858</v>
      </c>
      <c r="AR14" s="104">
        <v>3500</v>
      </c>
      <c r="AS14" s="104">
        <v>1224.5360000000001</v>
      </c>
      <c r="AT14" s="104"/>
      <c r="AU14" s="104"/>
      <c r="AV14" s="104"/>
      <c r="AW14" s="104"/>
      <c r="AX14" s="103"/>
      <c r="AY14" s="104"/>
      <c r="AZ14" s="107"/>
      <c r="BA14" s="107"/>
      <c r="BB14" s="103">
        <v>7306.9</v>
      </c>
      <c r="BC14" s="104"/>
      <c r="BD14" s="119"/>
      <c r="BE14" s="103"/>
      <c r="BF14" s="103">
        <v>82467</v>
      </c>
      <c r="BG14" s="104">
        <v>3673.4776999999999</v>
      </c>
      <c r="BH14" s="103">
        <v>30000</v>
      </c>
      <c r="BI14" s="104">
        <v>1090.6777</v>
      </c>
      <c r="BJ14" s="103"/>
      <c r="BK14" s="124"/>
      <c r="BL14" s="103">
        <v>500</v>
      </c>
      <c r="BM14" s="104">
        <v>15</v>
      </c>
      <c r="BN14" s="109"/>
      <c r="BO14" s="104"/>
      <c r="BP14" s="104"/>
      <c r="BQ14" s="104"/>
      <c r="BR14" s="104"/>
      <c r="BS14" s="99">
        <f t="shared" si="7"/>
        <v>601702.40000000002</v>
      </c>
      <c r="BT14" s="99">
        <f t="shared" si="8"/>
        <v>47389.703100000006</v>
      </c>
      <c r="BU14" s="107"/>
      <c r="BV14" s="107"/>
      <c r="BW14" s="107"/>
      <c r="BX14" s="104"/>
      <c r="BY14" s="107"/>
      <c r="BZ14" s="107"/>
      <c r="CA14" s="107"/>
      <c r="CB14" s="104"/>
      <c r="CC14" s="107"/>
      <c r="CD14" s="107"/>
      <c r="CE14" s="122"/>
      <c r="CF14" s="104"/>
      <c r="CG14" s="103"/>
      <c r="CH14" s="110">
        <f t="shared" si="9"/>
        <v>0</v>
      </c>
      <c r="CI14" s="110">
        <f t="shared" si="10"/>
        <v>0</v>
      </c>
    </row>
    <row r="15" spans="1:87" s="126" customFormat="1" ht="14.25" customHeight="1">
      <c r="A15" s="95">
        <v>7</v>
      </c>
      <c r="B15" s="96" t="s">
        <v>48</v>
      </c>
      <c r="C15" s="97">
        <v>0</v>
      </c>
      <c r="D15" s="125"/>
      <c r="E15" s="99">
        <f t="shared" si="0"/>
        <v>73542</v>
      </c>
      <c r="F15" s="99">
        <f t="shared" ref="F15:F32" si="20">BT15+CI15+BR15-CF15</f>
        <v>5465.5169999999998</v>
      </c>
      <c r="G15" s="99">
        <f t="shared" si="11"/>
        <v>7.4318307905686538</v>
      </c>
      <c r="H15" s="100">
        <f t="shared" si="1"/>
        <v>12706.8</v>
      </c>
      <c r="I15" s="100">
        <f t="shared" si="2"/>
        <v>609.81700000000001</v>
      </c>
      <c r="J15" s="100">
        <f t="shared" si="12"/>
        <v>4.7991390436616621</v>
      </c>
      <c r="K15" s="101">
        <f t="shared" si="3"/>
        <v>5976.8</v>
      </c>
      <c r="L15" s="101">
        <f t="shared" si="4"/>
        <v>466.16700000000003</v>
      </c>
      <c r="M15" s="102">
        <f t="shared" si="13"/>
        <v>7.7996084861464334</v>
      </c>
      <c r="N15" s="103"/>
      <c r="O15" s="104">
        <v>0.80700000000000005</v>
      </c>
      <c r="P15" s="105"/>
      <c r="Q15" s="103">
        <v>16</v>
      </c>
      <c r="R15" s="104">
        <v>13.1</v>
      </c>
      <c r="S15" s="105">
        <f t="shared" si="15"/>
        <v>81.875</v>
      </c>
      <c r="T15" s="103">
        <v>5976.8</v>
      </c>
      <c r="U15" s="104">
        <v>465.36</v>
      </c>
      <c r="V15" s="105">
        <f t="shared" si="16"/>
        <v>7.7861062776067458</v>
      </c>
      <c r="W15" s="103">
        <v>561</v>
      </c>
      <c r="X15" s="104">
        <v>54.9</v>
      </c>
      <c r="Y15" s="105">
        <f t="shared" si="17"/>
        <v>9.7860962566844911</v>
      </c>
      <c r="Z15" s="104"/>
      <c r="AA15" s="104"/>
      <c r="AB15" s="105"/>
      <c r="AC15" s="107"/>
      <c r="AD15" s="107"/>
      <c r="AE15" s="107"/>
      <c r="AF15" s="103"/>
      <c r="AG15" s="123">
        <v>58268.1</v>
      </c>
      <c r="AH15" s="104">
        <v>4855.7</v>
      </c>
      <c r="AI15" s="107">
        <v>2567.1</v>
      </c>
      <c r="AJ15" s="104">
        <v>0</v>
      </c>
      <c r="AK15" s="103"/>
      <c r="AL15" s="107"/>
      <c r="AM15" s="107"/>
      <c r="AN15" s="107"/>
      <c r="AO15" s="100">
        <f t="shared" si="5"/>
        <v>123</v>
      </c>
      <c r="AP15" s="100">
        <f t="shared" si="6"/>
        <v>10.25</v>
      </c>
      <c r="AQ15" s="108">
        <f t="shared" si="19"/>
        <v>8.3333333333333321</v>
      </c>
      <c r="AR15" s="104"/>
      <c r="AS15" s="104"/>
      <c r="AT15" s="104"/>
      <c r="AU15" s="104"/>
      <c r="AV15" s="104"/>
      <c r="AW15" s="104"/>
      <c r="AX15" s="103">
        <v>123</v>
      </c>
      <c r="AY15" s="104">
        <v>10.25</v>
      </c>
      <c r="AZ15" s="107"/>
      <c r="BA15" s="107"/>
      <c r="BB15" s="119"/>
      <c r="BC15" s="104"/>
      <c r="BD15" s="119"/>
      <c r="BE15" s="103">
        <v>2.9</v>
      </c>
      <c r="BF15" s="103">
        <v>6030</v>
      </c>
      <c r="BG15" s="104">
        <v>62.5</v>
      </c>
      <c r="BH15" s="103">
        <v>1585</v>
      </c>
      <c r="BI15" s="104">
        <v>0</v>
      </c>
      <c r="BJ15" s="103"/>
      <c r="BK15" s="124"/>
      <c r="BL15" s="103"/>
      <c r="BM15" s="104"/>
      <c r="BN15" s="109"/>
      <c r="BO15" s="104"/>
      <c r="BP15" s="104"/>
      <c r="BQ15" s="104"/>
      <c r="BR15" s="104"/>
      <c r="BS15" s="99">
        <f t="shared" si="7"/>
        <v>73542</v>
      </c>
      <c r="BT15" s="99">
        <f t="shared" si="8"/>
        <v>5465.5169999999998</v>
      </c>
      <c r="BU15" s="107"/>
      <c r="BV15" s="107"/>
      <c r="BW15" s="107"/>
      <c r="BX15" s="104"/>
      <c r="BY15" s="107"/>
      <c r="BZ15" s="107"/>
      <c r="CA15" s="107"/>
      <c r="CB15" s="104"/>
      <c r="CC15" s="107"/>
      <c r="CD15" s="107"/>
      <c r="CE15" s="104"/>
      <c r="CF15" s="104"/>
      <c r="CG15" s="103"/>
      <c r="CH15" s="110">
        <f t="shared" si="9"/>
        <v>0</v>
      </c>
      <c r="CI15" s="110">
        <f t="shared" si="10"/>
        <v>0</v>
      </c>
    </row>
    <row r="16" spans="1:87" s="20" customFormat="1" ht="14.25" customHeight="1">
      <c r="A16" s="95">
        <v>8</v>
      </c>
      <c r="B16" s="96" t="s">
        <v>49</v>
      </c>
      <c r="C16" s="97">
        <v>0</v>
      </c>
      <c r="D16" s="127"/>
      <c r="E16" s="99">
        <f t="shared" si="0"/>
        <v>11767.315999999999</v>
      </c>
      <c r="F16" s="99">
        <f t="shared" si="20"/>
        <v>1672.6079999999999</v>
      </c>
      <c r="G16" s="99">
        <f t="shared" si="11"/>
        <v>14.214014478747746</v>
      </c>
      <c r="H16" s="100">
        <f t="shared" si="1"/>
        <v>3586.3159999999998</v>
      </c>
      <c r="I16" s="100">
        <f t="shared" si="2"/>
        <v>990.80799999999999</v>
      </c>
      <c r="J16" s="100">
        <f t="shared" si="12"/>
        <v>27.627459487674816</v>
      </c>
      <c r="K16" s="101">
        <f t="shared" si="3"/>
        <v>1195.616</v>
      </c>
      <c r="L16" s="101">
        <f t="shared" si="4"/>
        <v>49.258000000000003</v>
      </c>
      <c r="M16" s="102">
        <f t="shared" si="13"/>
        <v>4.1198846452372671</v>
      </c>
      <c r="N16" s="103">
        <v>0.316</v>
      </c>
      <c r="O16" s="104">
        <v>0.158</v>
      </c>
      <c r="P16" s="105">
        <f t="shared" si="14"/>
        <v>50</v>
      </c>
      <c r="Q16" s="103">
        <v>2024.7</v>
      </c>
      <c r="R16" s="104">
        <v>941.55</v>
      </c>
      <c r="S16" s="105">
        <f t="shared" si="15"/>
        <v>46.503185657134388</v>
      </c>
      <c r="T16" s="103">
        <v>1195.3</v>
      </c>
      <c r="U16" s="104">
        <v>49.1</v>
      </c>
      <c r="V16" s="105">
        <f t="shared" si="16"/>
        <v>4.1077553752196101</v>
      </c>
      <c r="W16" s="103">
        <v>4</v>
      </c>
      <c r="X16" s="104">
        <v>0</v>
      </c>
      <c r="Y16" s="105">
        <f t="shared" si="17"/>
        <v>0</v>
      </c>
      <c r="Z16" s="104"/>
      <c r="AA16" s="104"/>
      <c r="AB16" s="105"/>
      <c r="AC16" s="107"/>
      <c r="AD16" s="107"/>
      <c r="AE16" s="107"/>
      <c r="AF16" s="103"/>
      <c r="AG16" s="123">
        <v>8181</v>
      </c>
      <c r="AH16" s="104">
        <v>681.8</v>
      </c>
      <c r="AI16" s="107"/>
      <c r="AJ16" s="104"/>
      <c r="AK16" s="103"/>
      <c r="AL16" s="107"/>
      <c r="AM16" s="107"/>
      <c r="AN16" s="107"/>
      <c r="AO16" s="100">
        <f t="shared" si="5"/>
        <v>362</v>
      </c>
      <c r="AP16" s="100">
        <f t="shared" si="6"/>
        <v>0</v>
      </c>
      <c r="AQ16" s="108">
        <f t="shared" si="19"/>
        <v>0</v>
      </c>
      <c r="AR16" s="104">
        <v>362</v>
      </c>
      <c r="AS16" s="104">
        <v>0</v>
      </c>
      <c r="AT16" s="104"/>
      <c r="AU16" s="104"/>
      <c r="AV16" s="104"/>
      <c r="AW16" s="104"/>
      <c r="AX16" s="103"/>
      <c r="AY16" s="104"/>
      <c r="AZ16" s="107"/>
      <c r="BA16" s="107"/>
      <c r="BB16" s="103"/>
      <c r="BC16" s="104"/>
      <c r="BD16" s="119"/>
      <c r="BE16" s="128"/>
      <c r="BF16" s="103"/>
      <c r="BG16" s="104"/>
      <c r="BH16" s="103"/>
      <c r="BI16" s="104"/>
      <c r="BJ16" s="103"/>
      <c r="BK16" s="124"/>
      <c r="BL16" s="103"/>
      <c r="BM16" s="104"/>
      <c r="BN16" s="109"/>
      <c r="BO16" s="104"/>
      <c r="BP16" s="104"/>
      <c r="BQ16" s="104"/>
      <c r="BR16" s="104"/>
      <c r="BS16" s="99">
        <f t="shared" si="7"/>
        <v>11767.315999999999</v>
      </c>
      <c r="BT16" s="99">
        <f t="shared" si="8"/>
        <v>1672.6079999999999</v>
      </c>
      <c r="BU16" s="107"/>
      <c r="BV16" s="107"/>
      <c r="BW16" s="107"/>
      <c r="BX16" s="104"/>
      <c r="BY16" s="107"/>
      <c r="BZ16" s="107"/>
      <c r="CA16" s="107"/>
      <c r="CB16" s="104"/>
      <c r="CC16" s="107"/>
      <c r="CD16" s="107"/>
      <c r="CE16" s="129"/>
      <c r="CF16" s="104"/>
      <c r="CG16" s="103"/>
      <c r="CH16" s="110">
        <f t="shared" si="9"/>
        <v>0</v>
      </c>
      <c r="CI16" s="110">
        <f t="shared" si="10"/>
        <v>0</v>
      </c>
    </row>
    <row r="17" spans="1:87" s="20" customFormat="1" ht="14.25" customHeight="1">
      <c r="A17" s="95">
        <v>9</v>
      </c>
      <c r="B17" s="96" t="s">
        <v>50</v>
      </c>
      <c r="C17" s="97">
        <v>239</v>
      </c>
      <c r="D17" s="127"/>
      <c r="E17" s="99">
        <f t="shared" si="0"/>
        <v>4776</v>
      </c>
      <c r="F17" s="99">
        <f t="shared" si="20"/>
        <v>596.48500000000001</v>
      </c>
      <c r="G17" s="99">
        <f t="shared" si="11"/>
        <v>12.489216917922949</v>
      </c>
      <c r="H17" s="100">
        <f t="shared" si="1"/>
        <v>958.7</v>
      </c>
      <c r="I17" s="100">
        <f t="shared" si="2"/>
        <v>278.38499999999999</v>
      </c>
      <c r="J17" s="100">
        <f t="shared" si="12"/>
        <v>29.037759465943463</v>
      </c>
      <c r="K17" s="101">
        <f t="shared" si="3"/>
        <v>768.7</v>
      </c>
      <c r="L17" s="101">
        <f t="shared" si="4"/>
        <v>278.38499999999999</v>
      </c>
      <c r="M17" s="102">
        <f t="shared" si="13"/>
        <v>36.215038376479768</v>
      </c>
      <c r="N17" s="103">
        <v>29.6</v>
      </c>
      <c r="O17" s="104">
        <v>19.085000000000001</v>
      </c>
      <c r="P17" s="105">
        <f t="shared" si="14"/>
        <v>64.476351351351354</v>
      </c>
      <c r="Q17" s="103">
        <v>100</v>
      </c>
      <c r="R17" s="104">
        <v>0</v>
      </c>
      <c r="S17" s="105">
        <f t="shared" si="15"/>
        <v>0</v>
      </c>
      <c r="T17" s="103">
        <v>739.1</v>
      </c>
      <c r="U17" s="104">
        <v>259.3</v>
      </c>
      <c r="V17" s="105">
        <f t="shared" si="16"/>
        <v>35.083209308618592</v>
      </c>
      <c r="W17" s="103"/>
      <c r="X17" s="104"/>
      <c r="Y17" s="105"/>
      <c r="Z17" s="104"/>
      <c r="AA17" s="104"/>
      <c r="AB17" s="105"/>
      <c r="AC17" s="107"/>
      <c r="AD17" s="107"/>
      <c r="AE17" s="107"/>
      <c r="AF17" s="103"/>
      <c r="AG17" s="117">
        <v>3817.3</v>
      </c>
      <c r="AH17" s="104">
        <v>318.10000000000002</v>
      </c>
      <c r="AI17" s="107"/>
      <c r="AJ17" s="104"/>
      <c r="AK17" s="103"/>
      <c r="AL17" s="107"/>
      <c r="AM17" s="107"/>
      <c r="AN17" s="107"/>
      <c r="AO17" s="100">
        <f t="shared" si="5"/>
        <v>90</v>
      </c>
      <c r="AP17" s="100">
        <f t="shared" si="6"/>
        <v>0</v>
      </c>
      <c r="AQ17" s="108">
        <f t="shared" si="19"/>
        <v>0</v>
      </c>
      <c r="AR17" s="104">
        <v>90</v>
      </c>
      <c r="AS17" s="104">
        <v>0</v>
      </c>
      <c r="AT17" s="104"/>
      <c r="AU17" s="104"/>
      <c r="AV17" s="104"/>
      <c r="AW17" s="104"/>
      <c r="AX17" s="103"/>
      <c r="AY17" s="104"/>
      <c r="AZ17" s="107"/>
      <c r="BA17" s="107"/>
      <c r="BB17" s="103"/>
      <c r="BC17" s="104"/>
      <c r="BD17" s="119"/>
      <c r="BE17" s="128"/>
      <c r="BF17" s="103"/>
      <c r="BG17" s="104"/>
      <c r="BH17" s="103"/>
      <c r="BI17" s="104"/>
      <c r="BJ17" s="103"/>
      <c r="BK17" s="124"/>
      <c r="BL17" s="103"/>
      <c r="BM17" s="104"/>
      <c r="BN17" s="109"/>
      <c r="BO17" s="104"/>
      <c r="BP17" s="104"/>
      <c r="BQ17" s="104"/>
      <c r="BR17" s="104"/>
      <c r="BS17" s="99">
        <f t="shared" si="7"/>
        <v>4776</v>
      </c>
      <c r="BT17" s="99">
        <f t="shared" si="8"/>
        <v>596.48500000000001</v>
      </c>
      <c r="BU17" s="107"/>
      <c r="BV17" s="107"/>
      <c r="BW17" s="107"/>
      <c r="BX17" s="104"/>
      <c r="BY17" s="107"/>
      <c r="BZ17" s="107"/>
      <c r="CA17" s="107"/>
      <c r="CB17" s="104"/>
      <c r="CC17" s="107"/>
      <c r="CD17" s="107"/>
      <c r="CE17" s="122"/>
      <c r="CF17" s="104"/>
      <c r="CG17" s="103"/>
      <c r="CH17" s="110">
        <f t="shared" si="9"/>
        <v>0</v>
      </c>
      <c r="CI17" s="110">
        <f t="shared" si="10"/>
        <v>0</v>
      </c>
    </row>
    <row r="18" spans="1:87" s="20" customFormat="1" ht="14.25" customHeight="1">
      <c r="A18" s="95">
        <v>10</v>
      </c>
      <c r="B18" s="96" t="s">
        <v>51</v>
      </c>
      <c r="C18" s="97">
        <v>22400</v>
      </c>
      <c r="D18" s="97"/>
      <c r="E18" s="99">
        <f t="shared" si="0"/>
        <v>94801.7</v>
      </c>
      <c r="F18" s="99">
        <f t="shared" si="20"/>
        <v>7325.3240000000005</v>
      </c>
      <c r="G18" s="99">
        <f t="shared" si="11"/>
        <v>7.7269964568145948</v>
      </c>
      <c r="H18" s="100">
        <f t="shared" si="1"/>
        <v>11902.7</v>
      </c>
      <c r="I18" s="100">
        <f t="shared" si="2"/>
        <v>417.024</v>
      </c>
      <c r="J18" s="100">
        <f t="shared" si="12"/>
        <v>3.5036084249792063</v>
      </c>
      <c r="K18" s="101">
        <f t="shared" si="3"/>
        <v>5993.6</v>
      </c>
      <c r="L18" s="101">
        <f t="shared" si="4"/>
        <v>376.90199999999999</v>
      </c>
      <c r="M18" s="102">
        <f t="shared" si="13"/>
        <v>6.2884076348104641</v>
      </c>
      <c r="N18" s="103"/>
      <c r="O18" s="104">
        <v>0.28599999999999998</v>
      </c>
      <c r="P18" s="105"/>
      <c r="Q18" s="103">
        <v>4359.1000000000004</v>
      </c>
      <c r="R18" s="104">
        <v>0.122</v>
      </c>
      <c r="S18" s="105">
        <f t="shared" si="15"/>
        <v>2.79874285976463E-3</v>
      </c>
      <c r="T18" s="103">
        <v>5993.6</v>
      </c>
      <c r="U18" s="104">
        <v>376.61599999999999</v>
      </c>
      <c r="V18" s="105">
        <f t="shared" si="16"/>
        <v>6.2836358782701538</v>
      </c>
      <c r="W18" s="103">
        <v>100</v>
      </c>
      <c r="X18" s="104">
        <v>0</v>
      </c>
      <c r="Y18" s="105">
        <f t="shared" si="17"/>
        <v>0</v>
      </c>
      <c r="Z18" s="104"/>
      <c r="AA18" s="104"/>
      <c r="AB18" s="105"/>
      <c r="AC18" s="107"/>
      <c r="AD18" s="107"/>
      <c r="AE18" s="107"/>
      <c r="AF18" s="103"/>
      <c r="AG18" s="123">
        <v>82899</v>
      </c>
      <c r="AH18" s="104">
        <v>6908.3</v>
      </c>
      <c r="AI18" s="107"/>
      <c r="AJ18" s="104"/>
      <c r="AK18" s="107"/>
      <c r="AL18" s="107"/>
      <c r="AM18" s="107"/>
      <c r="AN18" s="107"/>
      <c r="AO18" s="100">
        <f t="shared" si="5"/>
        <v>1080</v>
      </c>
      <c r="AP18" s="100">
        <f t="shared" si="6"/>
        <v>40</v>
      </c>
      <c r="AQ18" s="108">
        <f t="shared" si="19"/>
        <v>3.7037037037037033</v>
      </c>
      <c r="AR18" s="104">
        <v>500</v>
      </c>
      <c r="AS18" s="104">
        <v>0</v>
      </c>
      <c r="AT18" s="104"/>
      <c r="AU18" s="104"/>
      <c r="AV18" s="104"/>
      <c r="AW18" s="104"/>
      <c r="AX18" s="103">
        <v>580</v>
      </c>
      <c r="AY18" s="104">
        <v>40</v>
      </c>
      <c r="AZ18" s="107"/>
      <c r="BA18" s="107"/>
      <c r="BB18" s="103"/>
      <c r="BC18" s="104"/>
      <c r="BD18" s="119"/>
      <c r="BE18" s="128"/>
      <c r="BF18" s="103">
        <v>370</v>
      </c>
      <c r="BG18" s="104">
        <v>0</v>
      </c>
      <c r="BH18" s="103">
        <v>370</v>
      </c>
      <c r="BI18" s="104">
        <v>0</v>
      </c>
      <c r="BJ18" s="103"/>
      <c r="BK18" s="124"/>
      <c r="BL18" s="103"/>
      <c r="BM18" s="104"/>
      <c r="BN18" s="109"/>
      <c r="BO18" s="104"/>
      <c r="BP18" s="119"/>
      <c r="BQ18" s="104"/>
      <c r="BR18" s="104"/>
      <c r="BS18" s="99">
        <f t="shared" si="7"/>
        <v>94801.7</v>
      </c>
      <c r="BT18" s="99">
        <f t="shared" si="8"/>
        <v>7325.3240000000005</v>
      </c>
      <c r="BU18" s="107"/>
      <c r="BV18" s="107"/>
      <c r="BW18" s="107"/>
      <c r="BX18" s="104"/>
      <c r="BY18" s="107"/>
      <c r="BZ18" s="107"/>
      <c r="CA18" s="107"/>
      <c r="CB18" s="104"/>
      <c r="CC18" s="107"/>
      <c r="CD18" s="107"/>
      <c r="CE18" s="129"/>
      <c r="CF18" s="104"/>
      <c r="CG18" s="103"/>
      <c r="CH18" s="110">
        <f t="shared" si="9"/>
        <v>0</v>
      </c>
      <c r="CI18" s="110">
        <f t="shared" si="10"/>
        <v>0</v>
      </c>
    </row>
    <row r="19" spans="1:87" s="20" customFormat="1" ht="14.25" customHeight="1">
      <c r="A19" s="95">
        <v>11</v>
      </c>
      <c r="B19" s="96" t="s">
        <v>52</v>
      </c>
      <c r="C19" s="97">
        <v>0</v>
      </c>
      <c r="D19" s="97"/>
      <c r="E19" s="99">
        <f t="shared" si="0"/>
        <v>115096</v>
      </c>
      <c r="F19" s="99">
        <f t="shared" si="20"/>
        <v>8594.8320000000003</v>
      </c>
      <c r="G19" s="99">
        <f t="shared" si="11"/>
        <v>7.4675331896851329</v>
      </c>
      <c r="H19" s="100">
        <f t="shared" si="1"/>
        <v>30880</v>
      </c>
      <c r="I19" s="100">
        <f t="shared" si="2"/>
        <v>1771.3320000000001</v>
      </c>
      <c r="J19" s="100">
        <f t="shared" si="12"/>
        <v>5.7361787564766846</v>
      </c>
      <c r="K19" s="101">
        <f t="shared" si="3"/>
        <v>12000</v>
      </c>
      <c r="L19" s="101">
        <f t="shared" si="4"/>
        <v>998.79500000000007</v>
      </c>
      <c r="M19" s="102">
        <f t="shared" si="13"/>
        <v>8.3232916666666679</v>
      </c>
      <c r="N19" s="103">
        <v>500</v>
      </c>
      <c r="O19" s="104">
        <v>0.33100000000000002</v>
      </c>
      <c r="P19" s="105">
        <f t="shared" si="14"/>
        <v>6.6200000000000009E-2</v>
      </c>
      <c r="Q19" s="103">
        <v>11000</v>
      </c>
      <c r="R19" s="104">
        <v>98.897000000000006</v>
      </c>
      <c r="S19" s="105">
        <f t="shared" si="15"/>
        <v>0.8990636363636364</v>
      </c>
      <c r="T19" s="103">
        <v>11500</v>
      </c>
      <c r="U19" s="104">
        <v>998.46400000000006</v>
      </c>
      <c r="V19" s="105">
        <f t="shared" si="16"/>
        <v>8.682295652173913</v>
      </c>
      <c r="W19" s="103">
        <v>1120</v>
      </c>
      <c r="X19" s="104">
        <v>12.24</v>
      </c>
      <c r="Y19" s="105">
        <f t="shared" si="17"/>
        <v>1.0928571428571427</v>
      </c>
      <c r="Z19" s="104"/>
      <c r="AA19" s="104"/>
      <c r="AB19" s="105"/>
      <c r="AC19" s="103"/>
      <c r="AD19" s="103"/>
      <c r="AE19" s="103"/>
      <c r="AF19" s="103"/>
      <c r="AG19" s="123">
        <v>81882.3</v>
      </c>
      <c r="AH19" s="104">
        <v>6823.5</v>
      </c>
      <c r="AI19" s="103">
        <v>2333.6999999999998</v>
      </c>
      <c r="AJ19" s="104">
        <v>0</v>
      </c>
      <c r="AK19" s="118"/>
      <c r="AL19" s="107"/>
      <c r="AM19" s="103"/>
      <c r="AN19" s="103"/>
      <c r="AO19" s="100">
        <f t="shared" si="5"/>
        <v>1000</v>
      </c>
      <c r="AP19" s="100">
        <f t="shared" si="6"/>
        <v>30.72</v>
      </c>
      <c r="AQ19" s="108">
        <f t="shared" si="19"/>
        <v>3.0719999999999996</v>
      </c>
      <c r="AR19" s="104">
        <v>1000</v>
      </c>
      <c r="AS19" s="104">
        <v>30.72</v>
      </c>
      <c r="AT19" s="104"/>
      <c r="AU19" s="104"/>
      <c r="AV19" s="104"/>
      <c r="AW19" s="104"/>
      <c r="AX19" s="103"/>
      <c r="AY19" s="104"/>
      <c r="AZ19" s="107"/>
      <c r="BA19" s="103"/>
      <c r="BB19" s="103"/>
      <c r="BC19" s="104"/>
      <c r="BD19" s="119"/>
      <c r="BE19" s="128"/>
      <c r="BF19" s="103">
        <v>5200</v>
      </c>
      <c r="BG19" s="104">
        <v>430.68</v>
      </c>
      <c r="BH19" s="103"/>
      <c r="BI19" s="104"/>
      <c r="BJ19" s="103">
        <v>560</v>
      </c>
      <c r="BK19" s="124">
        <v>0</v>
      </c>
      <c r="BL19" s="103"/>
      <c r="BM19" s="104">
        <v>200</v>
      </c>
      <c r="BN19" s="109"/>
      <c r="BO19" s="104"/>
      <c r="BP19" s="104"/>
      <c r="BQ19" s="104"/>
      <c r="BR19" s="104"/>
      <c r="BS19" s="99">
        <f t="shared" si="7"/>
        <v>115096</v>
      </c>
      <c r="BT19" s="99">
        <f t="shared" si="8"/>
        <v>8594.8320000000003</v>
      </c>
      <c r="BU19" s="103"/>
      <c r="BV19" s="103"/>
      <c r="BW19" s="103"/>
      <c r="BX19" s="104"/>
      <c r="BY19" s="103"/>
      <c r="BZ19" s="103"/>
      <c r="CA19" s="103"/>
      <c r="CB19" s="104"/>
      <c r="CC19" s="103"/>
      <c r="CD19" s="103"/>
      <c r="CE19" s="103"/>
      <c r="CF19" s="104"/>
      <c r="CG19" s="103"/>
      <c r="CH19" s="110">
        <f t="shared" si="9"/>
        <v>0</v>
      </c>
      <c r="CI19" s="110">
        <f t="shared" si="10"/>
        <v>0</v>
      </c>
    </row>
    <row r="20" spans="1:87" s="20" customFormat="1" ht="14.25" customHeight="1">
      <c r="A20" s="95">
        <v>12</v>
      </c>
      <c r="B20" s="96" t="s">
        <v>53</v>
      </c>
      <c r="C20" s="97">
        <v>93.6</v>
      </c>
      <c r="D20" s="97"/>
      <c r="E20" s="99">
        <f t="shared" si="0"/>
        <v>13333.6</v>
      </c>
      <c r="F20" s="99">
        <f t="shared" si="20"/>
        <v>1122.278</v>
      </c>
      <c r="G20" s="99">
        <f t="shared" si="11"/>
        <v>8.4169166616667663</v>
      </c>
      <c r="H20" s="100">
        <f t="shared" si="1"/>
        <v>2579.9</v>
      </c>
      <c r="I20" s="100">
        <f t="shared" si="2"/>
        <v>226.078</v>
      </c>
      <c r="J20" s="100">
        <f t="shared" si="12"/>
        <v>8.7630528315050977</v>
      </c>
      <c r="K20" s="101">
        <f t="shared" si="3"/>
        <v>2035.8</v>
      </c>
      <c r="L20" s="101">
        <f t="shared" si="4"/>
        <v>226.078</v>
      </c>
      <c r="M20" s="102">
        <f t="shared" si="13"/>
        <v>11.10511838098045</v>
      </c>
      <c r="N20" s="103">
        <v>17.8</v>
      </c>
      <c r="O20" s="104">
        <v>9.5000000000000001E-2</v>
      </c>
      <c r="P20" s="105">
        <f t="shared" si="14"/>
        <v>0.5337078651685393</v>
      </c>
      <c r="Q20" s="103">
        <v>480.2</v>
      </c>
      <c r="R20" s="104">
        <v>0</v>
      </c>
      <c r="S20" s="105">
        <f t="shared" si="15"/>
        <v>0</v>
      </c>
      <c r="T20" s="103">
        <v>2018</v>
      </c>
      <c r="U20" s="104">
        <v>225.983</v>
      </c>
      <c r="V20" s="105">
        <f t="shared" si="16"/>
        <v>11.19836471754212</v>
      </c>
      <c r="W20" s="103"/>
      <c r="X20" s="104"/>
      <c r="Y20" s="105"/>
      <c r="Z20" s="104"/>
      <c r="AA20" s="104"/>
      <c r="AB20" s="105"/>
      <c r="AC20" s="103"/>
      <c r="AD20" s="103"/>
      <c r="AE20" s="103"/>
      <c r="AF20" s="103"/>
      <c r="AG20" s="123">
        <v>10753.7</v>
      </c>
      <c r="AH20" s="104">
        <v>896.2</v>
      </c>
      <c r="AI20" s="123"/>
      <c r="AJ20" s="104"/>
      <c r="AK20" s="103"/>
      <c r="AL20" s="107"/>
      <c r="AM20" s="107"/>
      <c r="AN20" s="103"/>
      <c r="AO20" s="100">
        <f t="shared" si="5"/>
        <v>63.9</v>
      </c>
      <c r="AP20" s="100">
        <f t="shared" si="6"/>
        <v>0</v>
      </c>
      <c r="AQ20" s="108">
        <f t="shared" si="19"/>
        <v>0</v>
      </c>
      <c r="AR20" s="104"/>
      <c r="AS20" s="104"/>
      <c r="AT20" s="104">
        <v>63.9</v>
      </c>
      <c r="AU20" s="104">
        <v>0</v>
      </c>
      <c r="AV20" s="104"/>
      <c r="AW20" s="104"/>
      <c r="AX20" s="103"/>
      <c r="AY20" s="104"/>
      <c r="AZ20" s="107"/>
      <c r="BA20" s="103"/>
      <c r="BB20" s="103"/>
      <c r="BC20" s="104"/>
      <c r="BD20" s="119"/>
      <c r="BE20" s="128"/>
      <c r="BF20" s="103"/>
      <c r="BG20" s="104"/>
      <c r="BH20" s="103"/>
      <c r="BI20" s="104"/>
      <c r="BJ20" s="109"/>
      <c r="BK20" s="124"/>
      <c r="BL20" s="103"/>
      <c r="BM20" s="104"/>
      <c r="BN20" s="109"/>
      <c r="BO20" s="104"/>
      <c r="BP20" s="104"/>
      <c r="BQ20" s="104"/>
      <c r="BR20" s="104"/>
      <c r="BS20" s="99">
        <f t="shared" si="7"/>
        <v>13333.6</v>
      </c>
      <c r="BT20" s="99">
        <f t="shared" si="8"/>
        <v>1122.278</v>
      </c>
      <c r="BU20" s="103"/>
      <c r="BV20" s="103"/>
      <c r="BW20" s="103"/>
      <c r="BX20" s="104"/>
      <c r="BY20" s="103"/>
      <c r="BZ20" s="103"/>
      <c r="CA20" s="103"/>
      <c r="CB20" s="104"/>
      <c r="CC20" s="103"/>
      <c r="CD20" s="103"/>
      <c r="CE20" s="122"/>
      <c r="CF20" s="104"/>
      <c r="CG20" s="103"/>
      <c r="CH20" s="110">
        <f t="shared" si="9"/>
        <v>0</v>
      </c>
      <c r="CI20" s="110">
        <f t="shared" si="10"/>
        <v>0</v>
      </c>
    </row>
    <row r="21" spans="1:87" s="20" customFormat="1" ht="14.25" customHeight="1">
      <c r="A21" s="95">
        <v>13</v>
      </c>
      <c r="B21" s="96" t="s">
        <v>54</v>
      </c>
      <c r="C21" s="97">
        <v>406.2</v>
      </c>
      <c r="D21" s="97"/>
      <c r="E21" s="99">
        <f t="shared" si="0"/>
        <v>88257.400000000009</v>
      </c>
      <c r="F21" s="99">
        <f t="shared" si="20"/>
        <v>7367.8330000000005</v>
      </c>
      <c r="G21" s="99">
        <f t="shared" si="11"/>
        <v>8.3481192511902691</v>
      </c>
      <c r="H21" s="100">
        <f t="shared" si="1"/>
        <v>18081.3</v>
      </c>
      <c r="I21" s="100">
        <f t="shared" si="2"/>
        <v>1519.8330000000001</v>
      </c>
      <c r="J21" s="100">
        <f t="shared" si="12"/>
        <v>8.4055515919762414</v>
      </c>
      <c r="K21" s="101">
        <f t="shared" si="3"/>
        <v>7987.3</v>
      </c>
      <c r="L21" s="101">
        <f t="shared" si="4"/>
        <v>1104.24</v>
      </c>
      <c r="M21" s="102">
        <f t="shared" si="13"/>
        <v>13.824947103526849</v>
      </c>
      <c r="N21" s="103">
        <v>58.3</v>
      </c>
      <c r="O21" s="104">
        <v>0.54</v>
      </c>
      <c r="P21" s="105">
        <f t="shared" si="14"/>
        <v>0.92624356775300176</v>
      </c>
      <c r="Q21" s="103">
        <v>5524</v>
      </c>
      <c r="R21" s="104">
        <v>126.807</v>
      </c>
      <c r="S21" s="105">
        <f t="shared" si="15"/>
        <v>2.2955648081100652</v>
      </c>
      <c r="T21" s="103">
        <v>7929</v>
      </c>
      <c r="U21" s="104">
        <v>1103.7</v>
      </c>
      <c r="V21" s="105">
        <f t="shared" si="16"/>
        <v>13.919788119561105</v>
      </c>
      <c r="W21" s="103">
        <v>620</v>
      </c>
      <c r="X21" s="104">
        <v>7.9</v>
      </c>
      <c r="Y21" s="105">
        <f t="shared" si="17"/>
        <v>1.2741935483870968</v>
      </c>
      <c r="Z21" s="104"/>
      <c r="AA21" s="104"/>
      <c r="AB21" s="105"/>
      <c r="AC21" s="103"/>
      <c r="AD21" s="103"/>
      <c r="AE21" s="103"/>
      <c r="AF21" s="103"/>
      <c r="AG21" s="123">
        <v>70176.100000000006</v>
      </c>
      <c r="AH21" s="104">
        <v>5848</v>
      </c>
      <c r="AI21" s="103"/>
      <c r="AJ21" s="104"/>
      <c r="AK21" s="118"/>
      <c r="AL21" s="107"/>
      <c r="AM21" s="107"/>
      <c r="AN21" s="103"/>
      <c r="AO21" s="100">
        <f t="shared" si="5"/>
        <v>750</v>
      </c>
      <c r="AP21" s="100">
        <f t="shared" si="6"/>
        <v>55.636000000000003</v>
      </c>
      <c r="AQ21" s="108">
        <f t="shared" si="19"/>
        <v>7.4181333333333335</v>
      </c>
      <c r="AR21" s="104"/>
      <c r="AS21" s="104"/>
      <c r="AT21" s="104">
        <v>750</v>
      </c>
      <c r="AU21" s="104">
        <v>55.636000000000003</v>
      </c>
      <c r="AV21" s="104"/>
      <c r="AW21" s="104"/>
      <c r="AX21" s="103"/>
      <c r="AY21" s="104"/>
      <c r="AZ21" s="107"/>
      <c r="BA21" s="103"/>
      <c r="BB21" s="103"/>
      <c r="BC21" s="104"/>
      <c r="BD21" s="119"/>
      <c r="BE21" s="128"/>
      <c r="BF21" s="103">
        <v>3200</v>
      </c>
      <c r="BG21" s="104">
        <v>225.25</v>
      </c>
      <c r="BH21" s="103">
        <v>600</v>
      </c>
      <c r="BI21" s="104">
        <v>0</v>
      </c>
      <c r="BJ21" s="109"/>
      <c r="BK21" s="124"/>
      <c r="BL21" s="103"/>
      <c r="BM21" s="104"/>
      <c r="BN21" s="109"/>
      <c r="BO21" s="104"/>
      <c r="BP21" s="104"/>
      <c r="BQ21" s="104"/>
      <c r="BR21" s="104"/>
      <c r="BS21" s="99">
        <f t="shared" si="7"/>
        <v>88257.400000000009</v>
      </c>
      <c r="BT21" s="99">
        <f t="shared" si="8"/>
        <v>7367.8330000000005</v>
      </c>
      <c r="BU21" s="103"/>
      <c r="BV21" s="103"/>
      <c r="BW21" s="121"/>
      <c r="BX21" s="104"/>
      <c r="BY21" s="103"/>
      <c r="BZ21" s="103"/>
      <c r="CA21" s="103"/>
      <c r="CB21" s="104"/>
      <c r="CC21" s="103"/>
      <c r="CD21" s="103"/>
      <c r="CE21" s="129"/>
      <c r="CF21" s="104"/>
      <c r="CG21" s="103"/>
      <c r="CH21" s="110">
        <f t="shared" si="9"/>
        <v>0</v>
      </c>
      <c r="CI21" s="110">
        <f t="shared" si="10"/>
        <v>0</v>
      </c>
    </row>
    <row r="22" spans="1:87" s="20" customFormat="1" ht="14.25" customHeight="1">
      <c r="A22" s="95">
        <v>14</v>
      </c>
      <c r="B22" s="96" t="s">
        <v>55</v>
      </c>
      <c r="C22" s="97">
        <v>0</v>
      </c>
      <c r="D22" s="97"/>
      <c r="E22" s="99">
        <f t="shared" si="0"/>
        <v>52278.9</v>
      </c>
      <c r="F22" s="99">
        <f t="shared" si="20"/>
        <v>4367.8220000000001</v>
      </c>
      <c r="G22" s="99">
        <f t="shared" si="11"/>
        <v>8.3548467928743726</v>
      </c>
      <c r="H22" s="100">
        <f t="shared" si="1"/>
        <v>10302.4</v>
      </c>
      <c r="I22" s="100">
        <f t="shared" si="2"/>
        <v>869.822</v>
      </c>
      <c r="J22" s="100">
        <f t="shared" si="12"/>
        <v>8.4429065072216183</v>
      </c>
      <c r="K22" s="101">
        <f t="shared" si="3"/>
        <v>4538.3</v>
      </c>
      <c r="L22" s="101">
        <f t="shared" si="4"/>
        <v>333.34900000000005</v>
      </c>
      <c r="M22" s="102">
        <f t="shared" si="13"/>
        <v>7.3452394068263454</v>
      </c>
      <c r="N22" s="103"/>
      <c r="O22" s="104">
        <v>7.8570000000000002</v>
      </c>
      <c r="P22" s="105"/>
      <c r="Q22" s="103">
        <v>2901.3</v>
      </c>
      <c r="R22" s="104">
        <v>198.90899999999999</v>
      </c>
      <c r="S22" s="105">
        <f t="shared" si="15"/>
        <v>6.8558577189535717</v>
      </c>
      <c r="T22" s="103">
        <v>4538.3</v>
      </c>
      <c r="U22" s="104">
        <v>325.49200000000002</v>
      </c>
      <c r="V22" s="105">
        <f t="shared" si="16"/>
        <v>7.1721129057135933</v>
      </c>
      <c r="W22" s="103">
        <v>770.8</v>
      </c>
      <c r="X22" s="104">
        <v>30</v>
      </c>
      <c r="Y22" s="105">
        <f t="shared" si="17"/>
        <v>3.8920601971977167</v>
      </c>
      <c r="Z22" s="104"/>
      <c r="AA22" s="104"/>
      <c r="AB22" s="105"/>
      <c r="AC22" s="103"/>
      <c r="AD22" s="103"/>
      <c r="AE22" s="103"/>
      <c r="AF22" s="103"/>
      <c r="AG22" s="123">
        <v>35976.5</v>
      </c>
      <c r="AH22" s="104">
        <v>2998</v>
      </c>
      <c r="AI22" s="103"/>
      <c r="AJ22" s="104"/>
      <c r="AK22" s="118"/>
      <c r="AL22" s="107"/>
      <c r="AM22" s="107"/>
      <c r="AN22" s="103"/>
      <c r="AO22" s="100">
        <f t="shared" si="5"/>
        <v>482</v>
      </c>
      <c r="AP22" s="100">
        <f t="shared" si="6"/>
        <v>209.56399999999999</v>
      </c>
      <c r="AQ22" s="108">
        <f t="shared" si="19"/>
        <v>43.478008298755185</v>
      </c>
      <c r="AR22" s="104"/>
      <c r="AS22" s="104"/>
      <c r="AT22" s="104">
        <v>200</v>
      </c>
      <c r="AU22" s="104">
        <v>209.56399999999999</v>
      </c>
      <c r="AV22" s="104"/>
      <c r="AW22" s="104"/>
      <c r="AX22" s="103">
        <v>282</v>
      </c>
      <c r="AY22" s="104">
        <v>0</v>
      </c>
      <c r="AZ22" s="107"/>
      <c r="BA22" s="103"/>
      <c r="BB22" s="103"/>
      <c r="BC22" s="104"/>
      <c r="BD22" s="119"/>
      <c r="BE22" s="128"/>
      <c r="BF22" s="103">
        <v>1610</v>
      </c>
      <c r="BG22" s="104">
        <v>98</v>
      </c>
      <c r="BH22" s="103">
        <v>290</v>
      </c>
      <c r="BI22" s="104">
        <v>0</v>
      </c>
      <c r="BJ22" s="109"/>
      <c r="BK22" s="124"/>
      <c r="BL22" s="103"/>
      <c r="BM22" s="104"/>
      <c r="BN22" s="109">
        <v>6000</v>
      </c>
      <c r="BO22" s="104">
        <v>500</v>
      </c>
      <c r="BP22" s="104"/>
      <c r="BQ22" s="104"/>
      <c r="BR22" s="104"/>
      <c r="BS22" s="99">
        <f t="shared" si="7"/>
        <v>52278.9</v>
      </c>
      <c r="BT22" s="99">
        <f t="shared" si="8"/>
        <v>4367.8220000000001</v>
      </c>
      <c r="BU22" s="103"/>
      <c r="BV22" s="103"/>
      <c r="BW22" s="103"/>
      <c r="BX22" s="104"/>
      <c r="BY22" s="103"/>
      <c r="BZ22" s="103"/>
      <c r="CA22" s="103"/>
      <c r="CB22" s="104"/>
      <c r="CC22" s="103"/>
      <c r="CD22" s="103"/>
      <c r="CE22" s="122"/>
      <c r="CF22" s="104"/>
      <c r="CG22" s="103"/>
      <c r="CH22" s="110">
        <f t="shared" si="9"/>
        <v>0</v>
      </c>
      <c r="CI22" s="110">
        <f t="shared" si="10"/>
        <v>0</v>
      </c>
    </row>
    <row r="23" spans="1:87" s="20" customFormat="1" ht="14.25" customHeight="1">
      <c r="A23" s="95">
        <v>15</v>
      </c>
      <c r="B23" s="96" t="s">
        <v>56</v>
      </c>
      <c r="C23" s="97">
        <v>1076.5999999999999</v>
      </c>
      <c r="D23" s="97"/>
      <c r="E23" s="99">
        <f t="shared" si="0"/>
        <v>8336.2999999999993</v>
      </c>
      <c r="F23" s="99">
        <f t="shared" si="20"/>
        <v>1062.713</v>
      </c>
      <c r="G23" s="99">
        <f t="shared" si="11"/>
        <v>12.748017705696773</v>
      </c>
      <c r="H23" s="100">
        <f t="shared" si="1"/>
        <v>4321.7</v>
      </c>
      <c r="I23" s="100">
        <f t="shared" si="2"/>
        <v>728.11299999999994</v>
      </c>
      <c r="J23" s="100">
        <f t="shared" si="12"/>
        <v>16.847837656477775</v>
      </c>
      <c r="K23" s="101">
        <f t="shared" si="3"/>
        <v>2175.6999999999998</v>
      </c>
      <c r="L23" s="101">
        <f t="shared" si="4"/>
        <v>581.22500000000002</v>
      </c>
      <c r="M23" s="102">
        <f t="shared" si="13"/>
        <v>26.714390770786416</v>
      </c>
      <c r="N23" s="103">
        <v>375.7</v>
      </c>
      <c r="O23" s="104">
        <v>17.382999999999999</v>
      </c>
      <c r="P23" s="105">
        <f t="shared" si="14"/>
        <v>4.6268299174873571</v>
      </c>
      <c r="Q23" s="103">
        <v>1500</v>
      </c>
      <c r="R23" s="104">
        <v>100.488</v>
      </c>
      <c r="S23" s="105">
        <f t="shared" si="15"/>
        <v>6.6991999999999994</v>
      </c>
      <c r="T23" s="103">
        <v>1800</v>
      </c>
      <c r="U23" s="104">
        <v>563.84199999999998</v>
      </c>
      <c r="V23" s="105">
        <f t="shared" si="16"/>
        <v>31.324555555555555</v>
      </c>
      <c r="W23" s="103">
        <v>6</v>
      </c>
      <c r="X23" s="104">
        <v>0</v>
      </c>
      <c r="Y23" s="105">
        <f t="shared" si="17"/>
        <v>0</v>
      </c>
      <c r="Z23" s="104"/>
      <c r="AA23" s="104"/>
      <c r="AB23" s="105"/>
      <c r="AC23" s="103"/>
      <c r="AD23" s="103"/>
      <c r="AE23" s="103"/>
      <c r="AF23" s="103"/>
      <c r="AG23" s="123">
        <v>4014.6</v>
      </c>
      <c r="AH23" s="104">
        <v>334.6</v>
      </c>
      <c r="AI23" s="103"/>
      <c r="AJ23" s="104"/>
      <c r="AK23" s="118"/>
      <c r="AL23" s="107"/>
      <c r="AM23" s="107"/>
      <c r="AN23" s="103"/>
      <c r="AO23" s="100">
        <f t="shared" si="5"/>
        <v>580</v>
      </c>
      <c r="AP23" s="100">
        <f t="shared" si="6"/>
        <v>46.4</v>
      </c>
      <c r="AQ23" s="108">
        <f t="shared" si="19"/>
        <v>8</v>
      </c>
      <c r="AR23" s="104">
        <v>580</v>
      </c>
      <c r="AS23" s="104">
        <v>46.4</v>
      </c>
      <c r="AT23" s="104"/>
      <c r="AU23" s="104"/>
      <c r="AV23" s="104"/>
      <c r="AW23" s="104"/>
      <c r="AX23" s="103"/>
      <c r="AY23" s="104"/>
      <c r="AZ23" s="107"/>
      <c r="BA23" s="103"/>
      <c r="BB23" s="103"/>
      <c r="BC23" s="104"/>
      <c r="BD23" s="119"/>
      <c r="BE23" s="128"/>
      <c r="BF23" s="103">
        <v>60</v>
      </c>
      <c r="BG23" s="104">
        <v>0</v>
      </c>
      <c r="BH23" s="103"/>
      <c r="BI23" s="104"/>
      <c r="BJ23" s="109"/>
      <c r="BK23" s="124"/>
      <c r="BL23" s="103"/>
      <c r="BM23" s="104"/>
      <c r="BN23" s="109"/>
      <c r="BO23" s="104"/>
      <c r="BP23" s="104"/>
      <c r="BQ23" s="104"/>
      <c r="BR23" s="104"/>
      <c r="BS23" s="99">
        <f t="shared" si="7"/>
        <v>8336.2999999999993</v>
      </c>
      <c r="BT23" s="99">
        <f t="shared" si="8"/>
        <v>1062.713</v>
      </c>
      <c r="BU23" s="103"/>
      <c r="BV23" s="103"/>
      <c r="BW23" s="103"/>
      <c r="BX23" s="104"/>
      <c r="BY23" s="103"/>
      <c r="BZ23" s="103"/>
      <c r="CA23" s="103"/>
      <c r="CB23" s="104"/>
      <c r="CC23" s="103"/>
      <c r="CD23" s="103"/>
      <c r="CE23" s="122"/>
      <c r="CF23" s="104"/>
      <c r="CG23" s="103"/>
      <c r="CH23" s="110">
        <f t="shared" si="9"/>
        <v>0</v>
      </c>
      <c r="CI23" s="110">
        <f t="shared" si="10"/>
        <v>0</v>
      </c>
    </row>
    <row r="24" spans="1:87" s="20" customFormat="1" ht="14.25" customHeight="1">
      <c r="A24" s="95">
        <v>16</v>
      </c>
      <c r="B24" s="96" t="s">
        <v>57</v>
      </c>
      <c r="C24" s="97">
        <v>3311.1</v>
      </c>
      <c r="D24" s="97"/>
      <c r="E24" s="99">
        <f t="shared" si="0"/>
        <v>12969.8</v>
      </c>
      <c r="F24" s="99">
        <f t="shared" si="20"/>
        <v>1560.1870000000001</v>
      </c>
      <c r="G24" s="99">
        <f t="shared" si="11"/>
        <v>12.029383645083195</v>
      </c>
      <c r="H24" s="100">
        <f t="shared" si="1"/>
        <v>5410</v>
      </c>
      <c r="I24" s="100">
        <f t="shared" si="2"/>
        <v>930.18700000000001</v>
      </c>
      <c r="J24" s="100">
        <f t="shared" si="12"/>
        <v>17.193844731977819</v>
      </c>
      <c r="K24" s="101">
        <f t="shared" si="3"/>
        <v>910</v>
      </c>
      <c r="L24" s="101">
        <f t="shared" si="4"/>
        <v>260.52700000000004</v>
      </c>
      <c r="M24" s="102">
        <f t="shared" si="13"/>
        <v>28.629340659340663</v>
      </c>
      <c r="N24" s="103"/>
      <c r="O24" s="104">
        <v>2.3380000000000001</v>
      </c>
      <c r="P24" s="105"/>
      <c r="Q24" s="103">
        <v>3000</v>
      </c>
      <c r="R24" s="104">
        <v>130.9</v>
      </c>
      <c r="S24" s="105">
        <f t="shared" si="15"/>
        <v>4.3633333333333333</v>
      </c>
      <c r="T24" s="103">
        <v>910</v>
      </c>
      <c r="U24" s="104">
        <v>258.18900000000002</v>
      </c>
      <c r="V24" s="105">
        <f t="shared" si="16"/>
        <v>28.372417582417583</v>
      </c>
      <c r="W24" s="103">
        <v>100</v>
      </c>
      <c r="X24" s="104">
        <v>14.25</v>
      </c>
      <c r="Y24" s="105">
        <f t="shared" si="17"/>
        <v>14.25</v>
      </c>
      <c r="Z24" s="104"/>
      <c r="AA24" s="104"/>
      <c r="AB24" s="105"/>
      <c r="AC24" s="103"/>
      <c r="AD24" s="103"/>
      <c r="AE24" s="103"/>
      <c r="AF24" s="103"/>
      <c r="AG24" s="123">
        <v>7559.8</v>
      </c>
      <c r="AH24" s="104">
        <v>630</v>
      </c>
      <c r="AI24" s="103"/>
      <c r="AJ24" s="104"/>
      <c r="AK24" s="103"/>
      <c r="AL24" s="107"/>
      <c r="AM24" s="107"/>
      <c r="AN24" s="103"/>
      <c r="AO24" s="100">
        <f t="shared" si="5"/>
        <v>1100</v>
      </c>
      <c r="AP24" s="100">
        <f t="shared" si="6"/>
        <v>520.03</v>
      </c>
      <c r="AQ24" s="108">
        <f t="shared" si="19"/>
        <v>47.275454545454544</v>
      </c>
      <c r="AR24" s="104">
        <v>1100</v>
      </c>
      <c r="AS24" s="104">
        <v>520.03</v>
      </c>
      <c r="AT24" s="104"/>
      <c r="AU24" s="104"/>
      <c r="AV24" s="104"/>
      <c r="AW24" s="104"/>
      <c r="AX24" s="103"/>
      <c r="AY24" s="104"/>
      <c r="AZ24" s="107"/>
      <c r="BA24" s="103"/>
      <c r="BB24" s="103"/>
      <c r="BC24" s="104"/>
      <c r="BD24" s="119"/>
      <c r="BE24" s="128"/>
      <c r="BF24" s="103">
        <v>300</v>
      </c>
      <c r="BG24" s="104">
        <v>4.4800000000000004</v>
      </c>
      <c r="BH24" s="103">
        <v>300</v>
      </c>
      <c r="BI24" s="104">
        <v>4.4800000000000004</v>
      </c>
      <c r="BJ24" s="109"/>
      <c r="BK24" s="124"/>
      <c r="BL24" s="103"/>
      <c r="BM24" s="104"/>
      <c r="BN24" s="109"/>
      <c r="BO24" s="104"/>
      <c r="BP24" s="104"/>
      <c r="BQ24" s="104"/>
      <c r="BR24" s="104"/>
      <c r="BS24" s="99">
        <f t="shared" si="7"/>
        <v>12969.8</v>
      </c>
      <c r="BT24" s="99">
        <f t="shared" si="8"/>
        <v>1560.1870000000001</v>
      </c>
      <c r="BU24" s="103"/>
      <c r="BV24" s="103"/>
      <c r="BW24" s="121"/>
      <c r="BX24" s="104"/>
      <c r="BY24" s="103"/>
      <c r="BZ24" s="103"/>
      <c r="CA24" s="103"/>
      <c r="CB24" s="104"/>
      <c r="CC24" s="103"/>
      <c r="CD24" s="103"/>
      <c r="CE24" s="129"/>
      <c r="CF24" s="104"/>
      <c r="CG24" s="103"/>
      <c r="CH24" s="110">
        <f t="shared" si="9"/>
        <v>0</v>
      </c>
      <c r="CI24" s="110">
        <f t="shared" si="10"/>
        <v>0</v>
      </c>
    </row>
    <row r="25" spans="1:87" s="20" customFormat="1" ht="14.25" customHeight="1">
      <c r="A25" s="95">
        <v>17</v>
      </c>
      <c r="B25" s="96" t="s">
        <v>58</v>
      </c>
      <c r="C25" s="97">
        <v>789.7</v>
      </c>
      <c r="D25" s="97"/>
      <c r="E25" s="99">
        <f t="shared" si="0"/>
        <v>7552</v>
      </c>
      <c r="F25" s="99">
        <f t="shared" si="20"/>
        <v>608.05999999999995</v>
      </c>
      <c r="G25" s="99">
        <f t="shared" si="11"/>
        <v>8.0516419491525415</v>
      </c>
      <c r="H25" s="100">
        <f t="shared" si="1"/>
        <v>1276.2</v>
      </c>
      <c r="I25" s="100">
        <f t="shared" si="2"/>
        <v>85.06</v>
      </c>
      <c r="J25" s="100">
        <f t="shared" si="12"/>
        <v>6.6650995141827307</v>
      </c>
      <c r="K25" s="101">
        <f t="shared" si="3"/>
        <v>474.5</v>
      </c>
      <c r="L25" s="101">
        <f t="shared" si="4"/>
        <v>74</v>
      </c>
      <c r="M25" s="102">
        <f t="shared" si="13"/>
        <v>15.595363540569021</v>
      </c>
      <c r="N25" s="103"/>
      <c r="O25" s="104"/>
      <c r="P25" s="105"/>
      <c r="Q25" s="103">
        <v>596.70000000000005</v>
      </c>
      <c r="R25" s="104">
        <v>11.06</v>
      </c>
      <c r="S25" s="105">
        <f t="shared" si="15"/>
        <v>1.853527735880677</v>
      </c>
      <c r="T25" s="103">
        <v>474.5</v>
      </c>
      <c r="U25" s="104">
        <v>74</v>
      </c>
      <c r="V25" s="105">
        <f t="shared" si="16"/>
        <v>15.59536354056902</v>
      </c>
      <c r="W25" s="103"/>
      <c r="X25" s="104"/>
      <c r="Y25" s="105"/>
      <c r="Z25" s="104"/>
      <c r="AA25" s="104"/>
      <c r="AB25" s="105"/>
      <c r="AC25" s="103"/>
      <c r="AD25" s="103"/>
      <c r="AE25" s="103"/>
      <c r="AF25" s="103"/>
      <c r="AG25" s="117">
        <v>6275.8</v>
      </c>
      <c r="AH25" s="104">
        <v>523</v>
      </c>
      <c r="AI25" s="103"/>
      <c r="AJ25" s="104"/>
      <c r="AK25" s="103"/>
      <c r="AL25" s="107"/>
      <c r="AM25" s="107"/>
      <c r="AN25" s="103"/>
      <c r="AO25" s="100">
        <f t="shared" si="5"/>
        <v>205</v>
      </c>
      <c r="AP25" s="100">
        <f t="shared" si="6"/>
        <v>0</v>
      </c>
      <c r="AQ25" s="108">
        <f t="shared" si="19"/>
        <v>0</v>
      </c>
      <c r="AR25" s="104">
        <v>205</v>
      </c>
      <c r="AS25" s="104">
        <v>0</v>
      </c>
      <c r="AT25" s="104"/>
      <c r="AU25" s="104"/>
      <c r="AV25" s="104"/>
      <c r="AW25" s="104"/>
      <c r="AX25" s="103"/>
      <c r="AY25" s="104"/>
      <c r="AZ25" s="107"/>
      <c r="BA25" s="103"/>
      <c r="BB25" s="103"/>
      <c r="BC25" s="104"/>
      <c r="BD25" s="119"/>
      <c r="BE25" s="120"/>
      <c r="BF25" s="103"/>
      <c r="BG25" s="104"/>
      <c r="BH25" s="103"/>
      <c r="BI25" s="104"/>
      <c r="BJ25" s="109"/>
      <c r="BK25" s="124"/>
      <c r="BL25" s="103"/>
      <c r="BM25" s="104"/>
      <c r="BN25" s="109"/>
      <c r="BO25" s="104"/>
      <c r="BP25" s="104"/>
      <c r="BQ25" s="104"/>
      <c r="BR25" s="104"/>
      <c r="BS25" s="99">
        <f t="shared" si="7"/>
        <v>7552</v>
      </c>
      <c r="BT25" s="99">
        <f t="shared" si="8"/>
        <v>608.05999999999995</v>
      </c>
      <c r="BU25" s="103"/>
      <c r="BV25" s="103"/>
      <c r="BW25" s="103"/>
      <c r="BX25" s="104"/>
      <c r="BY25" s="103"/>
      <c r="BZ25" s="103"/>
      <c r="CA25" s="103"/>
      <c r="CB25" s="104"/>
      <c r="CC25" s="103"/>
      <c r="CD25" s="103"/>
      <c r="CE25" s="122"/>
      <c r="CF25" s="104"/>
      <c r="CG25" s="103"/>
      <c r="CH25" s="110">
        <f t="shared" si="9"/>
        <v>0</v>
      </c>
      <c r="CI25" s="110">
        <f t="shared" si="10"/>
        <v>0</v>
      </c>
    </row>
    <row r="26" spans="1:87" s="111" customFormat="1" ht="14.25" customHeight="1">
      <c r="A26" s="95">
        <v>18</v>
      </c>
      <c r="B26" s="96" t="s">
        <v>59</v>
      </c>
      <c r="C26" s="97">
        <v>0</v>
      </c>
      <c r="D26" s="97"/>
      <c r="E26" s="99">
        <f t="shared" si="0"/>
        <v>18127.900000000001</v>
      </c>
      <c r="F26" s="99">
        <f t="shared" si="20"/>
        <v>1180.723</v>
      </c>
      <c r="G26" s="99">
        <f t="shared" si="11"/>
        <v>6.5132916664368175</v>
      </c>
      <c r="H26" s="100">
        <f t="shared" si="1"/>
        <v>5138.5</v>
      </c>
      <c r="I26" s="100">
        <f t="shared" si="2"/>
        <v>98.222999999999999</v>
      </c>
      <c r="J26" s="100">
        <f t="shared" si="12"/>
        <v>1.9115111413836723</v>
      </c>
      <c r="K26" s="101">
        <f t="shared" si="3"/>
        <v>1404.6</v>
      </c>
      <c r="L26" s="101">
        <f t="shared" si="4"/>
        <v>64.022999999999996</v>
      </c>
      <c r="M26" s="102">
        <f t="shared" si="13"/>
        <v>4.5580948312686882</v>
      </c>
      <c r="N26" s="103">
        <v>44.6</v>
      </c>
      <c r="O26" s="104">
        <v>3.3000000000000002E-2</v>
      </c>
      <c r="P26" s="105">
        <v>0</v>
      </c>
      <c r="Q26" s="103">
        <v>1895.9</v>
      </c>
      <c r="R26" s="104">
        <v>14.2</v>
      </c>
      <c r="S26" s="105">
        <f t="shared" si="15"/>
        <v>0.74898465108919243</v>
      </c>
      <c r="T26" s="103">
        <v>1360</v>
      </c>
      <c r="U26" s="104">
        <v>63.99</v>
      </c>
      <c r="V26" s="105">
        <f t="shared" si="16"/>
        <v>4.7051470588235293</v>
      </c>
      <c r="W26" s="103">
        <v>120</v>
      </c>
      <c r="X26" s="104">
        <v>0</v>
      </c>
      <c r="Y26" s="105">
        <f t="shared" si="17"/>
        <v>0</v>
      </c>
      <c r="Z26" s="104"/>
      <c r="AA26" s="104"/>
      <c r="AB26" s="105"/>
      <c r="AC26" s="103"/>
      <c r="AD26" s="103"/>
      <c r="AE26" s="103"/>
      <c r="AF26" s="103"/>
      <c r="AG26" s="117">
        <v>12989.4</v>
      </c>
      <c r="AH26" s="104">
        <v>1082.5</v>
      </c>
      <c r="AI26" s="103"/>
      <c r="AJ26" s="104"/>
      <c r="AK26" s="103"/>
      <c r="AL26" s="107"/>
      <c r="AM26" s="107"/>
      <c r="AN26" s="103"/>
      <c r="AO26" s="100">
        <f t="shared" si="5"/>
        <v>1590</v>
      </c>
      <c r="AP26" s="100">
        <f t="shared" si="6"/>
        <v>8</v>
      </c>
      <c r="AQ26" s="108">
        <f t="shared" si="19"/>
        <v>0.50314465408805031</v>
      </c>
      <c r="AR26" s="104">
        <v>1590</v>
      </c>
      <c r="AS26" s="104">
        <v>8</v>
      </c>
      <c r="AT26" s="104"/>
      <c r="AU26" s="104"/>
      <c r="AV26" s="104"/>
      <c r="AW26" s="104"/>
      <c r="AX26" s="103"/>
      <c r="AY26" s="104"/>
      <c r="AZ26" s="107"/>
      <c r="BA26" s="103"/>
      <c r="BB26" s="103"/>
      <c r="BC26" s="104"/>
      <c r="BD26" s="119"/>
      <c r="BE26" s="120"/>
      <c r="BF26" s="103">
        <v>128</v>
      </c>
      <c r="BG26" s="104">
        <v>12</v>
      </c>
      <c r="BH26" s="103">
        <v>108</v>
      </c>
      <c r="BI26" s="104">
        <v>0</v>
      </c>
      <c r="BJ26" s="109"/>
      <c r="BK26" s="124"/>
      <c r="BL26" s="103"/>
      <c r="BM26" s="104"/>
      <c r="BN26" s="109"/>
      <c r="BO26" s="104"/>
      <c r="BP26" s="104"/>
      <c r="BQ26" s="104"/>
      <c r="BR26" s="104"/>
      <c r="BS26" s="99">
        <f t="shared" si="7"/>
        <v>18127.900000000001</v>
      </c>
      <c r="BT26" s="99">
        <f t="shared" si="8"/>
        <v>1180.723</v>
      </c>
      <c r="BU26" s="103"/>
      <c r="BV26" s="103"/>
      <c r="BW26" s="103"/>
      <c r="BX26" s="104"/>
      <c r="BY26" s="103"/>
      <c r="BZ26" s="103"/>
      <c r="CA26" s="103"/>
      <c r="CB26" s="104"/>
      <c r="CC26" s="103"/>
      <c r="CD26" s="103"/>
      <c r="CE26" s="129"/>
      <c r="CF26" s="104"/>
      <c r="CG26" s="103"/>
      <c r="CH26" s="110">
        <f t="shared" si="9"/>
        <v>0</v>
      </c>
      <c r="CI26" s="110">
        <f t="shared" si="10"/>
        <v>0</v>
      </c>
    </row>
    <row r="27" spans="1:87" s="111" customFormat="1" ht="14.25" customHeight="1">
      <c r="A27" s="95">
        <v>19</v>
      </c>
      <c r="B27" s="96" t="s">
        <v>60</v>
      </c>
      <c r="C27" s="97">
        <v>0</v>
      </c>
      <c r="D27" s="97"/>
      <c r="E27" s="99">
        <f t="shared" si="0"/>
        <v>46072.1</v>
      </c>
      <c r="F27" s="99">
        <f t="shared" si="20"/>
        <v>3319.0139999999997</v>
      </c>
      <c r="G27" s="99">
        <f t="shared" si="11"/>
        <v>7.2039564074570075</v>
      </c>
      <c r="H27" s="100">
        <f t="shared" si="1"/>
        <v>11984.5</v>
      </c>
      <c r="I27" s="100">
        <f t="shared" si="2"/>
        <v>478.41399999999999</v>
      </c>
      <c r="J27" s="100">
        <f t="shared" si="12"/>
        <v>3.9919395886353204</v>
      </c>
      <c r="K27" s="101">
        <f t="shared" si="3"/>
        <v>4332.7</v>
      </c>
      <c r="L27" s="101">
        <f t="shared" si="4"/>
        <v>417.32599999999996</v>
      </c>
      <c r="M27" s="102">
        <f t="shared" si="13"/>
        <v>9.6320077549795737</v>
      </c>
      <c r="N27" s="103"/>
      <c r="O27" s="104">
        <v>0.126</v>
      </c>
      <c r="P27" s="105"/>
      <c r="Q27" s="103">
        <v>2578.3000000000002</v>
      </c>
      <c r="R27" s="104">
        <v>13.888</v>
      </c>
      <c r="S27" s="105">
        <f t="shared" si="15"/>
        <v>0.53864949773106308</v>
      </c>
      <c r="T27" s="103">
        <v>4332.7</v>
      </c>
      <c r="U27" s="104">
        <v>417.2</v>
      </c>
      <c r="V27" s="105">
        <f t="shared" si="16"/>
        <v>9.6290996376393476</v>
      </c>
      <c r="W27" s="103">
        <v>40</v>
      </c>
      <c r="X27" s="104">
        <v>0</v>
      </c>
      <c r="Y27" s="105">
        <f t="shared" si="17"/>
        <v>0</v>
      </c>
      <c r="Z27" s="104"/>
      <c r="AA27" s="104"/>
      <c r="AB27" s="105"/>
      <c r="AC27" s="103"/>
      <c r="AD27" s="103"/>
      <c r="AE27" s="103"/>
      <c r="AF27" s="103"/>
      <c r="AG27" s="117">
        <v>34087.599999999999</v>
      </c>
      <c r="AH27" s="104">
        <v>2840.6</v>
      </c>
      <c r="AI27" s="103"/>
      <c r="AJ27" s="104"/>
      <c r="AK27" s="118"/>
      <c r="AL27" s="107"/>
      <c r="AM27" s="107"/>
      <c r="AN27" s="103"/>
      <c r="AO27" s="100">
        <f t="shared" si="5"/>
        <v>1673.5</v>
      </c>
      <c r="AP27" s="100">
        <f t="shared" si="6"/>
        <v>0</v>
      </c>
      <c r="AQ27" s="108">
        <f t="shared" si="19"/>
        <v>0</v>
      </c>
      <c r="AR27" s="104">
        <v>1403.5</v>
      </c>
      <c r="AS27" s="104">
        <v>0</v>
      </c>
      <c r="AT27" s="104"/>
      <c r="AU27" s="104"/>
      <c r="AV27" s="104"/>
      <c r="AW27" s="104"/>
      <c r="AX27" s="103">
        <v>270</v>
      </c>
      <c r="AY27" s="104">
        <v>0</v>
      </c>
      <c r="AZ27" s="107"/>
      <c r="BA27" s="103"/>
      <c r="BB27" s="103"/>
      <c r="BC27" s="104"/>
      <c r="BD27" s="119"/>
      <c r="BE27" s="120"/>
      <c r="BF27" s="103">
        <v>3360</v>
      </c>
      <c r="BG27" s="104">
        <v>47.2</v>
      </c>
      <c r="BH27" s="103">
        <v>960</v>
      </c>
      <c r="BI27" s="104">
        <v>7.2</v>
      </c>
      <c r="BJ27" s="109"/>
      <c r="BK27" s="124"/>
      <c r="BL27" s="103"/>
      <c r="BM27" s="104"/>
      <c r="BN27" s="109"/>
      <c r="BO27" s="104"/>
      <c r="BP27" s="104"/>
      <c r="BQ27" s="104"/>
      <c r="BR27" s="104"/>
      <c r="BS27" s="99">
        <f t="shared" si="7"/>
        <v>46072.1</v>
      </c>
      <c r="BT27" s="99">
        <f t="shared" si="8"/>
        <v>3319.0139999999997</v>
      </c>
      <c r="BU27" s="103"/>
      <c r="BV27" s="103"/>
      <c r="BW27" s="103"/>
      <c r="BX27" s="104"/>
      <c r="BY27" s="103"/>
      <c r="BZ27" s="103"/>
      <c r="CA27" s="103"/>
      <c r="CB27" s="104"/>
      <c r="CC27" s="103"/>
      <c r="CD27" s="103"/>
      <c r="CE27" s="129"/>
      <c r="CF27" s="104"/>
      <c r="CG27" s="103"/>
      <c r="CH27" s="110">
        <f t="shared" si="9"/>
        <v>0</v>
      </c>
      <c r="CI27" s="110">
        <f t="shared" si="10"/>
        <v>0</v>
      </c>
    </row>
    <row r="28" spans="1:87" s="111" customFormat="1" ht="14.25" customHeight="1">
      <c r="A28" s="95">
        <v>20</v>
      </c>
      <c r="B28" s="96" t="s">
        <v>61</v>
      </c>
      <c r="C28" s="97">
        <v>7.1</v>
      </c>
      <c r="D28" s="127"/>
      <c r="E28" s="99">
        <f t="shared" si="0"/>
        <v>12650.699999999999</v>
      </c>
      <c r="F28" s="99">
        <f t="shared" si="20"/>
        <v>1143.9290000000001</v>
      </c>
      <c r="G28" s="99">
        <f t="shared" si="11"/>
        <v>9.0424166251669877</v>
      </c>
      <c r="H28" s="100">
        <f t="shared" si="1"/>
        <v>2887.7000000000003</v>
      </c>
      <c r="I28" s="100">
        <f t="shared" si="2"/>
        <v>330.32900000000001</v>
      </c>
      <c r="J28" s="100">
        <f t="shared" si="12"/>
        <v>11.439173044291303</v>
      </c>
      <c r="K28" s="101">
        <f t="shared" si="3"/>
        <v>985.7</v>
      </c>
      <c r="L28" s="101">
        <f t="shared" si="4"/>
        <v>330.32900000000001</v>
      </c>
      <c r="M28" s="102">
        <f t="shared" si="13"/>
        <v>33.512123364106728</v>
      </c>
      <c r="N28" s="103">
        <v>1</v>
      </c>
      <c r="O28" s="104">
        <v>0.129</v>
      </c>
      <c r="P28" s="105">
        <f t="shared" si="14"/>
        <v>12.9</v>
      </c>
      <c r="Q28" s="103">
        <v>1586.2</v>
      </c>
      <c r="R28" s="104">
        <v>0</v>
      </c>
      <c r="S28" s="105">
        <f t="shared" si="15"/>
        <v>0</v>
      </c>
      <c r="T28" s="103">
        <v>984.7</v>
      </c>
      <c r="U28" s="104">
        <v>330.2</v>
      </c>
      <c r="V28" s="105">
        <f t="shared" si="16"/>
        <v>33.533055753021223</v>
      </c>
      <c r="W28" s="103">
        <v>24</v>
      </c>
      <c r="X28" s="104">
        <v>0</v>
      </c>
      <c r="Y28" s="105">
        <f t="shared" si="17"/>
        <v>0</v>
      </c>
      <c r="Z28" s="104"/>
      <c r="AA28" s="104"/>
      <c r="AB28" s="105"/>
      <c r="AC28" s="103"/>
      <c r="AD28" s="103"/>
      <c r="AE28" s="103"/>
      <c r="AF28" s="103"/>
      <c r="AG28" s="117">
        <v>9763</v>
      </c>
      <c r="AH28" s="104">
        <v>813.6</v>
      </c>
      <c r="AI28" s="103"/>
      <c r="AJ28" s="104"/>
      <c r="AK28" s="103"/>
      <c r="AL28" s="107"/>
      <c r="AM28" s="107"/>
      <c r="AN28" s="103"/>
      <c r="AO28" s="100">
        <f t="shared" si="5"/>
        <v>291.8</v>
      </c>
      <c r="AP28" s="100">
        <f t="shared" si="6"/>
        <v>0</v>
      </c>
      <c r="AQ28" s="108">
        <f t="shared" si="19"/>
        <v>0</v>
      </c>
      <c r="AR28" s="104">
        <v>291.8</v>
      </c>
      <c r="AS28" s="104">
        <v>0</v>
      </c>
      <c r="AT28" s="104"/>
      <c r="AU28" s="104"/>
      <c r="AV28" s="104"/>
      <c r="AW28" s="104"/>
      <c r="AX28" s="103"/>
      <c r="AY28" s="104"/>
      <c r="AZ28" s="107"/>
      <c r="BA28" s="103"/>
      <c r="BB28" s="103"/>
      <c r="BC28" s="104"/>
      <c r="BD28" s="119"/>
      <c r="BE28" s="120"/>
      <c r="BF28" s="103"/>
      <c r="BG28" s="104"/>
      <c r="BH28" s="103"/>
      <c r="BI28" s="104"/>
      <c r="BJ28" s="109"/>
      <c r="BK28" s="124"/>
      <c r="BL28" s="103"/>
      <c r="BM28" s="104"/>
      <c r="BN28" s="109"/>
      <c r="BO28" s="104"/>
      <c r="BP28" s="104"/>
      <c r="BQ28" s="104"/>
      <c r="BR28" s="104"/>
      <c r="BS28" s="99">
        <f t="shared" si="7"/>
        <v>12650.699999999999</v>
      </c>
      <c r="BT28" s="99">
        <f t="shared" si="8"/>
        <v>1143.9290000000001</v>
      </c>
      <c r="BU28" s="103"/>
      <c r="BV28" s="103"/>
      <c r="BW28" s="103"/>
      <c r="BX28" s="104"/>
      <c r="BY28" s="103"/>
      <c r="BZ28" s="103"/>
      <c r="CA28" s="103"/>
      <c r="CB28" s="104"/>
      <c r="CC28" s="103"/>
      <c r="CD28" s="103"/>
      <c r="CE28" s="129"/>
      <c r="CF28" s="104"/>
      <c r="CG28" s="103"/>
      <c r="CH28" s="110">
        <f t="shared" si="9"/>
        <v>0</v>
      </c>
      <c r="CI28" s="110">
        <f t="shared" si="10"/>
        <v>0</v>
      </c>
    </row>
    <row r="29" spans="1:87" s="111" customFormat="1" ht="14.25" customHeight="1">
      <c r="A29" s="95">
        <v>21</v>
      </c>
      <c r="B29" s="96" t="s">
        <v>62</v>
      </c>
      <c r="C29" s="97">
        <v>1566.5</v>
      </c>
      <c r="D29" s="127"/>
      <c r="E29" s="99">
        <f t="shared" si="0"/>
        <v>8835.6</v>
      </c>
      <c r="F29" s="99">
        <f t="shared" si="20"/>
        <v>716.16000000000008</v>
      </c>
      <c r="G29" s="99">
        <f t="shared" si="11"/>
        <v>8.1053918239847889</v>
      </c>
      <c r="H29" s="100">
        <f t="shared" si="1"/>
        <v>1195.5999999999999</v>
      </c>
      <c r="I29" s="100">
        <f t="shared" si="2"/>
        <v>79.56</v>
      </c>
      <c r="J29" s="100">
        <f t="shared" si="12"/>
        <v>6.6543994647039151</v>
      </c>
      <c r="K29" s="101">
        <f t="shared" si="3"/>
        <v>835</v>
      </c>
      <c r="L29" s="101">
        <f t="shared" si="4"/>
        <v>41.5</v>
      </c>
      <c r="M29" s="102">
        <f t="shared" si="13"/>
        <v>4.9700598802395213</v>
      </c>
      <c r="N29" s="103"/>
      <c r="O29" s="104"/>
      <c r="P29" s="105"/>
      <c r="Q29" s="103">
        <v>316.60000000000002</v>
      </c>
      <c r="R29" s="104">
        <v>20.059999999999999</v>
      </c>
      <c r="S29" s="105">
        <f t="shared" si="15"/>
        <v>6.336070751737207</v>
      </c>
      <c r="T29" s="103">
        <v>835</v>
      </c>
      <c r="U29" s="104">
        <v>41.5</v>
      </c>
      <c r="V29" s="105">
        <f t="shared" si="16"/>
        <v>4.9700598802395213</v>
      </c>
      <c r="W29" s="103">
        <v>44</v>
      </c>
      <c r="X29" s="104">
        <v>18</v>
      </c>
      <c r="Y29" s="105">
        <f t="shared" si="17"/>
        <v>40.909090909090907</v>
      </c>
      <c r="Z29" s="104"/>
      <c r="AA29" s="104"/>
      <c r="AB29" s="105"/>
      <c r="AC29" s="103"/>
      <c r="AD29" s="103"/>
      <c r="AE29" s="103"/>
      <c r="AF29" s="103"/>
      <c r="AG29" s="117">
        <v>7640</v>
      </c>
      <c r="AH29" s="104">
        <v>636.6</v>
      </c>
      <c r="AI29" s="103"/>
      <c r="AJ29" s="104"/>
      <c r="AK29" s="103"/>
      <c r="AL29" s="107"/>
      <c r="AM29" s="107"/>
      <c r="AN29" s="103"/>
      <c r="AO29" s="100">
        <f t="shared" si="5"/>
        <v>0</v>
      </c>
      <c r="AP29" s="100">
        <f t="shared" si="6"/>
        <v>0</v>
      </c>
      <c r="AQ29" s="108" t="e">
        <f t="shared" si="19"/>
        <v>#DIV/0!</v>
      </c>
      <c r="AR29" s="104"/>
      <c r="AS29" s="104"/>
      <c r="AT29" s="104"/>
      <c r="AU29" s="104"/>
      <c r="AV29" s="104"/>
      <c r="AW29" s="104"/>
      <c r="AX29" s="103"/>
      <c r="AY29" s="104"/>
      <c r="AZ29" s="107"/>
      <c r="BA29" s="103"/>
      <c r="BB29" s="103"/>
      <c r="BC29" s="104"/>
      <c r="BD29" s="119"/>
      <c r="BE29" s="120"/>
      <c r="BF29" s="103"/>
      <c r="BG29" s="104"/>
      <c r="BH29" s="103"/>
      <c r="BI29" s="104"/>
      <c r="BJ29" s="109"/>
      <c r="BK29" s="124"/>
      <c r="BL29" s="103"/>
      <c r="BM29" s="104"/>
      <c r="BN29" s="109"/>
      <c r="BO29" s="104"/>
      <c r="BP29" s="104"/>
      <c r="BQ29" s="104"/>
      <c r="BR29" s="104"/>
      <c r="BS29" s="99">
        <f t="shared" si="7"/>
        <v>8835.6</v>
      </c>
      <c r="BT29" s="99">
        <f t="shared" si="8"/>
        <v>716.16000000000008</v>
      </c>
      <c r="BU29" s="103"/>
      <c r="BV29" s="103"/>
      <c r="BW29" s="103"/>
      <c r="BX29" s="104"/>
      <c r="BY29" s="103"/>
      <c r="BZ29" s="103"/>
      <c r="CA29" s="103"/>
      <c r="CB29" s="104"/>
      <c r="CC29" s="103"/>
      <c r="CD29" s="103"/>
      <c r="CE29" s="129"/>
      <c r="CF29" s="104"/>
      <c r="CG29" s="103"/>
      <c r="CH29" s="110">
        <f t="shared" si="9"/>
        <v>0</v>
      </c>
      <c r="CI29" s="110">
        <f t="shared" si="10"/>
        <v>0</v>
      </c>
    </row>
    <row r="30" spans="1:87" s="111" customFormat="1" ht="14.25" customHeight="1">
      <c r="A30" s="95">
        <v>22</v>
      </c>
      <c r="B30" s="96" t="s">
        <v>63</v>
      </c>
      <c r="C30" s="97">
        <v>0</v>
      </c>
      <c r="D30" s="127"/>
      <c r="E30" s="99">
        <f t="shared" si="0"/>
        <v>34972.9</v>
      </c>
      <c r="F30" s="99">
        <f t="shared" si="20"/>
        <v>2842.7290000000003</v>
      </c>
      <c r="G30" s="99">
        <f t="shared" si="11"/>
        <v>8.1283765429804227</v>
      </c>
      <c r="H30" s="100">
        <f t="shared" si="1"/>
        <v>9415</v>
      </c>
      <c r="I30" s="100">
        <f t="shared" si="2"/>
        <v>712.82899999999995</v>
      </c>
      <c r="J30" s="100">
        <f t="shared" si="12"/>
        <v>7.5712055231014332</v>
      </c>
      <c r="K30" s="101">
        <f t="shared" si="3"/>
        <v>2310</v>
      </c>
      <c r="L30" s="101">
        <f t="shared" si="4"/>
        <v>456.30599999999998</v>
      </c>
      <c r="M30" s="102">
        <f t="shared" si="13"/>
        <v>19.753506493506492</v>
      </c>
      <c r="N30" s="103">
        <v>10</v>
      </c>
      <c r="O30" s="104">
        <v>11.856</v>
      </c>
      <c r="P30" s="105">
        <f t="shared" si="14"/>
        <v>118.55999999999999</v>
      </c>
      <c r="Q30" s="103">
        <v>2355</v>
      </c>
      <c r="R30" s="104">
        <v>2.5230000000000001</v>
      </c>
      <c r="S30" s="105">
        <f t="shared" si="15"/>
        <v>0.10713375796178344</v>
      </c>
      <c r="T30" s="103">
        <v>2300</v>
      </c>
      <c r="U30" s="104">
        <v>444.45</v>
      </c>
      <c r="V30" s="105">
        <f t="shared" si="16"/>
        <v>19.32391304347826</v>
      </c>
      <c r="W30" s="103">
        <v>350</v>
      </c>
      <c r="X30" s="104">
        <v>150</v>
      </c>
      <c r="Y30" s="105">
        <f t="shared" si="17"/>
        <v>42.857142857142854</v>
      </c>
      <c r="Z30" s="104"/>
      <c r="AA30" s="104"/>
      <c r="AB30" s="105"/>
      <c r="AC30" s="103"/>
      <c r="AD30" s="103"/>
      <c r="AE30" s="103"/>
      <c r="AF30" s="103"/>
      <c r="AG30" s="117">
        <v>25557.9</v>
      </c>
      <c r="AH30" s="104">
        <v>2129.9</v>
      </c>
      <c r="AI30" s="103"/>
      <c r="AJ30" s="104"/>
      <c r="AK30" s="103"/>
      <c r="AL30" s="107"/>
      <c r="AM30" s="107"/>
      <c r="AN30" s="103"/>
      <c r="AO30" s="100">
        <f t="shared" si="5"/>
        <v>1900</v>
      </c>
      <c r="AP30" s="100">
        <f t="shared" si="6"/>
        <v>70</v>
      </c>
      <c r="AQ30" s="108">
        <f t="shared" si="19"/>
        <v>3.6842105263157889</v>
      </c>
      <c r="AR30" s="104">
        <v>1900</v>
      </c>
      <c r="AS30" s="104">
        <v>70</v>
      </c>
      <c r="AT30" s="104"/>
      <c r="AU30" s="104"/>
      <c r="AV30" s="104"/>
      <c r="AW30" s="104"/>
      <c r="AX30" s="103"/>
      <c r="AY30" s="104"/>
      <c r="AZ30" s="107"/>
      <c r="BA30" s="103"/>
      <c r="BB30" s="103"/>
      <c r="BC30" s="104"/>
      <c r="BD30" s="119"/>
      <c r="BE30" s="120"/>
      <c r="BF30" s="103">
        <v>2500</v>
      </c>
      <c r="BG30" s="104">
        <v>34</v>
      </c>
      <c r="BH30" s="103">
        <v>1500</v>
      </c>
      <c r="BI30" s="104">
        <v>34</v>
      </c>
      <c r="BJ30" s="109"/>
      <c r="BK30" s="124"/>
      <c r="BL30" s="103"/>
      <c r="BM30" s="104"/>
      <c r="BN30" s="109"/>
      <c r="BO30" s="104"/>
      <c r="BP30" s="104"/>
      <c r="BQ30" s="104"/>
      <c r="BR30" s="104"/>
      <c r="BS30" s="99">
        <f t="shared" si="7"/>
        <v>34972.9</v>
      </c>
      <c r="BT30" s="99">
        <f t="shared" si="8"/>
        <v>2842.7290000000003</v>
      </c>
      <c r="BU30" s="103"/>
      <c r="BV30" s="103"/>
      <c r="BW30" s="103"/>
      <c r="BX30" s="104"/>
      <c r="BY30" s="103"/>
      <c r="BZ30" s="103"/>
      <c r="CA30" s="103"/>
      <c r="CB30" s="104"/>
      <c r="CC30" s="103"/>
      <c r="CD30" s="103"/>
      <c r="CE30" s="129"/>
      <c r="CF30" s="104"/>
      <c r="CG30" s="103"/>
      <c r="CH30" s="110">
        <f t="shared" si="9"/>
        <v>0</v>
      </c>
      <c r="CI30" s="110">
        <f t="shared" si="10"/>
        <v>0</v>
      </c>
    </row>
    <row r="31" spans="1:87" s="111" customFormat="1" ht="14.25" customHeight="1">
      <c r="A31" s="95">
        <v>23</v>
      </c>
      <c r="B31" s="96" t="s">
        <v>64</v>
      </c>
      <c r="C31" s="97">
        <v>0</v>
      </c>
      <c r="D31" s="97"/>
      <c r="E31" s="99">
        <f t="shared" si="0"/>
        <v>52807</v>
      </c>
      <c r="F31" s="99">
        <f t="shared" si="20"/>
        <v>4562.3490000000002</v>
      </c>
      <c r="G31" s="99">
        <f t="shared" si="11"/>
        <v>8.6396670895903949</v>
      </c>
      <c r="H31" s="100">
        <f t="shared" si="1"/>
        <v>14113.9</v>
      </c>
      <c r="I31" s="100">
        <f t="shared" si="2"/>
        <v>1337.9490000000001</v>
      </c>
      <c r="J31" s="100">
        <f t="shared" si="12"/>
        <v>9.479654808380392</v>
      </c>
      <c r="K31" s="101">
        <f t="shared" si="3"/>
        <v>6080</v>
      </c>
      <c r="L31" s="101">
        <f t="shared" si="4"/>
        <v>1056.431</v>
      </c>
      <c r="M31" s="102">
        <f t="shared" si="13"/>
        <v>17.375509868421055</v>
      </c>
      <c r="N31" s="103">
        <v>80</v>
      </c>
      <c r="O31" s="104">
        <v>11.675000000000001</v>
      </c>
      <c r="P31" s="105">
        <f t="shared" si="14"/>
        <v>14.59375</v>
      </c>
      <c r="Q31" s="103">
        <v>4537.3999999999996</v>
      </c>
      <c r="R31" s="104">
        <v>0.318</v>
      </c>
      <c r="S31" s="105">
        <f t="shared" si="15"/>
        <v>7.0084189183232696E-3</v>
      </c>
      <c r="T31" s="103">
        <v>6000</v>
      </c>
      <c r="U31" s="104">
        <v>1044.7560000000001</v>
      </c>
      <c r="V31" s="105">
        <f t="shared" si="16"/>
        <v>17.412600000000001</v>
      </c>
      <c r="W31" s="103">
        <v>332</v>
      </c>
      <c r="X31" s="104">
        <v>76</v>
      </c>
      <c r="Y31" s="105">
        <f t="shared" si="17"/>
        <v>22.891566265060241</v>
      </c>
      <c r="Z31" s="104"/>
      <c r="AA31" s="104"/>
      <c r="AB31" s="105"/>
      <c r="AC31" s="103"/>
      <c r="AD31" s="103"/>
      <c r="AE31" s="103"/>
      <c r="AF31" s="103"/>
      <c r="AG31" s="117">
        <v>38693.1</v>
      </c>
      <c r="AH31" s="104">
        <v>3224.4</v>
      </c>
      <c r="AI31" s="103"/>
      <c r="AJ31" s="104"/>
      <c r="AK31" s="103"/>
      <c r="AL31" s="107"/>
      <c r="AM31" s="107"/>
      <c r="AN31" s="103"/>
      <c r="AO31" s="100">
        <f t="shared" si="5"/>
        <v>1040</v>
      </c>
      <c r="AP31" s="100">
        <f t="shared" si="6"/>
        <v>32</v>
      </c>
      <c r="AQ31" s="108">
        <f t="shared" si="19"/>
        <v>3.0769230769230771</v>
      </c>
      <c r="AR31" s="104">
        <v>1040</v>
      </c>
      <c r="AS31" s="104">
        <v>32</v>
      </c>
      <c r="AT31" s="104"/>
      <c r="AU31" s="104"/>
      <c r="AV31" s="104"/>
      <c r="AW31" s="104"/>
      <c r="AX31" s="103"/>
      <c r="AY31" s="104"/>
      <c r="AZ31" s="107"/>
      <c r="BA31" s="103"/>
      <c r="BB31" s="103"/>
      <c r="BC31" s="104"/>
      <c r="BD31" s="119"/>
      <c r="BE31" s="120"/>
      <c r="BF31" s="103">
        <v>2124.5</v>
      </c>
      <c r="BG31" s="104">
        <v>160</v>
      </c>
      <c r="BH31" s="103">
        <v>300</v>
      </c>
      <c r="BI31" s="104">
        <v>3</v>
      </c>
      <c r="BJ31" s="109"/>
      <c r="BK31" s="124"/>
      <c r="BL31" s="103"/>
      <c r="BM31" s="104"/>
      <c r="BN31" s="109"/>
      <c r="BO31" s="104"/>
      <c r="BP31" s="104"/>
      <c r="BQ31" s="104">
        <v>13.2</v>
      </c>
      <c r="BR31" s="104"/>
      <c r="BS31" s="99">
        <f t="shared" si="7"/>
        <v>52807</v>
      </c>
      <c r="BT31" s="99">
        <f t="shared" si="8"/>
        <v>4562.3490000000002</v>
      </c>
      <c r="BU31" s="103"/>
      <c r="BV31" s="103"/>
      <c r="BW31" s="103"/>
      <c r="BX31" s="104"/>
      <c r="BY31" s="103"/>
      <c r="BZ31" s="103"/>
      <c r="CA31" s="103"/>
      <c r="CB31" s="104"/>
      <c r="CC31" s="103"/>
      <c r="CD31" s="103"/>
      <c r="CE31" s="122"/>
      <c r="CF31" s="104"/>
      <c r="CG31" s="103"/>
      <c r="CH31" s="110">
        <f t="shared" si="9"/>
        <v>0</v>
      </c>
      <c r="CI31" s="110">
        <f t="shared" si="10"/>
        <v>0</v>
      </c>
    </row>
    <row r="32" spans="1:87" s="111" customFormat="1" ht="14.25" customHeight="1">
      <c r="A32" s="95">
        <v>24</v>
      </c>
      <c r="B32" s="96" t="s">
        <v>65</v>
      </c>
      <c r="C32" s="97">
        <v>356.8</v>
      </c>
      <c r="D32" s="97"/>
      <c r="E32" s="99">
        <f t="shared" si="0"/>
        <v>20920.7</v>
      </c>
      <c r="F32" s="99">
        <f t="shared" si="20"/>
        <v>1547.7540000000001</v>
      </c>
      <c r="G32" s="99">
        <f t="shared" si="11"/>
        <v>7.3981941330835008</v>
      </c>
      <c r="H32" s="100">
        <f t="shared" si="1"/>
        <v>2484.3000000000002</v>
      </c>
      <c r="I32" s="100">
        <f t="shared" si="2"/>
        <v>11.353999999999999</v>
      </c>
      <c r="J32" s="100">
        <f t="shared" si="12"/>
        <v>0.45703014933784158</v>
      </c>
      <c r="K32" s="101">
        <f t="shared" si="3"/>
        <v>642.70000000000005</v>
      </c>
      <c r="L32" s="101">
        <f t="shared" si="4"/>
        <v>11.234</v>
      </c>
      <c r="M32" s="102">
        <f t="shared" si="13"/>
        <v>1.7479383849385404</v>
      </c>
      <c r="N32" s="103">
        <v>100.7</v>
      </c>
      <c r="O32" s="104">
        <v>3.4000000000000002E-2</v>
      </c>
      <c r="P32" s="105">
        <f t="shared" si="14"/>
        <v>3.3763654419066536E-2</v>
      </c>
      <c r="Q32" s="103">
        <v>1474.6</v>
      </c>
      <c r="R32" s="104">
        <v>0.12</v>
      </c>
      <c r="S32" s="105">
        <f t="shared" si="15"/>
        <v>8.1378000813780021E-3</v>
      </c>
      <c r="T32" s="103">
        <v>542</v>
      </c>
      <c r="U32" s="104">
        <v>11.2</v>
      </c>
      <c r="V32" s="105">
        <f t="shared" si="16"/>
        <v>2.0664206642066421</v>
      </c>
      <c r="W32" s="103">
        <v>6</v>
      </c>
      <c r="X32" s="104">
        <v>0</v>
      </c>
      <c r="Y32" s="105">
        <f t="shared" si="17"/>
        <v>0</v>
      </c>
      <c r="Z32" s="104"/>
      <c r="AA32" s="104"/>
      <c r="AB32" s="105"/>
      <c r="AC32" s="103"/>
      <c r="AD32" s="103"/>
      <c r="AE32" s="103"/>
      <c r="AF32" s="103"/>
      <c r="AG32" s="117">
        <v>18436.400000000001</v>
      </c>
      <c r="AH32" s="104">
        <v>1536.4</v>
      </c>
      <c r="AI32" s="103"/>
      <c r="AJ32" s="104"/>
      <c r="AK32" s="103"/>
      <c r="AL32" s="107"/>
      <c r="AM32" s="107"/>
      <c r="AN32" s="103"/>
      <c r="AO32" s="100">
        <f t="shared" si="5"/>
        <v>361</v>
      </c>
      <c r="AP32" s="100">
        <f t="shared" si="6"/>
        <v>0</v>
      </c>
      <c r="AQ32" s="108">
        <f t="shared" si="19"/>
        <v>0</v>
      </c>
      <c r="AR32" s="104">
        <v>361</v>
      </c>
      <c r="AS32" s="104">
        <v>0</v>
      </c>
      <c r="AT32" s="104"/>
      <c r="AU32" s="104"/>
      <c r="AV32" s="104"/>
      <c r="AW32" s="104"/>
      <c r="AX32" s="103"/>
      <c r="AY32" s="104"/>
      <c r="AZ32" s="107"/>
      <c r="BA32" s="103"/>
      <c r="BB32" s="103"/>
      <c r="BC32" s="104"/>
      <c r="BD32" s="119"/>
      <c r="BE32" s="120"/>
      <c r="BF32" s="103"/>
      <c r="BG32" s="104"/>
      <c r="BH32" s="103"/>
      <c r="BI32" s="104"/>
      <c r="BJ32" s="109"/>
      <c r="BK32" s="124"/>
      <c r="BL32" s="103"/>
      <c r="BM32" s="104"/>
      <c r="BN32" s="109"/>
      <c r="BO32" s="104"/>
      <c r="BP32" s="104"/>
      <c r="BQ32" s="104"/>
      <c r="BR32" s="104"/>
      <c r="BS32" s="99">
        <f t="shared" si="7"/>
        <v>20920.7</v>
      </c>
      <c r="BT32" s="99">
        <f t="shared" si="8"/>
        <v>1547.7540000000001</v>
      </c>
      <c r="BU32" s="103"/>
      <c r="BV32" s="103"/>
      <c r="BW32" s="103"/>
      <c r="BX32" s="104"/>
      <c r="BY32" s="103"/>
      <c r="BZ32" s="103"/>
      <c r="CA32" s="103"/>
      <c r="CB32" s="104"/>
      <c r="CC32" s="103"/>
      <c r="CD32" s="103"/>
      <c r="CE32" s="122"/>
      <c r="CF32" s="104"/>
      <c r="CG32" s="103"/>
      <c r="CH32" s="110">
        <f t="shared" si="9"/>
        <v>0</v>
      </c>
      <c r="CI32" s="110">
        <f t="shared" si="10"/>
        <v>0</v>
      </c>
    </row>
    <row r="33" spans="1:87" s="135" customFormat="1" ht="20.25" customHeight="1">
      <c r="A33" s="130" t="s">
        <v>66</v>
      </c>
      <c r="B33" s="131"/>
      <c r="C33" s="132">
        <f>SUM(C9:C32)</f>
        <v>190282.20000000004</v>
      </c>
      <c r="D33" s="132">
        <f t="shared" ref="D33:F33" si="21">SUM(D9:D32)</f>
        <v>0</v>
      </c>
      <c r="E33" s="132">
        <f t="shared" si="21"/>
        <v>3860912.716</v>
      </c>
      <c r="F33" s="132">
        <f t="shared" si="21"/>
        <v>307196.99159999995</v>
      </c>
      <c r="G33" s="133">
        <f t="shared" si="11"/>
        <v>7.9565899101252811</v>
      </c>
      <c r="H33" s="132">
        <f t="shared" ref="H33:I33" si="22">SUM(H9:H32)</f>
        <v>1123310.9159999997</v>
      </c>
      <c r="I33" s="132">
        <f t="shared" si="22"/>
        <v>85101.551599999977</v>
      </c>
      <c r="J33" s="133">
        <f t="shared" si="12"/>
        <v>7.5759569668421163</v>
      </c>
      <c r="K33" s="132">
        <f t="shared" ref="K33" si="23">SUM(K9:K32)</f>
        <v>409470.01599999995</v>
      </c>
      <c r="L33" s="132">
        <f t="shared" ref="L33" si="24">SUM(L9:L32)</f>
        <v>44263.908499999998</v>
      </c>
      <c r="M33" s="134">
        <f t="shared" si="13"/>
        <v>10.810048787552738</v>
      </c>
      <c r="N33" s="132">
        <f t="shared" ref="N33:O33" si="25">SUM(N9:N32)</f>
        <v>45939.015999999996</v>
      </c>
      <c r="O33" s="132">
        <f t="shared" si="25"/>
        <v>7406.4204</v>
      </c>
      <c r="P33" s="134">
        <f t="shared" si="14"/>
        <v>16.122287860932854</v>
      </c>
      <c r="Q33" s="132">
        <f t="shared" ref="Q33" si="26">SUM(Q9:Q32)</f>
        <v>191119.90000000002</v>
      </c>
      <c r="R33" s="132">
        <f t="shared" ref="R33" si="27">SUM(R9:R32)</f>
        <v>13846.778699999999</v>
      </c>
      <c r="S33" s="134">
        <f t="shared" si="15"/>
        <v>7.2450742701309476</v>
      </c>
      <c r="T33" s="132">
        <f t="shared" ref="T33" si="28">SUM(T9:T32)</f>
        <v>363530.99999999994</v>
      </c>
      <c r="U33" s="132">
        <f t="shared" ref="U33" si="29">SUM(U9:U32)</f>
        <v>36857.488099999973</v>
      </c>
      <c r="V33" s="134">
        <f t="shared" si="16"/>
        <v>10.138746929422794</v>
      </c>
      <c r="W33" s="132">
        <f t="shared" ref="W33" si="30">SUM(W9:W32)</f>
        <v>48613.3</v>
      </c>
      <c r="X33" s="132">
        <f t="shared" ref="X33" si="31">SUM(X9:X32)</f>
        <v>4196.0944</v>
      </c>
      <c r="Y33" s="134">
        <f t="shared" si="17"/>
        <v>8.6315769552776711</v>
      </c>
      <c r="Z33" s="132">
        <f t="shared" ref="Z33" si="32">SUM(Z9:Z32)</f>
        <v>23400</v>
      </c>
      <c r="AA33" s="132">
        <f t="shared" ref="AA33" si="33">SUM(AA9:AA32)</f>
        <v>1712.6</v>
      </c>
      <c r="AB33" s="134">
        <f t="shared" si="18"/>
        <v>7.3188034188034186</v>
      </c>
      <c r="AC33" s="132">
        <f t="shared" ref="AC33:AF33" si="34">SUM(AC9:AC32)</f>
        <v>0</v>
      </c>
      <c r="AD33" s="132">
        <f t="shared" si="34"/>
        <v>0</v>
      </c>
      <c r="AE33" s="132">
        <f t="shared" si="34"/>
        <v>0</v>
      </c>
      <c r="AF33" s="132">
        <f t="shared" si="34"/>
        <v>0</v>
      </c>
      <c r="AG33" s="132">
        <f t="shared" ref="AG33:AP33" si="35">SUM(AG9:AG32)</f>
        <v>2659125.5999999996</v>
      </c>
      <c r="AH33" s="132">
        <f t="shared" si="35"/>
        <v>221594</v>
      </c>
      <c r="AI33" s="132">
        <f t="shared" si="35"/>
        <v>48541.999999999993</v>
      </c>
      <c r="AJ33" s="132">
        <f t="shared" si="35"/>
        <v>0</v>
      </c>
      <c r="AK33" s="132">
        <f t="shared" si="35"/>
        <v>0</v>
      </c>
      <c r="AL33" s="132">
        <f t="shared" si="35"/>
        <v>0</v>
      </c>
      <c r="AM33" s="132">
        <f t="shared" si="35"/>
        <v>0</v>
      </c>
      <c r="AN33" s="132">
        <f t="shared" si="35"/>
        <v>0</v>
      </c>
      <c r="AO33" s="132">
        <f t="shared" si="35"/>
        <v>104483.7</v>
      </c>
      <c r="AP33" s="132">
        <f t="shared" si="35"/>
        <v>7019.2757000000001</v>
      </c>
      <c r="AQ33" s="134">
        <f t="shared" si="19"/>
        <v>6.7180581277271001</v>
      </c>
      <c r="AR33" s="132">
        <f t="shared" ref="AR33:CH33" si="36">SUM(AR9:AR32)</f>
        <v>45497.3</v>
      </c>
      <c r="AS33" s="132">
        <f t="shared" si="36"/>
        <v>4182.4757</v>
      </c>
      <c r="AT33" s="132">
        <f t="shared" si="36"/>
        <v>18685.400000000001</v>
      </c>
      <c r="AU33" s="132">
        <f t="shared" si="36"/>
        <v>1095.3599999999999</v>
      </c>
      <c r="AV33" s="132">
        <f t="shared" si="36"/>
        <v>14646</v>
      </c>
      <c r="AW33" s="132">
        <f t="shared" si="36"/>
        <v>522.4</v>
      </c>
      <c r="AX33" s="132">
        <f t="shared" si="36"/>
        <v>25655</v>
      </c>
      <c r="AY33" s="132">
        <f t="shared" si="36"/>
        <v>1219.04</v>
      </c>
      <c r="AZ33" s="132">
        <f t="shared" si="36"/>
        <v>0</v>
      </c>
      <c r="BA33" s="132">
        <f t="shared" si="36"/>
        <v>0</v>
      </c>
      <c r="BB33" s="132">
        <f t="shared" si="36"/>
        <v>21434.199999999997</v>
      </c>
      <c r="BC33" s="132">
        <f t="shared" si="36"/>
        <v>0</v>
      </c>
      <c r="BD33" s="132">
        <f t="shared" si="36"/>
        <v>9000</v>
      </c>
      <c r="BE33" s="132">
        <f t="shared" si="36"/>
        <v>2.9</v>
      </c>
      <c r="BF33" s="132">
        <f t="shared" si="36"/>
        <v>321484</v>
      </c>
      <c r="BG33" s="132">
        <f t="shared" si="36"/>
        <v>13070.704300000001</v>
      </c>
      <c r="BH33" s="132">
        <f t="shared" si="36"/>
        <v>92983</v>
      </c>
      <c r="BI33" s="132">
        <f t="shared" si="36"/>
        <v>3907.4352999999996</v>
      </c>
      <c r="BJ33" s="132">
        <f t="shared" si="36"/>
        <v>9010</v>
      </c>
      <c r="BK33" s="132">
        <f t="shared" si="36"/>
        <v>0</v>
      </c>
      <c r="BL33" s="132">
        <f t="shared" si="36"/>
        <v>1680</v>
      </c>
      <c r="BM33" s="132">
        <f t="shared" si="36"/>
        <v>215</v>
      </c>
      <c r="BN33" s="132">
        <f t="shared" si="36"/>
        <v>8500</v>
      </c>
      <c r="BO33" s="132">
        <f t="shared" si="36"/>
        <v>501.44</v>
      </c>
      <c r="BP33" s="132">
        <f t="shared" si="36"/>
        <v>5050</v>
      </c>
      <c r="BQ33" s="132">
        <f t="shared" si="36"/>
        <v>774.29000000000008</v>
      </c>
      <c r="BR33" s="132">
        <f t="shared" si="36"/>
        <v>0</v>
      </c>
      <c r="BS33" s="132">
        <f t="shared" si="36"/>
        <v>3860912.716</v>
      </c>
      <c r="BT33" s="132">
        <f t="shared" si="36"/>
        <v>307196.99159999995</v>
      </c>
      <c r="BU33" s="132">
        <f t="shared" si="36"/>
        <v>0</v>
      </c>
      <c r="BV33" s="132">
        <f t="shared" si="36"/>
        <v>0</v>
      </c>
      <c r="BW33" s="132">
        <f t="shared" si="36"/>
        <v>0</v>
      </c>
      <c r="BX33" s="132">
        <f t="shared" si="36"/>
        <v>0</v>
      </c>
      <c r="BY33" s="132">
        <f t="shared" si="36"/>
        <v>0</v>
      </c>
      <c r="BZ33" s="132">
        <f t="shared" si="36"/>
        <v>0</v>
      </c>
      <c r="CA33" s="132">
        <f t="shared" si="36"/>
        <v>0</v>
      </c>
      <c r="CB33" s="132">
        <f t="shared" si="36"/>
        <v>0</v>
      </c>
      <c r="CC33" s="132">
        <f t="shared" si="36"/>
        <v>0</v>
      </c>
      <c r="CD33" s="132">
        <f t="shared" si="36"/>
        <v>0</v>
      </c>
      <c r="CE33" s="132">
        <f t="shared" si="36"/>
        <v>0</v>
      </c>
      <c r="CF33" s="132">
        <f t="shared" si="36"/>
        <v>0</v>
      </c>
      <c r="CG33" s="132">
        <f t="shared" si="36"/>
        <v>0</v>
      </c>
      <c r="CH33" s="132">
        <f t="shared" si="36"/>
        <v>0</v>
      </c>
      <c r="CI33" s="132">
        <f t="shared" ref="CI33" si="37">SUM(CI9:CI32)</f>
        <v>0</v>
      </c>
    </row>
    <row r="34" spans="1:87" s="140" customFormat="1" ht="5.25" customHeight="1">
      <c r="A34" s="136"/>
      <c r="B34" s="137"/>
      <c r="C34" s="138"/>
      <c r="D34" s="138"/>
      <c r="E34" s="138"/>
      <c r="F34" s="138"/>
      <c r="G34" s="139"/>
      <c r="H34" s="138"/>
      <c r="I34" s="138"/>
      <c r="J34" s="139"/>
      <c r="K34" s="138"/>
      <c r="L34" s="138"/>
      <c r="M34" s="139"/>
      <c r="N34" s="138"/>
      <c r="O34" s="138"/>
      <c r="P34" s="139"/>
      <c r="Q34" s="138"/>
      <c r="R34" s="138"/>
      <c r="S34" s="139"/>
      <c r="T34" s="138"/>
      <c r="U34" s="138"/>
      <c r="V34" s="139"/>
      <c r="W34" s="138"/>
      <c r="X34" s="138"/>
      <c r="Y34" s="139"/>
      <c r="Z34" s="138"/>
      <c r="AA34" s="138"/>
      <c r="AB34" s="139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9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</row>
    <row r="35" spans="1:87" ht="17.25" customHeight="1">
      <c r="A35" s="17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41"/>
      <c r="M35" s="13"/>
      <c r="N35" s="142"/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</row>
    <row r="36" spans="1:87" ht="16.5" customHeight="1">
      <c r="A36" s="17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3"/>
      <c r="O36" s="14"/>
      <c r="P36" s="13"/>
      <c r="Q36" s="143"/>
      <c r="R36" s="13"/>
      <c r="S36" s="13"/>
      <c r="T36" s="14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</row>
    <row r="37" spans="1:87" ht="16.5" customHeight="1">
      <c r="A37" s="17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</row>
    <row r="38" spans="1:87" ht="16.5" customHeight="1">
      <c r="A38" s="17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</row>
    <row r="39" spans="1:87" ht="16.5" customHeight="1">
      <c r="A39" s="17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</row>
    <row r="40" spans="1:87" ht="16.5" customHeight="1">
      <c r="A40" s="17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</row>
    <row r="41" spans="1:87" ht="16.5" customHeight="1">
      <c r="A41" s="17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</row>
    <row r="42" spans="1:87" ht="16.5" customHeight="1">
      <c r="A42" s="17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</row>
    <row r="43" spans="1:87" ht="16.5" customHeight="1">
      <c r="A43" s="17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</row>
    <row r="44" spans="1:87" ht="13.5">
      <c r="A44" s="17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</row>
    <row r="45" spans="1:87" ht="13.5">
      <c r="A45" s="17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</row>
    <row r="46" spans="1:87" ht="13.5">
      <c r="A46" s="17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</row>
    <row r="47" spans="1:87" ht="13.5">
      <c r="A47" s="17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</row>
    <row r="48" spans="1:87" ht="13.5">
      <c r="A48" s="17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</row>
    <row r="49" spans="1:87" ht="13.5">
      <c r="A49" s="17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</row>
    <row r="50" spans="1:87" ht="13.5">
      <c r="A50" s="17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</row>
    <row r="51" spans="1:87" ht="13.5">
      <c r="A51" s="17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</row>
    <row r="52" spans="1:87" ht="13.5">
      <c r="A52" s="17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</row>
    <row r="53" spans="1:87" ht="13.5">
      <c r="A53" s="17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</row>
    <row r="54" spans="1:87" ht="13.5">
      <c r="A54" s="17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</row>
    <row r="55" spans="1:87" ht="13.5">
      <c r="A55" s="17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</row>
    <row r="56" spans="1:87" ht="13.5">
      <c r="A56" s="17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</row>
    <row r="57" spans="1:87" ht="13.5">
      <c r="A57" s="17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</row>
    <row r="58" spans="1:87" ht="13.5">
      <c r="A58" s="17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</row>
    <row r="59" spans="1:87" ht="13.5">
      <c r="A59" s="17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</row>
    <row r="60" spans="1:87" ht="13.5">
      <c r="A60" s="17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</row>
    <row r="61" spans="1:87" ht="13.5">
      <c r="A61" s="17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</row>
    <row r="62" spans="1:87" ht="13.5">
      <c r="A62" s="17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</row>
    <row r="63" spans="1:87" ht="13.5">
      <c r="A63" s="17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</row>
    <row r="64" spans="1:87" ht="13.5">
      <c r="A64" s="17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</row>
    <row r="65" spans="1:87" ht="13.5">
      <c r="A65" s="17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</row>
    <row r="66" spans="1:87" ht="13.5">
      <c r="A66" s="17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</row>
    <row r="67" spans="1:87" ht="13.5">
      <c r="A67" s="17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4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</row>
    <row r="68" spans="1:87" ht="13.5">
      <c r="A68" s="17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</row>
    <row r="69" spans="1:87" ht="13.5">
      <c r="A69" s="17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</row>
    <row r="70" spans="1:87" ht="13.5">
      <c r="A70" s="17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</row>
    <row r="71" spans="1:87" ht="13.5">
      <c r="A71" s="17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</row>
    <row r="72" spans="1:87" ht="13.5">
      <c r="A72" s="17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</row>
    <row r="73" spans="1:87" ht="13.5">
      <c r="A73" s="17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</row>
    <row r="74" spans="1:87" ht="13.5">
      <c r="A74" s="17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</row>
    <row r="75" spans="1:87" ht="13.5">
      <c r="A75" s="17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</row>
    <row r="76" spans="1:87" ht="13.5">
      <c r="A76" s="17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4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</row>
    <row r="77" spans="1:87" ht="13.5">
      <c r="A77" s="17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</row>
    <row r="78" spans="1:87" ht="13.5">
      <c r="A78" s="1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</row>
    <row r="79" spans="1:87" ht="13.5">
      <c r="A79" s="1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</row>
    <row r="80" spans="1:87" ht="13.5">
      <c r="A80" s="17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</row>
    <row r="81" spans="1:87" ht="13.5">
      <c r="A81" s="17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</row>
    <row r="82" spans="1:87" ht="13.5">
      <c r="A82" s="17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</row>
    <row r="83" spans="1:87" ht="13.5">
      <c r="A83" s="17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4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</row>
    <row r="84" spans="1:87" ht="13.5">
      <c r="A84" s="17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</row>
    <row r="85" spans="1:87" ht="13.5">
      <c r="A85" s="17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</row>
    <row r="86" spans="1:87" ht="13.5">
      <c r="A86" s="17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4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</row>
    <row r="87" spans="1:87" ht="13.5">
      <c r="A87" s="17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</row>
    <row r="88" spans="1:87" ht="13.5">
      <c r="A88" s="17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4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</row>
    <row r="89" spans="1:87" ht="13.5">
      <c r="A89" s="17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4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</row>
    <row r="90" spans="1:87" ht="13.5">
      <c r="A90" s="17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4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</row>
    <row r="91" spans="1:87" ht="13.5">
      <c r="A91" s="17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4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</row>
    <row r="92" spans="1:87" ht="13.5">
      <c r="A92" s="17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4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</row>
    <row r="93" spans="1:87" ht="13.5">
      <c r="A93" s="17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</row>
    <row r="94" spans="1:87" ht="13.5">
      <c r="A94" s="17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4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</row>
    <row r="95" spans="1:87" ht="13.5">
      <c r="A95" s="17"/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4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</row>
    <row r="96" spans="1:87" ht="13.5">
      <c r="A96" s="17"/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4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</row>
    <row r="97" spans="1:87" ht="13.5">
      <c r="A97" s="17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4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</row>
    <row r="98" spans="1:87" ht="13.5">
      <c r="A98" s="17"/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4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</row>
    <row r="99" spans="1:87" ht="13.5">
      <c r="A99" s="17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4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</row>
    <row r="100" spans="1:87" ht="13.5">
      <c r="A100" s="17"/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4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</row>
    <row r="101" spans="1:87" ht="13.5">
      <c r="A101" s="17"/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4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</row>
    <row r="102" spans="1:87" ht="13.5">
      <c r="A102" s="17"/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4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</row>
    <row r="103" spans="1:87" ht="13.5">
      <c r="A103" s="17"/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4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</row>
    <row r="104" spans="1:87" ht="13.5">
      <c r="A104" s="17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4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</row>
    <row r="105" spans="1:87" ht="13.5">
      <c r="A105" s="17"/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4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4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</row>
    <row r="106" spans="1:87" ht="13.5">
      <c r="A106" s="17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4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</row>
    <row r="107" spans="1:87" ht="13.5">
      <c r="A107" s="17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4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</row>
    <row r="108" spans="1:87" ht="13.5">
      <c r="A108" s="17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4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</row>
    <row r="109" spans="1:87" ht="13.5">
      <c r="A109" s="17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4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</row>
    <row r="110" spans="1:87" ht="13.5">
      <c r="A110" s="17"/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4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</row>
    <row r="111" spans="1:87" ht="13.5">
      <c r="A111" s="17"/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4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</row>
    <row r="112" spans="1:87" ht="13.5">
      <c r="A112" s="17"/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4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</row>
    <row r="113" spans="1:87" ht="13.5">
      <c r="A113" s="17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4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</row>
    <row r="114" spans="1:87" ht="13.5">
      <c r="A114" s="17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4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</row>
    <row r="115" spans="1:87" ht="13.5">
      <c r="A115" s="17"/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4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</row>
    <row r="116" spans="1:87" ht="13.5">
      <c r="A116" s="17"/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4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4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</row>
    <row r="117" spans="1:87" ht="13.5">
      <c r="A117" s="17"/>
      <c r="B117" s="1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4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4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</row>
    <row r="118" spans="1:87" ht="13.5">
      <c r="A118" s="17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4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4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</row>
    <row r="119" spans="1:87" ht="13.5">
      <c r="A119" s="17"/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4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4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</row>
    <row r="120" spans="1:87" ht="13.5">
      <c r="A120" s="17"/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4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4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</row>
    <row r="121" spans="1:87" ht="13.5">
      <c r="A121" s="17"/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4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4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</row>
    <row r="122" spans="1:87" ht="13.5">
      <c r="A122" s="17"/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4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4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</row>
    <row r="123" spans="1:87" ht="13.5">
      <c r="A123" s="17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4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4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</row>
    <row r="124" spans="1:87" ht="13.5">
      <c r="A124" s="17"/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4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4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</row>
    <row r="125" spans="1:87" ht="13.5">
      <c r="A125" s="17"/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4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4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</row>
    <row r="126" spans="1:87" ht="13.5">
      <c r="A126" s="17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4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</row>
    <row r="127" spans="1:87" ht="13.5">
      <c r="A127" s="17"/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4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4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</row>
    <row r="128" spans="1:87" ht="13.5">
      <c r="A128" s="17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4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4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</row>
    <row r="129" spans="1:87" ht="13.5">
      <c r="A129" s="17"/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4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4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</row>
    <row r="130" spans="1:87" ht="13.5">
      <c r="A130" s="17"/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4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4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</row>
    <row r="131" spans="1:87" ht="13.5">
      <c r="A131" s="17"/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4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4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</row>
    <row r="132" spans="1:87" ht="13.5">
      <c r="A132" s="17"/>
      <c r="B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4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4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</row>
    <row r="133" spans="1:87" ht="13.5">
      <c r="A133" s="17"/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4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4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</row>
    <row r="134" spans="1:87" ht="13.5">
      <c r="A134" s="17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4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4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</row>
    <row r="135" spans="1:87" ht="13.5">
      <c r="A135" s="17"/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4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4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</row>
    <row r="136" spans="1:87" ht="13.5">
      <c r="A136" s="17"/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4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4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</row>
    <row r="137" spans="1:87" ht="13.5">
      <c r="A137" s="17"/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4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</row>
    <row r="138" spans="1:87" ht="13.5">
      <c r="A138" s="17"/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4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4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</row>
    <row r="139" spans="1:87" ht="13.5">
      <c r="A139" s="17"/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4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</row>
    <row r="140" spans="1:87" ht="13.5">
      <c r="A140" s="17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4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4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</row>
    <row r="141" spans="1:87" ht="13.5">
      <c r="A141" s="17"/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4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4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</row>
    <row r="142" spans="1:87" ht="13.5">
      <c r="A142" s="17"/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4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4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</row>
    <row r="143" spans="1:87" ht="13.5">
      <c r="A143" s="17"/>
      <c r="B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4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4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</row>
    <row r="144" spans="1:87" ht="13.5">
      <c r="A144" s="17"/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4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</row>
    <row r="145" spans="1:87" ht="13.5">
      <c r="A145" s="17"/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4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</row>
    <row r="146" spans="1:87" ht="13.5">
      <c r="A146" s="17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4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4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</row>
    <row r="147" spans="1:87" ht="13.5">
      <c r="A147" s="17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4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4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</row>
    <row r="148" spans="1:87" ht="13.5">
      <c r="A148" s="17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4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</row>
    <row r="149" spans="1:87" ht="13.5">
      <c r="A149" s="17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4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4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</row>
    <row r="150" spans="1:87" ht="13.5">
      <c r="A150" s="17"/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4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4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</row>
    <row r="151" spans="1:87" ht="13.5">
      <c r="A151" s="17"/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4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4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</row>
    <row r="152" spans="1:87" ht="13.5">
      <c r="A152" s="17"/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4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</row>
    <row r="153" spans="1:87" ht="13.5">
      <c r="A153" s="17"/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4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</row>
    <row r="154" spans="1:87" ht="13.5">
      <c r="A154" s="17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4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4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</row>
    <row r="155" spans="1:87" ht="13.5">
      <c r="A155" s="17"/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4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4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</row>
    <row r="156" spans="1:87" ht="13.5">
      <c r="A156" s="17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4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4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</row>
    <row r="157" spans="1:87" ht="13.5">
      <c r="A157" s="17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4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4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</row>
    <row r="158" spans="1:87" ht="13.5">
      <c r="A158" s="17"/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4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4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</row>
    <row r="159" spans="1:87" ht="13.5">
      <c r="A159" s="17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4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4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</row>
    <row r="160" spans="1:87" ht="13.5">
      <c r="A160" s="17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4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4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</row>
    <row r="161" spans="1:87" ht="13.5">
      <c r="A161" s="17"/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4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4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</row>
    <row r="162" spans="1:87" ht="13.5">
      <c r="A162" s="17"/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4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</row>
    <row r="163" spans="1:87" ht="13.5">
      <c r="A163" s="17"/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4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4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</row>
    <row r="164" spans="1:87" ht="13.5">
      <c r="A164" s="17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4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4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</row>
    <row r="165" spans="1:87" ht="13.5">
      <c r="A165" s="17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4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4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</row>
    <row r="166" spans="1:87" ht="13.5">
      <c r="A166" s="17"/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4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4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</row>
    <row r="167" spans="1:87" ht="13.5">
      <c r="A167" s="17"/>
      <c r="B167" s="1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4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4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</row>
    <row r="168" spans="1:87" ht="13.5">
      <c r="A168" s="17"/>
      <c r="B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4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4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</row>
    <row r="169" spans="1:87" ht="13.5">
      <c r="A169" s="17"/>
      <c r="B169" s="1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4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</row>
    <row r="170" spans="1:87" ht="13.5">
      <c r="A170" s="17"/>
      <c r="B170" s="1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4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</row>
    <row r="171" spans="1:87" ht="13.5">
      <c r="A171" s="17"/>
      <c r="B171" s="1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4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</row>
    <row r="172" spans="1:87" ht="13.5">
      <c r="A172" s="17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4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</row>
    <row r="173" spans="1:87" ht="13.5">
      <c r="A173" s="17"/>
      <c r="B173" s="1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4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</row>
    <row r="174" spans="1:87" ht="13.5">
      <c r="A174" s="17"/>
      <c r="B174" s="12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4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</row>
    <row r="175" spans="1:87" ht="13.5">
      <c r="A175" s="17"/>
      <c r="B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4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</row>
    <row r="176" spans="1:87" ht="13.5">
      <c r="A176" s="17"/>
      <c r="B176" s="12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4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4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</row>
    <row r="177" spans="1:87" ht="13.5">
      <c r="A177" s="17"/>
      <c r="B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4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4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</row>
    <row r="178" spans="1:87" ht="13.5">
      <c r="A178" s="17"/>
      <c r="B178" s="1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4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4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</row>
    <row r="179" spans="1:87" ht="13.5">
      <c r="A179" s="17"/>
      <c r="B179" s="1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4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4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</row>
    <row r="180" spans="1:87" ht="13.5">
      <c r="A180" s="17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4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</row>
    <row r="181" spans="1:87" ht="13.5">
      <c r="A181" s="17"/>
      <c r="B181" s="1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4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4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</row>
    <row r="182" spans="1:87" ht="13.5">
      <c r="A182" s="17"/>
      <c r="B182" s="12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4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4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</row>
    <row r="183" spans="1:87" ht="13.5">
      <c r="A183" s="17"/>
      <c r="B183" s="12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4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4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</row>
    <row r="184" spans="1:87" ht="13.5">
      <c r="A184" s="17"/>
      <c r="B184" s="1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4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4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</row>
    <row r="185" spans="1:87" ht="13.5">
      <c r="A185" s="17"/>
      <c r="B185" s="12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4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4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</row>
    <row r="186" spans="1:87" ht="13.5">
      <c r="A186" s="17"/>
      <c r="B186" s="12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4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4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</row>
    <row r="187" spans="1:87" ht="13.5">
      <c r="A187" s="17"/>
      <c r="B187" s="12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4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4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</row>
    <row r="188" spans="1:87" ht="13.5">
      <c r="A188" s="17"/>
      <c r="B188" s="12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4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4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</row>
    <row r="189" spans="1:87" ht="13.5">
      <c r="A189" s="17"/>
      <c r="B189" s="12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4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4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</row>
    <row r="190" spans="1:87" ht="13.5">
      <c r="A190" s="17"/>
      <c r="B190" s="12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4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4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</row>
    <row r="191" spans="1:87" ht="13.5">
      <c r="A191" s="17"/>
      <c r="B191" s="12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4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4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</row>
    <row r="192" spans="1:87" ht="13.5">
      <c r="A192" s="17"/>
      <c r="B192" s="12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4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4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</row>
    <row r="193" spans="1:87" ht="13.5">
      <c r="A193" s="17"/>
      <c r="B193" s="12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4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4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</row>
    <row r="194" spans="1:87" ht="13.5">
      <c r="A194" s="17"/>
      <c r="B194" s="12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4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4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</row>
    <row r="195" spans="1:87" ht="13.5">
      <c r="A195" s="17"/>
      <c r="B195" s="12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4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4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</row>
    <row r="196" spans="1:87" ht="13.5">
      <c r="A196" s="17"/>
      <c r="B196" s="12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4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4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</row>
    <row r="197" spans="1:87" ht="13.5">
      <c r="A197" s="17"/>
      <c r="B197" s="12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4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4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</row>
    <row r="198" spans="1:87" ht="13.5">
      <c r="A198" s="17"/>
      <c r="B198" s="12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4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</row>
    <row r="199" spans="1:87" ht="13.5">
      <c r="A199" s="17"/>
      <c r="B199" s="12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4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4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</row>
    <row r="200" spans="1:87" ht="13.5">
      <c r="A200" s="17"/>
      <c r="B200" s="12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4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4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</row>
    <row r="201" spans="1:87" ht="13.5">
      <c r="A201" s="17"/>
      <c r="B201" s="12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4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4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</row>
    <row r="202" spans="1:87" ht="13.5">
      <c r="A202" s="17"/>
      <c r="B202" s="12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4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4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</row>
    <row r="203" spans="1:87" ht="13.5">
      <c r="A203" s="17"/>
      <c r="B203" s="12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4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4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</row>
    <row r="204" spans="1:87" ht="13.5">
      <c r="A204" s="17"/>
      <c r="B204" s="12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4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4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</row>
    <row r="205" spans="1:87" ht="13.5">
      <c r="A205" s="17"/>
      <c r="B205" s="12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4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4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</row>
    <row r="206" spans="1:87" ht="13.5">
      <c r="A206" s="17"/>
      <c r="B206" s="12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4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4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</row>
    <row r="207" spans="1:87" ht="13.5">
      <c r="A207" s="17"/>
      <c r="B207" s="12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4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4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</row>
    <row r="208" spans="1:87" ht="13.5">
      <c r="A208" s="17"/>
      <c r="B208" s="12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4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4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</row>
    <row r="209" spans="1:87" ht="13.5">
      <c r="A209" s="17"/>
      <c r="B209" s="12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4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4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</row>
    <row r="210" spans="1:87" ht="13.5">
      <c r="A210" s="17"/>
      <c r="B210" s="12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4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</row>
    <row r="211" spans="1:87" ht="13.5">
      <c r="A211" s="17"/>
      <c r="B211" s="12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4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4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</row>
    <row r="212" spans="1:87" ht="13.5">
      <c r="A212" s="17"/>
      <c r="B212" s="12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4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4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</row>
    <row r="213" spans="1:87" ht="13.5">
      <c r="A213" s="17"/>
      <c r="B213" s="12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4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4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</row>
    <row r="214" spans="1:87" ht="13.5">
      <c r="A214" s="17"/>
      <c r="B214" s="12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4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4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</row>
    <row r="215" spans="1:87" ht="13.5">
      <c r="A215" s="17"/>
      <c r="B215" s="12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4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4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</row>
    <row r="216" spans="1:87" ht="13.5">
      <c r="A216" s="17"/>
      <c r="B216" s="12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4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</row>
    <row r="217" spans="1:87" ht="13.5">
      <c r="A217" s="17"/>
      <c r="B217" s="12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4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4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</row>
    <row r="218" spans="1:87" ht="13.5">
      <c r="A218" s="17"/>
      <c r="B218" s="12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4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4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</row>
    <row r="219" spans="1:87" ht="13.5">
      <c r="A219" s="17"/>
      <c r="B219" s="12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4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4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</row>
    <row r="220" spans="1:87" ht="13.5">
      <c r="A220" s="17"/>
      <c r="B220" s="12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4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4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</row>
    <row r="221" spans="1:87" ht="13.5">
      <c r="A221" s="17"/>
      <c r="B221" s="12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4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4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</row>
    <row r="222" spans="1:87" ht="13.5">
      <c r="A222" s="17"/>
      <c r="B222" s="12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4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4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</row>
    <row r="223" spans="1:87" ht="13.5">
      <c r="A223" s="17"/>
      <c r="B223" s="12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4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4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</row>
    <row r="224" spans="1:87" ht="13.5">
      <c r="A224" s="17"/>
      <c r="B224" s="12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4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</row>
    <row r="225" spans="1:87" ht="13.5">
      <c r="A225" s="17"/>
      <c r="B225" s="12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4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4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</row>
    <row r="226" spans="1:87" ht="13.5">
      <c r="A226" s="17"/>
      <c r="B226" s="12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4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4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</row>
    <row r="227" spans="1:87" ht="13.5">
      <c r="A227" s="17"/>
      <c r="B227" s="12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4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4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</row>
    <row r="228" spans="1:87" ht="13.5">
      <c r="A228" s="17"/>
      <c r="B228" s="12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4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4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</row>
    <row r="229" spans="1:87" ht="13.5">
      <c r="A229" s="17"/>
      <c r="B229" s="12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4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4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</row>
    <row r="230" spans="1:87" ht="13.5">
      <c r="A230" s="17"/>
      <c r="B230" s="12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4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</row>
    <row r="231" spans="1:87" ht="13.5">
      <c r="A231" s="17"/>
      <c r="B231" s="12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4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4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</row>
    <row r="232" spans="1:87" ht="13.5">
      <c r="A232" s="17"/>
      <c r="B232" s="1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4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4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</row>
    <row r="233" spans="1:87" ht="13.5">
      <c r="A233" s="17"/>
      <c r="B233" s="12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4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4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</row>
    <row r="234" spans="1:87" ht="13.5">
      <c r="A234" s="17"/>
      <c r="B234" s="12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4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4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</row>
    <row r="235" spans="1:87" ht="13.5">
      <c r="A235" s="17"/>
      <c r="B235" s="12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4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4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</row>
    <row r="236" spans="1:87" ht="13.5">
      <c r="A236" s="17"/>
      <c r="B236" s="12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4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4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</row>
    <row r="237" spans="1:87" ht="13.5">
      <c r="A237" s="17"/>
      <c r="B237" s="12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4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4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</row>
    <row r="238" spans="1:87" ht="13.5">
      <c r="A238" s="17"/>
      <c r="B238" s="12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4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4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</row>
    <row r="239" spans="1:87" ht="13.5">
      <c r="A239" s="17"/>
      <c r="B239" s="12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4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4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</row>
    <row r="240" spans="1:87" ht="13.5">
      <c r="A240" s="17"/>
      <c r="B240" s="12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4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4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</row>
    <row r="241" spans="1:87" ht="13.5">
      <c r="A241" s="17"/>
      <c r="B241" s="12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4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4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</row>
    <row r="242" spans="1:87" ht="13.5">
      <c r="A242" s="17"/>
      <c r="B242" s="12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4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4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</row>
    <row r="243" spans="1:87" ht="13.5">
      <c r="A243" s="17"/>
      <c r="B243" s="12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4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4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</row>
    <row r="244" spans="1:87" ht="13.5">
      <c r="A244" s="17"/>
      <c r="B244" s="12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4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4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</row>
    <row r="245" spans="1:87" ht="13.5">
      <c r="A245" s="17"/>
      <c r="B245" s="12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4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4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</row>
    <row r="246" spans="1:87" ht="13.5">
      <c r="A246" s="17"/>
      <c r="B246" s="12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4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4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</row>
    <row r="247" spans="1:87" ht="13.5">
      <c r="A247" s="17"/>
      <c r="B247" s="12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4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4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</row>
    <row r="248" spans="1:87" ht="13.5">
      <c r="A248" s="17"/>
      <c r="B248" s="12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4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4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</row>
    <row r="249" spans="1:87" ht="13.5">
      <c r="A249" s="17"/>
      <c r="B249" s="12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4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4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</row>
    <row r="250" spans="1:87" ht="13.5">
      <c r="A250" s="17"/>
      <c r="B250" s="12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4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4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</row>
    <row r="251" spans="1:87" ht="13.5">
      <c r="A251" s="17"/>
      <c r="B251" s="12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4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4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</row>
    <row r="252" spans="1:87" ht="13.5">
      <c r="A252" s="17"/>
      <c r="B252" s="12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4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4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</row>
    <row r="253" spans="1:87" ht="13.5">
      <c r="A253" s="17"/>
      <c r="B253" s="12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4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4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</row>
    <row r="254" spans="1:87" ht="13.5">
      <c r="A254" s="17"/>
      <c r="B254" s="12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4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4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</row>
    <row r="255" spans="1:87" ht="13.5">
      <c r="A255" s="17"/>
      <c r="B255" s="12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4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4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</row>
    <row r="256" spans="1:87" ht="13.5">
      <c r="A256" s="17"/>
      <c r="B256" s="12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4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4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</row>
    <row r="257" spans="1:87" ht="13.5">
      <c r="A257" s="17"/>
      <c r="B257" s="12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4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4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</row>
    <row r="258" spans="1:87" ht="13.5">
      <c r="A258" s="17"/>
      <c r="B258" s="12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4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4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</row>
    <row r="259" spans="1:87" ht="13.5">
      <c r="A259" s="17"/>
      <c r="B259" s="12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4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4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</row>
    <row r="260" spans="1:87" ht="13.5">
      <c r="A260" s="17"/>
      <c r="B260" s="12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4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4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</row>
    <row r="261" spans="1:87" ht="13.5">
      <c r="A261" s="17"/>
      <c r="B261" s="12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4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4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</row>
    <row r="262" spans="1:87" ht="13.5">
      <c r="A262" s="17"/>
      <c r="B262" s="12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4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4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</row>
    <row r="263" spans="1:87" ht="13.5">
      <c r="A263" s="17"/>
      <c r="B263" s="12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4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4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</row>
    <row r="264" spans="1:87" ht="13.5">
      <c r="A264" s="17"/>
      <c r="B264" s="12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4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4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</row>
    <row r="265" spans="1:87" ht="13.5">
      <c r="A265" s="17"/>
      <c r="B265" s="12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4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4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</row>
    <row r="266" spans="1:87" ht="13.5">
      <c r="A266" s="17"/>
      <c r="B266" s="12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4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4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</row>
    <row r="267" spans="1:87" ht="13.5">
      <c r="A267" s="17"/>
      <c r="B267" s="12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4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4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</row>
    <row r="268" spans="1:87" ht="13.5">
      <c r="A268" s="17"/>
      <c r="B268" s="12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4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4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</row>
    <row r="269" spans="1:87" ht="13.5">
      <c r="A269" s="17"/>
      <c r="B269" s="12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4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4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</row>
    <row r="270" spans="1:87" ht="13.5">
      <c r="A270" s="17"/>
      <c r="B270" s="12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4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</row>
    <row r="271" spans="1:87" ht="13.5">
      <c r="A271" s="17"/>
      <c r="B271" s="12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4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4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</row>
    <row r="272" spans="1:87" ht="13.5">
      <c r="A272" s="17"/>
      <c r="B272" s="12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4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4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</row>
    <row r="273" spans="1:87" ht="13.5">
      <c r="A273" s="17"/>
      <c r="B273" s="12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4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4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</row>
    <row r="274" spans="1:87" ht="13.5">
      <c r="A274" s="17"/>
      <c r="B274" s="12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4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4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</row>
    <row r="275" spans="1:87" ht="13.5">
      <c r="A275" s="17"/>
      <c r="B275" s="12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4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4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</row>
    <row r="276" spans="1:87" ht="13.5">
      <c r="A276" s="17"/>
      <c r="B276" s="12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4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4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</row>
    <row r="277" spans="1:87" ht="13.5">
      <c r="A277" s="17"/>
      <c r="B277" s="12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4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4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</row>
    <row r="278" spans="1:87" ht="13.5">
      <c r="A278" s="17"/>
      <c r="B278" s="12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4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4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</row>
    <row r="279" spans="1:87" ht="13.5">
      <c r="A279" s="17"/>
      <c r="B279" s="12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4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4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</row>
    <row r="280" spans="1:87" ht="13.5">
      <c r="A280" s="17"/>
      <c r="B280" s="12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4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4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</row>
    <row r="281" spans="1:87" ht="13.5">
      <c r="A281" s="17"/>
      <c r="B281" s="12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4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4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</row>
    <row r="282" spans="1:87" ht="13.5">
      <c r="A282" s="17"/>
      <c r="B282" s="12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4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4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</row>
    <row r="283" spans="1:87" ht="13.5">
      <c r="A283" s="17"/>
      <c r="B283" s="12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4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4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</row>
    <row r="284" spans="1:87" ht="13.5">
      <c r="A284" s="17"/>
      <c r="B284" s="1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4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4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</row>
    <row r="285" spans="1:87" ht="13.5">
      <c r="A285" s="17"/>
      <c r="B285" s="12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4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4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</row>
    <row r="286" spans="1:87" ht="13.5">
      <c r="A286" s="17"/>
      <c r="B286" s="12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4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4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</row>
    <row r="287" spans="1:87" ht="13.5">
      <c r="A287" s="17"/>
      <c r="B287" s="12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4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4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</row>
    <row r="288" spans="1:87" ht="13.5">
      <c r="A288" s="17"/>
      <c r="B288" s="12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4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</row>
    <row r="289" spans="1:87" ht="13.5">
      <c r="A289" s="17"/>
      <c r="B289" s="12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4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4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</row>
    <row r="290" spans="1:87" ht="13.5">
      <c r="A290" s="17"/>
      <c r="B290" s="12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4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4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</row>
    <row r="291" spans="1:87" ht="13.5">
      <c r="A291" s="17"/>
      <c r="B291" s="12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4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4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</row>
    <row r="292" spans="1:87" ht="13.5">
      <c r="A292" s="17"/>
      <c r="B292" s="12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4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4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</row>
    <row r="293" spans="1:87" ht="13.5">
      <c r="A293" s="17"/>
      <c r="B293" s="12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4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4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</row>
    <row r="294" spans="1:87" ht="13.5">
      <c r="A294" s="17"/>
      <c r="B294" s="12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4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4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</row>
    <row r="295" spans="1:87" ht="13.5">
      <c r="A295" s="17"/>
      <c r="B295" s="12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4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4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</row>
    <row r="296" spans="1:87" ht="13.5">
      <c r="A296" s="17"/>
      <c r="B296" s="12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4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4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</row>
    <row r="297" spans="1:87" ht="13.5">
      <c r="A297" s="17"/>
      <c r="B297" s="12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4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4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</row>
    <row r="298" spans="1:87" ht="13.5">
      <c r="A298" s="17"/>
      <c r="B298" s="12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4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4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</row>
    <row r="299" spans="1:87" ht="13.5">
      <c r="A299" s="17"/>
      <c r="B299" s="12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4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4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</row>
    <row r="300" spans="1:87" ht="13.5">
      <c r="A300" s="17"/>
      <c r="B300" s="12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4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4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</row>
    <row r="301" spans="1:87" ht="13.5">
      <c r="A301" s="17"/>
      <c r="B301" s="12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4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4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</row>
    <row r="302" spans="1:87" ht="13.5">
      <c r="A302" s="17"/>
      <c r="B302" s="12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4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4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</row>
    <row r="303" spans="1:87" ht="13.5">
      <c r="A303" s="17"/>
      <c r="B303" s="12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4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</row>
    <row r="304" spans="1:87" ht="13.5">
      <c r="A304" s="17"/>
      <c r="B304" s="12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4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4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</row>
    <row r="305" spans="1:87" ht="13.5">
      <c r="A305" s="17"/>
      <c r="B305" s="12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4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4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</row>
    <row r="306" spans="1:87" ht="13.5">
      <c r="A306" s="17"/>
      <c r="B306" s="12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4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4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</row>
    <row r="307" spans="1:87" ht="13.5">
      <c r="A307" s="17"/>
      <c r="B307" s="12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4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4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</row>
    <row r="308" spans="1:87" ht="13.5">
      <c r="A308" s="17"/>
      <c r="B308" s="12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4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4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</row>
    <row r="309" spans="1:87" ht="13.5">
      <c r="A309" s="17"/>
      <c r="B309" s="12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4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4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</row>
    <row r="310" spans="1:87" ht="13.5">
      <c r="A310" s="17"/>
      <c r="B310" s="12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4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4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</row>
    <row r="311" spans="1:87" ht="13.5">
      <c r="A311" s="17"/>
      <c r="B311" s="12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4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4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</row>
    <row r="312" spans="1:87" ht="13.5">
      <c r="A312" s="17"/>
      <c r="B312" s="12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4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4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</row>
    <row r="313" spans="1:87" ht="13.5">
      <c r="A313" s="17"/>
      <c r="B313" s="12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4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4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</row>
    <row r="314" spans="1:87" ht="13.5">
      <c r="A314" s="17"/>
      <c r="B314" s="12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4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4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</row>
    <row r="315" spans="1:87" ht="13.5">
      <c r="A315" s="17"/>
      <c r="B315" s="12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4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4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</row>
    <row r="316" spans="1:87" ht="13.5">
      <c r="A316" s="17"/>
      <c r="B316" s="12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4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4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</row>
    <row r="317" spans="1:87" ht="13.5">
      <c r="A317" s="17"/>
      <c r="B317" s="12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4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4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</row>
    <row r="318" spans="1:87" ht="13.5">
      <c r="A318" s="17"/>
      <c r="B318" s="12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4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4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</row>
    <row r="319" spans="1:87" ht="13.5">
      <c r="A319" s="17"/>
      <c r="B319" s="12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4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4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</row>
    <row r="320" spans="1:87" ht="13.5">
      <c r="A320" s="17"/>
      <c r="B320" s="12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4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4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</row>
    <row r="321" spans="1:87" ht="13.5">
      <c r="A321" s="17"/>
      <c r="B321" s="12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4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4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</row>
    <row r="322" spans="1:87" ht="13.5">
      <c r="A322" s="17"/>
      <c r="B322" s="12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4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4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</row>
    <row r="323" spans="1:87" ht="13.5">
      <c r="A323" s="17"/>
      <c r="B323" s="12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4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4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</row>
    <row r="324" spans="1:87" ht="13.5">
      <c r="A324" s="17"/>
      <c r="B324" s="12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4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4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</row>
    <row r="325" spans="1:87" ht="13.5">
      <c r="A325" s="17"/>
      <c r="B325" s="12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4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4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</row>
    <row r="326" spans="1:87" ht="13.5">
      <c r="A326" s="17"/>
      <c r="B326" s="12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4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4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</row>
    <row r="327" spans="1:87" ht="13.5">
      <c r="A327" s="17"/>
      <c r="B327" s="12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4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4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</row>
    <row r="328" spans="1:87" ht="13.5">
      <c r="A328" s="17"/>
      <c r="B328" s="12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4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4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</row>
    <row r="329" spans="1:87" ht="13.5">
      <c r="A329" s="17"/>
      <c r="B329" s="12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4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4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</row>
    <row r="330" spans="1:87" ht="13.5">
      <c r="A330" s="17"/>
      <c r="B330" s="12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4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4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</row>
    <row r="331" spans="1:87" ht="13.5">
      <c r="A331" s="17"/>
      <c r="B331" s="12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4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4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</row>
    <row r="332" spans="1:87" ht="13.5">
      <c r="A332" s="17"/>
      <c r="B332" s="12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4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4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</row>
    <row r="333" spans="1:87" ht="13.5">
      <c r="A333" s="17"/>
      <c r="B333" s="12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4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4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</row>
    <row r="334" spans="1:87" ht="13.5">
      <c r="A334" s="17"/>
      <c r="B334" s="12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4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4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</row>
    <row r="335" spans="1:87" ht="13.5">
      <c r="A335" s="17"/>
      <c r="B335" s="12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4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4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</row>
    <row r="336" spans="1:87" ht="13.5">
      <c r="A336" s="17"/>
      <c r="B336" s="12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4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4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</row>
    <row r="337" spans="1:87" ht="13.5">
      <c r="A337" s="17"/>
      <c r="B337" s="12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4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4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</row>
    <row r="338" spans="1:87" ht="13.5">
      <c r="A338" s="17"/>
      <c r="B338" s="12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4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4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</row>
    <row r="339" spans="1:87" ht="13.5">
      <c r="A339" s="17"/>
      <c r="B339" s="12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4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4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</row>
    <row r="340" spans="1:87" ht="13.5">
      <c r="A340" s="17"/>
      <c r="B340" s="12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4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4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</row>
    <row r="341" spans="1:87" ht="13.5">
      <c r="A341" s="17"/>
      <c r="B341" s="12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4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4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</row>
    <row r="342" spans="1:87" ht="13.5">
      <c r="A342" s="17"/>
      <c r="B342" s="12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4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4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</row>
    <row r="343" spans="1:87" ht="13.5">
      <c r="A343" s="17"/>
      <c r="B343" s="12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4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4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</row>
    <row r="344" spans="1:87" ht="13.5">
      <c r="A344" s="17"/>
      <c r="B344" s="12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4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4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</row>
    <row r="345" spans="1:87" ht="13.5">
      <c r="A345" s="17"/>
      <c r="B345" s="12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4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4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</row>
    <row r="346" spans="1:87" ht="13.5">
      <c r="A346" s="17"/>
      <c r="B346" s="12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4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4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</row>
    <row r="347" spans="1:87" ht="13.5">
      <c r="A347" s="17"/>
      <c r="B347" s="12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4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4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</row>
    <row r="348" spans="1:87" ht="13.5">
      <c r="A348" s="17"/>
      <c r="B348" s="12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4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4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</row>
    <row r="349" spans="1:87" ht="13.5">
      <c r="A349" s="17"/>
      <c r="B349" s="12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4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4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</row>
    <row r="350" spans="1:87" ht="13.5">
      <c r="A350" s="17"/>
      <c r="B350" s="12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4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4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</row>
    <row r="351" spans="1:87" ht="13.5">
      <c r="A351" s="17"/>
      <c r="B351" s="12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4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4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</row>
    <row r="352" spans="1:87" ht="13.5">
      <c r="A352" s="17"/>
      <c r="B352" s="12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4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4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</row>
    <row r="353" spans="1:87" ht="13.5">
      <c r="A353" s="17"/>
      <c r="B353" s="12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4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4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</row>
    <row r="354" spans="1:87" ht="13.5">
      <c r="A354" s="17"/>
      <c r="B354" s="12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4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4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</row>
    <row r="355" spans="1:87" ht="13.5">
      <c r="A355" s="17"/>
      <c r="B355" s="12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4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4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</row>
    <row r="356" spans="1:87" ht="13.5">
      <c r="A356" s="17"/>
      <c r="B356" s="12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4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4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</row>
    <row r="357" spans="1:87" ht="13.5">
      <c r="A357" s="17"/>
      <c r="B357" s="12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4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4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</row>
    <row r="358" spans="1:87" ht="13.5">
      <c r="A358" s="17"/>
      <c r="B358" s="12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4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4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</row>
    <row r="359" spans="1:87" ht="13.5">
      <c r="A359" s="17"/>
      <c r="B359" s="12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4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4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</row>
    <row r="360" spans="1:87" ht="13.5">
      <c r="A360" s="17"/>
      <c r="B360" s="12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4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4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</row>
    <row r="361" spans="1:87" ht="13.5">
      <c r="A361" s="17"/>
      <c r="B361" s="12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4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4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</row>
    <row r="362" spans="1:87" ht="13.5">
      <c r="A362" s="17"/>
      <c r="B362" s="12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4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4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</row>
    <row r="363" spans="1:87" ht="13.5">
      <c r="A363" s="17"/>
      <c r="B363" s="12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4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4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</row>
    <row r="364" spans="1:87" ht="13.5">
      <c r="A364" s="17"/>
      <c r="B364" s="12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4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4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</row>
    <row r="365" spans="1:87" ht="13.5">
      <c r="A365" s="17"/>
      <c r="B365" s="12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4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4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</row>
    <row r="366" spans="1:87" ht="13.5">
      <c r="A366" s="17"/>
      <c r="B366" s="12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4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4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</row>
    <row r="367" spans="1:87" ht="13.5">
      <c r="A367" s="17"/>
      <c r="B367" s="12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4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4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</row>
    <row r="368" spans="1:87" ht="13.5">
      <c r="A368" s="17"/>
      <c r="B368" s="12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4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4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</row>
    <row r="369" spans="1:87" ht="13.5">
      <c r="A369" s="17"/>
      <c r="B369" s="12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4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4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</row>
    <row r="370" spans="1:87" ht="13.5">
      <c r="A370" s="17"/>
      <c r="B370" s="12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4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4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</row>
    <row r="371" spans="1:87" ht="13.5">
      <c r="A371" s="17"/>
      <c r="B371" s="12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4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</row>
    <row r="372" spans="1:87" ht="13.5">
      <c r="A372" s="17"/>
      <c r="B372" s="12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4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4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</row>
    <row r="373" spans="1:87" ht="13.5">
      <c r="A373" s="17"/>
      <c r="B373" s="12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4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4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</row>
    <row r="374" spans="1:87" ht="13.5">
      <c r="A374" s="17"/>
      <c r="B374" s="12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4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4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</row>
    <row r="375" spans="1:87" ht="13.5">
      <c r="A375" s="17"/>
      <c r="B375" s="12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4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4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</row>
    <row r="376" spans="1:87" ht="13.5">
      <c r="A376" s="17"/>
      <c r="B376" s="12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4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4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</row>
    <row r="377" spans="1:87" ht="13.5">
      <c r="A377" s="17"/>
      <c r="B377" s="12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4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4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</row>
    <row r="378" spans="1:87" ht="13.5">
      <c r="A378" s="17"/>
      <c r="B378" s="12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4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4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</row>
    <row r="379" spans="1:87" ht="13.5">
      <c r="A379" s="17"/>
      <c r="B379" s="12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4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4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</row>
    <row r="380" spans="1:87" ht="13.5">
      <c r="A380" s="17"/>
      <c r="B380" s="12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4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4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</row>
    <row r="381" spans="1:87" ht="13.5">
      <c r="A381" s="17"/>
      <c r="B381" s="12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4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4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</row>
    <row r="382" spans="1:87" ht="13.5">
      <c r="A382" s="17"/>
      <c r="B382" s="12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4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4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</row>
    <row r="383" spans="1:87" ht="13.5">
      <c r="A383" s="17"/>
      <c r="B383" s="12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4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4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</row>
    <row r="384" spans="1:87" ht="13.5">
      <c r="A384" s="17"/>
      <c r="B384" s="12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4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4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</row>
    <row r="385" spans="1:87" ht="13.5">
      <c r="A385" s="17"/>
      <c r="B385" s="12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4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4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</row>
    <row r="386" spans="1:87" ht="13.5">
      <c r="A386" s="17"/>
      <c r="B386" s="12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4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4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</row>
    <row r="387" spans="1:87" ht="13.5">
      <c r="A387" s="17"/>
      <c r="B387" s="12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4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4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</row>
    <row r="388" spans="1:87" ht="13.5">
      <c r="A388" s="17"/>
      <c r="B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4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4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</row>
    <row r="389" spans="1:87" ht="13.5">
      <c r="A389" s="17"/>
      <c r="B389" s="12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4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4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</row>
    <row r="390" spans="1:87" ht="13.5">
      <c r="A390" s="17"/>
      <c r="B390" s="12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4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4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</row>
    <row r="391" spans="1:87" ht="13.5">
      <c r="A391" s="17"/>
      <c r="B391" s="12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4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4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</row>
    <row r="392" spans="1:87" ht="13.5">
      <c r="A392" s="17"/>
      <c r="B392" s="12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4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4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</row>
    <row r="393" spans="1:87" ht="13.5">
      <c r="A393" s="17"/>
      <c r="B393" s="12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4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4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</row>
    <row r="394" spans="1:87" ht="13.5">
      <c r="A394" s="17"/>
      <c r="B394" s="12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4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4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</row>
    <row r="395" spans="1:87" ht="13.5">
      <c r="A395" s="17"/>
      <c r="B395" s="12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4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4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</row>
    <row r="396" spans="1:87" ht="13.5">
      <c r="A396" s="17"/>
      <c r="B396" s="12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4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4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</row>
    <row r="397" spans="1:87" ht="13.5">
      <c r="A397" s="17"/>
      <c r="B397" s="12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4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4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</row>
    <row r="398" spans="1:87" ht="13.5">
      <c r="A398" s="17"/>
      <c r="B398" s="12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4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4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</row>
    <row r="399" spans="1:87" ht="13.5">
      <c r="A399" s="17"/>
      <c r="B399" s="12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4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4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</row>
    <row r="400" spans="1:87" ht="13.5">
      <c r="A400" s="17"/>
      <c r="B400" s="12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4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4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</row>
    <row r="401" spans="1:87" ht="13.5">
      <c r="A401" s="17"/>
      <c r="B401" s="12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4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4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</row>
    <row r="402" spans="1:87" ht="13.5">
      <c r="A402" s="17"/>
      <c r="B402" s="12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4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4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</row>
    <row r="403" spans="1:87" ht="13.5">
      <c r="A403" s="17"/>
      <c r="B403" s="12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4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4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</row>
    <row r="404" spans="1:87" ht="13.5">
      <c r="A404" s="17"/>
      <c r="B404" s="12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4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4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</row>
    <row r="405" spans="1:87" ht="13.5">
      <c r="A405" s="17"/>
      <c r="B405" s="12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4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4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</row>
    <row r="406" spans="1:87" ht="13.5">
      <c r="A406" s="17"/>
      <c r="B406" s="12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4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4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</row>
    <row r="407" spans="1:87" ht="13.5">
      <c r="A407" s="17"/>
      <c r="B407" s="12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4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4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</row>
    <row r="408" spans="1:87" ht="13.5">
      <c r="A408" s="17"/>
      <c r="B408" s="12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4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4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</row>
    <row r="409" spans="1:87" ht="13.5">
      <c r="A409" s="17"/>
      <c r="B409" s="12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4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4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</row>
    <row r="410" spans="1:87" ht="13.5">
      <c r="A410" s="17"/>
      <c r="B410" s="12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4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4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</row>
    <row r="411" spans="1:87" ht="13.5">
      <c r="A411" s="17"/>
      <c r="B411" s="12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4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4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</row>
    <row r="412" spans="1:87" ht="13.5">
      <c r="A412" s="17"/>
      <c r="B412" s="12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4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4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</row>
    <row r="413" spans="1:87" ht="13.5">
      <c r="A413" s="17"/>
      <c r="B413" s="12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4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4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</row>
    <row r="414" spans="1:87" ht="13.5">
      <c r="A414" s="17"/>
      <c r="B414" s="12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4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4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</row>
    <row r="415" spans="1:87" ht="13.5">
      <c r="A415" s="17"/>
      <c r="B415" s="12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4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4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</row>
    <row r="416" spans="1:87" ht="13.5">
      <c r="A416" s="17"/>
      <c r="B416" s="12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4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4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</row>
    <row r="417" spans="1:87" ht="13.5">
      <c r="A417" s="17"/>
      <c r="B417" s="12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4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4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</row>
    <row r="418" spans="1:87" ht="13.5">
      <c r="A418" s="17"/>
      <c r="B418" s="12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4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4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</row>
    <row r="419" spans="1:87" ht="13.5">
      <c r="A419" s="17"/>
      <c r="B419" s="12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4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4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</row>
    <row r="420" spans="1:87" ht="13.5">
      <c r="A420" s="17"/>
      <c r="B420" s="12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4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4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</row>
    <row r="421" spans="1:87" ht="13.5">
      <c r="A421" s="17"/>
      <c r="B421" s="12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4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4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</row>
    <row r="422" spans="1:87" ht="13.5">
      <c r="A422" s="17"/>
      <c r="B422" s="12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4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4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</row>
    <row r="423" spans="1:87" ht="13.5">
      <c r="A423" s="17"/>
      <c r="B423" s="12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4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4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</row>
    <row r="424" spans="1:87" ht="13.5">
      <c r="A424" s="17"/>
      <c r="B424" s="12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4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4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</row>
    <row r="425" spans="1:87" ht="13.5">
      <c r="A425" s="17"/>
      <c r="B425" s="12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4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4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</row>
    <row r="426" spans="1:87" ht="13.5">
      <c r="A426" s="17"/>
      <c r="B426" s="12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4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4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</row>
    <row r="427" spans="1:87" ht="13.5">
      <c r="A427" s="17"/>
      <c r="B427" s="12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4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4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</row>
    <row r="428" spans="1:87" ht="13.5">
      <c r="A428" s="17"/>
      <c r="B428" s="12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4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4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</row>
    <row r="429" spans="1:87" ht="13.5">
      <c r="A429" s="17"/>
      <c r="B429" s="12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4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4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</row>
    <row r="430" spans="1:87" ht="13.5">
      <c r="A430" s="17"/>
      <c r="B430" s="12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4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4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</row>
    <row r="431" spans="1:87" ht="13.5">
      <c r="A431" s="17"/>
      <c r="B431" s="12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4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4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</row>
    <row r="432" spans="1:87" ht="13.5">
      <c r="A432" s="17"/>
      <c r="B432" s="12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4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4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</row>
    <row r="433" spans="1:87" ht="13.5">
      <c r="A433" s="17"/>
      <c r="B433" s="12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4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4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</row>
    <row r="434" spans="1:87" ht="13.5">
      <c r="A434" s="17"/>
      <c r="B434" s="12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4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4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</row>
    <row r="435" spans="1:87" ht="13.5">
      <c r="A435" s="17"/>
      <c r="B435" s="12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4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4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</row>
    <row r="436" spans="1:87" ht="13.5">
      <c r="A436" s="17"/>
      <c r="B436" s="12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4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4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</row>
    <row r="437" spans="1:87" ht="13.5">
      <c r="A437" s="17"/>
      <c r="B437" s="12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4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4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</row>
    <row r="438" spans="1:87" ht="13.5">
      <c r="A438" s="17"/>
      <c r="B438" s="12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4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4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</row>
    <row r="439" spans="1:87" ht="13.5">
      <c r="A439" s="17"/>
      <c r="B439" s="12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4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4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</row>
    <row r="440" spans="1:87" ht="13.5">
      <c r="A440" s="17"/>
      <c r="B440" s="12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4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4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</row>
    <row r="441" spans="1:87" ht="13.5">
      <c r="A441" s="17"/>
      <c r="B441" s="12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4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4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</row>
    <row r="442" spans="1:87" ht="13.5">
      <c r="A442" s="17"/>
      <c r="B442" s="12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4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4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</row>
    <row r="443" spans="1:87" ht="13.5">
      <c r="A443" s="17"/>
      <c r="B443" s="12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4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4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</row>
    <row r="444" spans="1:87" ht="13.5">
      <c r="A444" s="17"/>
      <c r="B444" s="12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4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4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</row>
    <row r="445" spans="1:87" ht="13.5">
      <c r="A445" s="17"/>
      <c r="B445" s="12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4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4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</row>
    <row r="446" spans="1:87" ht="13.5">
      <c r="A446" s="17"/>
      <c r="B446" s="12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4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4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</row>
    <row r="447" spans="1:87" ht="13.5">
      <c r="A447" s="17"/>
      <c r="B447" s="12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4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4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</row>
    <row r="448" spans="1:87" ht="13.5">
      <c r="A448" s="17"/>
      <c r="B448" s="12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4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4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</row>
    <row r="449" spans="1:87" ht="13.5">
      <c r="A449" s="17"/>
      <c r="B449" s="12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4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4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</row>
    <row r="450" spans="1:87" ht="13.5">
      <c r="A450" s="17"/>
      <c r="B450" s="12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4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4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</row>
    <row r="451" spans="1:87" ht="13.5">
      <c r="A451" s="17"/>
      <c r="B451" s="12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4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4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</row>
    <row r="452" spans="1:87" ht="13.5">
      <c r="A452" s="17"/>
      <c r="B452" s="12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4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4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</row>
    <row r="453" spans="1:87" ht="13.5">
      <c r="A453" s="17"/>
      <c r="B453" s="12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4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4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</row>
    <row r="454" spans="1:87" ht="13.5">
      <c r="A454" s="17"/>
      <c r="B454" s="12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4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4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</row>
    <row r="455" spans="1:87" ht="13.5">
      <c r="A455" s="17"/>
      <c r="B455" s="12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4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4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</row>
    <row r="456" spans="1:87" ht="13.5">
      <c r="A456" s="17"/>
      <c r="B456" s="12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4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4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</row>
    <row r="457" spans="1:87" ht="13.5">
      <c r="A457" s="17"/>
      <c r="B457" s="12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4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4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</row>
    <row r="458" spans="1:87" ht="13.5">
      <c r="A458" s="17"/>
      <c r="B458" s="12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4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4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</row>
    <row r="459" spans="1:87" ht="13.5">
      <c r="A459" s="17"/>
      <c r="B459" s="12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4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4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</row>
    <row r="460" spans="1:87" ht="13.5">
      <c r="A460" s="17"/>
      <c r="B460" s="12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4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4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</row>
    <row r="461" spans="1:87" ht="13.5">
      <c r="A461" s="17"/>
      <c r="B461" s="12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4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4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</row>
    <row r="462" spans="1:87" ht="13.5">
      <c r="A462" s="17"/>
      <c r="B462" s="12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4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4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</row>
    <row r="463" spans="1:87" ht="13.5">
      <c r="A463" s="17"/>
      <c r="B463" s="12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4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4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</row>
    <row r="464" spans="1:87" ht="13.5">
      <c r="A464" s="17"/>
      <c r="B464" s="12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4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4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</row>
    <row r="465" spans="1:87" ht="13.5">
      <c r="A465" s="17"/>
      <c r="B465" s="12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4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4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</row>
    <row r="466" spans="1:87" ht="13.5">
      <c r="A466" s="17"/>
      <c r="B466" s="12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4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4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</row>
    <row r="467" spans="1:87" ht="13.5">
      <c r="A467" s="17"/>
      <c r="B467" s="12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4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4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</row>
    <row r="468" spans="1:87" ht="13.5">
      <c r="A468" s="17"/>
      <c r="B468" s="12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4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4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</row>
    <row r="469" spans="1:87" ht="13.5">
      <c r="A469" s="17"/>
      <c r="B469" s="12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4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4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</row>
    <row r="470" spans="1:87" ht="13.5">
      <c r="A470" s="17"/>
      <c r="B470" s="12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4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4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</row>
    <row r="471" spans="1:87" ht="13.5">
      <c r="A471" s="17"/>
      <c r="B471" s="12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4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4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</row>
    <row r="472" spans="1:87" ht="13.5">
      <c r="A472" s="17"/>
      <c r="B472" s="12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4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4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</row>
    <row r="473" spans="1:87" ht="13.5">
      <c r="A473" s="17"/>
      <c r="B473" s="12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4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4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</row>
    <row r="474" spans="1:87" ht="13.5">
      <c r="A474" s="17"/>
      <c r="B474" s="12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4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4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</row>
    <row r="475" spans="1:87" ht="13.5">
      <c r="A475" s="17"/>
      <c r="B475" s="12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4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4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</row>
    <row r="476" spans="1:87" ht="13.5">
      <c r="A476" s="17"/>
      <c r="B476" s="12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4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4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</row>
    <row r="477" spans="1:87" ht="13.5">
      <c r="A477" s="17"/>
      <c r="B477" s="12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4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4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</row>
    <row r="478" spans="1:87" ht="13.5">
      <c r="A478" s="17"/>
      <c r="B478" s="12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4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4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</row>
    <row r="479" spans="1:87" ht="13.5">
      <c r="A479" s="17"/>
      <c r="B479" s="12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4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4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</row>
    <row r="480" spans="1:87" ht="13.5">
      <c r="A480" s="17"/>
      <c r="B480" s="12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4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4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</row>
    <row r="481" spans="1:87" ht="13.5">
      <c r="A481" s="17"/>
      <c r="B481" s="12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4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4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</row>
    <row r="482" spans="1:87" ht="13.5">
      <c r="A482" s="17"/>
      <c r="B482" s="12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4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4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</row>
    <row r="483" spans="1:87" ht="13.5">
      <c r="A483" s="17"/>
      <c r="B483" s="12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4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4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</row>
    <row r="484" spans="1:87" ht="13.5">
      <c r="A484" s="17"/>
      <c r="B484" s="12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4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4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</row>
    <row r="485" spans="1:87" ht="13.5">
      <c r="A485" s="17"/>
      <c r="B485" s="12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4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4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</row>
    <row r="486" spans="1:87" ht="13.5">
      <c r="A486" s="17"/>
      <c r="B486" s="12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4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4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</row>
    <row r="487" spans="1:87" ht="13.5">
      <c r="A487" s="17"/>
      <c r="B487" s="12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O487" s="14"/>
      <c r="P487" s="13"/>
      <c r="R487" s="13"/>
      <c r="S487" s="13"/>
      <c r="U487" s="13"/>
      <c r="V487" s="13"/>
      <c r="X487" s="13"/>
      <c r="Y487" s="13"/>
      <c r="AA487" s="13"/>
      <c r="AB487" s="13"/>
      <c r="AC487" s="13"/>
      <c r="AD487" s="13"/>
      <c r="AE487" s="13"/>
      <c r="AF487" s="13"/>
      <c r="AH487" s="13"/>
      <c r="AJ487" s="13"/>
      <c r="AK487" s="13"/>
      <c r="AL487" s="13"/>
      <c r="AM487" s="13"/>
      <c r="AN487" s="13"/>
      <c r="AO487" s="13"/>
      <c r="AP487" s="13"/>
      <c r="AQ487" s="13"/>
      <c r="AS487" s="13"/>
      <c r="AT487" s="13"/>
      <c r="AU487" s="13"/>
      <c r="AW487" s="13"/>
      <c r="AY487" s="13"/>
      <c r="AZ487" s="13"/>
      <c r="BA487" s="13"/>
      <c r="BC487" s="13"/>
      <c r="BD487" s="13"/>
      <c r="BE487" s="13"/>
      <c r="BG487" s="13"/>
      <c r="BH487" s="13"/>
      <c r="BI487" s="13"/>
      <c r="BK487" s="13"/>
      <c r="BM487" s="13"/>
      <c r="BN487" s="13"/>
      <c r="BO487" s="13"/>
      <c r="BQ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F487" s="13"/>
      <c r="CG487" s="13"/>
      <c r="CH487" s="13"/>
      <c r="CI487" s="13"/>
    </row>
    <row r="488" spans="1:87" ht="13.5">
      <c r="A488" s="17"/>
      <c r="B488" s="12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O488" s="14"/>
      <c r="P488" s="13"/>
      <c r="R488" s="13"/>
      <c r="S488" s="13"/>
      <c r="U488" s="13"/>
      <c r="V488" s="13"/>
      <c r="X488" s="13"/>
      <c r="Y488" s="13"/>
      <c r="AA488" s="13"/>
      <c r="AB488" s="13"/>
      <c r="AC488" s="13"/>
      <c r="AD488" s="13"/>
      <c r="AE488" s="13"/>
      <c r="AF488" s="13"/>
      <c r="AH488" s="13"/>
      <c r="AJ488" s="13"/>
      <c r="AK488" s="13"/>
      <c r="AL488" s="13"/>
      <c r="AM488" s="13"/>
      <c r="AN488" s="13"/>
      <c r="AO488" s="13"/>
      <c r="AP488" s="13"/>
      <c r="AQ488" s="13"/>
      <c r="AS488" s="13"/>
      <c r="AT488" s="13"/>
      <c r="AU488" s="13"/>
      <c r="AW488" s="13"/>
      <c r="AY488" s="13"/>
      <c r="AZ488" s="13"/>
      <c r="BA488" s="13"/>
      <c r="BC488" s="13"/>
      <c r="BD488" s="13"/>
      <c r="BE488" s="13"/>
      <c r="BG488" s="13"/>
      <c r="BH488" s="13"/>
      <c r="BI488" s="13"/>
      <c r="BK488" s="13"/>
      <c r="BM488" s="13"/>
      <c r="BN488" s="13"/>
      <c r="BO488" s="13"/>
      <c r="BQ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F488" s="13"/>
      <c r="CG488" s="13"/>
      <c r="CH488" s="13"/>
      <c r="CI488" s="13"/>
    </row>
    <row r="489" spans="1:87" ht="13.5">
      <c r="A489" s="17"/>
      <c r="B489" s="12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O489" s="14"/>
      <c r="P489" s="13"/>
      <c r="R489" s="13"/>
      <c r="S489" s="13"/>
      <c r="U489" s="13"/>
      <c r="V489" s="13"/>
      <c r="X489" s="13"/>
      <c r="Y489" s="13"/>
      <c r="AA489" s="13"/>
      <c r="AB489" s="13"/>
      <c r="AC489" s="13"/>
      <c r="AD489" s="13"/>
      <c r="AE489" s="13"/>
      <c r="AF489" s="13"/>
      <c r="AH489" s="13"/>
      <c r="AJ489" s="13"/>
      <c r="AK489" s="13"/>
      <c r="AL489" s="13"/>
      <c r="AM489" s="13"/>
      <c r="AN489" s="13"/>
      <c r="AO489" s="13"/>
      <c r="AP489" s="13"/>
      <c r="AQ489" s="13"/>
      <c r="AS489" s="13"/>
      <c r="AT489" s="13"/>
      <c r="AU489" s="13"/>
      <c r="AW489" s="13"/>
      <c r="AY489" s="13"/>
      <c r="AZ489" s="13"/>
      <c r="BA489" s="13"/>
      <c r="BC489" s="13"/>
      <c r="BD489" s="13"/>
      <c r="BE489" s="13"/>
      <c r="BG489" s="13"/>
      <c r="BH489" s="13"/>
      <c r="BI489" s="13"/>
      <c r="BK489" s="13"/>
      <c r="BM489" s="13"/>
      <c r="BN489" s="13"/>
      <c r="BO489" s="13"/>
      <c r="BQ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F489" s="13"/>
      <c r="CG489" s="13"/>
      <c r="CH489" s="13"/>
      <c r="CI489" s="13"/>
    </row>
    <row r="490" spans="1:87" ht="13.5">
      <c r="A490" s="17"/>
      <c r="B490" s="12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O490" s="14"/>
      <c r="P490" s="13"/>
      <c r="R490" s="13"/>
      <c r="S490" s="13"/>
      <c r="U490" s="13"/>
      <c r="V490" s="13"/>
      <c r="X490" s="13"/>
      <c r="Y490" s="13"/>
      <c r="AA490" s="13"/>
      <c r="AB490" s="13"/>
      <c r="AC490" s="13"/>
      <c r="AD490" s="13"/>
      <c r="AE490" s="13"/>
      <c r="AF490" s="13"/>
      <c r="AH490" s="13"/>
      <c r="AJ490" s="13"/>
      <c r="AK490" s="13"/>
      <c r="AL490" s="13"/>
      <c r="AM490" s="13"/>
      <c r="AN490" s="13"/>
      <c r="AO490" s="13"/>
      <c r="AP490" s="13"/>
      <c r="AQ490" s="13"/>
      <c r="AS490" s="13"/>
      <c r="AT490" s="13"/>
      <c r="AU490" s="13"/>
      <c r="AW490" s="13"/>
      <c r="AY490" s="13"/>
      <c r="AZ490" s="13"/>
      <c r="BA490" s="13"/>
      <c r="BC490" s="13"/>
      <c r="BD490" s="13"/>
      <c r="BE490" s="13"/>
      <c r="BG490" s="13"/>
      <c r="BH490" s="13"/>
      <c r="BI490" s="13"/>
      <c r="BK490" s="13"/>
      <c r="BM490" s="13"/>
      <c r="BN490" s="13"/>
      <c r="BO490" s="13"/>
      <c r="BQ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F490" s="13"/>
      <c r="CG490" s="13"/>
      <c r="CH490" s="13"/>
      <c r="CI490" s="13"/>
    </row>
    <row r="491" spans="1:87" ht="13.5">
      <c r="A491" s="17"/>
      <c r="B491" s="12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O491" s="14"/>
      <c r="P491" s="13"/>
      <c r="R491" s="13"/>
      <c r="S491" s="13"/>
      <c r="U491" s="13"/>
      <c r="V491" s="13"/>
      <c r="X491" s="13"/>
      <c r="Y491" s="13"/>
      <c r="AA491" s="13"/>
      <c r="AB491" s="13"/>
      <c r="AC491" s="13"/>
      <c r="AD491" s="13"/>
      <c r="AE491" s="13"/>
      <c r="AF491" s="13"/>
      <c r="AH491" s="13"/>
      <c r="AJ491" s="13"/>
      <c r="AK491" s="13"/>
      <c r="AL491" s="13"/>
      <c r="AM491" s="13"/>
      <c r="AN491" s="13"/>
      <c r="AO491" s="13"/>
      <c r="AP491" s="13"/>
      <c r="AQ491" s="13"/>
      <c r="AS491" s="13"/>
      <c r="AT491" s="13"/>
      <c r="AU491" s="13"/>
      <c r="AW491" s="13"/>
      <c r="AY491" s="13"/>
      <c r="AZ491" s="13"/>
      <c r="BA491" s="13"/>
      <c r="BC491" s="13"/>
      <c r="BD491" s="13"/>
      <c r="BE491" s="13"/>
      <c r="BG491" s="13"/>
      <c r="BH491" s="13"/>
      <c r="BI491" s="13"/>
      <c r="BK491" s="13"/>
      <c r="BM491" s="13"/>
      <c r="BN491" s="13"/>
      <c r="BO491" s="13"/>
      <c r="BQ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F491" s="13"/>
      <c r="CG491" s="13"/>
      <c r="CH491" s="13"/>
      <c r="CI491" s="13"/>
    </row>
    <row r="492" spans="1:87" ht="13.5">
      <c r="A492" s="17"/>
      <c r="B492" s="12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O492" s="14"/>
      <c r="P492" s="13"/>
      <c r="R492" s="13"/>
      <c r="S492" s="13"/>
      <c r="U492" s="13"/>
      <c r="V492" s="13"/>
      <c r="X492" s="13"/>
      <c r="Y492" s="13"/>
      <c r="AA492" s="13"/>
      <c r="AB492" s="13"/>
      <c r="AC492" s="13"/>
      <c r="AD492" s="13"/>
      <c r="AE492" s="13"/>
      <c r="AF492" s="13"/>
      <c r="AH492" s="13"/>
      <c r="AJ492" s="13"/>
      <c r="AK492" s="13"/>
      <c r="AL492" s="13"/>
      <c r="AM492" s="13"/>
      <c r="AN492" s="13"/>
      <c r="AO492" s="13"/>
      <c r="AP492" s="13"/>
      <c r="AQ492" s="13"/>
      <c r="AS492" s="13"/>
      <c r="AT492" s="13"/>
      <c r="AU492" s="13"/>
      <c r="AW492" s="13"/>
      <c r="AY492" s="13"/>
      <c r="AZ492" s="13"/>
      <c r="BA492" s="13"/>
      <c r="BC492" s="13"/>
      <c r="BD492" s="13"/>
      <c r="BE492" s="13"/>
      <c r="BG492" s="13"/>
      <c r="BH492" s="13"/>
      <c r="BI492" s="13"/>
      <c r="BK492" s="13"/>
      <c r="BM492" s="13"/>
      <c r="BN492" s="13"/>
      <c r="BO492" s="13"/>
      <c r="BQ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F492" s="13"/>
      <c r="CG492" s="13"/>
      <c r="CH492" s="13"/>
      <c r="CI492" s="13"/>
    </row>
    <row r="493" spans="1:87" ht="13.5">
      <c r="A493" s="17"/>
      <c r="B493" s="12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O493" s="14"/>
      <c r="P493" s="13"/>
      <c r="R493" s="13"/>
      <c r="S493" s="13"/>
      <c r="U493" s="13"/>
      <c r="V493" s="13"/>
      <c r="X493" s="13"/>
      <c r="Y493" s="13"/>
      <c r="AA493" s="13"/>
      <c r="AB493" s="13"/>
      <c r="AC493" s="13"/>
      <c r="AD493" s="13"/>
      <c r="AE493" s="13"/>
      <c r="AF493" s="13"/>
      <c r="AH493" s="13"/>
      <c r="AJ493" s="13"/>
      <c r="AK493" s="13"/>
      <c r="AL493" s="13"/>
      <c r="AM493" s="13"/>
      <c r="AN493" s="13"/>
      <c r="AO493" s="13"/>
      <c r="AP493" s="13"/>
      <c r="AQ493" s="13"/>
      <c r="AS493" s="13"/>
      <c r="AT493" s="13"/>
      <c r="AU493" s="13"/>
      <c r="AW493" s="13"/>
      <c r="AY493" s="13"/>
      <c r="AZ493" s="13"/>
      <c r="BA493" s="13"/>
      <c r="BC493" s="13"/>
      <c r="BD493" s="13"/>
      <c r="BE493" s="13"/>
      <c r="BG493" s="13"/>
      <c r="BH493" s="13"/>
      <c r="BI493" s="13"/>
      <c r="BK493" s="13"/>
      <c r="BM493" s="13"/>
      <c r="BN493" s="13"/>
      <c r="BO493" s="13"/>
      <c r="BQ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F493" s="13"/>
      <c r="CG493" s="13"/>
      <c r="CH493" s="13"/>
      <c r="CI493" s="13"/>
    </row>
    <row r="494" spans="1:87" ht="13.5">
      <c r="A494" s="17"/>
      <c r="B494" s="12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O494" s="14"/>
      <c r="P494" s="13"/>
      <c r="R494" s="13"/>
      <c r="S494" s="13"/>
      <c r="U494" s="13"/>
      <c r="V494" s="13"/>
      <c r="X494" s="13"/>
      <c r="Y494" s="13"/>
      <c r="AA494" s="13"/>
      <c r="AB494" s="13"/>
      <c r="AC494" s="13"/>
      <c r="AD494" s="13"/>
      <c r="AE494" s="13"/>
      <c r="AF494" s="13"/>
      <c r="AH494" s="13"/>
      <c r="AJ494" s="13"/>
      <c r="AK494" s="13"/>
      <c r="AL494" s="13"/>
      <c r="AM494" s="13"/>
      <c r="AN494" s="13"/>
      <c r="AO494" s="13"/>
      <c r="AP494" s="13"/>
      <c r="AQ494" s="13"/>
      <c r="AS494" s="13"/>
      <c r="AT494" s="13"/>
      <c r="AU494" s="13"/>
      <c r="AW494" s="13"/>
      <c r="AY494" s="13"/>
      <c r="AZ494" s="13"/>
      <c r="BA494" s="13"/>
      <c r="BC494" s="13"/>
      <c r="BD494" s="13"/>
      <c r="BE494" s="13"/>
      <c r="BG494" s="13"/>
      <c r="BH494" s="13"/>
      <c r="BI494" s="13"/>
      <c r="BK494" s="13"/>
      <c r="BM494" s="13"/>
      <c r="BN494" s="13"/>
      <c r="BO494" s="13"/>
      <c r="BQ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F494" s="13"/>
      <c r="CG494" s="13"/>
      <c r="CH494" s="13"/>
      <c r="CI494" s="13"/>
    </row>
    <row r="495" spans="1:87" ht="13.5">
      <c r="A495" s="17"/>
      <c r="B495" s="12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O495" s="14"/>
      <c r="P495" s="13"/>
      <c r="R495" s="13"/>
      <c r="S495" s="13"/>
      <c r="U495" s="13"/>
      <c r="V495" s="13"/>
      <c r="X495" s="13"/>
      <c r="Y495" s="13"/>
      <c r="AA495" s="13"/>
      <c r="AB495" s="13"/>
      <c r="AC495" s="13"/>
      <c r="AD495" s="13"/>
      <c r="AE495" s="13"/>
      <c r="AF495" s="13"/>
      <c r="AH495" s="13"/>
      <c r="AJ495" s="13"/>
      <c r="AK495" s="13"/>
      <c r="AL495" s="13"/>
      <c r="AM495" s="13"/>
      <c r="AN495" s="13"/>
      <c r="AO495" s="13"/>
      <c r="AP495" s="13"/>
      <c r="AQ495" s="13"/>
      <c r="AS495" s="13"/>
      <c r="AT495" s="13"/>
      <c r="AU495" s="13"/>
      <c r="AW495" s="13"/>
      <c r="AY495" s="13"/>
      <c r="AZ495" s="13"/>
      <c r="BA495" s="13"/>
      <c r="BC495" s="13"/>
      <c r="BD495" s="13"/>
      <c r="BE495" s="13"/>
      <c r="BG495" s="13"/>
      <c r="BH495" s="13"/>
      <c r="BI495" s="13"/>
      <c r="BK495" s="13"/>
      <c r="BM495" s="13"/>
      <c r="BN495" s="13"/>
      <c r="BO495" s="13"/>
      <c r="BQ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F495" s="13"/>
      <c r="CG495" s="13"/>
      <c r="CH495" s="13"/>
      <c r="CI495" s="13"/>
    </row>
    <row r="496" spans="1:87" ht="13.5">
      <c r="A496" s="17"/>
      <c r="B496" s="12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O496" s="14"/>
      <c r="P496" s="13"/>
      <c r="R496" s="13"/>
      <c r="S496" s="13"/>
      <c r="U496" s="13"/>
      <c r="V496" s="13"/>
      <c r="X496" s="13"/>
      <c r="Y496" s="13"/>
      <c r="AA496" s="13"/>
      <c r="AB496" s="13"/>
      <c r="AC496" s="13"/>
      <c r="AD496" s="13"/>
      <c r="AE496" s="13"/>
      <c r="AF496" s="13"/>
      <c r="AH496" s="13"/>
      <c r="AJ496" s="13"/>
      <c r="AK496" s="13"/>
      <c r="AL496" s="13"/>
      <c r="AM496" s="13"/>
      <c r="AN496" s="13"/>
      <c r="AO496" s="13"/>
      <c r="AP496" s="13"/>
      <c r="AQ496" s="13"/>
      <c r="AS496" s="13"/>
      <c r="AT496" s="13"/>
      <c r="AU496" s="13"/>
      <c r="AW496" s="13"/>
      <c r="AY496" s="13"/>
      <c r="AZ496" s="13"/>
      <c r="BA496" s="13"/>
      <c r="BC496" s="13"/>
      <c r="BD496" s="13"/>
      <c r="BE496" s="13"/>
      <c r="BG496" s="13"/>
      <c r="BH496" s="13"/>
      <c r="BI496" s="13"/>
      <c r="BK496" s="13"/>
      <c r="BM496" s="13"/>
      <c r="BN496" s="13"/>
      <c r="BO496" s="13"/>
      <c r="BQ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F496" s="13"/>
      <c r="CG496" s="13"/>
      <c r="CH496" s="13"/>
      <c r="CI496" s="13"/>
    </row>
    <row r="497" spans="1:87" ht="13.5">
      <c r="A497" s="17"/>
      <c r="B497" s="12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O497" s="14"/>
      <c r="P497" s="13"/>
      <c r="R497" s="13"/>
      <c r="S497" s="13"/>
      <c r="U497" s="13"/>
      <c r="V497" s="13"/>
      <c r="X497" s="13"/>
      <c r="Y497" s="13"/>
      <c r="AA497" s="13"/>
      <c r="AB497" s="13"/>
      <c r="AC497" s="13"/>
      <c r="AD497" s="13"/>
      <c r="AE497" s="13"/>
      <c r="AF497" s="13"/>
      <c r="AH497" s="13"/>
      <c r="AJ497" s="13"/>
      <c r="AK497" s="13"/>
      <c r="AL497" s="13"/>
      <c r="AM497" s="13"/>
      <c r="AN497" s="13"/>
      <c r="AO497" s="13"/>
      <c r="AP497" s="13"/>
      <c r="AQ497" s="13"/>
      <c r="AS497" s="13"/>
      <c r="AT497" s="13"/>
      <c r="AU497" s="13"/>
      <c r="AW497" s="13"/>
      <c r="AY497" s="13"/>
      <c r="AZ497" s="13"/>
      <c r="BA497" s="13"/>
      <c r="BC497" s="13"/>
      <c r="BD497" s="13"/>
      <c r="BE497" s="13"/>
      <c r="BG497" s="13"/>
      <c r="BH497" s="13"/>
      <c r="BI497" s="13"/>
      <c r="BK497" s="13"/>
      <c r="BM497" s="13"/>
      <c r="BN497" s="13"/>
      <c r="BO497" s="13"/>
      <c r="BQ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F497" s="13"/>
      <c r="CG497" s="13"/>
      <c r="CH497" s="13"/>
      <c r="CI497" s="13"/>
    </row>
    <row r="498" spans="1:87" ht="13.5">
      <c r="A498" s="17"/>
      <c r="B498" s="12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O498" s="14"/>
      <c r="P498" s="13"/>
      <c r="R498" s="13"/>
      <c r="S498" s="13"/>
      <c r="U498" s="13"/>
      <c r="V498" s="13"/>
      <c r="X498" s="13"/>
      <c r="Y498" s="13"/>
      <c r="AA498" s="13"/>
      <c r="AB498" s="13"/>
      <c r="AC498" s="13"/>
      <c r="AD498" s="13"/>
      <c r="AE498" s="13"/>
      <c r="AF498" s="13"/>
      <c r="AH498" s="13"/>
      <c r="AJ498" s="13"/>
      <c r="AK498" s="13"/>
      <c r="AL498" s="13"/>
      <c r="AM498" s="13"/>
      <c r="AN498" s="13"/>
      <c r="AO498" s="13"/>
      <c r="AP498" s="13"/>
      <c r="AQ498" s="13"/>
      <c r="AS498" s="13"/>
      <c r="AT498" s="13"/>
      <c r="AU498" s="13"/>
      <c r="AW498" s="13"/>
      <c r="AY498" s="13"/>
      <c r="AZ498" s="13"/>
      <c r="BA498" s="13"/>
      <c r="BC498" s="13"/>
      <c r="BD498" s="13"/>
      <c r="BE498" s="13"/>
      <c r="BG498" s="13"/>
      <c r="BH498" s="13"/>
      <c r="BI498" s="13"/>
      <c r="BK498" s="13"/>
      <c r="BM498" s="13"/>
      <c r="BN498" s="13"/>
      <c r="BO498" s="13"/>
      <c r="BQ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F498" s="13"/>
      <c r="CG498" s="13"/>
      <c r="CH498" s="13"/>
      <c r="CI498" s="13"/>
    </row>
    <row r="499" spans="1:87" ht="13.5">
      <c r="A499" s="17"/>
      <c r="B499" s="12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O499" s="14"/>
      <c r="P499" s="13"/>
      <c r="R499" s="13"/>
      <c r="S499" s="13"/>
      <c r="U499" s="13"/>
      <c r="V499" s="13"/>
      <c r="X499" s="13"/>
      <c r="Y499" s="13"/>
      <c r="AA499" s="13"/>
      <c r="AB499" s="13"/>
      <c r="AC499" s="13"/>
      <c r="AD499" s="13"/>
      <c r="AE499" s="13"/>
      <c r="AF499" s="13"/>
      <c r="AH499" s="13"/>
      <c r="AJ499" s="13"/>
      <c r="AK499" s="13"/>
      <c r="AL499" s="13"/>
      <c r="AM499" s="13"/>
      <c r="AN499" s="13"/>
      <c r="AO499" s="13"/>
      <c r="AP499" s="13"/>
      <c r="AQ499" s="13"/>
      <c r="AS499" s="13"/>
      <c r="AT499" s="13"/>
      <c r="AU499" s="13"/>
      <c r="AW499" s="13"/>
      <c r="AY499" s="13"/>
      <c r="AZ499" s="13"/>
      <c r="BA499" s="13"/>
      <c r="BC499" s="13"/>
      <c r="BD499" s="13"/>
      <c r="BE499" s="13"/>
      <c r="BG499" s="13"/>
      <c r="BH499" s="13"/>
      <c r="BI499" s="13"/>
      <c r="BK499" s="13"/>
      <c r="BM499" s="13"/>
      <c r="BN499" s="13"/>
      <c r="BO499" s="13"/>
      <c r="BQ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F499" s="13"/>
      <c r="CG499" s="13"/>
      <c r="CH499" s="13"/>
      <c r="CI499" s="13"/>
    </row>
    <row r="500" spans="1:87" ht="13.5">
      <c r="A500" s="17"/>
      <c r="B500" s="12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O500" s="14"/>
      <c r="P500" s="13"/>
      <c r="R500" s="13"/>
      <c r="S500" s="13"/>
      <c r="U500" s="13"/>
      <c r="V500" s="13"/>
      <c r="X500" s="13"/>
      <c r="Y500" s="13"/>
      <c r="AA500" s="13"/>
      <c r="AB500" s="13"/>
      <c r="AC500" s="13"/>
      <c r="AD500" s="13"/>
      <c r="AE500" s="13"/>
      <c r="AF500" s="13"/>
      <c r="AH500" s="13"/>
      <c r="AJ500" s="13"/>
      <c r="AK500" s="13"/>
      <c r="AL500" s="13"/>
      <c r="AM500" s="13"/>
      <c r="AN500" s="13"/>
      <c r="AO500" s="13"/>
      <c r="AP500" s="13"/>
      <c r="AQ500" s="13"/>
      <c r="AS500" s="13"/>
      <c r="AT500" s="13"/>
      <c r="AU500" s="13"/>
      <c r="AW500" s="13"/>
      <c r="AY500" s="13"/>
      <c r="AZ500" s="13"/>
      <c r="BA500" s="13"/>
      <c r="BC500" s="13"/>
      <c r="BD500" s="13"/>
      <c r="BE500" s="13"/>
      <c r="BG500" s="13"/>
      <c r="BH500" s="13"/>
      <c r="BI500" s="13"/>
      <c r="BK500" s="13"/>
      <c r="BM500" s="13"/>
      <c r="BN500" s="13"/>
      <c r="BO500" s="13"/>
      <c r="BQ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F500" s="13"/>
      <c r="CG500" s="13"/>
      <c r="CH500" s="13"/>
      <c r="CI500" s="13"/>
    </row>
    <row r="501" spans="1:87" ht="13.5">
      <c r="A501" s="17"/>
      <c r="B501" s="12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O501" s="14"/>
      <c r="P501" s="13"/>
      <c r="R501" s="13"/>
      <c r="S501" s="13"/>
      <c r="U501" s="13"/>
      <c r="V501" s="13"/>
      <c r="X501" s="13"/>
      <c r="Y501" s="13"/>
      <c r="AA501" s="13"/>
      <c r="AB501" s="13"/>
      <c r="AC501" s="13"/>
      <c r="AD501" s="13"/>
      <c r="AE501" s="13"/>
      <c r="AF501" s="13"/>
      <c r="AH501" s="13"/>
      <c r="AJ501" s="13"/>
      <c r="AK501" s="13"/>
      <c r="AL501" s="13"/>
      <c r="AM501" s="13"/>
      <c r="AN501" s="13"/>
      <c r="AO501" s="13"/>
      <c r="AP501" s="13"/>
      <c r="AQ501" s="13"/>
      <c r="AS501" s="13"/>
      <c r="AT501" s="13"/>
      <c r="AU501" s="13"/>
      <c r="AW501" s="13"/>
      <c r="AY501" s="13"/>
      <c r="AZ501" s="13"/>
      <c r="BA501" s="13"/>
      <c r="BC501" s="13"/>
      <c r="BD501" s="13"/>
      <c r="BE501" s="13"/>
      <c r="BG501" s="13"/>
      <c r="BH501" s="13"/>
      <c r="BI501" s="13"/>
      <c r="BK501" s="13"/>
      <c r="BM501" s="13"/>
      <c r="BN501" s="13"/>
      <c r="BO501" s="13"/>
      <c r="BQ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F501" s="13"/>
      <c r="CG501" s="13"/>
      <c r="CH501" s="13"/>
      <c r="CI501" s="13"/>
    </row>
    <row r="502" spans="1:87" ht="13.5">
      <c r="A502" s="17"/>
      <c r="B502" s="12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O502" s="14"/>
      <c r="P502" s="13"/>
      <c r="R502" s="13"/>
      <c r="S502" s="13"/>
      <c r="U502" s="13"/>
      <c r="V502" s="13"/>
      <c r="X502" s="13"/>
      <c r="Y502" s="13"/>
      <c r="AA502" s="13"/>
      <c r="AB502" s="13"/>
      <c r="AC502" s="13"/>
      <c r="AD502" s="13"/>
      <c r="AE502" s="13"/>
      <c r="AF502" s="13"/>
      <c r="AH502" s="13"/>
      <c r="AJ502" s="13"/>
      <c r="AK502" s="13"/>
      <c r="AL502" s="13"/>
      <c r="AM502" s="13"/>
      <c r="AN502" s="13"/>
      <c r="AO502" s="13"/>
      <c r="AP502" s="13"/>
      <c r="AQ502" s="13"/>
      <c r="AS502" s="13"/>
      <c r="AT502" s="13"/>
      <c r="AU502" s="13"/>
      <c r="AW502" s="13"/>
      <c r="AY502" s="13"/>
      <c r="AZ502" s="13"/>
      <c r="BA502" s="13"/>
      <c r="BC502" s="13"/>
      <c r="BD502" s="13"/>
      <c r="BE502" s="13"/>
      <c r="BG502" s="13"/>
      <c r="BH502" s="13"/>
      <c r="BI502" s="13"/>
      <c r="BK502" s="13"/>
      <c r="BM502" s="13"/>
      <c r="BN502" s="13"/>
      <c r="BO502" s="13"/>
      <c r="BQ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F502" s="13"/>
      <c r="CG502" s="13"/>
      <c r="CH502" s="13"/>
      <c r="CI502" s="13"/>
    </row>
    <row r="503" spans="1:87" ht="13.5">
      <c r="A503" s="17"/>
      <c r="B503" s="12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O503" s="14"/>
      <c r="P503" s="13"/>
      <c r="R503" s="13"/>
      <c r="S503" s="13"/>
      <c r="U503" s="13"/>
      <c r="V503" s="13"/>
      <c r="X503" s="13"/>
      <c r="Y503" s="13"/>
      <c r="AA503" s="13"/>
      <c r="AB503" s="13"/>
      <c r="AC503" s="13"/>
      <c r="AD503" s="13"/>
      <c r="AE503" s="13"/>
      <c r="AF503" s="13"/>
      <c r="AH503" s="13"/>
      <c r="AJ503" s="13"/>
      <c r="AK503" s="13"/>
      <c r="AL503" s="13"/>
      <c r="AM503" s="13"/>
      <c r="AN503" s="13"/>
      <c r="AO503" s="13"/>
      <c r="AP503" s="13"/>
      <c r="AQ503" s="13"/>
      <c r="AS503" s="13"/>
      <c r="AT503" s="13"/>
      <c r="AU503" s="13"/>
      <c r="AW503" s="13"/>
      <c r="AY503" s="13"/>
      <c r="AZ503" s="13"/>
      <c r="BA503" s="13"/>
      <c r="BC503" s="13"/>
      <c r="BD503" s="13"/>
      <c r="BE503" s="13"/>
      <c r="BG503" s="13"/>
      <c r="BH503" s="13"/>
      <c r="BI503" s="13"/>
      <c r="BK503" s="13"/>
      <c r="BM503" s="13"/>
      <c r="BN503" s="13"/>
      <c r="BO503" s="13"/>
      <c r="BQ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F503" s="13"/>
      <c r="CG503" s="13"/>
      <c r="CH503" s="13"/>
      <c r="CI503" s="13"/>
    </row>
    <row r="504" spans="1:87" ht="13.5">
      <c r="A504" s="17"/>
      <c r="B504" s="12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O504" s="14"/>
      <c r="P504" s="13"/>
      <c r="R504" s="13"/>
      <c r="S504" s="13"/>
      <c r="U504" s="13"/>
      <c r="V504" s="13"/>
      <c r="X504" s="13"/>
      <c r="Y504" s="13"/>
      <c r="AA504" s="13"/>
      <c r="AB504" s="13"/>
      <c r="AC504" s="13"/>
      <c r="AD504" s="13"/>
      <c r="AE504" s="13"/>
      <c r="AF504" s="13"/>
      <c r="AH504" s="13"/>
      <c r="AJ504" s="13"/>
      <c r="AK504" s="13"/>
      <c r="AL504" s="13"/>
      <c r="AM504" s="13"/>
      <c r="AN504" s="13"/>
      <c r="AO504" s="13"/>
      <c r="AP504" s="13"/>
      <c r="AQ504" s="13"/>
      <c r="AS504" s="13"/>
      <c r="AT504" s="13"/>
      <c r="AU504" s="13"/>
      <c r="AW504" s="13"/>
      <c r="AY504" s="13"/>
      <c r="AZ504" s="13"/>
      <c r="BA504" s="13"/>
      <c r="BC504" s="13"/>
      <c r="BD504" s="13"/>
      <c r="BE504" s="13"/>
      <c r="BG504" s="13"/>
      <c r="BH504" s="13"/>
      <c r="BI504" s="13"/>
      <c r="BK504" s="13"/>
      <c r="BM504" s="13"/>
      <c r="BN504" s="13"/>
      <c r="BO504" s="13"/>
      <c r="BQ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F504" s="13"/>
      <c r="CG504" s="13"/>
      <c r="CH504" s="13"/>
      <c r="CI504" s="13"/>
    </row>
    <row r="505" spans="1:87" ht="13.5">
      <c r="A505" s="17"/>
      <c r="B505" s="12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O505" s="14"/>
      <c r="P505" s="13"/>
      <c r="R505" s="13"/>
      <c r="S505" s="13"/>
      <c r="U505" s="13"/>
      <c r="V505" s="13"/>
      <c r="X505" s="13"/>
      <c r="Y505" s="13"/>
      <c r="AA505" s="13"/>
      <c r="AB505" s="13"/>
      <c r="AC505" s="13"/>
      <c r="AD505" s="13"/>
      <c r="AE505" s="13"/>
      <c r="AF505" s="13"/>
      <c r="AH505" s="13"/>
      <c r="AJ505" s="13"/>
      <c r="AK505" s="13"/>
      <c r="AL505" s="13"/>
      <c r="AM505" s="13"/>
      <c r="AN505" s="13"/>
      <c r="AO505" s="13"/>
      <c r="AP505" s="13"/>
      <c r="AQ505" s="13"/>
      <c r="AS505" s="13"/>
      <c r="AT505" s="13"/>
      <c r="AU505" s="13"/>
      <c r="AW505" s="13"/>
      <c r="AY505" s="13"/>
      <c r="AZ505" s="13"/>
      <c r="BA505" s="13"/>
      <c r="BC505" s="13"/>
      <c r="BD505" s="13"/>
      <c r="BE505" s="13"/>
      <c r="BG505" s="13"/>
      <c r="BH505" s="13"/>
      <c r="BI505" s="13"/>
      <c r="BK505" s="13"/>
      <c r="BM505" s="13"/>
      <c r="BN505" s="13"/>
      <c r="BO505" s="13"/>
      <c r="BQ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F505" s="13"/>
      <c r="CG505" s="13"/>
      <c r="CH505" s="13"/>
      <c r="CI505" s="13"/>
    </row>
    <row r="506" spans="1:87" ht="13.5">
      <c r="A506" s="17"/>
      <c r="B506" s="12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O506" s="14"/>
      <c r="P506" s="13"/>
      <c r="R506" s="13"/>
      <c r="S506" s="13"/>
      <c r="U506" s="13"/>
      <c r="V506" s="13"/>
      <c r="X506" s="13"/>
      <c r="Y506" s="13"/>
      <c r="AA506" s="13"/>
      <c r="AB506" s="13"/>
      <c r="AC506" s="13"/>
      <c r="AD506" s="13"/>
      <c r="AE506" s="13"/>
      <c r="AF506" s="13"/>
      <c r="AH506" s="13"/>
      <c r="AJ506" s="13"/>
      <c r="AK506" s="13"/>
      <c r="AL506" s="13"/>
      <c r="AM506" s="13"/>
      <c r="AN506" s="13"/>
      <c r="AO506" s="13"/>
      <c r="AP506" s="13"/>
      <c r="AQ506" s="13"/>
      <c r="AS506" s="13"/>
      <c r="AT506" s="13"/>
      <c r="AU506" s="13"/>
      <c r="AW506" s="13"/>
      <c r="AY506" s="13"/>
      <c r="AZ506" s="13"/>
      <c r="BA506" s="13"/>
      <c r="BC506" s="13"/>
      <c r="BD506" s="13"/>
      <c r="BE506" s="13"/>
      <c r="BG506" s="13"/>
      <c r="BH506" s="13"/>
      <c r="BI506" s="13"/>
      <c r="BK506" s="13"/>
      <c r="BM506" s="13"/>
      <c r="BN506" s="13"/>
      <c r="BO506" s="13"/>
      <c r="BQ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F506" s="13"/>
      <c r="CG506" s="13"/>
      <c r="CH506" s="13"/>
      <c r="CI506" s="13"/>
    </row>
    <row r="507" spans="1:87" ht="13.5">
      <c r="A507" s="17"/>
      <c r="B507" s="12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O507" s="14"/>
      <c r="P507" s="13"/>
      <c r="R507" s="13"/>
      <c r="S507" s="13"/>
      <c r="U507" s="13"/>
      <c r="V507" s="13"/>
      <c r="X507" s="13"/>
      <c r="Y507" s="13"/>
      <c r="AA507" s="13"/>
      <c r="AB507" s="13"/>
      <c r="AC507" s="13"/>
      <c r="AD507" s="13"/>
      <c r="AE507" s="13"/>
      <c r="AF507" s="13"/>
      <c r="AH507" s="13"/>
      <c r="AJ507" s="13"/>
      <c r="AK507" s="13"/>
      <c r="AL507" s="13"/>
      <c r="AM507" s="13"/>
      <c r="AN507" s="13"/>
      <c r="AO507" s="13"/>
      <c r="AP507" s="13"/>
      <c r="AQ507" s="13"/>
      <c r="AS507" s="13"/>
      <c r="AT507" s="13"/>
      <c r="AU507" s="13"/>
      <c r="AW507" s="13"/>
      <c r="AY507" s="13"/>
      <c r="AZ507" s="13"/>
      <c r="BA507" s="13"/>
      <c r="BC507" s="13"/>
      <c r="BD507" s="13"/>
      <c r="BE507" s="13"/>
      <c r="BG507" s="13"/>
      <c r="BH507" s="13"/>
      <c r="BI507" s="13"/>
      <c r="BK507" s="13"/>
      <c r="BM507" s="13"/>
      <c r="BN507" s="13"/>
      <c r="BO507" s="13"/>
      <c r="BQ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F507" s="13"/>
      <c r="CG507" s="13"/>
      <c r="CH507" s="13"/>
      <c r="CI507" s="13"/>
    </row>
    <row r="508" spans="1:87" ht="13.5">
      <c r="A508" s="17"/>
      <c r="B508" s="12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O508" s="14"/>
      <c r="P508" s="13"/>
      <c r="R508" s="13"/>
      <c r="S508" s="13"/>
      <c r="U508" s="13"/>
      <c r="V508" s="13"/>
      <c r="X508" s="13"/>
      <c r="Y508" s="13"/>
      <c r="AA508" s="13"/>
      <c r="AB508" s="13"/>
      <c r="AC508" s="13"/>
      <c r="AD508" s="13"/>
      <c r="AE508" s="13"/>
      <c r="AF508" s="13"/>
      <c r="AH508" s="13"/>
      <c r="AJ508" s="13"/>
      <c r="AK508" s="13"/>
      <c r="AL508" s="13"/>
      <c r="AM508" s="13"/>
      <c r="AN508" s="13"/>
      <c r="AO508" s="13"/>
      <c r="AP508" s="13"/>
      <c r="AQ508" s="13"/>
      <c r="AS508" s="13"/>
      <c r="AT508" s="13"/>
      <c r="AU508" s="13"/>
      <c r="AW508" s="13"/>
      <c r="AY508" s="13"/>
      <c r="AZ508" s="13"/>
      <c r="BA508" s="13"/>
      <c r="BC508" s="13"/>
      <c r="BD508" s="13"/>
      <c r="BE508" s="13"/>
      <c r="BG508" s="13"/>
      <c r="BH508" s="13"/>
      <c r="BI508" s="13"/>
      <c r="BK508" s="13"/>
      <c r="BM508" s="13"/>
      <c r="BN508" s="13"/>
      <c r="BO508" s="13"/>
      <c r="BQ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F508" s="13"/>
      <c r="CG508" s="13"/>
      <c r="CH508" s="13"/>
      <c r="CI508" s="13"/>
    </row>
    <row r="509" spans="1:87" ht="13.5">
      <c r="A509" s="17"/>
      <c r="B509" s="12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O509" s="14"/>
      <c r="P509" s="13"/>
      <c r="R509" s="13"/>
      <c r="S509" s="13"/>
      <c r="U509" s="13"/>
      <c r="V509" s="13"/>
      <c r="X509" s="13"/>
      <c r="Y509" s="13"/>
      <c r="AA509" s="13"/>
      <c r="AB509" s="13"/>
      <c r="AC509" s="13"/>
      <c r="AD509" s="13"/>
      <c r="AE509" s="13"/>
      <c r="AF509" s="13"/>
      <c r="AH509" s="13"/>
      <c r="AJ509" s="13"/>
      <c r="AK509" s="13"/>
      <c r="AL509" s="13"/>
      <c r="AM509" s="13"/>
      <c r="AN509" s="13"/>
      <c r="AO509" s="13"/>
      <c r="AP509" s="13"/>
      <c r="AQ509" s="13"/>
      <c r="AS509" s="13"/>
      <c r="AT509" s="13"/>
      <c r="AU509" s="13"/>
      <c r="AW509" s="13"/>
      <c r="AY509" s="13"/>
      <c r="AZ509" s="13"/>
      <c r="BA509" s="13"/>
      <c r="BC509" s="13"/>
      <c r="BD509" s="13"/>
      <c r="BE509" s="13"/>
      <c r="BG509" s="13"/>
      <c r="BH509" s="13"/>
      <c r="BI509" s="13"/>
      <c r="BK509" s="13"/>
      <c r="BM509" s="13"/>
      <c r="BN509" s="13"/>
      <c r="BO509" s="13"/>
      <c r="BQ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F509" s="13"/>
      <c r="CG509" s="13"/>
      <c r="CH509" s="13"/>
      <c r="CI509" s="13"/>
    </row>
    <row r="510" spans="1:87" ht="13.5">
      <c r="A510" s="17"/>
      <c r="B510" s="12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O510" s="14"/>
      <c r="P510" s="13"/>
      <c r="R510" s="13"/>
      <c r="S510" s="13"/>
      <c r="U510" s="13"/>
      <c r="V510" s="13"/>
      <c r="X510" s="13"/>
      <c r="Y510" s="13"/>
      <c r="AA510" s="13"/>
      <c r="AB510" s="13"/>
      <c r="AC510" s="13"/>
      <c r="AD510" s="13"/>
      <c r="AE510" s="13"/>
      <c r="AF510" s="13"/>
      <c r="AH510" s="13"/>
      <c r="AJ510" s="13"/>
      <c r="AK510" s="13"/>
      <c r="AL510" s="13"/>
      <c r="AM510" s="13"/>
      <c r="AN510" s="13"/>
      <c r="AO510" s="13"/>
      <c r="AP510" s="13"/>
      <c r="AQ510" s="13"/>
      <c r="AS510" s="13"/>
      <c r="AT510" s="13"/>
      <c r="AU510" s="13"/>
      <c r="AW510" s="13"/>
      <c r="AY510" s="13"/>
      <c r="AZ510" s="13"/>
      <c r="BA510" s="13"/>
      <c r="BC510" s="13"/>
      <c r="BD510" s="13"/>
      <c r="BE510" s="13"/>
      <c r="BG510" s="13"/>
      <c r="BH510" s="13"/>
      <c r="BI510" s="13"/>
      <c r="BK510" s="13"/>
      <c r="BM510" s="13"/>
      <c r="BN510" s="13"/>
      <c r="BO510" s="13"/>
      <c r="BQ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F510" s="13"/>
      <c r="CG510" s="13"/>
      <c r="CH510" s="13"/>
      <c r="CI510" s="13"/>
    </row>
    <row r="511" spans="1:87" ht="13.5">
      <c r="A511" s="17"/>
      <c r="B511" s="12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O511" s="14"/>
      <c r="P511" s="13"/>
      <c r="R511" s="13"/>
      <c r="S511" s="13"/>
      <c r="U511" s="13"/>
      <c r="V511" s="13"/>
      <c r="X511" s="13"/>
      <c r="Y511" s="13"/>
      <c r="AA511" s="13"/>
      <c r="AB511" s="13"/>
      <c r="AC511" s="13"/>
      <c r="AD511" s="13"/>
      <c r="AE511" s="13"/>
      <c r="AF511" s="13"/>
      <c r="AH511" s="13"/>
      <c r="AJ511" s="13"/>
      <c r="AK511" s="13"/>
      <c r="AL511" s="13"/>
      <c r="AM511" s="13"/>
      <c r="AN511" s="13"/>
      <c r="AO511" s="13"/>
      <c r="AP511" s="13"/>
      <c r="AQ511" s="13"/>
      <c r="AS511" s="13"/>
      <c r="AT511" s="13"/>
      <c r="AU511" s="13"/>
      <c r="AW511" s="13"/>
      <c r="AY511" s="13"/>
      <c r="AZ511" s="13"/>
      <c r="BA511" s="13"/>
      <c r="BC511" s="13"/>
      <c r="BD511" s="13"/>
      <c r="BE511" s="13"/>
      <c r="BG511" s="13"/>
      <c r="BH511" s="13"/>
      <c r="BI511" s="13"/>
      <c r="BK511" s="13"/>
      <c r="BM511" s="13"/>
      <c r="BN511" s="13"/>
      <c r="BO511" s="13"/>
      <c r="BQ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F511" s="13"/>
      <c r="CG511" s="13"/>
      <c r="CH511" s="13"/>
      <c r="CI511" s="13"/>
    </row>
    <row r="512" spans="1:87" ht="13.5">
      <c r="A512" s="17"/>
      <c r="B512" s="12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O512" s="14"/>
      <c r="P512" s="13"/>
      <c r="R512" s="13"/>
      <c r="S512" s="13"/>
      <c r="U512" s="13"/>
      <c r="V512" s="13"/>
      <c r="X512" s="13"/>
      <c r="Y512" s="13"/>
      <c r="AA512" s="13"/>
      <c r="AB512" s="13"/>
      <c r="AC512" s="13"/>
      <c r="AD512" s="13"/>
      <c r="AE512" s="13"/>
      <c r="AF512" s="13"/>
      <c r="AH512" s="13"/>
      <c r="AJ512" s="13"/>
      <c r="AK512" s="13"/>
      <c r="AL512" s="13"/>
      <c r="AM512" s="13"/>
      <c r="AN512" s="13"/>
      <c r="AO512" s="13"/>
      <c r="AP512" s="13"/>
      <c r="AQ512" s="13"/>
      <c r="AS512" s="13"/>
      <c r="AT512" s="13"/>
      <c r="AU512" s="13"/>
      <c r="AW512" s="13"/>
      <c r="AY512" s="13"/>
      <c r="AZ512" s="13"/>
      <c r="BA512" s="13"/>
      <c r="BC512" s="13"/>
      <c r="BD512" s="13"/>
      <c r="BE512" s="13"/>
      <c r="BG512" s="13"/>
      <c r="BH512" s="13"/>
      <c r="BI512" s="13"/>
      <c r="BK512" s="13"/>
      <c r="BM512" s="13"/>
      <c r="BN512" s="13"/>
      <c r="BO512" s="13"/>
      <c r="BQ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F512" s="13"/>
      <c r="CG512" s="13"/>
      <c r="CH512" s="13"/>
      <c r="CI512" s="13"/>
    </row>
    <row r="513" spans="1:87" ht="13.5">
      <c r="A513" s="17"/>
      <c r="B513" s="12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O513" s="14"/>
      <c r="P513" s="13"/>
      <c r="R513" s="13"/>
      <c r="S513" s="13"/>
      <c r="U513" s="13"/>
      <c r="V513" s="13"/>
      <c r="X513" s="13"/>
      <c r="Y513" s="13"/>
      <c r="AA513" s="13"/>
      <c r="AB513" s="13"/>
      <c r="AC513" s="13"/>
      <c r="AD513" s="13"/>
      <c r="AE513" s="13"/>
      <c r="AF513" s="13"/>
      <c r="AH513" s="13"/>
      <c r="AJ513" s="13"/>
      <c r="AK513" s="13"/>
      <c r="AL513" s="13"/>
      <c r="AM513" s="13"/>
      <c r="AN513" s="13"/>
      <c r="AO513" s="13"/>
      <c r="AP513" s="13"/>
      <c r="AQ513" s="13"/>
      <c r="AS513" s="13"/>
      <c r="AT513" s="13"/>
      <c r="AU513" s="13"/>
      <c r="AW513" s="13"/>
      <c r="AY513" s="13"/>
      <c r="AZ513" s="13"/>
      <c r="BA513" s="13"/>
      <c r="BC513" s="13"/>
      <c r="BD513" s="13"/>
      <c r="BE513" s="13"/>
      <c r="BG513" s="13"/>
      <c r="BH513" s="13"/>
      <c r="BI513" s="13"/>
      <c r="BK513" s="13"/>
      <c r="BM513" s="13"/>
      <c r="BN513" s="13"/>
      <c r="BO513" s="13"/>
      <c r="BQ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F513" s="13"/>
      <c r="CG513" s="13"/>
      <c r="CH513" s="13"/>
      <c r="CI513" s="13"/>
    </row>
    <row r="514" spans="1:87" ht="13.5">
      <c r="A514" s="17"/>
      <c r="B514" s="12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O514" s="14"/>
      <c r="P514" s="13"/>
      <c r="R514" s="13"/>
      <c r="S514" s="13"/>
      <c r="U514" s="13"/>
      <c r="V514" s="13"/>
      <c r="X514" s="13"/>
      <c r="Y514" s="13"/>
      <c r="AA514" s="13"/>
      <c r="AB514" s="13"/>
      <c r="AC514" s="13"/>
      <c r="AD514" s="13"/>
      <c r="AE514" s="13"/>
      <c r="AF514" s="13"/>
      <c r="AH514" s="13"/>
      <c r="AJ514" s="13"/>
      <c r="AK514" s="13"/>
      <c r="AL514" s="13"/>
      <c r="AM514" s="13"/>
      <c r="AN514" s="13"/>
      <c r="AO514" s="13"/>
      <c r="AP514" s="13"/>
      <c r="AQ514" s="13"/>
      <c r="AS514" s="13"/>
      <c r="AT514" s="13"/>
      <c r="AU514" s="13"/>
      <c r="AW514" s="13"/>
      <c r="AY514" s="13"/>
      <c r="AZ514" s="13"/>
      <c r="BA514" s="13"/>
      <c r="BC514" s="13"/>
      <c r="BD514" s="13"/>
      <c r="BE514" s="13"/>
      <c r="BG514" s="13"/>
      <c r="BH514" s="13"/>
      <c r="BI514" s="13"/>
      <c r="BK514" s="13"/>
      <c r="BM514" s="13"/>
      <c r="BN514" s="13"/>
      <c r="BO514" s="13"/>
      <c r="BQ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F514" s="13"/>
      <c r="CG514" s="13"/>
      <c r="CH514" s="13"/>
      <c r="CI514" s="13"/>
    </row>
    <row r="515" spans="1:87" ht="13.5">
      <c r="A515" s="17"/>
      <c r="B515" s="12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O515" s="14"/>
      <c r="P515" s="13"/>
      <c r="R515" s="13"/>
      <c r="S515" s="13"/>
      <c r="U515" s="13"/>
      <c r="V515" s="13"/>
      <c r="X515" s="13"/>
      <c r="Y515" s="13"/>
      <c r="AA515" s="13"/>
      <c r="AB515" s="13"/>
      <c r="AC515" s="13"/>
      <c r="AD515" s="13"/>
      <c r="AE515" s="13"/>
      <c r="AF515" s="13"/>
      <c r="AH515" s="13"/>
      <c r="AJ515" s="13"/>
      <c r="AK515" s="13"/>
      <c r="AL515" s="13"/>
      <c r="AM515" s="13"/>
      <c r="AN515" s="13"/>
      <c r="AO515" s="13"/>
      <c r="AP515" s="13"/>
      <c r="AQ515" s="13"/>
      <c r="AS515" s="13"/>
      <c r="AT515" s="13"/>
      <c r="AU515" s="13"/>
      <c r="AW515" s="13"/>
      <c r="AY515" s="13"/>
      <c r="AZ515" s="13"/>
      <c r="BA515" s="13"/>
      <c r="BC515" s="13"/>
      <c r="BD515" s="13"/>
      <c r="BE515" s="13"/>
      <c r="BG515" s="13"/>
      <c r="BH515" s="13"/>
      <c r="BI515" s="13"/>
      <c r="BK515" s="13"/>
      <c r="BM515" s="13"/>
      <c r="BN515" s="13"/>
      <c r="BO515" s="13"/>
      <c r="BQ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F515" s="13"/>
      <c r="CG515" s="13"/>
      <c r="CH515" s="13"/>
      <c r="CI515" s="13"/>
    </row>
    <row r="516" spans="1:87" ht="13.5">
      <c r="A516" s="17"/>
      <c r="B516" s="12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O516" s="14"/>
      <c r="P516" s="13"/>
      <c r="R516" s="13"/>
      <c r="S516" s="13"/>
      <c r="U516" s="13"/>
      <c r="V516" s="13"/>
      <c r="X516" s="13"/>
      <c r="Y516" s="13"/>
      <c r="AA516" s="13"/>
      <c r="AB516" s="13"/>
      <c r="AC516" s="13"/>
      <c r="AD516" s="13"/>
      <c r="AE516" s="13"/>
      <c r="AF516" s="13"/>
      <c r="AH516" s="13"/>
      <c r="AJ516" s="13"/>
      <c r="AK516" s="13"/>
      <c r="AL516" s="13"/>
      <c r="AM516" s="13"/>
      <c r="AN516" s="13"/>
      <c r="AO516" s="13"/>
      <c r="AP516" s="13"/>
      <c r="AQ516" s="13"/>
      <c r="AS516" s="13"/>
      <c r="AT516" s="13"/>
      <c r="AU516" s="13"/>
      <c r="AW516" s="13"/>
      <c r="AY516" s="13"/>
      <c r="AZ516" s="13"/>
      <c r="BA516" s="13"/>
      <c r="BC516" s="13"/>
      <c r="BD516" s="13"/>
      <c r="BE516" s="13"/>
      <c r="BG516" s="13"/>
      <c r="BH516" s="13"/>
      <c r="BI516" s="13"/>
      <c r="BK516" s="13"/>
      <c r="BM516" s="13"/>
      <c r="BN516" s="13"/>
      <c r="BO516" s="13"/>
      <c r="BQ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F516" s="13"/>
      <c r="CG516" s="13"/>
      <c r="CH516" s="13"/>
      <c r="CI516" s="13"/>
    </row>
    <row r="517" spans="1:87" ht="13.5">
      <c r="A517" s="17"/>
      <c r="B517" s="12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O517" s="14"/>
      <c r="P517" s="13"/>
      <c r="R517" s="13"/>
      <c r="S517" s="13"/>
      <c r="U517" s="13"/>
      <c r="V517" s="13"/>
      <c r="X517" s="13"/>
      <c r="Y517" s="13"/>
      <c r="AA517" s="13"/>
      <c r="AB517" s="13"/>
      <c r="AC517" s="13"/>
      <c r="AD517" s="13"/>
      <c r="AE517" s="13"/>
      <c r="AF517" s="13"/>
      <c r="AH517" s="13"/>
      <c r="AJ517" s="13"/>
      <c r="AK517" s="13"/>
      <c r="AL517" s="13"/>
      <c r="AM517" s="13"/>
      <c r="AN517" s="13"/>
      <c r="AO517" s="13"/>
      <c r="AP517" s="13"/>
      <c r="AQ517" s="13"/>
      <c r="AS517" s="13"/>
      <c r="AT517" s="13"/>
      <c r="AU517" s="13"/>
      <c r="AW517" s="13"/>
      <c r="AY517" s="13"/>
      <c r="AZ517" s="13"/>
      <c r="BA517" s="13"/>
      <c r="BC517" s="13"/>
      <c r="BD517" s="13"/>
      <c r="BE517" s="13"/>
      <c r="BG517" s="13"/>
      <c r="BH517" s="13"/>
      <c r="BI517" s="13"/>
      <c r="BK517" s="13"/>
      <c r="BM517" s="13"/>
      <c r="BN517" s="13"/>
      <c r="BO517" s="13"/>
      <c r="BQ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F517" s="13"/>
      <c r="CG517" s="13"/>
      <c r="CH517" s="13"/>
      <c r="CI517" s="13"/>
    </row>
    <row r="518" spans="1:87" ht="13.5">
      <c r="A518" s="17"/>
      <c r="B518" s="12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O518" s="14"/>
      <c r="P518" s="13"/>
      <c r="R518" s="13"/>
      <c r="S518" s="13"/>
      <c r="U518" s="13"/>
      <c r="V518" s="13"/>
      <c r="X518" s="13"/>
      <c r="Y518" s="13"/>
      <c r="AA518" s="13"/>
      <c r="AB518" s="13"/>
      <c r="AC518" s="13"/>
      <c r="AD518" s="13"/>
      <c r="AE518" s="13"/>
      <c r="AF518" s="13"/>
      <c r="AH518" s="13"/>
      <c r="AJ518" s="13"/>
      <c r="AK518" s="13"/>
      <c r="AL518" s="13"/>
      <c r="AM518" s="13"/>
      <c r="AN518" s="13"/>
      <c r="AO518" s="13"/>
      <c r="AP518" s="13"/>
      <c r="AQ518" s="13"/>
      <c r="AS518" s="13"/>
      <c r="AT518" s="13"/>
      <c r="AU518" s="13"/>
      <c r="AW518" s="13"/>
      <c r="AY518" s="13"/>
      <c r="AZ518" s="13"/>
      <c r="BA518" s="13"/>
      <c r="BC518" s="13"/>
      <c r="BD518" s="13"/>
      <c r="BE518" s="13"/>
      <c r="BG518" s="13"/>
      <c r="BH518" s="13"/>
      <c r="BI518" s="13"/>
      <c r="BK518" s="13"/>
      <c r="BM518" s="13"/>
      <c r="BN518" s="13"/>
      <c r="BO518" s="13"/>
      <c r="BQ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F518" s="13"/>
      <c r="CG518" s="13"/>
      <c r="CH518" s="13"/>
      <c r="CI518" s="13"/>
    </row>
    <row r="519" spans="1:87" ht="13.5">
      <c r="A519" s="17"/>
      <c r="B519" s="12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O519" s="14"/>
      <c r="P519" s="13"/>
      <c r="R519" s="13"/>
      <c r="S519" s="13"/>
      <c r="U519" s="13"/>
      <c r="V519" s="13"/>
      <c r="X519" s="13"/>
      <c r="Y519" s="13"/>
      <c r="AA519" s="13"/>
      <c r="AB519" s="13"/>
      <c r="AC519" s="13"/>
      <c r="AD519" s="13"/>
      <c r="AE519" s="13"/>
      <c r="AF519" s="13"/>
      <c r="AH519" s="13"/>
      <c r="AJ519" s="13"/>
      <c r="AK519" s="13"/>
      <c r="AL519" s="13"/>
      <c r="AM519" s="13"/>
      <c r="AN519" s="13"/>
      <c r="AO519" s="13"/>
      <c r="AP519" s="13"/>
      <c r="AQ519" s="13"/>
      <c r="AS519" s="13"/>
      <c r="AT519" s="13"/>
      <c r="AU519" s="13"/>
      <c r="AW519" s="13"/>
      <c r="AY519" s="13"/>
      <c r="AZ519" s="13"/>
      <c r="BA519" s="13"/>
      <c r="BC519" s="13"/>
      <c r="BD519" s="13"/>
      <c r="BE519" s="13"/>
      <c r="BG519" s="13"/>
      <c r="BH519" s="13"/>
      <c r="BI519" s="13"/>
      <c r="BK519" s="13"/>
      <c r="BM519" s="13"/>
      <c r="BN519" s="13"/>
      <c r="BO519" s="13"/>
      <c r="BQ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F519" s="13"/>
      <c r="CG519" s="13"/>
      <c r="CH519" s="13"/>
      <c r="CI519" s="13"/>
    </row>
    <row r="520" spans="1:87" ht="13.5">
      <c r="A520" s="17"/>
      <c r="B520" s="12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O520" s="14"/>
      <c r="P520" s="13"/>
      <c r="R520" s="13"/>
      <c r="S520" s="13"/>
      <c r="U520" s="13"/>
      <c r="V520" s="13"/>
      <c r="X520" s="13"/>
      <c r="Y520" s="13"/>
      <c r="AA520" s="13"/>
      <c r="AB520" s="13"/>
      <c r="AC520" s="13"/>
      <c r="AD520" s="13"/>
      <c r="AE520" s="13"/>
      <c r="AF520" s="13"/>
      <c r="AH520" s="13"/>
      <c r="AJ520" s="13"/>
      <c r="AK520" s="13"/>
      <c r="AL520" s="13"/>
      <c r="AM520" s="13"/>
      <c r="AN520" s="13"/>
      <c r="AO520" s="13"/>
      <c r="AP520" s="13"/>
      <c r="AQ520" s="13"/>
      <c r="AS520" s="13"/>
      <c r="AT520" s="13"/>
      <c r="AU520" s="13"/>
      <c r="AW520" s="13"/>
      <c r="AY520" s="13"/>
      <c r="AZ520" s="13"/>
      <c r="BA520" s="13"/>
      <c r="BC520" s="13"/>
      <c r="BD520" s="13"/>
      <c r="BE520" s="13"/>
      <c r="BG520" s="13"/>
      <c r="BH520" s="13"/>
      <c r="BI520" s="13"/>
      <c r="BK520" s="13"/>
      <c r="BM520" s="13"/>
      <c r="BN520" s="13"/>
      <c r="BO520" s="13"/>
      <c r="BQ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F520" s="13"/>
      <c r="CG520" s="13"/>
      <c r="CH520" s="13"/>
      <c r="CI520" s="13"/>
    </row>
    <row r="521" spans="1:87" ht="13.5">
      <c r="A521" s="17"/>
      <c r="B521" s="12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O521" s="14"/>
      <c r="P521" s="13"/>
      <c r="R521" s="13"/>
      <c r="S521" s="13"/>
      <c r="U521" s="13"/>
      <c r="V521" s="13"/>
      <c r="X521" s="13"/>
      <c r="Y521" s="13"/>
      <c r="AA521" s="13"/>
      <c r="AB521" s="13"/>
      <c r="AC521" s="13"/>
      <c r="AD521" s="13"/>
      <c r="AE521" s="13"/>
      <c r="AF521" s="13"/>
      <c r="AH521" s="13"/>
      <c r="AJ521" s="13"/>
      <c r="AK521" s="13"/>
      <c r="AL521" s="13"/>
      <c r="AM521" s="13"/>
      <c r="AN521" s="13"/>
      <c r="AO521" s="13"/>
      <c r="AP521" s="13"/>
      <c r="AQ521" s="13"/>
      <c r="AS521" s="13"/>
      <c r="AT521" s="13"/>
      <c r="AU521" s="13"/>
      <c r="AW521" s="13"/>
      <c r="AY521" s="13"/>
      <c r="AZ521" s="13"/>
      <c r="BA521" s="13"/>
      <c r="BC521" s="13"/>
      <c r="BD521" s="13"/>
      <c r="BE521" s="13"/>
      <c r="BG521" s="13"/>
      <c r="BH521" s="13"/>
      <c r="BI521" s="13"/>
      <c r="BK521" s="13"/>
      <c r="BM521" s="13"/>
      <c r="BN521" s="13"/>
      <c r="BO521" s="13"/>
      <c r="BQ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F521" s="13"/>
      <c r="CG521" s="13"/>
      <c r="CH521" s="13"/>
      <c r="CI521" s="13"/>
    </row>
    <row r="522" spans="1:87" ht="13.5">
      <c r="A522" s="17"/>
      <c r="B522" s="12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O522" s="14"/>
      <c r="P522" s="13"/>
      <c r="R522" s="13"/>
      <c r="S522" s="13"/>
      <c r="U522" s="13"/>
      <c r="V522" s="13"/>
      <c r="X522" s="13"/>
      <c r="Y522" s="13"/>
      <c r="AA522" s="13"/>
      <c r="AB522" s="13"/>
      <c r="AC522" s="13"/>
      <c r="AD522" s="13"/>
      <c r="AE522" s="13"/>
      <c r="AF522" s="13"/>
      <c r="AH522" s="13"/>
      <c r="AJ522" s="13"/>
      <c r="AK522" s="13"/>
      <c r="AL522" s="13"/>
      <c r="AM522" s="13"/>
      <c r="AN522" s="13"/>
      <c r="AO522" s="13"/>
      <c r="AP522" s="13"/>
      <c r="AQ522" s="13"/>
      <c r="AS522" s="13"/>
      <c r="AT522" s="13"/>
      <c r="AU522" s="13"/>
      <c r="AW522" s="13"/>
      <c r="AY522" s="13"/>
      <c r="AZ522" s="13"/>
      <c r="BA522" s="13"/>
      <c r="BC522" s="13"/>
      <c r="BD522" s="13"/>
      <c r="BE522" s="13"/>
      <c r="BG522" s="13"/>
      <c r="BH522" s="13"/>
      <c r="BI522" s="13"/>
      <c r="BK522" s="13"/>
      <c r="BM522" s="13"/>
      <c r="BN522" s="13"/>
      <c r="BO522" s="13"/>
      <c r="BQ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F522" s="13"/>
      <c r="CG522" s="13"/>
      <c r="CH522" s="13"/>
      <c r="CI522" s="13"/>
    </row>
    <row r="523" spans="1:87" ht="13.5">
      <c r="A523" s="17"/>
      <c r="B523" s="12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O523" s="14"/>
      <c r="P523" s="13"/>
      <c r="R523" s="13"/>
      <c r="S523" s="13"/>
      <c r="U523" s="13"/>
      <c r="V523" s="13"/>
      <c r="X523" s="13"/>
      <c r="Y523" s="13"/>
      <c r="AA523" s="13"/>
      <c r="AB523" s="13"/>
      <c r="AC523" s="13"/>
      <c r="AD523" s="13"/>
      <c r="AE523" s="13"/>
      <c r="AF523" s="13"/>
      <c r="AH523" s="13"/>
      <c r="AJ523" s="13"/>
      <c r="AK523" s="13"/>
      <c r="AL523" s="13"/>
      <c r="AM523" s="13"/>
      <c r="AN523" s="13"/>
      <c r="AO523" s="13"/>
      <c r="AP523" s="13"/>
      <c r="AQ523" s="13"/>
      <c r="AS523" s="13"/>
      <c r="AT523" s="13"/>
      <c r="AU523" s="13"/>
      <c r="AW523" s="13"/>
      <c r="AY523" s="13"/>
      <c r="AZ523" s="13"/>
      <c r="BA523" s="13"/>
      <c r="BC523" s="13"/>
      <c r="BD523" s="13"/>
      <c r="BE523" s="13"/>
      <c r="BG523" s="13"/>
      <c r="BH523" s="13"/>
      <c r="BI523" s="13"/>
      <c r="BK523" s="13"/>
      <c r="BM523" s="13"/>
      <c r="BN523" s="13"/>
      <c r="BO523" s="13"/>
      <c r="BQ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F523" s="13"/>
      <c r="CG523" s="13"/>
      <c r="CH523" s="13"/>
      <c r="CI523" s="13"/>
    </row>
    <row r="524" spans="1:87" ht="13.5">
      <c r="A524" s="17"/>
      <c r="B524" s="12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O524" s="14"/>
      <c r="P524" s="13"/>
      <c r="R524" s="13"/>
      <c r="S524" s="13"/>
      <c r="U524" s="13"/>
      <c r="V524" s="13"/>
      <c r="X524" s="13"/>
      <c r="Y524" s="13"/>
      <c r="AA524" s="13"/>
      <c r="AB524" s="13"/>
      <c r="AC524" s="13"/>
      <c r="AD524" s="13"/>
      <c r="AE524" s="13"/>
      <c r="AF524" s="13"/>
      <c r="AH524" s="13"/>
      <c r="AJ524" s="13"/>
      <c r="AK524" s="13"/>
      <c r="AL524" s="13"/>
      <c r="AM524" s="13"/>
      <c r="AN524" s="13"/>
      <c r="AO524" s="13"/>
      <c r="AP524" s="13"/>
      <c r="AQ524" s="13"/>
      <c r="AS524" s="13"/>
      <c r="AT524" s="13"/>
      <c r="AU524" s="13"/>
      <c r="AW524" s="13"/>
      <c r="AY524" s="13"/>
      <c r="AZ524" s="13"/>
      <c r="BA524" s="13"/>
      <c r="BC524" s="13"/>
      <c r="BD524" s="13"/>
      <c r="BE524" s="13"/>
      <c r="BG524" s="13"/>
      <c r="BH524" s="13"/>
      <c r="BI524" s="13"/>
      <c r="BK524" s="13"/>
      <c r="BM524" s="13"/>
      <c r="BN524" s="13"/>
      <c r="BO524" s="13"/>
      <c r="BQ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F524" s="13"/>
      <c r="CG524" s="13"/>
      <c r="CH524" s="13"/>
      <c r="CI524" s="13"/>
    </row>
    <row r="525" spans="1:87" ht="13.5">
      <c r="A525" s="17"/>
      <c r="B525" s="12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O525" s="14"/>
      <c r="P525" s="13"/>
      <c r="R525" s="13"/>
      <c r="S525" s="13"/>
      <c r="U525" s="13"/>
      <c r="V525" s="13"/>
      <c r="X525" s="13"/>
      <c r="Y525" s="13"/>
      <c r="AA525" s="13"/>
      <c r="AB525" s="13"/>
      <c r="AC525" s="13"/>
      <c r="AD525" s="13"/>
      <c r="AE525" s="13"/>
      <c r="AF525" s="13"/>
      <c r="AH525" s="13"/>
      <c r="AJ525" s="13"/>
      <c r="AK525" s="13"/>
      <c r="AL525" s="13"/>
      <c r="AM525" s="13"/>
      <c r="AN525" s="13"/>
      <c r="AO525" s="13"/>
      <c r="AP525" s="13"/>
      <c r="AQ525" s="13"/>
      <c r="AS525" s="13"/>
      <c r="AT525" s="13"/>
      <c r="AU525" s="13"/>
      <c r="AW525" s="13"/>
      <c r="AY525" s="13"/>
      <c r="AZ525" s="13"/>
      <c r="BA525" s="13"/>
      <c r="BC525" s="13"/>
      <c r="BD525" s="13"/>
      <c r="BE525" s="13"/>
      <c r="BG525" s="13"/>
      <c r="BH525" s="13"/>
      <c r="BI525" s="13"/>
      <c r="BK525" s="13"/>
      <c r="BM525" s="13"/>
      <c r="BN525" s="13"/>
      <c r="BO525" s="13"/>
      <c r="BQ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F525" s="13"/>
      <c r="CG525" s="13"/>
      <c r="CH525" s="13"/>
      <c r="CI525" s="13"/>
    </row>
    <row r="526" spans="1:87" ht="13.5">
      <c r="A526" s="17"/>
      <c r="B526" s="12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O526" s="14"/>
      <c r="P526" s="13"/>
      <c r="R526" s="13"/>
      <c r="S526" s="13"/>
      <c r="U526" s="13"/>
      <c r="V526" s="13"/>
      <c r="X526" s="13"/>
      <c r="Y526" s="13"/>
      <c r="AA526" s="13"/>
      <c r="AB526" s="13"/>
      <c r="AC526" s="13"/>
      <c r="AD526" s="13"/>
      <c r="AE526" s="13"/>
      <c r="AF526" s="13"/>
      <c r="AH526" s="13"/>
      <c r="AJ526" s="13"/>
      <c r="AK526" s="13"/>
      <c r="AL526" s="13"/>
      <c r="AM526" s="13"/>
      <c r="AN526" s="13"/>
      <c r="AO526" s="13"/>
      <c r="AP526" s="13"/>
      <c r="AQ526" s="13"/>
      <c r="AS526" s="13"/>
      <c r="AT526" s="13"/>
      <c r="AU526" s="13"/>
      <c r="AW526" s="13"/>
      <c r="AY526" s="13"/>
      <c r="AZ526" s="13"/>
      <c r="BA526" s="13"/>
      <c r="BC526" s="13"/>
      <c r="BD526" s="13"/>
      <c r="BE526" s="13"/>
      <c r="BG526" s="13"/>
      <c r="BH526" s="13"/>
      <c r="BI526" s="13"/>
      <c r="BK526" s="13"/>
      <c r="BM526" s="13"/>
      <c r="BN526" s="13"/>
      <c r="BO526" s="13"/>
      <c r="BQ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F526" s="13"/>
      <c r="CG526" s="13"/>
      <c r="CH526" s="13"/>
      <c r="CI526" s="13"/>
    </row>
    <row r="527" spans="1:87" ht="13.5">
      <c r="A527" s="17"/>
      <c r="B527" s="12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O527" s="14"/>
      <c r="P527" s="13"/>
      <c r="R527" s="13"/>
      <c r="S527" s="13"/>
      <c r="U527" s="13"/>
      <c r="V527" s="13"/>
      <c r="X527" s="13"/>
      <c r="Y527" s="13"/>
      <c r="AA527" s="13"/>
      <c r="AB527" s="13"/>
      <c r="AC527" s="13"/>
      <c r="AD527" s="13"/>
      <c r="AE527" s="13"/>
      <c r="AF527" s="13"/>
      <c r="AH527" s="13"/>
      <c r="AJ527" s="13"/>
      <c r="AK527" s="13"/>
      <c r="AL527" s="13"/>
      <c r="AM527" s="13"/>
      <c r="AN527" s="13"/>
      <c r="AO527" s="13"/>
      <c r="AP527" s="13"/>
      <c r="AQ527" s="13"/>
      <c r="AS527" s="13"/>
      <c r="AT527" s="13"/>
      <c r="AU527" s="13"/>
      <c r="AW527" s="13"/>
      <c r="AY527" s="13"/>
      <c r="AZ527" s="13"/>
      <c r="BA527" s="13"/>
      <c r="BC527" s="13"/>
      <c r="BD527" s="13"/>
      <c r="BE527" s="13"/>
      <c r="BG527" s="13"/>
      <c r="BH527" s="13"/>
      <c r="BI527" s="13"/>
      <c r="BK527" s="13"/>
      <c r="BM527" s="13"/>
      <c r="BN527" s="13"/>
      <c r="BO527" s="13"/>
      <c r="BQ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F527" s="13"/>
      <c r="CG527" s="13"/>
      <c r="CH527" s="13"/>
      <c r="CI527" s="13"/>
    </row>
    <row r="528" spans="1:87" ht="13.5">
      <c r="A528" s="17"/>
      <c r="B528" s="12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O528" s="14"/>
      <c r="P528" s="13"/>
      <c r="R528" s="13"/>
      <c r="S528" s="13"/>
      <c r="U528" s="13"/>
      <c r="V528" s="13"/>
      <c r="X528" s="13"/>
      <c r="Y528" s="13"/>
      <c r="AA528" s="13"/>
      <c r="AB528" s="13"/>
      <c r="AC528" s="13"/>
      <c r="AD528" s="13"/>
      <c r="AE528" s="13"/>
      <c r="AF528" s="13"/>
      <c r="AH528" s="13"/>
      <c r="AJ528" s="13"/>
      <c r="AK528" s="13"/>
      <c r="AL528" s="13"/>
      <c r="AM528" s="13"/>
      <c r="AN528" s="13"/>
      <c r="AO528" s="13"/>
      <c r="AP528" s="13"/>
      <c r="AQ528" s="13"/>
      <c r="AS528" s="13"/>
      <c r="AT528" s="13"/>
      <c r="AU528" s="13"/>
      <c r="AW528" s="13"/>
      <c r="AY528" s="13"/>
      <c r="AZ528" s="13"/>
      <c r="BA528" s="13"/>
      <c r="BC528" s="13"/>
      <c r="BD528" s="13"/>
      <c r="BE528" s="13"/>
      <c r="BG528" s="13"/>
      <c r="BH528" s="13"/>
      <c r="BI528" s="13"/>
      <c r="BK528" s="13"/>
      <c r="BM528" s="13"/>
      <c r="BN528" s="13"/>
      <c r="BO528" s="13"/>
      <c r="BQ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F528" s="13"/>
      <c r="CG528" s="13"/>
      <c r="CH528" s="13"/>
      <c r="CI528" s="13"/>
    </row>
    <row r="529" spans="1:87" ht="13.5">
      <c r="A529" s="17"/>
      <c r="B529" s="12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O529" s="14"/>
      <c r="P529" s="13"/>
      <c r="R529" s="13"/>
      <c r="S529" s="13"/>
      <c r="U529" s="13"/>
      <c r="V529" s="13"/>
      <c r="X529" s="13"/>
      <c r="Y529" s="13"/>
      <c r="AA529" s="13"/>
      <c r="AB529" s="13"/>
      <c r="AC529" s="13"/>
      <c r="AD529" s="13"/>
      <c r="AE529" s="13"/>
      <c r="AF529" s="13"/>
      <c r="AH529" s="13"/>
      <c r="AJ529" s="13"/>
      <c r="AK529" s="13"/>
      <c r="AL529" s="13"/>
      <c r="AM529" s="13"/>
      <c r="AN529" s="13"/>
      <c r="AO529" s="13"/>
      <c r="AP529" s="13"/>
      <c r="AQ529" s="13"/>
      <c r="AS529" s="13"/>
      <c r="AT529" s="13"/>
      <c r="AU529" s="13"/>
      <c r="AW529" s="13"/>
      <c r="AY529" s="13"/>
      <c r="AZ529" s="13"/>
      <c r="BA529" s="13"/>
      <c r="BC529" s="13"/>
      <c r="BD529" s="13"/>
      <c r="BE529" s="13"/>
      <c r="BG529" s="13"/>
      <c r="BH529" s="13"/>
      <c r="BI529" s="13"/>
      <c r="BK529" s="13"/>
      <c r="BM529" s="13"/>
      <c r="BN529" s="13"/>
      <c r="BO529" s="13"/>
      <c r="BQ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F529" s="13"/>
      <c r="CG529" s="13"/>
      <c r="CH529" s="13"/>
      <c r="CI529" s="13"/>
    </row>
    <row r="530" spans="1:87" ht="13.5">
      <c r="A530" s="17"/>
      <c r="B530" s="12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O530" s="14"/>
      <c r="P530" s="13"/>
      <c r="R530" s="13"/>
      <c r="S530" s="13"/>
      <c r="U530" s="13"/>
      <c r="V530" s="13"/>
      <c r="X530" s="13"/>
      <c r="Y530" s="13"/>
      <c r="AA530" s="13"/>
      <c r="AB530" s="13"/>
      <c r="AC530" s="13"/>
      <c r="AD530" s="13"/>
      <c r="AE530" s="13"/>
      <c r="AF530" s="13"/>
      <c r="AH530" s="13"/>
      <c r="AJ530" s="13"/>
      <c r="AK530" s="13"/>
      <c r="AL530" s="13"/>
      <c r="AM530" s="13"/>
      <c r="AN530" s="13"/>
      <c r="AO530" s="13"/>
      <c r="AP530" s="13"/>
      <c r="AQ530" s="13"/>
      <c r="AS530" s="13"/>
      <c r="AT530" s="13"/>
      <c r="AU530" s="13"/>
      <c r="AW530" s="13"/>
      <c r="AY530" s="13"/>
      <c r="AZ530" s="13"/>
      <c r="BA530" s="13"/>
      <c r="BC530" s="13"/>
      <c r="BD530" s="13"/>
      <c r="BE530" s="13"/>
      <c r="BG530" s="13"/>
      <c r="BH530" s="13"/>
      <c r="BI530" s="13"/>
      <c r="BK530" s="13"/>
      <c r="BM530" s="13"/>
      <c r="BN530" s="13"/>
      <c r="BO530" s="13"/>
      <c r="BQ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F530" s="13"/>
      <c r="CG530" s="13"/>
      <c r="CH530" s="13"/>
      <c r="CI530" s="13"/>
    </row>
    <row r="531" spans="1:87" ht="13.5">
      <c r="A531" s="17"/>
      <c r="B531" s="12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O531" s="14"/>
      <c r="P531" s="13"/>
      <c r="R531" s="13"/>
      <c r="S531" s="13"/>
      <c r="U531" s="13"/>
      <c r="V531" s="13"/>
      <c r="X531" s="13"/>
      <c r="Y531" s="13"/>
      <c r="AA531" s="13"/>
      <c r="AB531" s="13"/>
      <c r="AC531" s="13"/>
      <c r="AD531" s="13"/>
      <c r="AE531" s="13"/>
      <c r="AF531" s="13"/>
      <c r="AH531" s="13"/>
      <c r="AJ531" s="13"/>
      <c r="AK531" s="13"/>
      <c r="AL531" s="13"/>
      <c r="AM531" s="13"/>
      <c r="AN531" s="13"/>
      <c r="AO531" s="13"/>
      <c r="AP531" s="13"/>
      <c r="AQ531" s="13"/>
      <c r="AS531" s="13"/>
      <c r="AT531" s="13"/>
      <c r="AU531" s="13"/>
      <c r="AW531" s="13"/>
      <c r="AY531" s="13"/>
      <c r="AZ531" s="13"/>
      <c r="BA531" s="13"/>
      <c r="BC531" s="13"/>
      <c r="BD531" s="13"/>
      <c r="BE531" s="13"/>
      <c r="BG531" s="13"/>
      <c r="BH531" s="13"/>
      <c r="BI531" s="13"/>
      <c r="BK531" s="13"/>
      <c r="BM531" s="13"/>
      <c r="BN531" s="13"/>
      <c r="BO531" s="13"/>
      <c r="BQ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F531" s="13"/>
      <c r="CG531" s="13"/>
      <c r="CH531" s="13"/>
      <c r="CI531" s="13"/>
    </row>
    <row r="532" spans="1:87" ht="13.5">
      <c r="A532" s="17"/>
      <c r="B532" s="12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O532" s="14"/>
      <c r="P532" s="13"/>
      <c r="R532" s="13"/>
      <c r="S532" s="13"/>
      <c r="U532" s="13"/>
      <c r="V532" s="13"/>
      <c r="X532" s="13"/>
      <c r="Y532" s="13"/>
      <c r="AA532" s="13"/>
      <c r="AB532" s="13"/>
      <c r="AC532" s="13"/>
      <c r="AD532" s="13"/>
      <c r="AE532" s="13"/>
      <c r="AF532" s="13"/>
      <c r="AH532" s="13"/>
      <c r="AJ532" s="13"/>
      <c r="AK532" s="13"/>
      <c r="AL532" s="13"/>
      <c r="AM532" s="13"/>
      <c r="AN532" s="13"/>
      <c r="AO532" s="13"/>
      <c r="AP532" s="13"/>
      <c r="AQ532" s="13"/>
      <c r="AS532" s="13"/>
      <c r="AT532" s="13"/>
      <c r="AU532" s="13"/>
      <c r="AW532" s="13"/>
      <c r="AY532" s="13"/>
      <c r="AZ532" s="13"/>
      <c r="BA532" s="13"/>
      <c r="BC532" s="13"/>
      <c r="BD532" s="13"/>
      <c r="BE532" s="13"/>
      <c r="BG532" s="13"/>
      <c r="BH532" s="13"/>
      <c r="BI532" s="13"/>
      <c r="BK532" s="13"/>
      <c r="BM532" s="13"/>
      <c r="BN532" s="13"/>
      <c r="BO532" s="13"/>
      <c r="BQ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F532" s="13"/>
      <c r="CG532" s="13"/>
      <c r="CH532" s="13"/>
      <c r="CI532" s="13"/>
    </row>
    <row r="533" spans="1:87" ht="13.5">
      <c r="A533" s="17"/>
      <c r="B533" s="12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O533" s="14"/>
      <c r="P533" s="13"/>
      <c r="R533" s="13"/>
      <c r="S533" s="13"/>
      <c r="U533" s="13"/>
      <c r="V533" s="13"/>
      <c r="X533" s="13"/>
      <c r="Y533" s="13"/>
      <c r="AA533" s="13"/>
      <c r="AB533" s="13"/>
      <c r="AC533" s="13"/>
      <c r="AD533" s="13"/>
      <c r="AE533" s="13"/>
      <c r="AF533" s="13"/>
      <c r="AH533" s="13"/>
      <c r="AJ533" s="13"/>
      <c r="AK533" s="13"/>
      <c r="AL533" s="13"/>
      <c r="AM533" s="13"/>
      <c r="AN533" s="13"/>
      <c r="AO533" s="13"/>
      <c r="AP533" s="13"/>
      <c r="AQ533" s="13"/>
      <c r="AS533" s="13"/>
      <c r="AT533" s="13"/>
      <c r="AU533" s="13"/>
      <c r="AW533" s="13"/>
      <c r="AY533" s="13"/>
      <c r="AZ533" s="13"/>
      <c r="BA533" s="13"/>
      <c r="BC533" s="13"/>
      <c r="BD533" s="13"/>
      <c r="BE533" s="13"/>
      <c r="BG533" s="13"/>
      <c r="BH533" s="13"/>
      <c r="BI533" s="13"/>
      <c r="BK533" s="13"/>
      <c r="BM533" s="13"/>
      <c r="BN533" s="13"/>
      <c r="BO533" s="13"/>
      <c r="BQ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F533" s="13"/>
      <c r="CG533" s="13"/>
      <c r="CH533" s="13"/>
      <c r="CI533" s="13"/>
    </row>
    <row r="534" spans="1:87" ht="13.5">
      <c r="A534" s="17"/>
      <c r="B534" s="12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O534" s="14"/>
      <c r="P534" s="13"/>
      <c r="R534" s="13"/>
      <c r="S534" s="13"/>
      <c r="U534" s="13"/>
      <c r="V534" s="13"/>
      <c r="X534" s="13"/>
      <c r="Y534" s="13"/>
      <c r="AA534" s="13"/>
      <c r="AB534" s="13"/>
      <c r="AC534" s="13"/>
      <c r="AD534" s="13"/>
      <c r="AE534" s="13"/>
      <c r="AF534" s="13"/>
      <c r="AH534" s="13"/>
      <c r="AJ534" s="13"/>
      <c r="AK534" s="13"/>
      <c r="AL534" s="13"/>
      <c r="AM534" s="13"/>
      <c r="AN534" s="13"/>
      <c r="AO534" s="13"/>
      <c r="AP534" s="13"/>
      <c r="AQ534" s="13"/>
      <c r="AS534" s="13"/>
      <c r="AT534" s="13"/>
      <c r="AU534" s="13"/>
      <c r="AW534" s="13"/>
      <c r="AY534" s="13"/>
      <c r="AZ534" s="13"/>
      <c r="BA534" s="13"/>
      <c r="BC534" s="13"/>
      <c r="BD534" s="13"/>
      <c r="BE534" s="13"/>
      <c r="BG534" s="13"/>
      <c r="BH534" s="13"/>
      <c r="BI534" s="13"/>
      <c r="BK534" s="13"/>
      <c r="BM534" s="13"/>
      <c r="BN534" s="13"/>
      <c r="BO534" s="13"/>
      <c r="BQ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F534" s="13"/>
      <c r="CG534" s="13"/>
      <c r="CH534" s="13"/>
      <c r="CI534" s="13"/>
    </row>
    <row r="535" spans="1:87" ht="13.5">
      <c r="A535" s="17"/>
      <c r="B535" s="12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O535" s="14"/>
      <c r="P535" s="13"/>
      <c r="R535" s="13"/>
      <c r="S535" s="13"/>
      <c r="U535" s="13"/>
      <c r="V535" s="13"/>
      <c r="X535" s="13"/>
      <c r="Y535" s="13"/>
      <c r="AA535" s="13"/>
      <c r="AB535" s="13"/>
      <c r="AC535" s="13"/>
      <c r="AD535" s="13"/>
      <c r="AE535" s="13"/>
      <c r="AF535" s="13"/>
      <c r="AH535" s="13"/>
      <c r="AJ535" s="13"/>
      <c r="AK535" s="13"/>
      <c r="AL535" s="13"/>
      <c r="AM535" s="13"/>
      <c r="AN535" s="13"/>
      <c r="AO535" s="13"/>
      <c r="AP535" s="13"/>
      <c r="AQ535" s="13"/>
      <c r="AS535" s="13"/>
      <c r="AT535" s="13"/>
      <c r="AU535" s="13"/>
      <c r="AW535" s="13"/>
      <c r="AY535" s="13"/>
      <c r="AZ535" s="13"/>
      <c r="BA535" s="13"/>
      <c r="BC535" s="13"/>
      <c r="BD535" s="13"/>
      <c r="BE535" s="13"/>
      <c r="BG535" s="13"/>
      <c r="BH535" s="13"/>
      <c r="BI535" s="13"/>
      <c r="BK535" s="13"/>
      <c r="BM535" s="13"/>
      <c r="BN535" s="13"/>
      <c r="BO535" s="13"/>
      <c r="BQ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F535" s="13"/>
      <c r="CG535" s="13"/>
      <c r="CH535" s="13"/>
      <c r="CI535" s="13"/>
    </row>
    <row r="536" spans="1:87" ht="13.5">
      <c r="A536" s="17"/>
      <c r="B536" s="12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O536" s="14"/>
      <c r="P536" s="13"/>
      <c r="R536" s="13"/>
      <c r="S536" s="13"/>
      <c r="U536" s="13"/>
      <c r="V536" s="13"/>
      <c r="X536" s="13"/>
      <c r="Y536" s="13"/>
      <c r="AA536" s="13"/>
      <c r="AB536" s="13"/>
      <c r="AC536" s="13"/>
      <c r="AD536" s="13"/>
      <c r="AE536" s="13"/>
      <c r="AF536" s="13"/>
      <c r="AH536" s="13"/>
      <c r="AJ536" s="13"/>
      <c r="AK536" s="13"/>
      <c r="AL536" s="13"/>
      <c r="AM536" s="13"/>
      <c r="AN536" s="13"/>
      <c r="AO536" s="13"/>
      <c r="AP536" s="13"/>
      <c r="AQ536" s="13"/>
      <c r="AS536" s="13"/>
      <c r="AT536" s="13"/>
      <c r="AU536" s="13"/>
      <c r="AW536" s="13"/>
      <c r="AY536" s="13"/>
      <c r="AZ536" s="13"/>
      <c r="BA536" s="13"/>
      <c r="BC536" s="13"/>
      <c r="BD536" s="13"/>
      <c r="BE536" s="13"/>
      <c r="BG536" s="13"/>
      <c r="BH536" s="13"/>
      <c r="BI536" s="13"/>
      <c r="BK536" s="13"/>
      <c r="BM536" s="13"/>
      <c r="BN536" s="13"/>
      <c r="BO536" s="13"/>
      <c r="BQ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F536" s="13"/>
      <c r="CG536" s="13"/>
      <c r="CH536" s="13"/>
      <c r="CI536" s="13"/>
    </row>
    <row r="537" spans="1:87" ht="13.5">
      <c r="A537" s="17"/>
      <c r="B537" s="12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O537" s="14"/>
      <c r="P537" s="13"/>
      <c r="R537" s="13"/>
      <c r="S537" s="13"/>
      <c r="U537" s="13"/>
      <c r="V537" s="13"/>
      <c r="X537" s="13"/>
      <c r="Y537" s="13"/>
      <c r="AA537" s="13"/>
      <c r="AB537" s="13"/>
      <c r="AC537" s="13"/>
      <c r="AD537" s="13"/>
      <c r="AE537" s="13"/>
      <c r="AF537" s="13"/>
      <c r="AH537" s="13"/>
      <c r="AJ537" s="13"/>
      <c r="AK537" s="13"/>
      <c r="AL537" s="13"/>
      <c r="AM537" s="13"/>
      <c r="AN537" s="13"/>
      <c r="AO537" s="13"/>
      <c r="AP537" s="13"/>
      <c r="AQ537" s="13"/>
      <c r="AS537" s="13"/>
      <c r="AT537" s="13"/>
      <c r="AU537" s="13"/>
      <c r="AW537" s="13"/>
      <c r="AY537" s="13"/>
      <c r="AZ537" s="13"/>
      <c r="BA537" s="13"/>
      <c r="BC537" s="13"/>
      <c r="BD537" s="13"/>
      <c r="BE537" s="13"/>
      <c r="BG537" s="13"/>
      <c r="BH537" s="13"/>
      <c r="BI537" s="13"/>
      <c r="BK537" s="13"/>
      <c r="BM537" s="13"/>
      <c r="BN537" s="13"/>
      <c r="BO537" s="13"/>
      <c r="BQ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F537" s="13"/>
      <c r="CG537" s="13"/>
      <c r="CH537" s="13"/>
      <c r="CI537" s="13"/>
    </row>
    <row r="538" spans="1:87" ht="13.5">
      <c r="A538" s="17"/>
      <c r="B538" s="12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O538" s="14"/>
      <c r="P538" s="13"/>
      <c r="R538" s="13"/>
      <c r="S538" s="13"/>
      <c r="U538" s="13"/>
      <c r="V538" s="13"/>
      <c r="X538" s="13"/>
      <c r="Y538" s="13"/>
      <c r="AA538" s="13"/>
      <c r="AB538" s="13"/>
      <c r="AC538" s="13"/>
      <c r="AD538" s="13"/>
      <c r="AE538" s="13"/>
      <c r="AF538" s="13"/>
      <c r="AH538" s="13"/>
      <c r="AJ538" s="13"/>
      <c r="AK538" s="13"/>
      <c r="AL538" s="13"/>
      <c r="AM538" s="13"/>
      <c r="AN538" s="13"/>
      <c r="AO538" s="13"/>
      <c r="AP538" s="13"/>
      <c r="AQ538" s="13"/>
      <c r="AS538" s="13"/>
      <c r="AT538" s="13"/>
      <c r="AU538" s="13"/>
      <c r="AW538" s="13"/>
      <c r="AY538" s="13"/>
      <c r="AZ538" s="13"/>
      <c r="BA538" s="13"/>
      <c r="BC538" s="13"/>
      <c r="BD538" s="13"/>
      <c r="BE538" s="13"/>
      <c r="BG538" s="13"/>
      <c r="BH538" s="13"/>
      <c r="BI538" s="13"/>
      <c r="BK538" s="13"/>
      <c r="BM538" s="13"/>
      <c r="BN538" s="13"/>
      <c r="BO538" s="13"/>
      <c r="BQ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F538" s="13"/>
      <c r="CG538" s="13"/>
      <c r="CH538" s="13"/>
      <c r="CI538" s="13"/>
    </row>
    <row r="539" spans="1:87" ht="13.5">
      <c r="A539" s="17"/>
      <c r="B539" s="12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O539" s="14"/>
      <c r="P539" s="13"/>
      <c r="R539" s="13"/>
      <c r="S539" s="13"/>
      <c r="U539" s="13"/>
      <c r="V539" s="13"/>
      <c r="X539" s="13"/>
      <c r="Y539" s="13"/>
      <c r="AA539" s="13"/>
      <c r="AB539" s="13"/>
      <c r="AC539" s="13"/>
      <c r="AD539" s="13"/>
      <c r="AE539" s="13"/>
      <c r="AF539" s="13"/>
      <c r="AH539" s="13"/>
      <c r="AJ539" s="13"/>
      <c r="AK539" s="13"/>
      <c r="AL539" s="13"/>
      <c r="AM539" s="13"/>
      <c r="AN539" s="13"/>
      <c r="AO539" s="13"/>
      <c r="AP539" s="13"/>
      <c r="AQ539" s="13"/>
      <c r="AS539" s="13"/>
      <c r="AT539" s="13"/>
      <c r="AU539" s="13"/>
      <c r="AW539" s="13"/>
      <c r="AY539" s="13"/>
      <c r="AZ539" s="13"/>
      <c r="BA539" s="13"/>
      <c r="BC539" s="13"/>
      <c r="BD539" s="13"/>
      <c r="BE539" s="13"/>
      <c r="BG539" s="13"/>
      <c r="BH539" s="13"/>
      <c r="BI539" s="13"/>
      <c r="BK539" s="13"/>
      <c r="BM539" s="13"/>
      <c r="BN539" s="13"/>
      <c r="BO539" s="13"/>
      <c r="BQ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F539" s="13"/>
      <c r="CG539" s="13"/>
      <c r="CH539" s="13"/>
      <c r="CI539" s="13"/>
    </row>
    <row r="540" spans="1:87" ht="13.5">
      <c r="A540" s="17"/>
      <c r="B540" s="12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O540" s="14"/>
      <c r="P540" s="13"/>
      <c r="R540" s="13"/>
      <c r="S540" s="13"/>
      <c r="U540" s="13"/>
      <c r="V540" s="13"/>
      <c r="X540" s="13"/>
      <c r="Y540" s="13"/>
      <c r="AA540" s="13"/>
      <c r="AB540" s="13"/>
      <c r="AC540" s="13"/>
      <c r="AD540" s="13"/>
      <c r="AE540" s="13"/>
      <c r="AF540" s="13"/>
      <c r="AH540" s="13"/>
      <c r="AJ540" s="13"/>
      <c r="AK540" s="13"/>
      <c r="AL540" s="13"/>
      <c r="AM540" s="13"/>
      <c r="AN540" s="13"/>
      <c r="AO540" s="13"/>
      <c r="AP540" s="13"/>
      <c r="AQ540" s="13"/>
      <c r="AS540" s="13"/>
      <c r="AT540" s="13"/>
      <c r="AU540" s="13"/>
      <c r="AW540" s="13"/>
      <c r="AY540" s="13"/>
      <c r="AZ540" s="13"/>
      <c r="BA540" s="13"/>
      <c r="BC540" s="13"/>
      <c r="BD540" s="13"/>
      <c r="BE540" s="13"/>
      <c r="BG540" s="13"/>
      <c r="BH540" s="13"/>
      <c r="BI540" s="13"/>
      <c r="BK540" s="13"/>
      <c r="BM540" s="13"/>
      <c r="BN540" s="13"/>
      <c r="BO540" s="13"/>
      <c r="BQ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F540" s="13"/>
      <c r="CG540" s="13"/>
      <c r="CH540" s="13"/>
      <c r="CI540" s="13"/>
    </row>
    <row r="541" spans="1:87" ht="13.5">
      <c r="A541" s="17"/>
      <c r="B541" s="12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O541" s="14"/>
      <c r="P541" s="13"/>
      <c r="R541" s="13"/>
      <c r="S541" s="13"/>
      <c r="U541" s="13"/>
      <c r="V541" s="13"/>
      <c r="X541" s="13"/>
      <c r="Y541" s="13"/>
      <c r="AA541" s="13"/>
      <c r="AB541" s="13"/>
      <c r="AC541" s="13"/>
      <c r="AD541" s="13"/>
      <c r="AE541" s="13"/>
      <c r="AF541" s="13"/>
      <c r="AH541" s="13"/>
      <c r="AJ541" s="13"/>
      <c r="AK541" s="13"/>
      <c r="AL541" s="13"/>
      <c r="AM541" s="13"/>
      <c r="AN541" s="13"/>
      <c r="AO541" s="13"/>
      <c r="AP541" s="13"/>
      <c r="AQ541" s="13"/>
      <c r="AS541" s="13"/>
      <c r="AT541" s="13"/>
      <c r="AU541" s="13"/>
      <c r="AW541" s="13"/>
      <c r="AY541" s="13"/>
      <c r="AZ541" s="13"/>
      <c r="BA541" s="13"/>
      <c r="BC541" s="13"/>
      <c r="BD541" s="13"/>
      <c r="BE541" s="13"/>
      <c r="BG541" s="13"/>
      <c r="BH541" s="13"/>
      <c r="BI541" s="13"/>
      <c r="BK541" s="13"/>
      <c r="BM541" s="13"/>
      <c r="BN541" s="13"/>
      <c r="BO541" s="13"/>
      <c r="BQ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F541" s="13"/>
      <c r="CG541" s="13"/>
      <c r="CH541" s="13"/>
      <c r="CI541" s="13"/>
    </row>
    <row r="542" spans="1:87" ht="13.5">
      <c r="A542" s="17"/>
      <c r="B542" s="12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O542" s="14"/>
      <c r="P542" s="13"/>
      <c r="R542" s="13"/>
      <c r="S542" s="13"/>
      <c r="U542" s="13"/>
      <c r="V542" s="13"/>
      <c r="X542" s="13"/>
      <c r="Y542" s="13"/>
      <c r="AA542" s="13"/>
      <c r="AB542" s="13"/>
      <c r="AC542" s="13"/>
      <c r="AD542" s="13"/>
      <c r="AE542" s="13"/>
      <c r="AF542" s="13"/>
      <c r="AH542" s="13"/>
      <c r="AJ542" s="13"/>
      <c r="AK542" s="13"/>
      <c r="AL542" s="13"/>
      <c r="AM542" s="13"/>
      <c r="AN542" s="13"/>
      <c r="AO542" s="13"/>
      <c r="AP542" s="13"/>
      <c r="AQ542" s="13"/>
      <c r="AS542" s="13"/>
      <c r="AT542" s="13"/>
      <c r="AU542" s="13"/>
      <c r="AW542" s="13"/>
      <c r="AY542" s="13"/>
      <c r="AZ542" s="13"/>
      <c r="BA542" s="13"/>
      <c r="BC542" s="13"/>
      <c r="BD542" s="13"/>
      <c r="BE542" s="13"/>
      <c r="BG542" s="13"/>
      <c r="BH542" s="13"/>
      <c r="BI542" s="13"/>
      <c r="BK542" s="13"/>
      <c r="BM542" s="13"/>
      <c r="BN542" s="13"/>
      <c r="BO542" s="13"/>
      <c r="BQ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F542" s="13"/>
      <c r="CG542" s="13"/>
      <c r="CH542" s="13"/>
      <c r="CI542" s="13"/>
    </row>
    <row r="543" spans="1:87" ht="13.5">
      <c r="A543" s="17"/>
      <c r="B543" s="12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O543" s="14"/>
      <c r="P543" s="13"/>
      <c r="R543" s="13"/>
      <c r="S543" s="13"/>
      <c r="U543" s="13"/>
      <c r="V543" s="13"/>
      <c r="X543" s="13"/>
      <c r="Y543" s="13"/>
      <c r="AA543" s="13"/>
      <c r="AB543" s="13"/>
      <c r="AC543" s="13"/>
      <c r="AD543" s="13"/>
      <c r="AE543" s="13"/>
      <c r="AF543" s="13"/>
      <c r="AH543" s="13"/>
      <c r="AJ543" s="13"/>
      <c r="AK543" s="13"/>
      <c r="AL543" s="13"/>
      <c r="AM543" s="13"/>
      <c r="AN543" s="13"/>
      <c r="AO543" s="13"/>
      <c r="AP543" s="13"/>
      <c r="AQ543" s="13"/>
      <c r="AS543" s="13"/>
      <c r="AT543" s="13"/>
      <c r="AU543" s="13"/>
      <c r="AW543" s="13"/>
      <c r="AY543" s="13"/>
      <c r="AZ543" s="13"/>
      <c r="BA543" s="13"/>
      <c r="BC543" s="13"/>
      <c r="BD543" s="13"/>
      <c r="BE543" s="13"/>
      <c r="BG543" s="13"/>
      <c r="BH543" s="13"/>
      <c r="BI543" s="13"/>
      <c r="BK543" s="13"/>
      <c r="BM543" s="13"/>
      <c r="BN543" s="13"/>
      <c r="BO543" s="13"/>
      <c r="BQ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F543" s="13"/>
      <c r="CG543" s="13"/>
      <c r="CH543" s="13"/>
      <c r="CI543" s="13"/>
    </row>
    <row r="544" spans="1:87" ht="13.5">
      <c r="A544" s="17"/>
      <c r="B544" s="12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O544" s="14"/>
      <c r="P544" s="13"/>
      <c r="R544" s="13"/>
      <c r="S544" s="13"/>
      <c r="U544" s="13"/>
      <c r="V544" s="13"/>
      <c r="X544" s="13"/>
      <c r="Y544" s="13"/>
      <c r="AA544" s="13"/>
      <c r="AB544" s="13"/>
      <c r="AC544" s="13"/>
      <c r="AD544" s="13"/>
      <c r="AE544" s="13"/>
      <c r="AF544" s="13"/>
      <c r="AH544" s="13"/>
      <c r="AJ544" s="13"/>
      <c r="AK544" s="13"/>
      <c r="AL544" s="13"/>
      <c r="AM544" s="13"/>
      <c r="AN544" s="13"/>
      <c r="AO544" s="13"/>
      <c r="AP544" s="13"/>
      <c r="AQ544" s="13"/>
      <c r="AS544" s="13"/>
      <c r="AT544" s="13"/>
      <c r="AU544" s="13"/>
      <c r="AW544" s="13"/>
      <c r="AY544" s="13"/>
      <c r="AZ544" s="13"/>
      <c r="BA544" s="13"/>
      <c r="BC544" s="13"/>
      <c r="BD544" s="13"/>
      <c r="BE544" s="13"/>
      <c r="BG544" s="13"/>
      <c r="BH544" s="13"/>
      <c r="BI544" s="13"/>
      <c r="BK544" s="13"/>
      <c r="BM544" s="13"/>
      <c r="BN544" s="13"/>
      <c r="BO544" s="13"/>
      <c r="BQ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F544" s="13"/>
      <c r="CG544" s="13"/>
      <c r="CH544" s="13"/>
      <c r="CI544" s="13"/>
    </row>
    <row r="545" spans="1:87" ht="13.5">
      <c r="A545" s="17"/>
      <c r="B545" s="12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O545" s="14"/>
      <c r="P545" s="13"/>
      <c r="R545" s="13"/>
      <c r="S545" s="13"/>
      <c r="U545" s="13"/>
      <c r="V545" s="13"/>
      <c r="X545" s="13"/>
      <c r="Y545" s="13"/>
      <c r="AA545" s="13"/>
      <c r="AB545" s="13"/>
      <c r="AC545" s="13"/>
      <c r="AD545" s="13"/>
      <c r="AE545" s="13"/>
      <c r="AF545" s="13"/>
      <c r="AH545" s="13"/>
      <c r="AJ545" s="13"/>
      <c r="AK545" s="13"/>
      <c r="AL545" s="13"/>
      <c r="AM545" s="13"/>
      <c r="AN545" s="13"/>
      <c r="AO545" s="13"/>
      <c r="AP545" s="13"/>
      <c r="AQ545" s="13"/>
      <c r="AS545" s="13"/>
      <c r="AT545" s="13"/>
      <c r="AU545" s="13"/>
      <c r="AW545" s="13"/>
      <c r="AY545" s="13"/>
      <c r="AZ545" s="13"/>
      <c r="BA545" s="13"/>
      <c r="BC545" s="13"/>
      <c r="BD545" s="13"/>
      <c r="BE545" s="13"/>
      <c r="BG545" s="13"/>
      <c r="BH545" s="13"/>
      <c r="BI545" s="13"/>
      <c r="BK545" s="13"/>
      <c r="BM545" s="13"/>
      <c r="BN545" s="13"/>
      <c r="BO545" s="13"/>
      <c r="BQ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F545" s="13"/>
      <c r="CG545" s="13"/>
      <c r="CH545" s="13"/>
      <c r="CI545" s="13"/>
    </row>
    <row r="546" spans="1:87" ht="13.5">
      <c r="A546" s="17"/>
      <c r="B546" s="12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O546" s="14"/>
      <c r="P546" s="13"/>
      <c r="R546" s="13"/>
      <c r="S546" s="13"/>
      <c r="U546" s="13"/>
      <c r="V546" s="13"/>
      <c r="X546" s="13"/>
      <c r="Y546" s="13"/>
      <c r="AA546" s="13"/>
      <c r="AB546" s="13"/>
      <c r="AC546" s="13"/>
      <c r="AD546" s="13"/>
      <c r="AE546" s="13"/>
      <c r="AF546" s="13"/>
      <c r="AH546" s="13"/>
      <c r="AJ546" s="13"/>
      <c r="AK546" s="13"/>
      <c r="AL546" s="13"/>
      <c r="AM546" s="13"/>
      <c r="AN546" s="13"/>
      <c r="AO546" s="13"/>
      <c r="AP546" s="13"/>
      <c r="AQ546" s="13"/>
      <c r="AS546" s="13"/>
      <c r="AT546" s="13"/>
      <c r="AU546" s="13"/>
      <c r="AW546" s="13"/>
      <c r="AY546" s="13"/>
      <c r="AZ546" s="13"/>
      <c r="BA546" s="13"/>
      <c r="BC546" s="13"/>
      <c r="BD546" s="13"/>
      <c r="BE546" s="13"/>
      <c r="BG546" s="13"/>
      <c r="BH546" s="13"/>
      <c r="BI546" s="13"/>
      <c r="BK546" s="13"/>
      <c r="BM546" s="13"/>
      <c r="BN546" s="13"/>
      <c r="BO546" s="13"/>
      <c r="BQ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F546" s="13"/>
      <c r="CG546" s="13"/>
      <c r="CH546" s="13"/>
      <c r="CI546" s="13"/>
    </row>
    <row r="547" spans="1:87" ht="13.5">
      <c r="A547" s="17"/>
      <c r="B547" s="12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O547" s="14"/>
      <c r="P547" s="13"/>
      <c r="R547" s="13"/>
      <c r="S547" s="13"/>
      <c r="U547" s="13"/>
      <c r="V547" s="13"/>
      <c r="X547" s="13"/>
      <c r="Y547" s="13"/>
      <c r="AA547" s="13"/>
      <c r="AB547" s="13"/>
      <c r="AC547" s="13"/>
      <c r="AD547" s="13"/>
      <c r="AE547" s="13"/>
      <c r="AF547" s="13"/>
      <c r="AH547" s="13"/>
      <c r="AJ547" s="13"/>
      <c r="AK547" s="13"/>
      <c r="AL547" s="13"/>
      <c r="AM547" s="13"/>
      <c r="AN547" s="13"/>
      <c r="AO547" s="13"/>
      <c r="AP547" s="13"/>
      <c r="AQ547" s="13"/>
      <c r="AS547" s="13"/>
      <c r="AT547" s="13"/>
      <c r="AU547" s="13"/>
      <c r="AW547" s="13"/>
      <c r="AY547" s="13"/>
      <c r="AZ547" s="13"/>
      <c r="BA547" s="13"/>
      <c r="BC547" s="13"/>
      <c r="BD547" s="13"/>
      <c r="BE547" s="13"/>
      <c r="BG547" s="13"/>
      <c r="BH547" s="13"/>
      <c r="BI547" s="13"/>
      <c r="BK547" s="13"/>
      <c r="BM547" s="13"/>
      <c r="BN547" s="13"/>
      <c r="BO547" s="13"/>
      <c r="BQ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F547" s="13"/>
      <c r="CG547" s="13"/>
      <c r="CH547" s="13"/>
      <c r="CI547" s="13"/>
    </row>
    <row r="548" spans="1:87" ht="13.5">
      <c r="A548" s="17"/>
      <c r="B548" s="12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O548" s="14"/>
      <c r="P548" s="13"/>
      <c r="R548" s="13"/>
      <c r="S548" s="13"/>
      <c r="U548" s="13"/>
      <c r="V548" s="13"/>
      <c r="X548" s="13"/>
      <c r="Y548" s="13"/>
      <c r="AA548" s="13"/>
      <c r="AB548" s="13"/>
      <c r="AC548" s="13"/>
      <c r="AD548" s="13"/>
      <c r="AE548" s="13"/>
      <c r="AF548" s="13"/>
      <c r="AH548" s="13"/>
      <c r="AJ548" s="13"/>
      <c r="AK548" s="13"/>
      <c r="AL548" s="13"/>
      <c r="AM548" s="13"/>
      <c r="AN548" s="13"/>
      <c r="AO548" s="13"/>
      <c r="AP548" s="13"/>
      <c r="AQ548" s="13"/>
      <c r="AS548" s="13"/>
      <c r="AT548" s="13"/>
      <c r="AU548" s="13"/>
      <c r="AW548" s="13"/>
      <c r="AY548" s="13"/>
      <c r="AZ548" s="13"/>
      <c r="BA548" s="13"/>
      <c r="BC548" s="13"/>
      <c r="BD548" s="13"/>
      <c r="BE548" s="13"/>
      <c r="BG548" s="13"/>
      <c r="BH548" s="13"/>
      <c r="BI548" s="13"/>
      <c r="BK548" s="13"/>
      <c r="BM548" s="13"/>
      <c r="BN548" s="13"/>
      <c r="BO548" s="13"/>
      <c r="BQ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F548" s="13"/>
      <c r="CG548" s="13"/>
      <c r="CH548" s="13"/>
      <c r="CI548" s="13"/>
    </row>
    <row r="549" spans="1:87" ht="13.5">
      <c r="A549" s="17"/>
      <c r="B549" s="12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O549" s="14"/>
      <c r="P549" s="13"/>
      <c r="R549" s="13"/>
      <c r="S549" s="13"/>
      <c r="U549" s="13"/>
      <c r="V549" s="13"/>
      <c r="X549" s="13"/>
      <c r="Y549" s="13"/>
      <c r="AA549" s="13"/>
      <c r="AB549" s="13"/>
      <c r="AC549" s="13"/>
      <c r="AD549" s="13"/>
      <c r="AE549" s="13"/>
      <c r="AF549" s="13"/>
      <c r="AH549" s="13"/>
      <c r="AJ549" s="13"/>
      <c r="AK549" s="13"/>
      <c r="AL549" s="13"/>
      <c r="AM549" s="13"/>
      <c r="AN549" s="13"/>
      <c r="AO549" s="13"/>
      <c r="AP549" s="13"/>
      <c r="AQ549" s="13"/>
      <c r="AS549" s="13"/>
      <c r="AT549" s="13"/>
      <c r="AU549" s="13"/>
      <c r="AW549" s="13"/>
      <c r="AY549" s="13"/>
      <c r="AZ549" s="13"/>
      <c r="BA549" s="13"/>
      <c r="BC549" s="13"/>
      <c r="BD549" s="13"/>
      <c r="BE549" s="13"/>
      <c r="BG549" s="13"/>
      <c r="BH549" s="13"/>
      <c r="BI549" s="13"/>
      <c r="BK549" s="13"/>
      <c r="BM549" s="13"/>
      <c r="BN549" s="13"/>
      <c r="BO549" s="13"/>
      <c r="BQ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F549" s="13"/>
      <c r="CG549" s="13"/>
      <c r="CH549" s="13"/>
      <c r="CI549" s="13"/>
    </row>
    <row r="550" spans="1:87" ht="13.5">
      <c r="A550" s="17"/>
      <c r="B550" s="12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O550" s="14"/>
      <c r="P550" s="13"/>
      <c r="R550" s="13"/>
      <c r="S550" s="13"/>
      <c r="U550" s="13"/>
      <c r="V550" s="13"/>
      <c r="X550" s="13"/>
      <c r="Y550" s="13"/>
      <c r="AA550" s="13"/>
      <c r="AB550" s="13"/>
      <c r="AC550" s="13"/>
      <c r="AD550" s="13"/>
      <c r="AE550" s="13"/>
      <c r="AF550" s="13"/>
      <c r="AH550" s="13"/>
      <c r="AJ550" s="13"/>
      <c r="AK550" s="13"/>
      <c r="AL550" s="13"/>
      <c r="AM550" s="13"/>
      <c r="AN550" s="13"/>
      <c r="AO550" s="13"/>
      <c r="AP550" s="13"/>
      <c r="AQ550" s="13"/>
      <c r="AS550" s="13"/>
      <c r="AT550" s="13"/>
      <c r="AU550" s="13"/>
      <c r="AW550" s="13"/>
      <c r="AY550" s="13"/>
      <c r="AZ550" s="13"/>
      <c r="BA550" s="13"/>
      <c r="BC550" s="13"/>
      <c r="BD550" s="13"/>
      <c r="BE550" s="13"/>
      <c r="BG550" s="13"/>
      <c r="BH550" s="13"/>
      <c r="BI550" s="13"/>
      <c r="BK550" s="13"/>
      <c r="BM550" s="13"/>
      <c r="BN550" s="13"/>
      <c r="BO550" s="13"/>
      <c r="BQ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F550" s="13"/>
      <c r="CG550" s="13"/>
      <c r="CH550" s="13"/>
      <c r="CI550" s="13"/>
    </row>
    <row r="551" spans="1:87" ht="13.5">
      <c r="A551" s="17"/>
      <c r="B551" s="12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O551" s="14"/>
      <c r="P551" s="13"/>
      <c r="R551" s="13"/>
      <c r="S551" s="13"/>
      <c r="U551" s="13"/>
      <c r="V551" s="13"/>
      <c r="X551" s="13"/>
      <c r="Y551" s="13"/>
      <c r="AA551" s="13"/>
      <c r="AB551" s="13"/>
      <c r="AC551" s="13"/>
      <c r="AD551" s="13"/>
      <c r="AE551" s="13"/>
      <c r="AF551" s="13"/>
      <c r="AH551" s="13"/>
      <c r="AJ551" s="13"/>
      <c r="AK551" s="13"/>
      <c r="AL551" s="13"/>
      <c r="AM551" s="13"/>
      <c r="AN551" s="13"/>
      <c r="AO551" s="13"/>
      <c r="AP551" s="13"/>
      <c r="AQ551" s="13"/>
      <c r="AS551" s="13"/>
      <c r="AT551" s="13"/>
      <c r="AU551" s="13"/>
      <c r="AW551" s="13"/>
      <c r="AY551" s="13"/>
      <c r="AZ551" s="13"/>
      <c r="BA551" s="13"/>
      <c r="BC551" s="13"/>
      <c r="BD551" s="13"/>
      <c r="BE551" s="13"/>
      <c r="BG551" s="13"/>
      <c r="BH551" s="13"/>
      <c r="BI551" s="13"/>
      <c r="BK551" s="13"/>
      <c r="BM551" s="13"/>
      <c r="BN551" s="13"/>
      <c r="BO551" s="13"/>
      <c r="BQ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F551" s="13"/>
      <c r="CG551" s="13"/>
      <c r="CH551" s="13"/>
      <c r="CI551" s="13"/>
    </row>
    <row r="552" spans="1:87" ht="13.5">
      <c r="A552" s="17"/>
      <c r="B552" s="12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O552" s="14"/>
      <c r="P552" s="13"/>
      <c r="R552" s="13"/>
      <c r="S552" s="13"/>
      <c r="U552" s="13"/>
      <c r="V552" s="13"/>
      <c r="X552" s="13"/>
      <c r="Y552" s="13"/>
      <c r="AA552" s="13"/>
      <c r="AB552" s="13"/>
      <c r="AC552" s="13"/>
      <c r="AD552" s="13"/>
      <c r="AE552" s="13"/>
      <c r="AF552" s="13"/>
      <c r="AH552" s="13"/>
      <c r="AJ552" s="13"/>
      <c r="AK552" s="13"/>
      <c r="AL552" s="13"/>
      <c r="AM552" s="13"/>
      <c r="AN552" s="13"/>
      <c r="AO552" s="13"/>
      <c r="AP552" s="13"/>
      <c r="AQ552" s="13"/>
      <c r="AS552" s="13"/>
      <c r="AT552" s="13"/>
      <c r="AU552" s="13"/>
      <c r="AW552" s="13"/>
      <c r="AY552" s="13"/>
      <c r="AZ552" s="13"/>
      <c r="BA552" s="13"/>
      <c r="BC552" s="13"/>
      <c r="BD552" s="13"/>
      <c r="BE552" s="13"/>
      <c r="BG552" s="13"/>
      <c r="BH552" s="13"/>
      <c r="BI552" s="13"/>
      <c r="BK552" s="13"/>
      <c r="BM552" s="13"/>
      <c r="BN552" s="13"/>
      <c r="BO552" s="13"/>
      <c r="BQ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F552" s="13"/>
      <c r="CG552" s="13"/>
      <c r="CH552" s="13"/>
      <c r="CI552" s="13"/>
    </row>
    <row r="553" spans="1:87" ht="13.5">
      <c r="A553" s="17"/>
      <c r="B553" s="12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O553" s="14"/>
      <c r="P553" s="13"/>
      <c r="R553" s="13"/>
      <c r="S553" s="13"/>
      <c r="U553" s="13"/>
      <c r="V553" s="13"/>
      <c r="X553" s="13"/>
      <c r="Y553" s="13"/>
      <c r="AA553" s="13"/>
      <c r="AB553" s="13"/>
      <c r="AC553" s="13"/>
      <c r="AD553" s="13"/>
      <c r="AE553" s="13"/>
      <c r="AF553" s="13"/>
      <c r="AH553" s="13"/>
      <c r="AJ553" s="13"/>
      <c r="AK553" s="13"/>
      <c r="AL553" s="13"/>
      <c r="AM553" s="13"/>
      <c r="AN553" s="13"/>
      <c r="AO553" s="13"/>
      <c r="AP553" s="13"/>
      <c r="AQ553" s="13"/>
      <c r="AS553" s="13"/>
      <c r="AT553" s="13"/>
      <c r="AU553" s="13"/>
      <c r="AW553" s="13"/>
      <c r="AY553" s="13"/>
      <c r="AZ553" s="13"/>
      <c r="BA553" s="13"/>
      <c r="BC553" s="13"/>
      <c r="BD553" s="13"/>
      <c r="BE553" s="13"/>
      <c r="BG553" s="13"/>
      <c r="BH553" s="13"/>
      <c r="BI553" s="13"/>
      <c r="BK553" s="13"/>
      <c r="BM553" s="13"/>
      <c r="BN553" s="13"/>
      <c r="BO553" s="13"/>
      <c r="BQ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F553" s="13"/>
      <c r="CG553" s="13"/>
      <c r="CH553" s="13"/>
      <c r="CI553" s="13"/>
    </row>
    <row r="554" spans="1:87" ht="13.5">
      <c r="A554" s="17"/>
      <c r="B554" s="12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O554" s="14"/>
      <c r="P554" s="13"/>
      <c r="R554" s="13"/>
      <c r="S554" s="13"/>
      <c r="U554" s="13"/>
      <c r="V554" s="13"/>
      <c r="X554" s="13"/>
      <c r="Y554" s="13"/>
      <c r="AA554" s="13"/>
      <c r="AB554" s="13"/>
      <c r="AC554" s="13"/>
      <c r="AD554" s="13"/>
      <c r="AE554" s="13"/>
      <c r="AF554" s="13"/>
      <c r="AH554" s="13"/>
      <c r="AJ554" s="13"/>
      <c r="AK554" s="13"/>
      <c r="AL554" s="13"/>
      <c r="AM554" s="13"/>
      <c r="AN554" s="13"/>
      <c r="AO554" s="13"/>
      <c r="AP554" s="13"/>
      <c r="AQ554" s="13"/>
      <c r="AS554" s="13"/>
      <c r="AT554" s="13"/>
      <c r="AU554" s="13"/>
      <c r="AW554" s="13"/>
      <c r="AY554" s="13"/>
      <c r="AZ554" s="13"/>
      <c r="BA554" s="13"/>
      <c r="BC554" s="13"/>
      <c r="BD554" s="13"/>
      <c r="BE554" s="13"/>
      <c r="BG554" s="13"/>
      <c r="BH554" s="13"/>
      <c r="BI554" s="13"/>
      <c r="BK554" s="13"/>
      <c r="BM554" s="13"/>
      <c r="BN554" s="13"/>
      <c r="BO554" s="13"/>
      <c r="BQ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F554" s="13"/>
      <c r="CG554" s="13"/>
      <c r="CH554" s="13"/>
      <c r="CI554" s="13"/>
    </row>
    <row r="555" spans="1:87" ht="13.5">
      <c r="A555" s="17"/>
      <c r="B555" s="12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O555" s="14"/>
      <c r="P555" s="13"/>
      <c r="R555" s="13"/>
      <c r="S555" s="13"/>
      <c r="U555" s="13"/>
      <c r="V555" s="13"/>
      <c r="X555" s="13"/>
      <c r="Y555" s="13"/>
      <c r="AA555" s="13"/>
      <c r="AB555" s="13"/>
      <c r="AC555" s="13"/>
      <c r="AD555" s="13"/>
      <c r="AE555" s="13"/>
      <c r="AF555" s="13"/>
      <c r="AH555" s="13"/>
      <c r="AJ555" s="13"/>
      <c r="AK555" s="13"/>
      <c r="AL555" s="13"/>
      <c r="AM555" s="13"/>
      <c r="AN555" s="13"/>
      <c r="AO555" s="13"/>
      <c r="AP555" s="13"/>
      <c r="AQ555" s="13"/>
      <c r="AS555" s="13"/>
      <c r="AT555" s="13"/>
      <c r="AU555" s="13"/>
      <c r="AW555" s="13"/>
      <c r="AY555" s="13"/>
      <c r="AZ555" s="13"/>
      <c r="BA555" s="13"/>
      <c r="BC555" s="13"/>
      <c r="BD555" s="13"/>
      <c r="BE555" s="13"/>
      <c r="BG555" s="13"/>
      <c r="BH555" s="13"/>
      <c r="BI555" s="13"/>
      <c r="BK555" s="13"/>
      <c r="BM555" s="13"/>
      <c r="BN555" s="13"/>
      <c r="BO555" s="13"/>
      <c r="BQ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F555" s="13"/>
      <c r="CG555" s="13"/>
      <c r="CH555" s="13"/>
      <c r="CI555" s="13"/>
    </row>
    <row r="556" spans="1:87" ht="13.5">
      <c r="AK556" s="13"/>
    </row>
    <row r="557" spans="1:87" ht="13.5">
      <c r="AK557" s="13"/>
    </row>
    <row r="558" spans="1:87" ht="13.5">
      <c r="AK558" s="13"/>
    </row>
    <row r="559" spans="1:87" ht="13.5">
      <c r="AK559" s="13"/>
    </row>
    <row r="560" spans="1:87" ht="13.5">
      <c r="AK560" s="13"/>
    </row>
    <row r="561" ht="13.5"/>
    <row r="562" ht="13.5"/>
    <row r="563" ht="13.5"/>
    <row r="564" ht="13.5"/>
    <row r="565" ht="13.5"/>
    <row r="566" ht="13.5"/>
    <row r="567" ht="13.5"/>
  </sheetData>
  <mergeCells count="54">
    <mergeCell ref="CC5:CD6"/>
    <mergeCell ref="CE5:CF6"/>
    <mergeCell ref="K6:M6"/>
    <mergeCell ref="C1:N1"/>
    <mergeCell ref="O3:P3"/>
    <mergeCell ref="C4:C7"/>
    <mergeCell ref="D4:D7"/>
    <mergeCell ref="E4:G6"/>
    <mergeCell ref="N6:P6"/>
    <mergeCell ref="K5:S5"/>
    <mergeCell ref="T5:AB5"/>
    <mergeCell ref="BP5:BQ6"/>
    <mergeCell ref="BU5:BV6"/>
    <mergeCell ref="BW5:BX6"/>
    <mergeCell ref="BY5:BZ6"/>
    <mergeCell ref="CA5:CB6"/>
    <mergeCell ref="CG4:CG7"/>
    <mergeCell ref="CH4:CI6"/>
    <mergeCell ref="AE5:AL5"/>
    <mergeCell ref="AM5:AN6"/>
    <mergeCell ref="AO5:AY5"/>
    <mergeCell ref="AZ5:BE5"/>
    <mergeCell ref="BF5:BK5"/>
    <mergeCell ref="K4:BQ4"/>
    <mergeCell ref="BR4:BR7"/>
    <mergeCell ref="BS4:BT6"/>
    <mergeCell ref="BU4:CF4"/>
    <mergeCell ref="BL5:BM6"/>
    <mergeCell ref="BN5:BO6"/>
    <mergeCell ref="AZ6:BA6"/>
    <mergeCell ref="AO6:AQ6"/>
    <mergeCell ref="AR6:AS6"/>
    <mergeCell ref="AT6:AU6"/>
    <mergeCell ref="AV6:AW6"/>
    <mergeCell ref="AX6:AY6"/>
    <mergeCell ref="BB6:BC6"/>
    <mergeCell ref="BD6:BE6"/>
    <mergeCell ref="BF6:BG6"/>
    <mergeCell ref="BH6:BI6"/>
    <mergeCell ref="BJ6:BK6"/>
    <mergeCell ref="C2:P2"/>
    <mergeCell ref="A33:B33"/>
    <mergeCell ref="AK6:AL6"/>
    <mergeCell ref="H4:J6"/>
    <mergeCell ref="Q6:S6"/>
    <mergeCell ref="T6:V6"/>
    <mergeCell ref="W6:Y6"/>
    <mergeCell ref="A4:A7"/>
    <mergeCell ref="B4:B7"/>
    <mergeCell ref="Z6:AB6"/>
    <mergeCell ref="AC6:AD6"/>
    <mergeCell ref="AE6:AF6"/>
    <mergeCell ref="AG6:AH6"/>
    <mergeCell ref="AI6:AJ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/>
  <dcterms:created xsi:type="dcterms:W3CDTF">2006-09-16T00:00:00Z</dcterms:created>
  <dcterms:modified xsi:type="dcterms:W3CDTF">2019-02-05T11:45:20Z</dcterms:modified>
  <cp:keywords>https://mul2-tavush.gov.am/tasks/2586/oneclick/Ekamut.xlsx?token=1f895ed8a3ff54e6b5df24bb9ed67a3f</cp:keywords>
</cp:coreProperties>
</file>