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5685" windowHeight="3030"/>
  </bookViews>
  <sheets>
    <sheet name="ekamut" sheetId="3" r:id="rId1"/>
    <sheet name="gorcarn" sheetId="2" r:id="rId2"/>
    <sheet name="tntes" sheetId="1" r:id="rId3"/>
  </sheets>
  <definedNames>
    <definedName name="_xlnm.Print_Area">#N/A</definedName>
    <definedName name="_xlnm.Print_Titles" localSheetId="0">ekamut!$A:$B</definedName>
    <definedName name="_xlnm.Print_Titles" localSheetId="1">gorcarn!$A:$B</definedName>
    <definedName name="_xlnm.Print_Titles" localSheetId="2">tntes!$A:$B</definedName>
    <definedName name="_xlnm.Print_Titles">#N/A</definedName>
  </definedNames>
  <calcPr calcId="125725"/>
</workbook>
</file>

<file path=xl/calcChain.xml><?xml version="1.0" encoding="utf-8"?>
<calcChain xmlns="http://schemas.openxmlformats.org/spreadsheetml/2006/main">
  <c r="D35" i="2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BE35"/>
  <c r="BF35"/>
  <c r="BG35"/>
  <c r="BH35"/>
  <c r="BI35"/>
  <c r="BJ35"/>
  <c r="BK35"/>
  <c r="BL35"/>
  <c r="BM35"/>
  <c r="BN35"/>
  <c r="BO35"/>
  <c r="BP35"/>
  <c r="BQ35"/>
  <c r="BR35"/>
  <c r="BS35"/>
  <c r="BT35"/>
  <c r="BU35"/>
  <c r="BV35"/>
  <c r="BW35"/>
  <c r="BX35"/>
  <c r="BY35"/>
  <c r="BZ35"/>
  <c r="CA35"/>
  <c r="CB35"/>
  <c r="CC35"/>
  <c r="CD35"/>
  <c r="CE35"/>
  <c r="CF35"/>
  <c r="CG35"/>
  <c r="CH35"/>
  <c r="CI35"/>
  <c r="CJ35"/>
  <c r="CK35"/>
  <c r="CL35"/>
  <c r="CM35"/>
  <c r="CN35"/>
  <c r="CO35"/>
  <c r="CP35"/>
  <c r="CQ35"/>
  <c r="CR35"/>
  <c r="CS35"/>
  <c r="CT35"/>
  <c r="CU35"/>
  <c r="CV35"/>
  <c r="CW35"/>
  <c r="CX35"/>
  <c r="CY35"/>
  <c r="CZ35"/>
  <c r="DA35"/>
  <c r="DB35"/>
  <c r="DC35"/>
  <c r="DD35"/>
  <c r="DE35"/>
  <c r="DF35"/>
  <c r="DG35"/>
  <c r="DH35"/>
  <c r="DI35"/>
  <c r="DJ35"/>
  <c r="DK35"/>
  <c r="DL35"/>
  <c r="DM35"/>
  <c r="DN35"/>
  <c r="DO35"/>
  <c r="DP35"/>
  <c r="CK34" i="3" l="1"/>
  <c r="CJ34"/>
  <c r="CI34"/>
  <c r="CH34"/>
  <c r="CG34"/>
  <c r="CF34"/>
  <c r="CE34"/>
  <c r="CD34"/>
  <c r="CC34"/>
  <c r="CB34"/>
  <c r="CA34"/>
  <c r="BZ34"/>
  <c r="BY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R34"/>
  <c r="AQ34"/>
  <c r="AP34"/>
  <c r="AO34"/>
  <c r="AN34"/>
  <c r="AM34"/>
  <c r="AL34"/>
  <c r="AK34"/>
  <c r="AJ34"/>
  <c r="AI34"/>
  <c r="AH34"/>
  <c r="AG34"/>
  <c r="AE34"/>
  <c r="AF34" s="1"/>
  <c r="AD34"/>
  <c r="AB34"/>
  <c r="AA34"/>
  <c r="Y34"/>
  <c r="X34"/>
  <c r="V34"/>
  <c r="U34"/>
  <c r="W34" s="1"/>
  <c r="S34"/>
  <c r="T34" s="1"/>
  <c r="R34"/>
  <c r="K34"/>
  <c r="J34"/>
  <c r="D34"/>
  <c r="C34"/>
  <c r="CM33"/>
  <c r="CL33"/>
  <c r="BX33"/>
  <c r="BW33"/>
  <c r="AT33"/>
  <c r="AU33" s="1"/>
  <c r="AS33"/>
  <c r="AC33"/>
  <c r="Z33"/>
  <c r="W33"/>
  <c r="T33"/>
  <c r="P33"/>
  <c r="Q33" s="1"/>
  <c r="O33"/>
  <c r="M33"/>
  <c r="N33" s="1"/>
  <c r="L33"/>
  <c r="I33"/>
  <c r="F33"/>
  <c r="E33"/>
  <c r="H33" s="1"/>
  <c r="CM32"/>
  <c r="CL32"/>
  <c r="BX32"/>
  <c r="BW32"/>
  <c r="AT32"/>
  <c r="AS32"/>
  <c r="AU32" s="1"/>
  <c r="AC32"/>
  <c r="Z32"/>
  <c r="W32"/>
  <c r="T32"/>
  <c r="P32"/>
  <c r="O32"/>
  <c r="M32"/>
  <c r="L32"/>
  <c r="I32"/>
  <c r="F32"/>
  <c r="E32"/>
  <c r="H32" s="1"/>
  <c r="CM31"/>
  <c r="CL31"/>
  <c r="BX31"/>
  <c r="F31" s="1"/>
  <c r="G31" s="1"/>
  <c r="BW31"/>
  <c r="AT31"/>
  <c r="AS31"/>
  <c r="AC31"/>
  <c r="Z31"/>
  <c r="W31"/>
  <c r="T31"/>
  <c r="P31"/>
  <c r="Q31" s="1"/>
  <c r="O31"/>
  <c r="M31"/>
  <c r="N31" s="1"/>
  <c r="L31"/>
  <c r="I31"/>
  <c r="E31"/>
  <c r="H31" s="1"/>
  <c r="CM30"/>
  <c r="CL30"/>
  <c r="BX30"/>
  <c r="BW30"/>
  <c r="AT30"/>
  <c r="AS30"/>
  <c r="AC30"/>
  <c r="Z30"/>
  <c r="W30"/>
  <c r="P30"/>
  <c r="Q30" s="1"/>
  <c r="O30"/>
  <c r="M30"/>
  <c r="L30"/>
  <c r="I30"/>
  <c r="F30"/>
  <c r="E30"/>
  <c r="H30" s="1"/>
  <c r="CM29"/>
  <c r="CL29"/>
  <c r="BX29"/>
  <c r="BW29"/>
  <c r="AT29"/>
  <c r="AS29"/>
  <c r="AU29" s="1"/>
  <c r="AC29"/>
  <c r="Z29"/>
  <c r="W29"/>
  <c r="T29"/>
  <c r="P29"/>
  <c r="O29"/>
  <c r="M29"/>
  <c r="L29"/>
  <c r="I29"/>
  <c r="F29"/>
  <c r="E29"/>
  <c r="H29" s="1"/>
  <c r="CM28"/>
  <c r="CL28"/>
  <c r="BX28"/>
  <c r="BW28"/>
  <c r="AT28"/>
  <c r="AS28"/>
  <c r="AU28" s="1"/>
  <c r="AC28"/>
  <c r="Z28"/>
  <c r="W28"/>
  <c r="P28"/>
  <c r="O28"/>
  <c r="M28"/>
  <c r="N28" s="1"/>
  <c r="L28"/>
  <c r="I28"/>
  <c r="F28"/>
  <c r="E28"/>
  <c r="G28" s="1"/>
  <c r="CM27"/>
  <c r="CL27"/>
  <c r="BX27"/>
  <c r="BW27"/>
  <c r="E27" s="1"/>
  <c r="G27" s="1"/>
  <c r="AT27"/>
  <c r="AS27"/>
  <c r="AC27"/>
  <c r="Z27"/>
  <c r="W27"/>
  <c r="T27"/>
  <c r="P27"/>
  <c r="O27"/>
  <c r="Q27" s="1"/>
  <c r="M27"/>
  <c r="L27"/>
  <c r="I27"/>
  <c r="F27"/>
  <c r="CM26"/>
  <c r="CL26"/>
  <c r="BX26"/>
  <c r="F26" s="1"/>
  <c r="BW26"/>
  <c r="AT26"/>
  <c r="AU26" s="1"/>
  <c r="AS26"/>
  <c r="Z26"/>
  <c r="W26"/>
  <c r="P26"/>
  <c r="O26"/>
  <c r="M26"/>
  <c r="N26" s="1"/>
  <c r="L26"/>
  <c r="I26"/>
  <c r="E26"/>
  <c r="CM25"/>
  <c r="CL25"/>
  <c r="BX25"/>
  <c r="BW25"/>
  <c r="E25" s="1"/>
  <c r="G25" s="1"/>
  <c r="AT25"/>
  <c r="AS25"/>
  <c r="AC25"/>
  <c r="Z25"/>
  <c r="W25"/>
  <c r="T25"/>
  <c r="P25"/>
  <c r="O25"/>
  <c r="Q25" s="1"/>
  <c r="M25"/>
  <c r="L25"/>
  <c r="I25"/>
  <c r="F25"/>
  <c r="CM24"/>
  <c r="CL24"/>
  <c r="BX24"/>
  <c r="F24" s="1"/>
  <c r="BW24"/>
  <c r="AT24"/>
  <c r="AU24" s="1"/>
  <c r="AS24"/>
  <c r="AC24"/>
  <c r="Z24"/>
  <c r="W24"/>
  <c r="T24"/>
  <c r="P24"/>
  <c r="O24"/>
  <c r="M24"/>
  <c r="N24" s="1"/>
  <c r="L24"/>
  <c r="I24"/>
  <c r="E24"/>
  <c r="CM23"/>
  <c r="CL23"/>
  <c r="BX23"/>
  <c r="BW23"/>
  <c r="E23" s="1"/>
  <c r="H23" s="1"/>
  <c r="AT23"/>
  <c r="AS23"/>
  <c r="AC23"/>
  <c r="Z23"/>
  <c r="W23"/>
  <c r="P23"/>
  <c r="Q23" s="1"/>
  <c r="O23"/>
  <c r="M23"/>
  <c r="N23" s="1"/>
  <c r="L23"/>
  <c r="I23"/>
  <c r="F23"/>
  <c r="CM22"/>
  <c r="CL22"/>
  <c r="BX22"/>
  <c r="BW22"/>
  <c r="AT22"/>
  <c r="AS22"/>
  <c r="AC22"/>
  <c r="Z22"/>
  <c r="W22"/>
  <c r="T22"/>
  <c r="P22"/>
  <c r="Q22" s="1"/>
  <c r="O22"/>
  <c r="M22"/>
  <c r="N22" s="1"/>
  <c r="L22"/>
  <c r="I22"/>
  <c r="F22"/>
  <c r="G22" s="1"/>
  <c r="E22"/>
  <c r="H22" s="1"/>
  <c r="CM21"/>
  <c r="CL21"/>
  <c r="BX21"/>
  <c r="BW21"/>
  <c r="AT21"/>
  <c r="AS21"/>
  <c r="AC21"/>
  <c r="Z21"/>
  <c r="W21"/>
  <c r="T21"/>
  <c r="P21"/>
  <c r="Q21" s="1"/>
  <c r="O21"/>
  <c r="M21"/>
  <c r="L21"/>
  <c r="I21"/>
  <c r="F21"/>
  <c r="G21" s="1"/>
  <c r="E21"/>
  <c r="H21" s="1"/>
  <c r="CM20"/>
  <c r="CL20"/>
  <c r="BX20"/>
  <c r="BW20"/>
  <c r="AT20"/>
  <c r="AS20"/>
  <c r="AC20"/>
  <c r="Z20"/>
  <c r="W20"/>
  <c r="T20"/>
  <c r="P20"/>
  <c r="Q20" s="1"/>
  <c r="O20"/>
  <c r="M20"/>
  <c r="L20"/>
  <c r="I20"/>
  <c r="F20"/>
  <c r="G20" s="1"/>
  <c r="E20"/>
  <c r="H20" s="1"/>
  <c r="CM19"/>
  <c r="CL19"/>
  <c r="BX19"/>
  <c r="BW19"/>
  <c r="AT19"/>
  <c r="AS19"/>
  <c r="AC19"/>
  <c r="Z19"/>
  <c r="W19"/>
  <c r="P19"/>
  <c r="O19"/>
  <c r="Q19" s="1"/>
  <c r="M19"/>
  <c r="L19"/>
  <c r="I19"/>
  <c r="F19"/>
  <c r="E19"/>
  <c r="CM18"/>
  <c r="CL18"/>
  <c r="BX18"/>
  <c r="F18" s="1"/>
  <c r="G18" s="1"/>
  <c r="BW18"/>
  <c r="AT18"/>
  <c r="AU18" s="1"/>
  <c r="AS18"/>
  <c r="Z18"/>
  <c r="W18"/>
  <c r="T18"/>
  <c r="P18"/>
  <c r="O18"/>
  <c r="M18"/>
  <c r="L18"/>
  <c r="I18"/>
  <c r="E18"/>
  <c r="H18" s="1"/>
  <c r="CM17"/>
  <c r="CL17"/>
  <c r="BX17"/>
  <c r="BW17"/>
  <c r="AT17"/>
  <c r="AS17"/>
  <c r="AU17" s="1"/>
  <c r="Z17"/>
  <c r="W17"/>
  <c r="T17"/>
  <c r="P17"/>
  <c r="O17"/>
  <c r="M17"/>
  <c r="L17"/>
  <c r="I17"/>
  <c r="F17"/>
  <c r="E17"/>
  <c r="G17" s="1"/>
  <c r="CM16"/>
  <c r="CL16"/>
  <c r="BX16"/>
  <c r="BW16"/>
  <c r="E16" s="1"/>
  <c r="G16" s="1"/>
  <c r="AT16"/>
  <c r="AS16"/>
  <c r="AC16"/>
  <c r="Z16"/>
  <c r="W16"/>
  <c r="T16"/>
  <c r="P16"/>
  <c r="O16"/>
  <c r="Q16" s="1"/>
  <c r="M16"/>
  <c r="L16"/>
  <c r="I16"/>
  <c r="F16"/>
  <c r="CM15"/>
  <c r="CL15"/>
  <c r="BX15"/>
  <c r="F15" s="1"/>
  <c r="G15" s="1"/>
  <c r="BW15"/>
  <c r="AT15"/>
  <c r="AU15" s="1"/>
  <c r="AS15"/>
  <c r="AF15"/>
  <c r="AC15"/>
  <c r="Z15"/>
  <c r="W15"/>
  <c r="T15"/>
  <c r="P15"/>
  <c r="O15"/>
  <c r="M15"/>
  <c r="L15"/>
  <c r="I15"/>
  <c r="I34" s="1"/>
  <c r="E15"/>
  <c r="H15" s="1"/>
  <c r="CM14"/>
  <c r="CL14"/>
  <c r="BX14"/>
  <c r="BW14"/>
  <c r="AT14"/>
  <c r="AS14"/>
  <c r="AU14" s="1"/>
  <c r="AC14"/>
  <c r="Z14"/>
  <c r="W14"/>
  <c r="T14"/>
  <c r="P14"/>
  <c r="O14"/>
  <c r="M14"/>
  <c r="L14"/>
  <c r="I14"/>
  <c r="F14"/>
  <c r="E14"/>
  <c r="H14" s="1"/>
  <c r="CM13"/>
  <c r="CL13"/>
  <c r="BX13"/>
  <c r="BW13"/>
  <c r="AT13"/>
  <c r="AS13"/>
  <c r="AU13" s="1"/>
  <c r="AC13"/>
  <c r="Z13"/>
  <c r="W13"/>
  <c r="T13"/>
  <c r="P13"/>
  <c r="O13"/>
  <c r="M13"/>
  <c r="L13"/>
  <c r="I13"/>
  <c r="F13"/>
  <c r="E13"/>
  <c r="H13" s="1"/>
  <c r="CM12"/>
  <c r="CL12"/>
  <c r="BX12"/>
  <c r="BW12"/>
  <c r="AT12"/>
  <c r="AS12"/>
  <c r="AU12" s="1"/>
  <c r="AF12"/>
  <c r="AC12"/>
  <c r="Z12"/>
  <c r="W12"/>
  <c r="T12"/>
  <c r="P12"/>
  <c r="O12"/>
  <c r="M12"/>
  <c r="N12" s="1"/>
  <c r="L12"/>
  <c r="I12"/>
  <c r="F12"/>
  <c r="E12"/>
  <c r="G12" s="1"/>
  <c r="CM11"/>
  <c r="CL11"/>
  <c r="BX11"/>
  <c r="BW11"/>
  <c r="E11" s="1"/>
  <c r="H11" s="1"/>
  <c r="AT11"/>
  <c r="AS11"/>
  <c r="AF11"/>
  <c r="AC11"/>
  <c r="Z11"/>
  <c r="W11"/>
  <c r="T11"/>
  <c r="P11"/>
  <c r="Q11" s="1"/>
  <c r="O11"/>
  <c r="M11"/>
  <c r="N11" s="1"/>
  <c r="L11"/>
  <c r="I11"/>
  <c r="F11"/>
  <c r="CM10"/>
  <c r="CM34" s="1"/>
  <c r="CL10"/>
  <c r="BX10"/>
  <c r="BX34" s="1"/>
  <c r="BW10"/>
  <c r="AT10"/>
  <c r="AT34" s="1"/>
  <c r="AS10"/>
  <c r="AF10"/>
  <c r="AC10"/>
  <c r="Z10"/>
  <c r="W10"/>
  <c r="T10"/>
  <c r="P10"/>
  <c r="O10"/>
  <c r="Q10" s="1"/>
  <c r="M10"/>
  <c r="L10"/>
  <c r="L34" s="1"/>
  <c r="I10"/>
  <c r="F10"/>
  <c r="E10"/>
  <c r="F34" l="1"/>
  <c r="G11"/>
  <c r="G23"/>
  <c r="G24"/>
  <c r="G26"/>
  <c r="G32"/>
  <c r="G10"/>
  <c r="M34"/>
  <c r="N34" s="1"/>
  <c r="P34"/>
  <c r="AU10"/>
  <c r="BW34"/>
  <c r="CL34"/>
  <c r="AU11"/>
  <c r="Q12"/>
  <c r="G13"/>
  <c r="N13"/>
  <c r="Q13"/>
  <c r="G14"/>
  <c r="N14"/>
  <c r="Q14"/>
  <c r="N15"/>
  <c r="Q15"/>
  <c r="N16"/>
  <c r="AU16"/>
  <c r="Q17"/>
  <c r="N18"/>
  <c r="Q18"/>
  <c r="G19"/>
  <c r="N19"/>
  <c r="AU19"/>
  <c r="N20"/>
  <c r="AU20"/>
  <c r="N21"/>
  <c r="AU21"/>
  <c r="AU22"/>
  <c r="AU23"/>
  <c r="Q24"/>
  <c r="N25"/>
  <c r="AU25"/>
  <c r="Q26"/>
  <c r="N27"/>
  <c r="AU27"/>
  <c r="Q28"/>
  <c r="G29"/>
  <c r="N29"/>
  <c r="Q29"/>
  <c r="AU31"/>
  <c r="N32"/>
  <c r="Q32"/>
  <c r="G33"/>
  <c r="AC34"/>
  <c r="G30"/>
  <c r="N30"/>
  <c r="Z34"/>
  <c r="N17"/>
  <c r="H10"/>
  <c r="N10"/>
  <c r="H12"/>
  <c r="H16"/>
  <c r="H17"/>
  <c r="H19"/>
  <c r="H24"/>
  <c r="H25"/>
  <c r="H26"/>
  <c r="H27"/>
  <c r="H28"/>
  <c r="E34"/>
  <c r="O34"/>
  <c r="Q34" s="1"/>
  <c r="AS34"/>
  <c r="AU34" s="1"/>
  <c r="G34" l="1"/>
  <c r="H34"/>
  <c r="E13" i="1" l="1"/>
  <c r="F13"/>
  <c r="G13"/>
  <c r="H13"/>
  <c r="E14"/>
  <c r="F14"/>
  <c r="G14"/>
  <c r="H14"/>
  <c r="E15"/>
  <c r="F15"/>
  <c r="G15"/>
  <c r="H15"/>
  <c r="E16"/>
  <c r="F16"/>
  <c r="G16"/>
  <c r="H16"/>
  <c r="E17"/>
  <c r="F17"/>
  <c r="G17"/>
  <c r="H17"/>
  <c r="E18"/>
  <c r="F18"/>
  <c r="G18"/>
  <c r="H18"/>
  <c r="E19"/>
  <c r="F19"/>
  <c r="G19"/>
  <c r="H19"/>
  <c r="E20"/>
  <c r="F20"/>
  <c r="G20"/>
  <c r="H20"/>
  <c r="E21"/>
  <c r="F21"/>
  <c r="G21"/>
  <c r="H21"/>
  <c r="E22"/>
  <c r="F22"/>
  <c r="G22"/>
  <c r="H22"/>
  <c r="E23"/>
  <c r="F23"/>
  <c r="G23"/>
  <c r="H23"/>
  <c r="E24"/>
  <c r="F24"/>
  <c r="G24"/>
  <c r="H24"/>
  <c r="E25"/>
  <c r="F25"/>
  <c r="G25"/>
  <c r="H25"/>
  <c r="E26"/>
  <c r="F26"/>
  <c r="G26"/>
  <c r="H26"/>
  <c r="E27"/>
  <c r="F27"/>
  <c r="G27"/>
  <c r="H27"/>
  <c r="E28"/>
  <c r="F28"/>
  <c r="G28"/>
  <c r="H28"/>
  <c r="E29"/>
  <c r="F29"/>
  <c r="G29"/>
  <c r="H29"/>
  <c r="E30"/>
  <c r="F30"/>
  <c r="G30"/>
  <c r="H30"/>
  <c r="E31"/>
  <c r="F31"/>
  <c r="G31"/>
  <c r="H31"/>
  <c r="E32"/>
  <c r="F32"/>
  <c r="G32"/>
  <c r="H32"/>
  <c r="E33"/>
  <c r="F33"/>
  <c r="G33"/>
  <c r="H33"/>
  <c r="E34"/>
  <c r="F34"/>
  <c r="G34"/>
  <c r="H34"/>
  <c r="E35"/>
  <c r="F35"/>
  <c r="G35"/>
  <c r="H35"/>
  <c r="H12"/>
  <c r="G12"/>
  <c r="F12"/>
  <c r="E12"/>
  <c r="D12"/>
  <c r="C12"/>
  <c r="E12" i="2"/>
  <c r="F12"/>
  <c r="G12"/>
  <c r="H12"/>
  <c r="E13"/>
  <c r="F13"/>
  <c r="G13"/>
  <c r="H13"/>
  <c r="E14"/>
  <c r="F14"/>
  <c r="G14"/>
  <c r="H14"/>
  <c r="E15"/>
  <c r="F15"/>
  <c r="G15"/>
  <c r="H15"/>
  <c r="E16"/>
  <c r="F16"/>
  <c r="G16"/>
  <c r="H16"/>
  <c r="E17"/>
  <c r="F17"/>
  <c r="G17"/>
  <c r="H17"/>
  <c r="E18"/>
  <c r="F18"/>
  <c r="G18"/>
  <c r="H18"/>
  <c r="E19"/>
  <c r="F19"/>
  <c r="G19"/>
  <c r="H19"/>
  <c r="E20"/>
  <c r="F20"/>
  <c r="G20"/>
  <c r="H20"/>
  <c r="E21"/>
  <c r="F21"/>
  <c r="G21"/>
  <c r="H21"/>
  <c r="E22"/>
  <c r="F22"/>
  <c r="G22"/>
  <c r="H22"/>
  <c r="E23"/>
  <c r="F23"/>
  <c r="G23"/>
  <c r="H23"/>
  <c r="E24"/>
  <c r="F24"/>
  <c r="G24"/>
  <c r="H24"/>
  <c r="E25"/>
  <c r="F25"/>
  <c r="G25"/>
  <c r="H25"/>
  <c r="E26"/>
  <c r="F26"/>
  <c r="G26"/>
  <c r="H26"/>
  <c r="E27"/>
  <c r="F27"/>
  <c r="G27"/>
  <c r="H27"/>
  <c r="E28"/>
  <c r="F28"/>
  <c r="G28"/>
  <c r="H28"/>
  <c r="E29"/>
  <c r="F29"/>
  <c r="G29"/>
  <c r="H29"/>
  <c r="E30"/>
  <c r="F30"/>
  <c r="G30"/>
  <c r="H30"/>
  <c r="E31"/>
  <c r="F31"/>
  <c r="G31"/>
  <c r="H31"/>
  <c r="E32"/>
  <c r="F32"/>
  <c r="G32"/>
  <c r="H32"/>
  <c r="E33"/>
  <c r="F33"/>
  <c r="G33"/>
  <c r="H33"/>
  <c r="E34"/>
  <c r="F34"/>
  <c r="G34"/>
  <c r="H34"/>
  <c r="H11"/>
  <c r="G11"/>
  <c r="F11"/>
  <c r="E11"/>
  <c r="D11"/>
  <c r="C11"/>
  <c r="C34" l="1"/>
  <c r="C32"/>
  <c r="C31"/>
  <c r="C30"/>
  <c r="C29"/>
  <c r="C28"/>
  <c r="C27"/>
  <c r="C25"/>
  <c r="C24"/>
  <c r="C22"/>
  <c r="C21"/>
  <c r="C20"/>
  <c r="C19"/>
  <c r="C18"/>
  <c r="C16"/>
  <c r="C15"/>
  <c r="C14"/>
  <c r="C13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C35" i="1"/>
  <c r="C33"/>
  <c r="C32"/>
  <c r="C31"/>
  <c r="C30"/>
  <c r="C29"/>
  <c r="C28"/>
  <c r="C26"/>
  <c r="C25"/>
  <c r="C23"/>
  <c r="C22"/>
  <c r="C21"/>
  <c r="C20"/>
  <c r="C19"/>
  <c r="C17"/>
  <c r="C16"/>
  <c r="C15"/>
  <c r="C14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C34"/>
  <c r="C27"/>
  <c r="C24"/>
  <c r="C13"/>
  <c r="C33" i="2"/>
  <c r="C26"/>
  <c r="C23"/>
  <c r="C12"/>
  <c r="C18" i="1"/>
  <c r="C17" i="2"/>
  <c r="C35" l="1"/>
  <c r="D36" i="1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BJ36"/>
  <c r="BK36"/>
  <c r="BL36"/>
  <c r="BM36"/>
  <c r="BN36"/>
  <c r="C36"/>
</calcChain>
</file>

<file path=xl/sharedStrings.xml><?xml version="1.0" encoding="utf-8"?>
<sst xmlns="http://schemas.openxmlformats.org/spreadsheetml/2006/main" count="564" uniqueCount="164">
  <si>
    <t/>
  </si>
  <si>
    <t>Հ/Հ</t>
  </si>
  <si>
    <t>Անվանումը</t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</si>
  <si>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</si>
  <si>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</si>
  <si>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</si>
  <si>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</si>
  <si>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t xml:space="preserve">1.1. ԱՇԽԱՏԱՆՔԻ ՎԱՐՁԱՏՐՈՒԹՅՈՒՆ (տող4110+տող4120+տող4130)          </t>
  </si>
  <si>
    <t xml:space="preserve">         որից` </t>
  </si>
  <si>
    <t xml:space="preserve">որից` </t>
  </si>
  <si>
    <t>որից` 
ՊԱՀՈՒՍՏԱՅԻՆ ՄԻՋՈՑՆԵՐ (տող4771)</t>
  </si>
  <si>
    <t xml:space="preserve"> ԸՆԴԱՄԵՆԸ </t>
  </si>
  <si>
    <t xml:space="preserve"> վարչական մաս</t>
  </si>
  <si>
    <t>ֆոնդային մաս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</si>
  <si>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</si>
  <si>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</si>
  <si>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</t>
  </si>
  <si>
    <t xml:space="preserve">տող 4230
ՊԱՅՄԱՆԱԳՐԱՅԻՆ ԱՅԼ ԾԱՌԱՅՈՒԹՅՈՒՆՆԵՐԻ ՁԵՌՔ ԲԵՐՈՒՄ </t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</si>
  <si>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</si>
  <si>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</si>
  <si>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</si>
  <si>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t>տարեկան ճշտված պլան</t>
  </si>
  <si>
    <t>փաստ</t>
  </si>
  <si>
    <t>ՀԱՇՎԵՏՎՈՒԹՅՈՒՆ</t>
  </si>
  <si>
    <t>հազար դրամ</t>
  </si>
  <si>
    <t>Դիլիջան</t>
  </si>
  <si>
    <t>Բերդ</t>
  </si>
  <si>
    <t>Նոյեմբերյան</t>
  </si>
  <si>
    <t>Այրում</t>
  </si>
  <si>
    <t>Կողբ</t>
  </si>
  <si>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</si>
  <si>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</si>
  <si>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</si>
  <si>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</si>
  <si>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</si>
  <si>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</si>
  <si>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</si>
  <si>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</si>
  <si>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</si>
  <si>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</si>
  <si>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</si>
  <si>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</si>
  <si>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</si>
  <si>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</si>
  <si>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Ն.Ծաղկավան</t>
  </si>
  <si>
    <t>Կիրանց</t>
  </si>
  <si>
    <t>Սարիգյուղ</t>
  </si>
  <si>
    <t>Սևքար</t>
  </si>
  <si>
    <t>Վազաշեն</t>
  </si>
  <si>
    <t>ԸՆԴԱՄԵՆԸ</t>
  </si>
  <si>
    <t>2018 Թ. ՏԱՐԵԿԱՆ</t>
  </si>
  <si>
    <t xml:space="preserve">ՏԱՎՈՒՇԻ ՄԱՐԶԻ ՀԱՄԱՅՆՔՆԵՐԻ ԲՅՈՒՋԵՏԱՅԻՆ ԾԱԽՍԵՐԻ ՎԵՐԱԲԵՐՅԱԼ  (Բյուջետային ծախսերը ըստ տնտեսագիտական դասակարգման)
</t>
  </si>
  <si>
    <t>բյուջետ. տող 4500
1.5. ԴՐԱՄԱՇՆՈՐՀՆԵՐ (տող4510+տող4520+տող4530+տող4540)</t>
  </si>
  <si>
    <t>այդ թվում`</t>
  </si>
  <si>
    <t xml:space="preserve">  որից`</t>
  </si>
  <si>
    <t>որից`</t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</si>
  <si>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  <r>
      <rPr>
        <b/>
        <u/>
        <sz val="10"/>
        <rFont val="Arial Armenian"/>
        <family val="2"/>
      </rPr>
      <t/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</si>
  <si>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</si>
  <si>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</si>
  <si>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</si>
  <si>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t>Տրանսպորտ
տող 2450</t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</si>
  <si>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</si>
  <si>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</si>
  <si>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</si>
  <si>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</si>
  <si>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</si>
  <si>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</si>
  <si>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</si>
  <si>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</si>
  <si>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</si>
  <si>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</si>
  <si>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t xml:space="preserve">ԸՆԴԱՄԵՆԸ ԾԱԽՍԵՐ                  </t>
  </si>
  <si>
    <t xml:space="preserve">ՏԱՎՈՒՇԻ ՄԱՐԶԻ ՀԱՄԱՅՆՔՆԵՐԻ ԲՅՈՒՋԵՏԱՅԻՆ ԾԱԽՍԵՐԻ ՎԵՐԱԲԵՐՅԱԼ  (Բյուջետային ծախսերը ըստ գործառանական դասակարգման)
</t>
  </si>
  <si>
    <t xml:space="preserve">1.4. ՉԱՐՏԱԴՐՎԱԾ ԱԿՏԻՎՆԵՐԻ ԻՐԱՑՈՒՄԻՑ ՄՈՒՏՔԵՐ`(տող6410+տող6420+տող6430+տող6440) </t>
  </si>
  <si>
    <t>տող 6420  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</si>
  <si>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Հ Ա Շ Վ Ե Տ Վ ՈՒ Թ Յ ՈՒ Ն</t>
  </si>
  <si>
    <t>ՀՀ ՏԱՎՈՒՇԻ ՄԱՐԶԻ ՀԱՄԱՅՆՔՆԵՐԻ ԲՅՈՒՋԵՏԱՅԻՆ ԵԿԱՄՈՒՏՆԵՐԻ ՎԵՐԱԲԵՐՅԱԼ</t>
  </si>
  <si>
    <t>2018թ տարեկան</t>
  </si>
  <si>
    <t>Ֆոնդային բյուջեի տարեսկզբի մնացորդ</t>
  </si>
  <si>
    <t>Վարչական բյուջեի տարեսկզբի մնացորդ</t>
  </si>
  <si>
    <t>տող 1000
ԸՆԴԱՄԵՆԸ  ԵԿԱՄՈՒՏՆԵՐ     
(տող 1100 + տող 1200+
տող 1300)</t>
  </si>
  <si>
    <t>Շեղումը</t>
  </si>
  <si>
    <t>տող 1000
ԸՆԴԱՄԵՆԸ  ԵԿԱՄՈՒՏՆԵՐ     
(տող 1100 + տող 1200+
տող 1300)
/ըստ համայնքի բյուջեի հաշվետվության/</t>
  </si>
  <si>
    <r>
      <t xml:space="preserve">որից` 
Սեփական եկամուտներ
</t>
    </r>
    <r>
      <rPr>
        <sz val="10"/>
        <rFont val="GHEA Grapalat"/>
        <family val="3"/>
      </rPr>
      <t xml:space="preserve"> (Ընդամենը եկամուտներ առանց պաշտոնական դրամաշնորհների)                                                                                                              </t>
    </r>
  </si>
  <si>
    <t>Վ Ա Ր Չ Ա ԿԱ Ն</t>
  </si>
  <si>
    <t>ԴԱՀԿ</t>
  </si>
  <si>
    <t xml:space="preserve"> տող 1000
Ընդամենը վարչական մաս</t>
  </si>
  <si>
    <t xml:space="preserve">Ֆ Ո Ն Դ Ա Յ Ի Ն     </t>
  </si>
  <si>
    <t>տող 1000
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</si>
  <si>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</si>
  <si>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</si>
  <si>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</si>
  <si>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 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</si>
  <si>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</si>
  <si>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</si>
  <si>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
Մուտքեր տույժերից, տուգանքներից</t>
  </si>
  <si>
    <t xml:space="preserve"> տող 1370
3.7 Ընթացիկ ոչ պաշտոնական դրամաշնորհներ</t>
  </si>
  <si>
    <t xml:space="preserve"> տող 1390
3.9 Այլ եկամուտներ</t>
  </si>
  <si>
    <r>
      <t xml:space="preserve"> </t>
    </r>
    <r>
      <rPr>
        <b/>
        <sz val="10"/>
        <rFont val="GHEA Grapalat"/>
        <family val="3"/>
      </rPr>
      <t>տող 1220+1240</t>
    </r>
    <r>
      <rPr>
        <sz val="10"/>
        <rFont val="GHEA Grapalat"/>
        <family val="3"/>
      </rPr>
      <t xml:space="preserve">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  </r>
  </si>
  <si>
    <r>
      <rPr>
        <b/>
        <sz val="10"/>
        <rFont val="GHEA Grapalat"/>
        <family val="3"/>
      </rPr>
      <t xml:space="preserve"> տող 1260</t>
    </r>
    <r>
      <rPr>
        <sz val="10"/>
        <rFont val="GHEA Grapalat"/>
        <family val="3"/>
      </rPr>
      <t xml:space="preserve">
2.6 Կապիտալ ներքին պաշտոնական դրամաշնորհներ` ստացված կառավարման այլ մակարդակներից</t>
    </r>
  </si>
  <si>
    <t xml:space="preserve"> տող 1310
3.1 Տոկոսներ</t>
  </si>
  <si>
    <r>
      <rPr>
        <b/>
        <sz val="10"/>
        <rFont val="GHEA Grapalat"/>
        <family val="3"/>
      </rPr>
      <t xml:space="preserve"> տող 1381+տող 1382</t>
    </r>
    <r>
      <rPr>
        <sz val="10"/>
        <rFont val="GHEA Grapalat"/>
        <family val="3"/>
      </rPr>
      <t xml:space="preserve">
 տող 1381.Նվիրատվ,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</si>
  <si>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0"/>
        <rFont val="GHEA Grapalat"/>
        <family val="3"/>
      </rPr>
      <t>տող 1391+1393</t>
    </r>
    <r>
      <rPr>
        <sz val="10"/>
        <rFont val="GHEA Grapalat"/>
        <family val="3"/>
      </rPr>
      <t xml:space="preserve">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  </r>
  </si>
  <si>
    <r>
      <rPr>
        <b/>
        <sz val="10"/>
        <rFont val="GHEA Grapalat"/>
        <family val="3"/>
      </rPr>
      <t>տող 1392</t>
    </r>
    <r>
      <rPr>
        <sz val="10"/>
        <rFont val="GHEA Grapalat"/>
        <family val="3"/>
      </rPr>
      <t xml:space="preserve">
Վարչական բյուջեի պահուստային ֆոնդից ֆոնդային բյուջե կատարվող հատկացումներից մուտքեր</t>
    </r>
  </si>
  <si>
    <t xml:space="preserve">
Ընդամենը գույքահարկ</t>
  </si>
  <si>
    <t xml:space="preserve">տող 1111
Գույքահարկ համայնքների վարչական տարածքներում գտնվող շենքերի և շինությունների համար                                                                     </t>
  </si>
  <si>
    <t>տող 1112
Հողի հարկ համայնքների վարչական տարածքներում գտնվող հողի համար</t>
  </si>
  <si>
    <r>
      <t>տող 1120
1.2 Գույքային հարկեր այլ գույքից, այդ թվում`
Գույքահարկ փոխադրամիջոցների համար</t>
    </r>
    <r>
      <rPr>
        <sz val="10"/>
        <rFont val="Arial Armenian"/>
        <family val="2"/>
      </rPr>
      <t/>
    </r>
  </si>
  <si>
    <t xml:space="preserve">տող 1131
Տեղական տուրքեր
</t>
  </si>
  <si>
    <t>տող 1150
Համայնքի բյուջե վճարվող պետական տուրքեր
(տող 1151 )</t>
  </si>
  <si>
    <t>տող1160
 1.5 Այլ հարկային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</si>
  <si>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</si>
  <si>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r>
      <t xml:space="preserve">տող1251+1254
ա) Պետ.բյուջեից ֆին.համահարթեց. սկզբունքով տրամադրվող դոտ-եր 
բ) Պետ.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</si>
  <si>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տող1257
գ) Պետական բյուջեից համայնքի վարչական բյուջեին տրամադրվող նպատակային հատկացումներ (սուբվենցիաներ)</t>
  </si>
  <si>
    <t>տող1258
 այլ դոտացիաներ</t>
  </si>
  <si>
    <t>տող 1330
3.3  ընդամենը գույքի վարձակալությունից եկամուտներ
(տող 1331 + տող 1332 + տող 1333 + 1334)</t>
  </si>
  <si>
    <t xml:space="preserve">տող 1331
Համայնքի սեփականություն համարվող հողերի վարձավճարներ </t>
  </si>
  <si>
    <t xml:space="preserve">տող 1332 Համայնքի վարչական տարածքում գտնվող պետական սեփականություն համարվող հողերի վարձավճարներ </t>
  </si>
  <si>
    <t xml:space="preserve">տող 1333                                   Համայնքի վարչ.տարածքում գտնվող պետ.և համայնքի սեփ.պատկանող հողամասերի կառուցապ. իրավունքի դիմաց գանձվող վարձավճարներ </t>
  </si>
  <si>
    <t>տող 1334
Այլ գույքի վարձակալությունից մուտքեր</t>
  </si>
  <si>
    <r>
      <rPr>
        <b/>
        <sz val="10"/>
        <rFont val="GHEA Grapalat"/>
        <family val="3"/>
      </rPr>
      <t>տող 1341</t>
    </r>
    <r>
      <rPr>
        <sz val="10"/>
        <rFont val="GHEA Grapalat"/>
        <family val="3"/>
      </rPr>
      <t xml:space="preserve">
Համայնքի սեփականություն հանդիսացող, այդ թվում` տիրազուրկ, համայնքին որպես սեփականություն անցած ապրանքների վաճառքից մուտքեր
</t>
    </r>
  </si>
  <si>
    <t>1343.Օրենքով սահմանված դեպքերում համայնք. hիմն. կողմից առանց տեղ. տուրքի գանձման մատ. ծառ-երի կամ կատարվող գործող.դիմաց ստացվող (գանձվող) այլ վճարներ</t>
  </si>
  <si>
    <r>
      <rPr>
        <b/>
        <sz val="10"/>
        <rFont val="GHEA Grapalat"/>
        <family val="3"/>
      </rPr>
      <t xml:space="preserve"> տող 1351</t>
    </r>
    <r>
      <rPr>
        <sz val="10"/>
        <rFont val="GHEA Grapalat"/>
        <family val="3"/>
      </rPr>
      <t xml:space="preserve">
Տեղական վճարներ</t>
    </r>
  </si>
  <si>
    <t>այդ թվում աղբահանության վճարներ</t>
  </si>
  <si>
    <r>
      <rPr>
        <b/>
        <sz val="10"/>
        <rFont val="GHEA Grapalat"/>
        <family val="3"/>
      </rPr>
      <t xml:space="preserve"> տող 1352</t>
    </r>
    <r>
      <rPr>
        <sz val="10"/>
        <rFont val="GHEA Grapalat"/>
        <family val="3"/>
      </rPr>
      <t xml:space="preserve">
Համայնքի վարչական տարածքում ինքնակամ կառուցված շենքերի, շինությունների օրինականացման համար վճարներ </t>
    </r>
  </si>
  <si>
    <t>2018թ. Տարեկան</t>
  </si>
  <si>
    <t>փաստացի</t>
  </si>
  <si>
    <t>կատ. %-ը</t>
  </si>
  <si>
    <t>ծրագիր տարեկան</t>
  </si>
  <si>
    <t xml:space="preserve">փաստ </t>
  </si>
  <si>
    <t>Ընդամենը</t>
  </si>
  <si>
    <r>
      <rPr>
        <u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</si>
  <si>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r>
      <rPr>
        <u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</si>
  <si>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r>
      <rPr>
        <u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</si>
  <si>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u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</si>
  <si>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u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</si>
  <si>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u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</si>
  <si>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u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</si>
  <si>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r>
      <rPr>
        <u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</si>
  <si>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u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</si>
  <si>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u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</si>
  <si>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u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</si>
  <si>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u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</si>
  <si>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 xml:space="preserve">Տնտեսական հարաբերություններ 
(այլ դասերին չպատկանող) 
 </t>
    </r>
    <r>
      <rPr>
        <u/>
        <sz val="10"/>
        <rFont val="GHEA Grapalat"/>
        <family val="3"/>
      </rPr>
      <t>/տող 2490/</t>
    </r>
  </si>
  <si>
    <r>
      <rPr>
        <b/>
        <sz val="10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</si>
  <si>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t xml:space="preserve">1.2. ՊԱՇԱՐՆԵՐ
</t>
    </r>
    <r>
      <rPr>
        <b/>
        <sz val="10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</si>
  <si>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(բյուջ.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10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10"/>
        <rFont val="GHEA Grapalat"/>
        <family val="3"/>
      </rPr>
      <t xml:space="preserve">
</t>
    </r>
  </si>
  <si>
    <r>
      <rPr>
        <b/>
        <sz val="10"/>
        <rFont val="GHEA Grapalat"/>
        <family val="3"/>
      </rPr>
      <t>բյուջ տող 4200</t>
    </r>
    <r>
      <rPr>
        <sz val="10"/>
        <rFont val="GHEA Grapalat"/>
        <family val="3"/>
      </rPr>
      <t xml:space="preserve">
1.2 ԾԱՌԱՅՈՒԹՅՈՒՆՆԵՐԻ ԵՎ ԱՊՐԱՆՔՆԵՐԻ ՁԵՌՔ ԲԵՐՈՒՄ</t>
    </r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</si>
  <si>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</si>
  <si>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</si>
  <si>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r>
      <rPr>
        <b/>
        <sz val="10"/>
        <rFont val="GHEA Grapalat"/>
        <family val="3"/>
      </rPr>
      <t>բյուջետ. տող 4600</t>
    </r>
    <r>
      <rPr>
        <sz val="10"/>
        <rFont val="GHEA Grapalat"/>
        <family val="3"/>
      </rPr>
      <t xml:space="preserve">
1.6. ՍՈՑԻԱԼԱԿԱՆ ՆՊԱՍՏՆԵՐ ԵՎ ԿԵՆՍԱԹՈՇԱԿՆԵՐ (տող4610+տող4630+տող4640)1</t>
    </r>
  </si>
  <si>
    <r>
      <rPr>
        <b/>
        <sz val="10"/>
        <rFont val="GHEA Grapalat"/>
        <family val="3"/>
      </rPr>
      <t>բյուջետ. տող 4700</t>
    </r>
    <r>
      <rPr>
        <sz val="10"/>
        <rFont val="GHEA Grapalat"/>
        <family val="3"/>
      </rPr>
      <t xml:space="preserve">
1.7. ԱՅԼ ԾԱԽՍԵՐ (տող4710+տող4720+տող4730+տող4740+տող4750+տող4760+տող4770)</t>
    </r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</si>
  <si>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10"/>
        <rFont val="GHEA Grapalat"/>
        <family val="3"/>
      </rPr>
      <t xml:space="preserve">
ՇԵՆՔԵՐ ԵՎ ՇԻՆՈՒԹՅՈՒՆՆԵՐ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</si>
  <si>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10"/>
        <rFont val="GHEA Grapalat"/>
        <family val="3"/>
      </rPr>
      <t>ՄԵՔԵՆԱՆԵՐ ԵՎ ՍԱՐՔԱՎՈՐՈՒՄՆԵՐ (տող5121+տող5122+տող5123)ԱՅԼ ՀԻՄՆԱԿԱՆ ՄԻՋՈՑՆԵՐ(տող 5131+տող 5132+տող 5133+ տող5134)</t>
    </r>
  </si>
  <si>
    <r>
      <rPr>
        <b/>
        <sz val="10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</t>
    </r>
  </si>
  <si>
    <r>
      <rPr>
        <b/>
        <sz val="10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</si>
  <si>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</si>
  <si>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r>
      <rPr>
        <u/>
        <sz val="10"/>
        <rFont val="GHEA Grapalat"/>
        <family val="3"/>
      </rPr>
      <t xml:space="preserve">բյուջ տող. 4238 </t>
    </r>
    <r>
      <rPr>
        <sz val="10"/>
        <rFont val="GHEA Grapalat"/>
        <family val="3"/>
      </rPr>
      <t xml:space="preserve">
 Ընդհանուր բնույթի այլ ծառայություններ</t>
    </r>
  </si>
  <si>
    <r>
      <rPr>
        <b/>
        <sz val="10"/>
        <rFont val="GHEA Grapalat"/>
        <family val="3"/>
      </rPr>
      <t xml:space="preserve">բյուջ տող. 4250 </t>
    </r>
    <r>
      <rPr>
        <sz val="10"/>
        <rFont val="GHEA Grapalat"/>
        <family val="3"/>
      </rPr>
      <t xml:space="preserve">
ԸՆԹԱՑԻԿ ՆՈՐՈԳՈՒՄ ԵՎ ՊԱՀՊԱՆՈՒՄ (ծառայություններ և նյութեր</t>
    </r>
  </si>
  <si>
    <r>
      <rPr>
        <b/>
        <sz val="10"/>
        <rFont val="GHEA Grapalat"/>
        <family val="3"/>
      </rPr>
      <t xml:space="preserve">բյուջ տող. 4260 </t>
    </r>
    <r>
      <rPr>
        <sz val="10"/>
        <rFont val="GHEA Grapalat"/>
        <family val="3"/>
      </rPr>
      <t xml:space="preserve">
 ՆՅՈՒԹԵՐ </t>
    </r>
  </si>
  <si>
    <r>
      <rPr>
        <b/>
        <sz val="10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</si>
  <si>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</si>
  <si>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r>
      <rPr>
        <b/>
        <sz val="10"/>
        <rFont val="GHEA Grapalat"/>
        <family val="3"/>
      </rPr>
      <t xml:space="preserve">  (տող 6410)</t>
    </r>
    <r>
      <rPr>
        <sz val="10"/>
        <rFont val="GHEA Grapalat"/>
        <family val="3"/>
      </rPr>
      <t xml:space="preserve">
ՀՈՂԻ ԻՐԱՑՈՒՄԻՑ ՄՈՒՏՔԵՐ</t>
    </r>
  </si>
  <si>
    <r>
      <rPr>
        <b/>
        <sz val="9"/>
        <rFont val="GHEA Grapalat"/>
        <family val="3"/>
      </rPr>
      <t xml:space="preserve"> տող 1342</t>
    </r>
    <r>
      <rPr>
        <sz val="9"/>
        <rFont val="GHEA Grapalat"/>
        <family val="3"/>
      </rPr>
      <t xml:space="preserve">
Պետ. կողմից ՏԻՄ-ին պատվիր.լիազոր.իրականացման ծախսերի ֆինանսավոր.համար պետ. բյուջեից ստացվող միջոցներ</t>
    </r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</si>
</sst>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&quot; &quot;#,##0_);\(&quot; &quot;#,##0\)"/>
    <numFmt numFmtId="166" formatCode="0.0"/>
  </numFmts>
  <fonts count="16">
    <font>
      <sz val="10"/>
      <name val="Arial"/>
    </font>
    <font>
      <b/>
      <u/>
      <sz val="10"/>
      <name val="Arial Armenian"/>
      <family val="2"/>
    </font>
    <font>
      <sz val="8"/>
      <name val="GHEA Grapalat"/>
      <family val="3"/>
    </font>
    <font>
      <sz val="10"/>
      <name val="Times Armenian"/>
      <family val="1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10"/>
      <name val="Arial LatArm"/>
      <family val="2"/>
    </font>
    <font>
      <sz val="10"/>
      <color rgb="FFFF0000"/>
      <name val="GHEA Grapalat"/>
      <family val="3"/>
    </font>
    <font>
      <b/>
      <i/>
      <sz val="10"/>
      <name val="GHEA Grapalat"/>
      <family val="3"/>
    </font>
    <font>
      <sz val="10"/>
      <name val="Arial"/>
      <family val="2"/>
    </font>
    <font>
      <u/>
      <sz val="10"/>
      <name val="GHEA Grapalat"/>
      <family val="3"/>
    </font>
    <font>
      <sz val="8"/>
      <name val="Arial"/>
      <family val="2"/>
    </font>
    <font>
      <sz val="9"/>
      <name val="GHEA Grapalat"/>
      <family val="3"/>
    </font>
    <font>
      <b/>
      <sz val="9"/>
      <name val="GHEA Grapalat"/>
      <family val="3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232">
    <xf numFmtId="0" fontId="0" fillId="0" borderId="0" xfId="0"/>
    <xf numFmtId="4" fontId="2" fillId="7" borderId="3" xfId="0" applyNumberFormat="1" applyFont="1" applyFill="1" applyBorder="1" applyAlignment="1" applyProtection="1">
      <alignment horizontal="center" vertical="center" wrapText="1"/>
    </xf>
    <xf numFmtId="0" fontId="2" fillId="8" borderId="3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>
      <alignment horizontal="left" vertical="center"/>
    </xf>
    <xf numFmtId="166" fontId="4" fillId="0" borderId="19" xfId="0" applyNumberFormat="1" applyFont="1" applyFill="1" applyBorder="1" applyAlignment="1">
      <alignment horizontal="center" vertical="center"/>
    </xf>
    <xf numFmtId="164" fontId="8" fillId="0" borderId="20" xfId="0" applyNumberFormat="1" applyFont="1" applyBorder="1" applyAlignment="1" applyProtection="1">
      <alignment horizontal="right" vertical="center"/>
      <protection locked="0"/>
    </xf>
    <xf numFmtId="164" fontId="4" fillId="3" borderId="3" xfId="0" applyNumberFormat="1" applyFont="1" applyFill="1" applyBorder="1" applyAlignment="1" applyProtection="1">
      <alignment horizontal="center" vertical="center" wrapText="1"/>
    </xf>
    <xf numFmtId="164" fontId="4" fillId="11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10" borderId="3" xfId="0" applyNumberFormat="1" applyFont="1" applyFill="1" applyBorder="1" applyAlignment="1" applyProtection="1">
      <alignment horizontal="center" vertical="center" wrapText="1"/>
    </xf>
    <xf numFmtId="164" fontId="4" fillId="4" borderId="3" xfId="0" applyNumberFormat="1" applyFont="1" applyFill="1" applyBorder="1" applyAlignment="1" applyProtection="1">
      <alignment horizontal="center" vertical="center" wrapText="1"/>
    </xf>
    <xf numFmtId="164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Border="1" applyAlignment="1" applyProtection="1">
      <alignment horizontal="center" vertical="center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10" borderId="3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3" xfId="0" applyNumberFormat="1" applyFont="1" applyBorder="1" applyAlignment="1" applyProtection="1">
      <alignment horizontal="center" vertical="center"/>
      <protection locked="0"/>
    </xf>
    <xf numFmtId="164" fontId="4" fillId="0" borderId="20" xfId="0" applyNumberFormat="1" applyFont="1" applyBorder="1" applyAlignment="1" applyProtection="1">
      <alignment horizontal="center" vertical="center"/>
      <protection locked="0"/>
    </xf>
    <xf numFmtId="164" fontId="4" fillId="0" borderId="3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164" fontId="8" fillId="0" borderId="1" xfId="0" applyNumberFormat="1" applyFont="1" applyBorder="1" applyAlignment="1" applyProtection="1">
      <alignment horizontal="right" vertical="center"/>
      <protection locked="0"/>
    </xf>
    <xf numFmtId="164" fontId="4" fillId="13" borderId="3" xfId="0" applyNumberFormat="1" applyFont="1" applyFill="1" applyBorder="1" applyAlignment="1">
      <alignment horizontal="center" vertical="center"/>
    </xf>
    <xf numFmtId="164" fontId="4" fillId="13" borderId="3" xfId="0" applyNumberFormat="1" applyFont="1" applyFill="1" applyBorder="1" applyAlignment="1" applyProtection="1">
      <alignment horizontal="center" vertical="center"/>
      <protection locked="0"/>
    </xf>
    <xf numFmtId="164" fontId="4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166" fontId="4" fillId="0" borderId="3" xfId="0" applyNumberFormat="1" applyFont="1" applyFill="1" applyBorder="1" applyAlignment="1">
      <alignment horizontal="center" vertical="center"/>
    </xf>
    <xf numFmtId="164" fontId="4" fillId="13" borderId="3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Border="1" applyAlignment="1" applyProtection="1">
      <alignment horizontal="center" vertical="center"/>
      <protection locked="0"/>
    </xf>
    <xf numFmtId="166" fontId="4" fillId="13" borderId="3" xfId="0" applyNumberFormat="1" applyFont="1" applyFill="1" applyBorder="1" applyAlignment="1">
      <alignment horizontal="center" vertical="center"/>
    </xf>
    <xf numFmtId="166" fontId="9" fillId="13" borderId="3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 applyProtection="1">
      <alignment horizontal="right" vertical="center"/>
      <protection locked="0"/>
    </xf>
    <xf numFmtId="166" fontId="4" fillId="0" borderId="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 applyProtection="1">
      <alignment horizontal="center" vertical="center"/>
      <protection locked="0"/>
    </xf>
    <xf numFmtId="164" fontId="4" fillId="0" borderId="19" xfId="0" applyNumberFormat="1" applyFont="1" applyBorder="1" applyAlignment="1" applyProtection="1">
      <alignment horizontal="center" vertical="center" wrapText="1"/>
      <protection locked="0"/>
    </xf>
    <xf numFmtId="166" fontId="4" fillId="0" borderId="17" xfId="0" applyNumberFormat="1" applyFont="1" applyBorder="1" applyAlignment="1" applyProtection="1">
      <alignment horizontal="center" vertical="center"/>
      <protection locked="0"/>
    </xf>
    <xf numFmtId="164" fontId="4" fillId="0" borderId="19" xfId="0" applyNumberFormat="1" applyFont="1" applyBorder="1" applyAlignment="1" applyProtection="1">
      <alignment horizontal="center" vertical="center" wrapText="1"/>
    </xf>
    <xf numFmtId="3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7" xfId="0" applyNumberFormat="1" applyFont="1" applyBorder="1" applyAlignment="1" applyProtection="1">
      <alignment horizontal="center" vertical="center"/>
      <protection locked="0"/>
    </xf>
    <xf numFmtId="164" fontId="4" fillId="14" borderId="3" xfId="0" applyNumberFormat="1" applyFont="1" applyFill="1" applyBorder="1" applyAlignment="1" applyProtection="1">
      <alignment horizontal="center" vertical="center"/>
    </xf>
    <xf numFmtId="164" fontId="4" fillId="14" borderId="3" xfId="0" applyNumberFormat="1" applyFont="1" applyFill="1" applyBorder="1" applyAlignment="1" applyProtection="1">
      <alignment horizontal="center" vertical="center" wrapText="1"/>
    </xf>
    <xf numFmtId="164" fontId="4" fillId="1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Fill="1" applyAlignment="1" applyProtection="1">
      <alignment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10" borderId="5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9" borderId="5" xfId="0" applyNumberFormat="1" applyFont="1" applyFill="1" applyBorder="1" applyAlignment="1" applyProtection="1">
      <alignment horizontal="center" vertical="center" wrapText="1"/>
    </xf>
    <xf numFmtId="0" fontId="4" fillId="9" borderId="5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165" fontId="4" fillId="0" borderId="16" xfId="0" applyNumberFormat="1" applyFont="1" applyBorder="1" applyAlignment="1" applyProtection="1">
      <alignment horizontal="center" vertical="center"/>
      <protection locked="0"/>
    </xf>
    <xf numFmtId="3" fontId="4" fillId="0" borderId="16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4" fontId="4" fillId="0" borderId="3" xfId="1" applyNumberFormat="1" applyFont="1" applyFill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  <protection locked="0"/>
    </xf>
    <xf numFmtId="3" fontId="4" fillId="0" borderId="1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</xf>
    <xf numFmtId="0" fontId="11" fillId="0" borderId="0" xfId="0" applyFont="1"/>
    <xf numFmtId="0" fontId="4" fillId="0" borderId="3" xfId="0" applyFont="1" applyBorder="1" applyAlignment="1" applyProtection="1">
      <alignment horizontal="center" vertical="center"/>
      <protection locked="0"/>
    </xf>
    <xf numFmtId="3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64" fontId="4" fillId="0" borderId="3" xfId="0" applyNumberFormat="1" applyFont="1" applyBorder="1" applyAlignment="1" applyProtection="1">
      <alignment horizontal="center"/>
      <protection locked="0"/>
    </xf>
    <xf numFmtId="0" fontId="4" fillId="0" borderId="7" xfId="0" applyFont="1" applyFill="1" applyBorder="1" applyAlignment="1">
      <alignment horizontal="left" vertical="center"/>
    </xf>
    <xf numFmtId="0" fontId="13" fillId="0" borderId="0" xfId="0" applyFont="1"/>
    <xf numFmtId="0" fontId="14" fillId="0" borderId="14" xfId="0" applyNumberFormat="1" applyFont="1" applyBorder="1" applyAlignment="1" applyProtection="1">
      <alignment horizontal="center" vertical="center" wrapText="1"/>
    </xf>
    <xf numFmtId="0" fontId="14" fillId="9" borderId="7" xfId="0" applyNumberFormat="1" applyFont="1" applyFill="1" applyBorder="1" applyAlignment="1" applyProtection="1">
      <alignment horizontal="center" vertical="center" wrapText="1"/>
    </xf>
    <xf numFmtId="4" fontId="14" fillId="8" borderId="4" xfId="0" applyNumberFormat="1" applyFont="1" applyFill="1" applyBorder="1" applyAlignment="1" applyProtection="1">
      <alignment horizontal="center" vertical="center" wrapText="1"/>
    </xf>
    <xf numFmtId="0" fontId="14" fillId="9" borderId="8" xfId="0" applyNumberFormat="1" applyFont="1" applyFill="1" applyBorder="1" applyAlignment="1" applyProtection="1">
      <alignment horizontal="center" vertical="center" wrapText="1"/>
    </xf>
    <xf numFmtId="4" fontId="14" fillId="11" borderId="14" xfId="0" applyNumberFormat="1" applyFont="1" applyFill="1" applyBorder="1" applyAlignment="1" applyProtection="1">
      <alignment horizontal="center" vertical="center" wrapText="1"/>
    </xf>
    <xf numFmtId="0" fontId="14" fillId="11" borderId="14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Border="1" applyAlignment="1" applyProtection="1">
      <alignment horizontal="center" vertical="center" wrapText="1"/>
    </xf>
    <xf numFmtId="0" fontId="14" fillId="9" borderId="3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/>
    </xf>
    <xf numFmtId="0" fontId="4" fillId="14" borderId="7" xfId="0" applyFont="1" applyFill="1" applyBorder="1" applyAlignment="1" applyProtection="1">
      <alignment horizontal="left" vertical="center"/>
    </xf>
    <xf numFmtId="0" fontId="4" fillId="14" borderId="9" xfId="0" applyFont="1" applyFill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2" fillId="9" borderId="7" xfId="0" applyNumberFormat="1" applyFont="1" applyFill="1" applyBorder="1" applyAlignment="1" applyProtection="1">
      <alignment horizontal="center" vertical="center" wrapText="1"/>
    </xf>
    <xf numFmtId="0" fontId="2" fillId="9" borderId="9" xfId="0" applyNumberFormat="1" applyFont="1" applyFill="1" applyBorder="1" applyAlignment="1" applyProtection="1">
      <alignment horizontal="center" vertical="center" wrapText="1"/>
    </xf>
    <xf numFmtId="0" fontId="2" fillId="9" borderId="8" xfId="0" applyNumberFormat="1" applyFont="1" applyFill="1" applyBorder="1" applyAlignment="1" applyProtection="1">
      <alignment horizontal="center" vertical="center" wrapText="1"/>
    </xf>
    <xf numFmtId="4" fontId="4" fillId="0" borderId="7" xfId="0" applyNumberFormat="1" applyFont="1" applyBorder="1" applyAlignment="1" applyProtection="1">
      <alignment horizontal="center" vertical="center" wrapText="1"/>
    </xf>
    <xf numFmtId="4" fontId="4" fillId="0" borderId="8" xfId="0" applyNumberFormat="1" applyFont="1" applyBorder="1" applyAlignment="1" applyProtection="1">
      <alignment horizontal="center" vertical="center" wrapText="1"/>
    </xf>
    <xf numFmtId="0" fontId="4" fillId="10" borderId="7" xfId="0" applyFont="1" applyFill="1" applyBorder="1" applyAlignment="1" applyProtection="1">
      <alignment horizontal="center" vertical="center" wrapText="1"/>
    </xf>
    <xf numFmtId="0" fontId="4" fillId="10" borderId="8" xfId="0" applyFont="1" applyFill="1" applyBorder="1" applyAlignment="1" applyProtection="1">
      <alignment horizontal="center" vertical="center" wrapText="1"/>
    </xf>
    <xf numFmtId="0" fontId="4" fillId="10" borderId="9" xfId="0" applyFont="1" applyFill="1" applyBorder="1" applyAlignment="1" applyProtection="1">
      <alignment horizontal="center" vertical="center" wrapText="1"/>
    </xf>
    <xf numFmtId="0" fontId="5" fillId="9" borderId="7" xfId="0" applyNumberFormat="1" applyFont="1" applyFill="1" applyBorder="1" applyAlignment="1" applyProtection="1">
      <alignment horizontal="center" vertical="center" wrapText="1"/>
    </xf>
    <xf numFmtId="0" fontId="5" fillId="9" borderId="8" xfId="0" applyNumberFormat="1" applyFont="1" applyFill="1" applyBorder="1" applyAlignment="1" applyProtection="1">
      <alignment horizontal="center" vertical="center" wrapText="1"/>
    </xf>
    <xf numFmtId="0" fontId="5" fillId="9" borderId="9" xfId="0" applyNumberFormat="1" applyFont="1" applyFill="1" applyBorder="1" applyAlignment="1" applyProtection="1">
      <alignment horizontal="center" vertical="center" wrapText="1"/>
    </xf>
    <xf numFmtId="0" fontId="5" fillId="3" borderId="7" xfId="0" applyNumberFormat="1" applyFont="1" applyFill="1" applyBorder="1" applyAlignment="1" applyProtection="1">
      <alignment horizontal="center" vertical="center" wrapText="1"/>
    </xf>
    <xf numFmtId="0" fontId="5" fillId="3" borderId="8" xfId="0" applyNumberFormat="1" applyFont="1" applyFill="1" applyBorder="1" applyAlignment="1" applyProtection="1">
      <alignment horizontal="center" vertical="center" wrapText="1"/>
    </xf>
    <xf numFmtId="0" fontId="5" fillId="3" borderId="9" xfId="0" applyNumberFormat="1" applyFont="1" applyFill="1" applyBorder="1" applyAlignment="1" applyProtection="1">
      <alignment horizontal="center" vertical="center" wrapText="1"/>
    </xf>
    <xf numFmtId="4" fontId="4" fillId="0" borderId="4" xfId="0" applyNumberFormat="1" applyFont="1" applyBorder="1" applyAlignment="1" applyProtection="1">
      <alignment horizontal="center" vertical="center" wrapText="1"/>
    </xf>
    <xf numFmtId="4" fontId="4" fillId="0" borderId="5" xfId="0" applyNumberFormat="1" applyFont="1" applyBorder="1" applyAlignment="1" applyProtection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</xf>
    <xf numFmtId="4" fontId="4" fillId="0" borderId="15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4" fontId="4" fillId="9" borderId="14" xfId="0" applyNumberFormat="1" applyFont="1" applyFill="1" applyBorder="1" applyAlignment="1" applyProtection="1">
      <alignment horizontal="center" vertical="center" wrapText="1"/>
    </xf>
    <xf numFmtId="4" fontId="4" fillId="9" borderId="18" xfId="0" applyNumberFormat="1" applyFont="1" applyFill="1" applyBorder="1" applyAlignment="1" applyProtection="1">
      <alignment horizontal="center" vertical="center" wrapText="1"/>
    </xf>
    <xf numFmtId="4" fontId="4" fillId="3" borderId="4" xfId="0" applyNumberFormat="1" applyFont="1" applyFill="1" applyBorder="1" applyAlignment="1" applyProtection="1">
      <alignment horizontal="center" vertical="center" wrapText="1"/>
    </xf>
    <xf numFmtId="4" fontId="4" fillId="3" borderId="5" xfId="0" applyNumberFormat="1" applyFont="1" applyFill="1" applyBorder="1" applyAlignment="1" applyProtection="1">
      <alignment horizontal="center" vertical="center" wrapText="1"/>
    </xf>
    <xf numFmtId="4" fontId="4" fillId="3" borderId="10" xfId="0" applyNumberFormat="1" applyFont="1" applyFill="1" applyBorder="1" applyAlignment="1" applyProtection="1">
      <alignment horizontal="center" vertical="center" wrapText="1"/>
    </xf>
    <xf numFmtId="4" fontId="4" fillId="3" borderId="0" xfId="0" applyNumberFormat="1" applyFont="1" applyFill="1" applyBorder="1" applyAlignment="1" applyProtection="1">
      <alignment horizontal="center" vertical="center" wrapText="1"/>
    </xf>
    <xf numFmtId="4" fontId="4" fillId="3" borderId="12" xfId="0" applyNumberFormat="1" applyFont="1" applyFill="1" applyBorder="1" applyAlignment="1" applyProtection="1">
      <alignment horizontal="center" vertical="center" wrapText="1"/>
    </xf>
    <xf numFmtId="4" fontId="4" fillId="3" borderId="15" xfId="0" applyNumberFormat="1" applyFont="1" applyFill="1" applyBorder="1" applyAlignment="1" applyProtection="1">
      <alignment horizontal="center" vertical="center" wrapText="1"/>
    </xf>
    <xf numFmtId="4" fontId="4" fillId="9" borderId="3" xfId="0" applyNumberFormat="1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4" fontId="4" fillId="12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8" xfId="0" applyFont="1" applyFill="1" applyBorder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left" vertical="center" wrapText="1"/>
    </xf>
    <xf numFmtId="0" fontId="4" fillId="0" borderId="18" xfId="0" applyFont="1" applyBorder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center" vertical="center" textRotation="90" wrapText="1"/>
    </xf>
    <xf numFmtId="0" fontId="4" fillId="0" borderId="18" xfId="0" applyFont="1" applyBorder="1" applyAlignment="1" applyProtection="1">
      <alignment horizontal="center" vertical="center" textRotation="90" wrapText="1"/>
    </xf>
    <xf numFmtId="4" fontId="5" fillId="3" borderId="4" xfId="0" applyNumberFormat="1" applyFont="1" applyFill="1" applyBorder="1" applyAlignment="1" applyProtection="1">
      <alignment horizontal="center" vertical="center" wrapText="1"/>
    </xf>
    <xf numFmtId="4" fontId="5" fillId="3" borderId="5" xfId="0" applyNumberFormat="1" applyFont="1" applyFill="1" applyBorder="1" applyAlignment="1" applyProtection="1">
      <alignment horizontal="center" vertical="center" wrapText="1"/>
    </xf>
    <xf numFmtId="4" fontId="5" fillId="3" borderId="6" xfId="0" applyNumberFormat="1" applyFont="1" applyFill="1" applyBorder="1" applyAlignment="1" applyProtection="1">
      <alignment horizontal="center" vertical="center" wrapText="1"/>
    </xf>
    <xf numFmtId="4" fontId="5" fillId="3" borderId="10" xfId="0" applyNumberFormat="1" applyFont="1" applyFill="1" applyBorder="1" applyAlignment="1" applyProtection="1">
      <alignment horizontal="center" vertical="center" wrapText="1"/>
    </xf>
    <xf numFmtId="4" fontId="5" fillId="3" borderId="0" xfId="0" applyNumberFormat="1" applyFont="1" applyFill="1" applyBorder="1" applyAlignment="1" applyProtection="1">
      <alignment horizontal="center" vertical="center" wrapText="1"/>
    </xf>
    <xf numFmtId="4" fontId="5" fillId="3" borderId="11" xfId="0" applyNumberFormat="1" applyFont="1" applyFill="1" applyBorder="1" applyAlignment="1" applyProtection="1">
      <alignment horizontal="center" vertical="center" wrapText="1"/>
    </xf>
    <xf numFmtId="4" fontId="5" fillId="3" borderId="12" xfId="0" applyNumberFormat="1" applyFont="1" applyFill="1" applyBorder="1" applyAlignment="1" applyProtection="1">
      <alignment horizontal="center" vertical="center" wrapText="1"/>
    </xf>
    <xf numFmtId="4" fontId="5" fillId="3" borderId="15" xfId="0" applyNumberFormat="1" applyFont="1" applyFill="1" applyBorder="1" applyAlignment="1" applyProtection="1">
      <alignment horizontal="center" vertical="center" wrapText="1"/>
    </xf>
    <xf numFmtId="4" fontId="5" fillId="3" borderId="13" xfId="0" applyNumberFormat="1" applyFont="1" applyFill="1" applyBorder="1" applyAlignment="1" applyProtection="1">
      <alignment horizontal="center" vertical="center" wrapText="1"/>
    </xf>
    <xf numFmtId="0" fontId="5" fillId="3" borderId="4" xfId="0" applyNumberFormat="1" applyFont="1" applyFill="1" applyBorder="1" applyAlignment="1" applyProtection="1">
      <alignment horizontal="center" vertical="center" wrapText="1"/>
    </xf>
    <xf numFmtId="0" fontId="5" fillId="3" borderId="6" xfId="0" applyNumberFormat="1" applyFont="1" applyFill="1" applyBorder="1" applyAlignment="1" applyProtection="1">
      <alignment horizontal="center" vertical="center" wrapText="1"/>
    </xf>
    <xf numFmtId="0" fontId="5" fillId="3" borderId="10" xfId="0" applyNumberFormat="1" applyFont="1" applyFill="1" applyBorder="1" applyAlignment="1" applyProtection="1">
      <alignment horizontal="center" vertical="center" wrapText="1"/>
    </xf>
    <xf numFmtId="0" fontId="5" fillId="3" borderId="11" xfId="0" applyNumberFormat="1" applyFont="1" applyFill="1" applyBorder="1" applyAlignment="1" applyProtection="1">
      <alignment horizontal="center" vertical="center" wrapText="1"/>
    </xf>
    <xf numFmtId="0" fontId="5" fillId="3" borderId="12" xfId="0" applyNumberFormat="1" applyFont="1" applyFill="1" applyBorder="1" applyAlignment="1" applyProtection="1">
      <alignment horizontal="center" vertical="center" wrapText="1"/>
    </xf>
    <xf numFmtId="0" fontId="5" fillId="3" borderId="13" xfId="0" applyNumberFormat="1" applyFont="1" applyFill="1" applyBorder="1" applyAlignment="1" applyProtection="1">
      <alignment horizontal="center" vertical="center" wrapText="1"/>
    </xf>
    <xf numFmtId="0" fontId="5" fillId="11" borderId="4" xfId="0" applyNumberFormat="1" applyFont="1" applyFill="1" applyBorder="1" applyAlignment="1" applyProtection="1">
      <alignment horizontal="center" vertical="center" wrapText="1"/>
    </xf>
    <xf numFmtId="0" fontId="5" fillId="11" borderId="6" xfId="0" applyNumberFormat="1" applyFont="1" applyFill="1" applyBorder="1" applyAlignment="1" applyProtection="1">
      <alignment horizontal="center" vertical="center" wrapText="1"/>
    </xf>
    <xf numFmtId="0" fontId="5" fillId="11" borderId="10" xfId="0" applyNumberFormat="1" applyFont="1" applyFill="1" applyBorder="1" applyAlignment="1" applyProtection="1">
      <alignment horizontal="center" vertical="center" wrapText="1"/>
    </xf>
    <xf numFmtId="0" fontId="5" fillId="11" borderId="11" xfId="0" applyNumberFormat="1" applyFont="1" applyFill="1" applyBorder="1" applyAlignment="1" applyProtection="1">
      <alignment horizontal="center" vertical="center" wrapText="1"/>
    </xf>
    <xf numFmtId="0" fontId="5" fillId="11" borderId="12" xfId="0" applyNumberFormat="1" applyFont="1" applyFill="1" applyBorder="1" applyAlignment="1" applyProtection="1">
      <alignment horizontal="center" vertical="center" wrapText="1"/>
    </xf>
    <xf numFmtId="0" fontId="5" fillId="11" borderId="13" xfId="0" applyNumberFormat="1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horizontal="center" vertical="center" wrapText="1"/>
    </xf>
    <xf numFmtId="0" fontId="5" fillId="3" borderId="0" xfId="0" applyNumberFormat="1" applyFont="1" applyFill="1" applyBorder="1" applyAlignment="1" applyProtection="1">
      <alignment horizontal="center" vertical="center" wrapText="1"/>
    </xf>
    <xf numFmtId="0" fontId="5" fillId="3" borderId="15" xfId="0" applyNumberFormat="1" applyFont="1" applyFill="1" applyBorder="1" applyAlignment="1" applyProtection="1">
      <alignment horizontal="center" vertical="center" wrapText="1"/>
    </xf>
    <xf numFmtId="4" fontId="4" fillId="12" borderId="7" xfId="0" applyNumberFormat="1" applyFont="1" applyFill="1" applyBorder="1" applyAlignment="1" applyProtection="1">
      <alignment horizontal="center" vertical="center" wrapText="1"/>
    </xf>
    <xf numFmtId="4" fontId="4" fillId="12" borderId="8" xfId="0" applyNumberFormat="1" applyFont="1" applyFill="1" applyBorder="1" applyAlignment="1" applyProtection="1">
      <alignment horizontal="center" vertical="center" wrapText="1"/>
    </xf>
    <xf numFmtId="4" fontId="5" fillId="0" borderId="7" xfId="0" applyNumberFormat="1" applyFont="1" applyBorder="1" applyAlignment="1" applyProtection="1">
      <alignment horizontal="center" vertical="center" wrapText="1"/>
    </xf>
    <xf numFmtId="4" fontId="5" fillId="0" borderId="8" xfId="0" applyNumberFormat="1" applyFont="1" applyBorder="1" applyAlignment="1" applyProtection="1">
      <alignment horizontal="center" vertical="center" wrapText="1"/>
    </xf>
    <xf numFmtId="4" fontId="5" fillId="0" borderId="9" xfId="0" applyNumberFormat="1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9" borderId="4" xfId="0" applyNumberFormat="1" applyFont="1" applyFill="1" applyBorder="1" applyAlignment="1" applyProtection="1">
      <alignment horizontal="center" vertical="center" wrapText="1"/>
    </xf>
    <xf numFmtId="0" fontId="4" fillId="9" borderId="5" xfId="0" applyNumberFormat="1" applyFont="1" applyFill="1" applyBorder="1" applyAlignment="1" applyProtection="1">
      <alignment horizontal="center" vertical="center" wrapText="1"/>
    </xf>
    <xf numFmtId="0" fontId="4" fillId="9" borderId="3" xfId="0" applyNumberFormat="1" applyFont="1" applyFill="1" applyBorder="1" applyAlignment="1" applyProtection="1">
      <alignment horizontal="center" vertical="center" wrapText="1"/>
    </xf>
    <xf numFmtId="0" fontId="4" fillId="9" borderId="6" xfId="0" applyNumberFormat="1" applyFont="1" applyFill="1" applyBorder="1" applyAlignment="1" applyProtection="1">
      <alignment horizontal="center" vertical="center" wrapText="1"/>
    </xf>
    <xf numFmtId="0" fontId="4" fillId="9" borderId="12" xfId="0" applyNumberFormat="1" applyFont="1" applyFill="1" applyBorder="1" applyAlignment="1" applyProtection="1">
      <alignment horizontal="center" vertical="center" wrapText="1"/>
    </xf>
    <xf numFmtId="0" fontId="4" fillId="9" borderId="15" xfId="0" applyNumberFormat="1" applyFont="1" applyFill="1" applyBorder="1" applyAlignment="1" applyProtection="1">
      <alignment horizontal="center" vertical="center" wrapText="1"/>
    </xf>
    <xf numFmtId="0" fontId="4" fillId="9" borderId="13" xfId="0" applyNumberFormat="1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9" borderId="7" xfId="0" applyNumberFormat="1" applyFont="1" applyFill="1" applyBorder="1" applyAlignment="1" applyProtection="1">
      <alignment horizontal="center" vertical="center" wrapText="1"/>
    </xf>
    <xf numFmtId="0" fontId="4" fillId="9" borderId="8" xfId="0" applyNumberFormat="1" applyFont="1" applyFill="1" applyBorder="1" applyAlignment="1" applyProtection="1">
      <alignment horizontal="center" vertical="center" wrapText="1"/>
    </xf>
    <xf numFmtId="0" fontId="4" fillId="9" borderId="9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9" borderId="10" xfId="0" applyNumberFormat="1" applyFont="1" applyFill="1" applyBorder="1" applyAlignment="1" applyProtection="1">
      <alignment horizontal="center" vertical="center" wrapText="1"/>
    </xf>
    <xf numFmtId="0" fontId="4" fillId="9" borderId="0" xfId="0" applyNumberFormat="1" applyFont="1" applyFill="1" applyBorder="1" applyAlignment="1" applyProtection="1">
      <alignment horizontal="center" vertical="center" wrapText="1"/>
    </xf>
    <xf numFmtId="0" fontId="4" fillId="9" borderId="11" xfId="0" applyNumberFormat="1" applyFont="1" applyFill="1" applyBorder="1" applyAlignment="1" applyProtection="1">
      <alignment horizontal="center" vertical="center" wrapText="1"/>
    </xf>
    <xf numFmtId="0" fontId="4" fillId="6" borderId="7" xfId="0" applyFont="1" applyFill="1" applyBorder="1" applyAlignment="1" applyProtection="1">
      <alignment horizontal="center" vertical="center" wrapText="1"/>
    </xf>
    <xf numFmtId="0" fontId="4" fillId="6" borderId="8" xfId="0" applyFont="1" applyFill="1" applyBorder="1" applyAlignment="1" applyProtection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center" vertical="center" wrapText="1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4" fillId="3" borderId="7" xfId="0" applyNumberFormat="1" applyFont="1" applyFill="1" applyBorder="1" applyAlignment="1" applyProtection="1">
      <alignment horizontal="center" vertical="center" wrapText="1"/>
    </xf>
    <xf numFmtId="0" fontId="4" fillId="3" borderId="9" xfId="0" applyNumberFormat="1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 wrapText="1"/>
    </xf>
    <xf numFmtId="0" fontId="4" fillId="6" borderId="3" xfId="0" applyNumberFormat="1" applyFont="1" applyFill="1" applyBorder="1" applyAlignment="1" applyProtection="1">
      <alignment horizontal="center" vertical="center" wrapText="1"/>
    </xf>
    <xf numFmtId="0" fontId="4" fillId="4" borderId="3" xfId="0" applyNumberFormat="1" applyFont="1" applyFill="1" applyBorder="1" applyAlignment="1" applyProtection="1">
      <alignment horizontal="center" vertical="center" wrapText="1"/>
    </xf>
    <xf numFmtId="4" fontId="4" fillId="3" borderId="3" xfId="0" applyNumberFormat="1" applyFont="1" applyFill="1" applyBorder="1" applyAlignment="1" applyProtection="1">
      <alignment horizontal="center" vertical="center" wrapText="1"/>
    </xf>
    <xf numFmtId="4" fontId="4" fillId="5" borderId="3" xfId="0" applyNumberFormat="1" applyFont="1" applyFill="1" applyBorder="1" applyAlignment="1" applyProtection="1">
      <alignment horizontal="center" vertical="center" wrapText="1"/>
    </xf>
    <xf numFmtId="4" fontId="4" fillId="4" borderId="7" xfId="0" applyNumberFormat="1" applyFont="1" applyFill="1" applyBorder="1" applyAlignment="1" applyProtection="1">
      <alignment horizontal="center" vertical="center" wrapText="1"/>
    </xf>
    <xf numFmtId="4" fontId="4" fillId="4" borderId="8" xfId="0" applyNumberFormat="1" applyFont="1" applyFill="1" applyBorder="1" applyAlignment="1" applyProtection="1">
      <alignment horizontal="center" vertical="center" wrapText="1"/>
    </xf>
    <xf numFmtId="4" fontId="4" fillId="4" borderId="9" xfId="0" applyNumberFormat="1" applyFont="1" applyFill="1" applyBorder="1" applyAlignment="1" applyProtection="1">
      <alignment horizontal="center" vertical="center" wrapText="1"/>
    </xf>
    <xf numFmtId="4" fontId="4" fillId="0" borderId="9" xfId="0" applyNumberFormat="1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3" borderId="4" xfId="0" applyNumberFormat="1" applyFont="1" applyFill="1" applyBorder="1" applyAlignment="1" applyProtection="1">
      <alignment horizontal="center" vertical="center" wrapText="1"/>
    </xf>
    <xf numFmtId="0" fontId="4" fillId="3" borderId="5" xfId="0" applyNumberFormat="1" applyFont="1" applyFill="1" applyBorder="1" applyAlignment="1" applyProtection="1">
      <alignment horizontal="center" vertical="center" wrapText="1"/>
    </xf>
    <xf numFmtId="0" fontId="4" fillId="3" borderId="6" xfId="0" applyNumberFormat="1" applyFont="1" applyFill="1" applyBorder="1" applyAlignment="1" applyProtection="1">
      <alignment horizontal="center" vertical="center" wrapText="1"/>
    </xf>
    <xf numFmtId="0" fontId="4" fillId="3" borderId="10" xfId="0" applyNumberFormat="1" applyFont="1" applyFill="1" applyBorder="1" applyAlignment="1" applyProtection="1">
      <alignment horizontal="center" vertical="center" wrapText="1"/>
    </xf>
    <xf numFmtId="0" fontId="4" fillId="3" borderId="0" xfId="0" applyNumberFormat="1" applyFont="1" applyFill="1" applyBorder="1" applyAlignment="1" applyProtection="1">
      <alignment horizontal="center" vertical="center" wrapText="1"/>
    </xf>
    <xf numFmtId="0" fontId="4" fillId="3" borderId="11" xfId="0" applyNumberFormat="1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14" fillId="0" borderId="7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</cellXfs>
  <cellStyles count="2">
    <cellStyle name="Normal" xfId="0" builtinId="0"/>
    <cellStyle name="Normal_Sheet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461"/>
  <sheetViews>
    <sheetView tabSelected="1" workbookViewId="0">
      <selection activeCell="BF7" sqref="BF7:BG7"/>
    </sheetView>
  </sheetViews>
  <sheetFormatPr defaultColWidth="12.7109375" defaultRowHeight="19.5" customHeight="1"/>
  <cols>
    <col min="1" max="1" width="4" style="3" customWidth="1"/>
    <col min="2" max="2" width="12.7109375" style="3"/>
    <col min="3" max="3" width="10.28515625" style="4" customWidth="1"/>
    <col min="4" max="4" width="7.42578125" style="4" customWidth="1"/>
    <col min="5" max="5" width="12" style="4" customWidth="1"/>
    <col min="6" max="6" width="11.85546875" style="4" customWidth="1"/>
    <col min="7" max="7" width="6.28515625" style="4" customWidth="1"/>
    <col min="8" max="11" width="12.7109375" style="4" hidden="1" customWidth="1"/>
    <col min="12" max="12" width="11.7109375" style="4" customWidth="1"/>
    <col min="13" max="13" width="10.7109375" style="4" customWidth="1"/>
    <col min="14" max="14" width="6.28515625" style="4" customWidth="1"/>
    <col min="15" max="15" width="10" style="4" customWidth="1"/>
    <col min="16" max="16" width="10.42578125" style="4" customWidth="1"/>
    <col min="17" max="17" width="5.85546875" style="4" customWidth="1"/>
    <col min="18" max="18" width="9.42578125" style="4" customWidth="1"/>
    <col min="19" max="19" width="9.42578125" style="5" customWidth="1"/>
    <col min="20" max="20" width="6.28515625" style="4" customWidth="1"/>
    <col min="21" max="21" width="10" style="4" customWidth="1"/>
    <col min="22" max="22" width="10" style="5" customWidth="1"/>
    <col min="23" max="23" width="7.28515625" style="4" customWidth="1"/>
    <col min="24" max="25" width="10.42578125" style="4" customWidth="1"/>
    <col min="26" max="26" width="6" style="4" customWidth="1"/>
    <col min="27" max="28" width="8.85546875" style="4" customWidth="1"/>
    <col min="29" max="29" width="6.28515625" style="4" customWidth="1"/>
    <col min="30" max="31" width="9.7109375" style="4" customWidth="1"/>
    <col min="32" max="32" width="5.42578125" style="4" customWidth="1"/>
    <col min="33" max="34" width="11.28515625" style="4" hidden="1" customWidth="1"/>
    <col min="35" max="36" width="12.7109375" style="4" hidden="1" customWidth="1"/>
    <col min="37" max="37" width="12" style="6" customWidth="1"/>
    <col min="38" max="38" width="11.85546875" style="4" customWidth="1"/>
    <col min="39" max="39" width="11" style="4" customWidth="1"/>
    <col min="40" max="40" width="10.140625" style="4" customWidth="1"/>
    <col min="41" max="44" width="11.42578125" style="4" hidden="1" customWidth="1"/>
    <col min="45" max="45" width="10.5703125" style="4" customWidth="1"/>
    <col min="46" max="46" width="11.140625" style="4" customWidth="1"/>
    <col min="47" max="47" width="7.28515625" style="4" customWidth="1"/>
    <col min="48" max="48" width="11" style="4" customWidth="1"/>
    <col min="49" max="49" width="11.5703125" style="4" customWidth="1"/>
    <col min="50" max="51" width="12.7109375" style="4" hidden="1" customWidth="1"/>
    <col min="52" max="54" width="12.7109375" style="4"/>
    <col min="55" max="55" width="12.28515625" style="4" customWidth="1"/>
    <col min="56" max="57" width="12.7109375" style="4" hidden="1" customWidth="1"/>
    <col min="58" max="58" width="10.85546875" style="4" customWidth="1"/>
    <col min="59" max="59" width="11.140625" style="4" customWidth="1"/>
    <col min="60" max="61" width="12.7109375" style="4"/>
    <col min="62" max="62" width="10.85546875" style="4" customWidth="1"/>
    <col min="63" max="63" width="12.7109375" style="4"/>
    <col min="64" max="64" width="11.140625" style="4" customWidth="1"/>
    <col min="65" max="65" width="11" style="4" customWidth="1"/>
    <col min="66" max="66" width="10" style="4" customWidth="1"/>
    <col min="67" max="67" width="9" style="4" customWidth="1"/>
    <col min="68" max="68" width="9.28515625" style="4" customWidth="1"/>
    <col min="69" max="69" width="8.5703125" style="4" customWidth="1"/>
    <col min="70" max="70" width="11" style="4" customWidth="1"/>
    <col min="71" max="71" width="10.7109375" style="4" customWidth="1"/>
    <col min="72" max="72" width="10.28515625" style="4" customWidth="1"/>
    <col min="73" max="73" width="10.28515625" style="5" customWidth="1"/>
    <col min="74" max="74" width="10.140625" style="4" customWidth="1"/>
    <col min="75" max="76" width="12.7109375" style="4"/>
    <col min="77" max="79" width="12.7109375" style="5"/>
    <col min="80" max="80" width="11.85546875" style="5" customWidth="1"/>
    <col min="81" max="82" width="12.7109375" style="5" hidden="1" customWidth="1"/>
    <col min="83" max="83" width="12.7109375" style="5"/>
    <col min="84" max="84" width="11.7109375" style="5" customWidth="1"/>
    <col min="85" max="86" width="12.7109375" style="4" hidden="1" customWidth="1"/>
    <col min="87" max="16384" width="12.7109375" style="4"/>
  </cols>
  <sheetData>
    <row r="1" spans="1:91" ht="12.75" customHeight="1">
      <c r="A1" s="7"/>
      <c r="C1" s="137" t="s">
        <v>75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8"/>
      <c r="W1" s="9"/>
      <c r="Y1" s="9"/>
      <c r="Z1" s="9"/>
      <c r="AB1" s="9"/>
      <c r="AC1" s="9"/>
      <c r="AE1" s="9"/>
      <c r="AF1" s="9"/>
      <c r="AG1" s="9"/>
      <c r="AH1" s="9"/>
      <c r="AI1" s="10"/>
      <c r="AJ1" s="10"/>
      <c r="AL1" s="10"/>
      <c r="AN1" s="10"/>
      <c r="AO1" s="11"/>
      <c r="AP1" s="11"/>
      <c r="AQ1" s="11"/>
      <c r="AR1" s="10"/>
      <c r="AS1" s="10"/>
      <c r="AT1" s="10"/>
      <c r="AU1" s="10"/>
      <c r="AW1" s="10"/>
      <c r="AX1" s="10"/>
      <c r="AY1" s="10"/>
      <c r="BA1" s="10"/>
      <c r="BC1" s="10"/>
      <c r="BD1" s="10"/>
      <c r="BE1" s="10"/>
      <c r="BG1" s="10"/>
      <c r="BH1" s="10"/>
      <c r="BI1" s="10"/>
      <c r="BK1" s="10"/>
      <c r="BL1" s="10"/>
      <c r="BM1" s="10"/>
      <c r="BO1" s="10"/>
      <c r="BQ1" s="10"/>
      <c r="BR1" s="10"/>
      <c r="BS1" s="10"/>
      <c r="BU1" s="12"/>
      <c r="BV1" s="10"/>
      <c r="BW1" s="10"/>
      <c r="BX1" s="10"/>
      <c r="BY1" s="12"/>
      <c r="BZ1" s="12"/>
      <c r="CA1" s="12"/>
      <c r="CB1" s="12"/>
      <c r="CC1" s="12"/>
      <c r="CD1" s="12"/>
      <c r="CE1" s="12"/>
      <c r="CF1" s="12"/>
      <c r="CG1" s="10"/>
      <c r="CH1" s="10"/>
      <c r="CJ1" s="10"/>
      <c r="CK1" s="10"/>
    </row>
    <row r="2" spans="1:91" ht="15" customHeight="1">
      <c r="A2" s="7"/>
      <c r="B2" s="7"/>
      <c r="C2" s="137" t="s">
        <v>76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8"/>
      <c r="W2" s="8"/>
      <c r="Y2" s="8"/>
      <c r="Z2" s="8"/>
      <c r="AB2" s="9"/>
      <c r="AC2" s="9"/>
      <c r="AE2" s="9"/>
      <c r="AF2" s="9"/>
      <c r="AG2" s="9"/>
      <c r="AH2" s="9"/>
      <c r="AI2" s="10"/>
      <c r="AJ2" s="10"/>
      <c r="AL2" s="10"/>
      <c r="AN2" s="10"/>
      <c r="AO2" s="10"/>
      <c r="AP2" s="10"/>
      <c r="AQ2" s="10"/>
      <c r="AR2" s="10"/>
      <c r="AS2" s="10"/>
      <c r="AT2" s="10"/>
      <c r="AU2" s="10"/>
      <c r="AW2" s="10"/>
      <c r="AX2" s="10"/>
      <c r="AY2" s="10"/>
      <c r="BA2" s="10"/>
      <c r="BC2" s="10"/>
      <c r="BD2" s="10"/>
      <c r="BE2" s="10"/>
      <c r="BG2" s="10"/>
      <c r="BH2" s="10"/>
      <c r="BI2" s="10"/>
      <c r="BK2" s="10"/>
      <c r="BL2" s="10"/>
      <c r="BM2" s="10"/>
      <c r="BO2" s="10"/>
      <c r="BQ2" s="10"/>
      <c r="BR2" s="10"/>
      <c r="BS2" s="10"/>
      <c r="BU2" s="12"/>
      <c r="BV2" s="10"/>
      <c r="BW2" s="10"/>
      <c r="BX2" s="10"/>
      <c r="BY2" s="12"/>
      <c r="BZ2" s="12"/>
      <c r="CA2" s="12"/>
      <c r="CB2" s="12"/>
      <c r="CC2" s="12"/>
      <c r="CD2" s="12"/>
      <c r="CE2" s="12"/>
      <c r="CF2" s="12"/>
      <c r="CG2" s="10"/>
      <c r="CH2" s="10"/>
      <c r="CJ2" s="10"/>
      <c r="CK2" s="10"/>
    </row>
    <row r="3" spans="1:91" ht="13.5" customHeight="1">
      <c r="A3" s="7"/>
      <c r="B3" s="7"/>
      <c r="C3" s="137" t="s">
        <v>77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8"/>
      <c r="W3" s="8"/>
      <c r="Y3" s="8"/>
      <c r="Z3" s="8"/>
      <c r="AB3" s="9"/>
      <c r="AC3" s="9"/>
      <c r="AE3" s="9"/>
      <c r="AF3" s="9"/>
      <c r="AG3" s="9"/>
      <c r="AH3" s="9"/>
      <c r="AI3" s="10"/>
      <c r="AJ3" s="10"/>
      <c r="AL3" s="10"/>
      <c r="AN3" s="10"/>
      <c r="AO3" s="10"/>
      <c r="AP3" s="10"/>
      <c r="AQ3" s="10"/>
      <c r="AR3" s="10"/>
      <c r="AS3" s="10"/>
      <c r="AT3" s="10"/>
      <c r="AU3" s="10"/>
      <c r="AW3" s="10"/>
      <c r="AX3" s="10"/>
      <c r="AY3" s="10"/>
      <c r="BA3" s="10"/>
      <c r="BC3" s="10"/>
      <c r="BD3" s="10"/>
      <c r="BE3" s="10"/>
      <c r="BG3" s="10"/>
      <c r="BH3" s="10"/>
      <c r="BI3" s="10"/>
      <c r="BK3" s="10"/>
      <c r="BL3" s="10"/>
      <c r="BM3" s="10"/>
      <c r="BO3" s="10"/>
      <c r="BQ3" s="10"/>
      <c r="BR3" s="10"/>
      <c r="BS3" s="10"/>
      <c r="BU3" s="12"/>
      <c r="BV3" s="10"/>
      <c r="BW3" s="10"/>
      <c r="BX3" s="10"/>
      <c r="BY3" s="12"/>
      <c r="BZ3" s="12"/>
      <c r="CA3" s="12"/>
      <c r="CB3" s="12"/>
      <c r="CC3" s="12"/>
      <c r="CD3" s="12"/>
      <c r="CE3" s="12"/>
      <c r="CF3" s="12"/>
      <c r="CG3" s="10"/>
      <c r="CH3" s="10"/>
      <c r="CJ3" s="10"/>
      <c r="CK3" s="10"/>
    </row>
    <row r="4" spans="1:91" ht="12.75" customHeight="1">
      <c r="B4" s="13"/>
      <c r="V4" s="138" t="s">
        <v>24</v>
      </c>
      <c r="W4" s="138"/>
      <c r="Y4" s="8"/>
      <c r="Z4" s="8"/>
      <c r="AB4" s="9"/>
      <c r="AC4" s="9"/>
      <c r="AE4" s="9"/>
      <c r="AF4" s="9"/>
      <c r="AG4" s="9"/>
      <c r="AH4" s="9"/>
      <c r="AI4" s="10"/>
      <c r="AJ4" s="10"/>
      <c r="AL4" s="10"/>
      <c r="AN4" s="10"/>
      <c r="AO4" s="10"/>
      <c r="AP4" s="10"/>
      <c r="AQ4" s="10"/>
      <c r="AR4" s="10"/>
      <c r="AS4" s="10"/>
      <c r="AT4" s="10"/>
      <c r="AU4" s="10"/>
      <c r="AW4" s="10"/>
      <c r="AX4" s="10"/>
      <c r="AY4" s="10"/>
      <c r="BA4" s="10"/>
      <c r="BC4" s="10"/>
      <c r="BD4" s="10"/>
      <c r="BE4" s="10"/>
      <c r="BG4" s="10"/>
      <c r="BH4" s="10"/>
      <c r="BI4" s="10"/>
      <c r="BK4" s="10"/>
      <c r="BL4" s="10"/>
      <c r="BM4" s="10"/>
      <c r="BO4" s="10"/>
      <c r="BQ4" s="10"/>
      <c r="BR4" s="10"/>
      <c r="BS4" s="10"/>
      <c r="BU4" s="12"/>
      <c r="BV4" s="10"/>
      <c r="BW4" s="10"/>
      <c r="BX4" s="10"/>
      <c r="BY4" s="12"/>
      <c r="BZ4" s="12"/>
      <c r="CA4" s="12"/>
      <c r="CB4" s="12"/>
      <c r="CC4" s="12"/>
      <c r="CD4" s="12"/>
      <c r="CE4" s="12"/>
      <c r="CF4" s="12"/>
      <c r="CG4" s="10"/>
      <c r="CH4" s="10"/>
      <c r="CJ4" s="10"/>
      <c r="CK4" s="10"/>
    </row>
    <row r="5" spans="1:91" s="14" customFormat="1" ht="19.5" customHeight="1">
      <c r="A5" s="139" t="s">
        <v>1</v>
      </c>
      <c r="B5" s="141" t="s">
        <v>2</v>
      </c>
      <c r="C5" s="143" t="s">
        <v>78</v>
      </c>
      <c r="D5" s="143" t="s">
        <v>79</v>
      </c>
      <c r="E5" s="145" t="s">
        <v>80</v>
      </c>
      <c r="F5" s="146"/>
      <c r="G5" s="147"/>
      <c r="H5" s="154" t="s">
        <v>81</v>
      </c>
      <c r="I5" s="155"/>
      <c r="J5" s="160" t="s">
        <v>82</v>
      </c>
      <c r="K5" s="161"/>
      <c r="L5" s="154" t="s">
        <v>83</v>
      </c>
      <c r="M5" s="166"/>
      <c r="N5" s="155"/>
      <c r="O5" s="169" t="s">
        <v>84</v>
      </c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25" t="s">
        <v>85</v>
      </c>
      <c r="BW5" s="127" t="s">
        <v>86</v>
      </c>
      <c r="BX5" s="128"/>
      <c r="BY5" s="135" t="s">
        <v>87</v>
      </c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3" t="s">
        <v>85</v>
      </c>
      <c r="CL5" s="134" t="s">
        <v>88</v>
      </c>
      <c r="CM5" s="134"/>
    </row>
    <row r="6" spans="1:91" s="14" customFormat="1" ht="34.5" customHeight="1">
      <c r="A6" s="140"/>
      <c r="B6" s="142"/>
      <c r="C6" s="144"/>
      <c r="D6" s="144"/>
      <c r="E6" s="148"/>
      <c r="F6" s="149"/>
      <c r="G6" s="150"/>
      <c r="H6" s="156"/>
      <c r="I6" s="157"/>
      <c r="J6" s="162"/>
      <c r="K6" s="163"/>
      <c r="L6" s="156"/>
      <c r="M6" s="167"/>
      <c r="N6" s="157"/>
      <c r="O6" s="171" t="s">
        <v>89</v>
      </c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3"/>
      <c r="AI6" s="106" t="s">
        <v>90</v>
      </c>
      <c r="AJ6" s="107"/>
      <c r="AK6" s="107"/>
      <c r="AL6" s="107"/>
      <c r="AM6" s="107"/>
      <c r="AN6" s="107"/>
      <c r="AO6" s="107"/>
      <c r="AP6" s="107"/>
      <c r="AQ6" s="121" t="s">
        <v>91</v>
      </c>
      <c r="AR6" s="122"/>
      <c r="AS6" s="106" t="s">
        <v>92</v>
      </c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1" t="s">
        <v>93</v>
      </c>
      <c r="BE6" s="102"/>
      <c r="BF6" s="102"/>
      <c r="BG6" s="102"/>
      <c r="BH6" s="102"/>
      <c r="BI6" s="102"/>
      <c r="BJ6" s="106" t="s">
        <v>94</v>
      </c>
      <c r="BK6" s="107"/>
      <c r="BL6" s="107"/>
      <c r="BM6" s="107"/>
      <c r="BN6" s="107"/>
      <c r="BO6" s="107"/>
      <c r="BP6" s="117" t="s">
        <v>95</v>
      </c>
      <c r="BQ6" s="118"/>
      <c r="BR6" s="121" t="s">
        <v>96</v>
      </c>
      <c r="BS6" s="122"/>
      <c r="BT6" s="121" t="s">
        <v>97</v>
      </c>
      <c r="BU6" s="122"/>
      <c r="BV6" s="126"/>
      <c r="BW6" s="129"/>
      <c r="BX6" s="130"/>
      <c r="BY6" s="136" t="s">
        <v>98</v>
      </c>
      <c r="BZ6" s="136"/>
      <c r="CA6" s="136" t="s">
        <v>99</v>
      </c>
      <c r="CB6" s="136"/>
      <c r="CC6" s="136" t="s">
        <v>100</v>
      </c>
      <c r="CD6" s="136"/>
      <c r="CE6" s="136" t="s">
        <v>101</v>
      </c>
      <c r="CF6" s="136"/>
      <c r="CG6" s="136" t="s">
        <v>102</v>
      </c>
      <c r="CH6" s="136"/>
      <c r="CI6" s="133" t="s">
        <v>103</v>
      </c>
      <c r="CJ6" s="133"/>
      <c r="CK6" s="133"/>
      <c r="CL6" s="134"/>
      <c r="CM6" s="134"/>
    </row>
    <row r="7" spans="1:91" s="14" customFormat="1" ht="99" customHeight="1">
      <c r="A7" s="140"/>
      <c r="B7" s="142"/>
      <c r="C7" s="144"/>
      <c r="D7" s="144"/>
      <c r="E7" s="151"/>
      <c r="F7" s="152"/>
      <c r="G7" s="153"/>
      <c r="H7" s="158"/>
      <c r="I7" s="159"/>
      <c r="J7" s="164"/>
      <c r="K7" s="165"/>
      <c r="L7" s="158"/>
      <c r="M7" s="168"/>
      <c r="N7" s="159"/>
      <c r="O7" s="114" t="s">
        <v>104</v>
      </c>
      <c r="P7" s="115"/>
      <c r="Q7" s="116"/>
      <c r="R7" s="111" t="s">
        <v>105</v>
      </c>
      <c r="S7" s="112"/>
      <c r="T7" s="113"/>
      <c r="U7" s="111" t="s">
        <v>106</v>
      </c>
      <c r="V7" s="112"/>
      <c r="W7" s="113"/>
      <c r="X7" s="111" t="s">
        <v>107</v>
      </c>
      <c r="Y7" s="112"/>
      <c r="Z7" s="113"/>
      <c r="AA7" s="111" t="s">
        <v>108</v>
      </c>
      <c r="AB7" s="112"/>
      <c r="AC7" s="113"/>
      <c r="AD7" s="111" t="s">
        <v>109</v>
      </c>
      <c r="AE7" s="112"/>
      <c r="AF7" s="113"/>
      <c r="AG7" s="111" t="s">
        <v>110</v>
      </c>
      <c r="AH7" s="113"/>
      <c r="AI7" s="103" t="s">
        <v>111</v>
      </c>
      <c r="AJ7" s="104"/>
      <c r="AK7" s="103" t="s">
        <v>112</v>
      </c>
      <c r="AL7" s="105"/>
      <c r="AM7" s="106" t="s">
        <v>113</v>
      </c>
      <c r="AN7" s="107"/>
      <c r="AO7" s="106" t="s">
        <v>114</v>
      </c>
      <c r="AP7" s="107"/>
      <c r="AQ7" s="123"/>
      <c r="AR7" s="124"/>
      <c r="AS7" s="108" t="s">
        <v>115</v>
      </c>
      <c r="AT7" s="109"/>
      <c r="AU7" s="110"/>
      <c r="AV7" s="101" t="s">
        <v>116</v>
      </c>
      <c r="AW7" s="102"/>
      <c r="AX7" s="101" t="s">
        <v>117</v>
      </c>
      <c r="AY7" s="102"/>
      <c r="AZ7" s="101" t="s">
        <v>118</v>
      </c>
      <c r="BA7" s="102"/>
      <c r="BB7" s="101" t="s">
        <v>119</v>
      </c>
      <c r="BC7" s="102"/>
      <c r="BD7" s="101" t="s">
        <v>120</v>
      </c>
      <c r="BE7" s="102"/>
      <c r="BF7" s="230" t="s">
        <v>163</v>
      </c>
      <c r="BG7" s="231"/>
      <c r="BH7" s="230" t="s">
        <v>121</v>
      </c>
      <c r="BI7" s="231"/>
      <c r="BJ7" s="101" t="s">
        <v>122</v>
      </c>
      <c r="BK7" s="102"/>
      <c r="BL7" s="101" t="s">
        <v>123</v>
      </c>
      <c r="BM7" s="102"/>
      <c r="BN7" s="101" t="s">
        <v>124</v>
      </c>
      <c r="BO7" s="102"/>
      <c r="BP7" s="119"/>
      <c r="BQ7" s="120"/>
      <c r="BR7" s="123"/>
      <c r="BS7" s="124"/>
      <c r="BT7" s="123"/>
      <c r="BU7" s="124"/>
      <c r="BV7" s="126"/>
      <c r="BW7" s="131"/>
      <c r="BX7" s="132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3"/>
      <c r="CJ7" s="133"/>
      <c r="CK7" s="133"/>
      <c r="CL7" s="134"/>
      <c r="CM7" s="134"/>
    </row>
    <row r="8" spans="1:91" s="98" customFormat="1" ht="24.75" customHeight="1">
      <c r="A8" s="140"/>
      <c r="B8" s="142"/>
      <c r="C8" s="144"/>
      <c r="D8" s="144"/>
      <c r="E8" s="90" t="s">
        <v>125</v>
      </c>
      <c r="F8" s="91" t="s">
        <v>126</v>
      </c>
      <c r="G8" s="90" t="s">
        <v>127</v>
      </c>
      <c r="H8" s="92" t="s">
        <v>128</v>
      </c>
      <c r="I8" s="93"/>
      <c r="J8" s="94" t="s">
        <v>128</v>
      </c>
      <c r="K8" s="95" t="s">
        <v>129</v>
      </c>
      <c r="L8" s="90" t="s">
        <v>125</v>
      </c>
      <c r="M8" s="91" t="s">
        <v>126</v>
      </c>
      <c r="N8" s="90" t="s">
        <v>127</v>
      </c>
      <c r="O8" s="90" t="s">
        <v>125</v>
      </c>
      <c r="P8" s="91" t="s">
        <v>126</v>
      </c>
      <c r="Q8" s="90" t="s">
        <v>127</v>
      </c>
      <c r="R8" s="90" t="s">
        <v>125</v>
      </c>
      <c r="S8" s="91" t="s">
        <v>126</v>
      </c>
      <c r="T8" s="90" t="s">
        <v>127</v>
      </c>
      <c r="U8" s="90" t="s">
        <v>125</v>
      </c>
      <c r="V8" s="91" t="s">
        <v>126</v>
      </c>
      <c r="W8" s="90" t="s">
        <v>127</v>
      </c>
      <c r="X8" s="90" t="s">
        <v>125</v>
      </c>
      <c r="Y8" s="91" t="s">
        <v>126</v>
      </c>
      <c r="Z8" s="90" t="s">
        <v>127</v>
      </c>
      <c r="AA8" s="90" t="s">
        <v>125</v>
      </c>
      <c r="AB8" s="91" t="s">
        <v>126</v>
      </c>
      <c r="AC8" s="90" t="s">
        <v>127</v>
      </c>
      <c r="AD8" s="90" t="s">
        <v>125</v>
      </c>
      <c r="AE8" s="91" t="s">
        <v>126</v>
      </c>
      <c r="AF8" s="90" t="s">
        <v>127</v>
      </c>
      <c r="AG8" s="90" t="s">
        <v>125</v>
      </c>
      <c r="AH8" s="91" t="s">
        <v>126</v>
      </c>
      <c r="AI8" s="90" t="s">
        <v>125</v>
      </c>
      <c r="AJ8" s="91" t="s">
        <v>126</v>
      </c>
      <c r="AK8" s="90" t="s">
        <v>125</v>
      </c>
      <c r="AL8" s="91" t="s">
        <v>126</v>
      </c>
      <c r="AM8" s="90" t="s">
        <v>125</v>
      </c>
      <c r="AN8" s="91" t="s">
        <v>126</v>
      </c>
      <c r="AO8" s="90" t="s">
        <v>125</v>
      </c>
      <c r="AP8" s="91" t="s">
        <v>126</v>
      </c>
      <c r="AQ8" s="90" t="s">
        <v>125</v>
      </c>
      <c r="AR8" s="91" t="s">
        <v>126</v>
      </c>
      <c r="AS8" s="90" t="s">
        <v>125</v>
      </c>
      <c r="AT8" s="91" t="s">
        <v>126</v>
      </c>
      <c r="AU8" s="90" t="s">
        <v>127</v>
      </c>
      <c r="AV8" s="90" t="s">
        <v>125</v>
      </c>
      <c r="AW8" s="91" t="s">
        <v>126</v>
      </c>
      <c r="AX8" s="90" t="s">
        <v>125</v>
      </c>
      <c r="AY8" s="91" t="s">
        <v>126</v>
      </c>
      <c r="AZ8" s="90" t="s">
        <v>125</v>
      </c>
      <c r="BA8" s="91" t="s">
        <v>126</v>
      </c>
      <c r="BB8" s="90" t="s">
        <v>125</v>
      </c>
      <c r="BC8" s="91" t="s">
        <v>126</v>
      </c>
      <c r="BD8" s="90" t="s">
        <v>125</v>
      </c>
      <c r="BE8" s="91" t="s">
        <v>126</v>
      </c>
      <c r="BF8" s="90" t="s">
        <v>125</v>
      </c>
      <c r="BG8" s="91" t="s">
        <v>126</v>
      </c>
      <c r="BH8" s="90" t="s">
        <v>125</v>
      </c>
      <c r="BI8" s="91" t="s">
        <v>126</v>
      </c>
      <c r="BJ8" s="90" t="s">
        <v>125</v>
      </c>
      <c r="BK8" s="91" t="s">
        <v>126</v>
      </c>
      <c r="BL8" s="90" t="s">
        <v>125</v>
      </c>
      <c r="BM8" s="91" t="s">
        <v>126</v>
      </c>
      <c r="BN8" s="90" t="s">
        <v>125</v>
      </c>
      <c r="BO8" s="91" t="s">
        <v>126</v>
      </c>
      <c r="BP8" s="90" t="s">
        <v>125</v>
      </c>
      <c r="BQ8" s="91" t="s">
        <v>126</v>
      </c>
      <c r="BR8" s="90" t="s">
        <v>125</v>
      </c>
      <c r="BS8" s="91" t="s">
        <v>126</v>
      </c>
      <c r="BT8" s="90" t="s">
        <v>125</v>
      </c>
      <c r="BU8" s="91" t="s">
        <v>126</v>
      </c>
      <c r="BV8" s="126"/>
      <c r="BW8" s="90" t="s">
        <v>125</v>
      </c>
      <c r="BX8" s="91" t="s">
        <v>126</v>
      </c>
      <c r="BY8" s="96" t="s">
        <v>125</v>
      </c>
      <c r="BZ8" s="97" t="s">
        <v>126</v>
      </c>
      <c r="CA8" s="96" t="s">
        <v>125</v>
      </c>
      <c r="CB8" s="97" t="s">
        <v>126</v>
      </c>
      <c r="CC8" s="96" t="s">
        <v>125</v>
      </c>
      <c r="CD8" s="97" t="s">
        <v>126</v>
      </c>
      <c r="CE8" s="96" t="s">
        <v>125</v>
      </c>
      <c r="CF8" s="97" t="s">
        <v>126</v>
      </c>
      <c r="CG8" s="96" t="s">
        <v>125</v>
      </c>
      <c r="CH8" s="97" t="s">
        <v>126</v>
      </c>
      <c r="CI8" s="96" t="s">
        <v>125</v>
      </c>
      <c r="CJ8" s="97" t="s">
        <v>126</v>
      </c>
      <c r="CK8" s="133"/>
      <c r="CL8" s="96" t="s">
        <v>125</v>
      </c>
      <c r="CM8" s="97" t="s">
        <v>126</v>
      </c>
    </row>
    <row r="9" spans="1:91" s="229" customFormat="1" ht="11.25" customHeight="1">
      <c r="A9" s="226"/>
      <c r="B9" s="227">
        <v>1</v>
      </c>
      <c r="C9" s="227">
        <v>2</v>
      </c>
      <c r="D9" s="227">
        <v>3</v>
      </c>
      <c r="E9" s="227">
        <v>4</v>
      </c>
      <c r="F9" s="228">
        <v>5</v>
      </c>
      <c r="G9" s="228">
        <v>7</v>
      </c>
      <c r="H9" s="228">
        <v>8</v>
      </c>
      <c r="I9" s="228">
        <v>9</v>
      </c>
      <c r="J9" s="228">
        <v>10</v>
      </c>
      <c r="K9" s="228">
        <v>11</v>
      </c>
      <c r="L9" s="228">
        <v>8</v>
      </c>
      <c r="M9" s="228">
        <v>9</v>
      </c>
      <c r="N9" s="228">
        <v>11</v>
      </c>
      <c r="O9" s="228">
        <v>12</v>
      </c>
      <c r="P9" s="228">
        <v>13</v>
      </c>
      <c r="Q9" s="228">
        <v>14</v>
      </c>
      <c r="R9" s="228">
        <v>15</v>
      </c>
      <c r="S9" s="228">
        <v>16</v>
      </c>
      <c r="T9" s="228">
        <v>17</v>
      </c>
      <c r="U9" s="228">
        <v>18</v>
      </c>
      <c r="V9" s="228">
        <v>19</v>
      </c>
      <c r="W9" s="228">
        <v>20</v>
      </c>
      <c r="X9" s="228">
        <v>21</v>
      </c>
      <c r="Y9" s="228">
        <v>22</v>
      </c>
      <c r="Z9" s="228">
        <v>23</v>
      </c>
      <c r="AA9" s="228">
        <v>24</v>
      </c>
      <c r="AB9" s="228">
        <v>25</v>
      </c>
      <c r="AC9" s="228">
        <v>26</v>
      </c>
      <c r="AD9" s="228">
        <v>27</v>
      </c>
      <c r="AE9" s="228">
        <v>28</v>
      </c>
      <c r="AF9" s="228">
        <v>29</v>
      </c>
      <c r="AG9" s="228">
        <v>30</v>
      </c>
      <c r="AH9" s="228">
        <v>31</v>
      </c>
      <c r="AI9" s="228">
        <v>32</v>
      </c>
      <c r="AJ9" s="228">
        <v>33</v>
      </c>
      <c r="AK9" s="228">
        <v>34</v>
      </c>
      <c r="AL9" s="228">
        <v>35</v>
      </c>
      <c r="AM9" s="228">
        <v>36</v>
      </c>
      <c r="AN9" s="228">
        <v>37</v>
      </c>
      <c r="AO9" s="228">
        <v>38</v>
      </c>
      <c r="AP9" s="228">
        <v>39</v>
      </c>
      <c r="AQ9" s="228">
        <v>40</v>
      </c>
      <c r="AR9" s="228">
        <v>41</v>
      </c>
      <c r="AS9" s="228">
        <v>42</v>
      </c>
      <c r="AT9" s="228">
        <v>43</v>
      </c>
      <c r="AU9" s="228">
        <v>44</v>
      </c>
      <c r="AV9" s="228">
        <v>45</v>
      </c>
      <c r="AW9" s="228">
        <v>46</v>
      </c>
      <c r="AX9" s="228">
        <v>47</v>
      </c>
      <c r="AY9" s="228">
        <v>48</v>
      </c>
      <c r="AZ9" s="228">
        <v>49</v>
      </c>
      <c r="BA9" s="228">
        <v>50</v>
      </c>
      <c r="BB9" s="228">
        <v>51</v>
      </c>
      <c r="BC9" s="228">
        <v>52</v>
      </c>
      <c r="BD9" s="228">
        <v>53</v>
      </c>
      <c r="BE9" s="228">
        <v>54</v>
      </c>
      <c r="BF9" s="228">
        <v>55</v>
      </c>
      <c r="BG9" s="228">
        <v>56</v>
      </c>
      <c r="BH9" s="228">
        <v>57</v>
      </c>
      <c r="BI9" s="228">
        <v>58</v>
      </c>
      <c r="BJ9" s="228">
        <v>59</v>
      </c>
      <c r="BK9" s="228">
        <v>60</v>
      </c>
      <c r="BL9" s="228">
        <v>61</v>
      </c>
      <c r="BM9" s="228">
        <v>62</v>
      </c>
      <c r="BN9" s="228">
        <v>63</v>
      </c>
      <c r="BO9" s="228">
        <v>64</v>
      </c>
      <c r="BP9" s="228">
        <v>65</v>
      </c>
      <c r="BQ9" s="228">
        <v>66</v>
      </c>
      <c r="BR9" s="228">
        <v>67</v>
      </c>
      <c r="BS9" s="228">
        <v>68</v>
      </c>
      <c r="BT9" s="228">
        <v>69</v>
      </c>
      <c r="BU9" s="228">
        <v>70</v>
      </c>
      <c r="BV9" s="228">
        <v>71</v>
      </c>
      <c r="BW9" s="228">
        <v>72</v>
      </c>
      <c r="BX9" s="228">
        <v>73</v>
      </c>
      <c r="BY9" s="228">
        <v>74</v>
      </c>
      <c r="BZ9" s="228">
        <v>75</v>
      </c>
      <c r="CA9" s="228">
        <v>76</v>
      </c>
      <c r="CB9" s="228">
        <v>77</v>
      </c>
      <c r="CC9" s="228">
        <v>78</v>
      </c>
      <c r="CD9" s="228">
        <v>79</v>
      </c>
      <c r="CE9" s="228">
        <v>80</v>
      </c>
      <c r="CF9" s="228">
        <v>81</v>
      </c>
      <c r="CG9" s="228">
        <v>82</v>
      </c>
      <c r="CH9" s="228">
        <v>83</v>
      </c>
      <c r="CI9" s="228">
        <v>84</v>
      </c>
      <c r="CJ9" s="228">
        <v>85</v>
      </c>
      <c r="CK9" s="228">
        <v>86</v>
      </c>
      <c r="CL9" s="228">
        <v>87</v>
      </c>
      <c r="CM9" s="228">
        <v>88</v>
      </c>
    </row>
    <row r="10" spans="1:91" s="34" customFormat="1" ht="13.5" customHeight="1">
      <c r="A10" s="16">
        <v>1</v>
      </c>
      <c r="B10" s="17" t="s">
        <v>25</v>
      </c>
      <c r="C10" s="18">
        <v>7437.6</v>
      </c>
      <c r="D10" s="19"/>
      <c r="E10" s="20">
        <f t="shared" ref="E10:E33" si="0">BW10+CL10-CI10</f>
        <v>764620.29999999993</v>
      </c>
      <c r="F10" s="20">
        <f>BX10+CM10+BV10-CJ10</f>
        <v>756561.95649999974</v>
      </c>
      <c r="G10" s="20">
        <f>F10/E10*100</f>
        <v>98.946098671458216</v>
      </c>
      <c r="H10" s="20">
        <f t="shared" ref="H10:H33" si="1">J10-E10</f>
        <v>-764620.29999999993</v>
      </c>
      <c r="I10" s="20" t="e">
        <f>K10-#REF!</f>
        <v>#REF!</v>
      </c>
      <c r="J10" s="21">
        <v>0</v>
      </c>
      <c r="K10" s="21">
        <v>130910.501</v>
      </c>
      <c r="L10" s="22">
        <f>R10+U10+X10+AA10+AD10+AG10+AQ10+AV10+AX10+AZ10+BB10+BD10+BH10+BJ10+BN10+BP10+BT10</f>
        <v>303174.40000000002</v>
      </c>
      <c r="M10" s="22">
        <f>S10+V10+Y10+AB10+AE10+AH10+AR10+AW10+AY10+BA10+BC10+BE10+BI10+BK10+BO10+BQ10+BU10</f>
        <v>295116.05650000001</v>
      </c>
      <c r="N10" s="22">
        <f>M10/L10*100</f>
        <v>97.342010572132736</v>
      </c>
      <c r="O10" s="23">
        <f t="shared" ref="O10:P33" si="2">R10+X10</f>
        <v>86450</v>
      </c>
      <c r="P10" s="23">
        <f t="shared" si="2"/>
        <v>85872.328000000009</v>
      </c>
      <c r="Q10" s="24">
        <f>P10/O10*100</f>
        <v>99.331784846732234</v>
      </c>
      <c r="R10" s="25">
        <v>26500</v>
      </c>
      <c r="S10" s="25">
        <v>23443.707999999999</v>
      </c>
      <c r="T10" s="26">
        <f>S10/R10*100</f>
        <v>88.466822641509424</v>
      </c>
      <c r="U10" s="25">
        <v>36450</v>
      </c>
      <c r="V10" s="25">
        <v>39435.236400000002</v>
      </c>
      <c r="W10" s="26">
        <f>V10/U10*100</f>
        <v>108.18994897119343</v>
      </c>
      <c r="X10" s="25">
        <v>59950</v>
      </c>
      <c r="Y10" s="25">
        <v>62428.62</v>
      </c>
      <c r="Z10" s="26">
        <f>Y10/X10*100</f>
        <v>104.1344787322769</v>
      </c>
      <c r="AA10" s="25">
        <v>20809.2</v>
      </c>
      <c r="AB10" s="25">
        <v>17522.865000000002</v>
      </c>
      <c r="AC10" s="26">
        <f>AB10/AA10*100</f>
        <v>84.207297733694716</v>
      </c>
      <c r="AD10" s="25">
        <v>4200</v>
      </c>
      <c r="AE10" s="25">
        <v>4286.6000000000004</v>
      </c>
      <c r="AF10" s="26">
        <f>AE10/AD10*100</f>
        <v>102.06190476190477</v>
      </c>
      <c r="AG10" s="27"/>
      <c r="AH10" s="27"/>
      <c r="AI10" s="27"/>
      <c r="AJ10" s="28"/>
      <c r="AK10" s="27">
        <v>429538.8</v>
      </c>
      <c r="AL10" s="27">
        <v>429538.8</v>
      </c>
      <c r="AM10" s="28">
        <v>10501.9</v>
      </c>
      <c r="AN10" s="25">
        <v>10501.9</v>
      </c>
      <c r="AO10" s="27"/>
      <c r="AP10" s="29"/>
      <c r="AQ10" s="27"/>
      <c r="AR10" s="27"/>
      <c r="AS10" s="22">
        <f t="shared" ref="AS10:AT33" si="3">AV10+AX10+AZ10+BB10</f>
        <v>52101.2</v>
      </c>
      <c r="AT10" s="22">
        <f t="shared" si="3"/>
        <v>42361.733</v>
      </c>
      <c r="AU10" s="30">
        <f>AT10/AS10*100</f>
        <v>81.306635931610032</v>
      </c>
      <c r="AV10" s="25">
        <v>21660.2</v>
      </c>
      <c r="AW10" s="25">
        <v>17389.644</v>
      </c>
      <c r="AX10" s="25"/>
      <c r="AY10" s="25"/>
      <c r="AZ10" s="27">
        <v>18980</v>
      </c>
      <c r="BA10" s="31">
        <v>14253.7</v>
      </c>
      <c r="BB10" s="32">
        <v>11461</v>
      </c>
      <c r="BC10" s="25">
        <v>10718.388999999999</v>
      </c>
      <c r="BD10" s="27"/>
      <c r="BE10" s="27"/>
      <c r="BF10" s="25">
        <v>3415.2</v>
      </c>
      <c r="BG10" s="25">
        <v>3415.2</v>
      </c>
      <c r="BH10" s="27"/>
      <c r="BI10" s="27"/>
      <c r="BJ10" s="32">
        <v>95164</v>
      </c>
      <c r="BK10" s="25">
        <v>94261.214099999997</v>
      </c>
      <c r="BL10" s="25">
        <v>29967.8</v>
      </c>
      <c r="BM10" s="25">
        <v>29412.4951</v>
      </c>
      <c r="BN10" s="32">
        <v>6500</v>
      </c>
      <c r="BO10" s="25">
        <v>10342.858</v>
      </c>
      <c r="BP10" s="32">
        <v>1500</v>
      </c>
      <c r="BQ10" s="25">
        <v>1000</v>
      </c>
      <c r="BR10" s="32"/>
      <c r="BS10" s="25"/>
      <c r="BT10" s="25"/>
      <c r="BU10" s="25">
        <v>33.222000000000001</v>
      </c>
      <c r="BV10" s="25"/>
      <c r="BW10" s="20">
        <f t="shared" ref="BW10:BW33" si="4">R10+U10+X10+AA10+AD10+AG10+AI10+AK10+AM10+AO10+AQ10+AV10+AX10+AZ10+BB10+BD10+BF10+BH10+BJ10+BN10+BP10+BR10+BT10</f>
        <v>746630.29999999993</v>
      </c>
      <c r="BX10" s="20">
        <f>S10+V10+Y10+AB10+AE10+AH11+AJ11+AL10+AN10+AP10+AR10+AW10+AY10+BA10+BC10+BE10+BG10+BI10+BK10+BO10+BQ10+BS10+BU10</f>
        <v>738571.95649999974</v>
      </c>
      <c r="BY10" s="28"/>
      <c r="BZ10" s="28"/>
      <c r="CA10" s="25">
        <v>17990</v>
      </c>
      <c r="CB10" s="25">
        <v>17990</v>
      </c>
      <c r="CC10" s="27"/>
      <c r="CD10" s="27"/>
      <c r="CE10" s="27"/>
      <c r="CF10" s="28"/>
      <c r="CG10" s="27"/>
      <c r="CH10" s="27"/>
      <c r="CI10" s="28"/>
      <c r="CJ10" s="25"/>
      <c r="CK10" s="28"/>
      <c r="CL10" s="33">
        <f t="shared" ref="CL10:CM33" si="5">BY10+CA10+CC10+CE10+CG10+CI10</f>
        <v>17990</v>
      </c>
      <c r="CM10" s="33">
        <f t="shared" si="5"/>
        <v>17990</v>
      </c>
    </row>
    <row r="11" spans="1:91" s="34" customFormat="1" ht="13.5" customHeight="1">
      <c r="A11" s="16">
        <v>2</v>
      </c>
      <c r="B11" s="17" t="s">
        <v>26</v>
      </c>
      <c r="C11" s="18">
        <v>79770</v>
      </c>
      <c r="D11" s="35"/>
      <c r="E11" s="20">
        <f t="shared" si="0"/>
        <v>794436.70000000007</v>
      </c>
      <c r="F11" s="20">
        <f t="shared" ref="F11:F33" si="6">BX11+CM11+BV11-CJ11</f>
        <v>809274.3012000001</v>
      </c>
      <c r="G11" s="20">
        <f t="shared" ref="G11:G34" si="7">F11/E11*100</f>
        <v>101.8676882878145</v>
      </c>
      <c r="H11" s="20">
        <f t="shared" si="1"/>
        <v>-794436.70000000007</v>
      </c>
      <c r="I11" s="20" t="e">
        <f>K11-#REF!</f>
        <v>#REF!</v>
      </c>
      <c r="J11" s="21">
        <v>0</v>
      </c>
      <c r="K11" s="21">
        <v>130910.501</v>
      </c>
      <c r="L11" s="22">
        <f t="shared" ref="L11:M33" si="8">R11+U11+X11+AA11+AD11+AG11+AQ11+AV11+AX11+AZ11+BB11+BD11+BH11+BJ11+BN11+BP11+BT11</f>
        <v>174479.3</v>
      </c>
      <c r="M11" s="22">
        <f t="shared" si="8"/>
        <v>200340.17819999999</v>
      </c>
      <c r="N11" s="22">
        <f t="shared" ref="N11:N34" si="9">M11/L11*100</f>
        <v>114.82174573144208</v>
      </c>
      <c r="O11" s="23">
        <f t="shared" si="2"/>
        <v>59200</v>
      </c>
      <c r="P11" s="23">
        <f t="shared" si="2"/>
        <v>65612.546999999991</v>
      </c>
      <c r="Q11" s="24">
        <f t="shared" ref="Q11:Q34" si="10">P11/O11*100</f>
        <v>110.83200506756756</v>
      </c>
      <c r="R11" s="25">
        <v>4000</v>
      </c>
      <c r="S11" s="25">
        <v>5045.4870000000001</v>
      </c>
      <c r="T11" s="26">
        <f t="shared" ref="T11:T34" si="11">S11/R11*100</f>
        <v>126.13717500000001</v>
      </c>
      <c r="U11" s="25">
        <v>44000</v>
      </c>
      <c r="V11" s="25">
        <v>48328.332600000002</v>
      </c>
      <c r="W11" s="26">
        <f t="shared" ref="W11:W34" si="12">V11/U11*100</f>
        <v>109.83711954545454</v>
      </c>
      <c r="X11" s="25">
        <v>55200</v>
      </c>
      <c r="Y11" s="25">
        <v>60567.06</v>
      </c>
      <c r="Z11" s="26">
        <f t="shared" ref="Z11:Z34" si="13">Y11/X11*100</f>
        <v>109.72293478260869</v>
      </c>
      <c r="AA11" s="25">
        <v>3667.1</v>
      </c>
      <c r="AB11" s="25">
        <v>5431.24</v>
      </c>
      <c r="AC11" s="26">
        <f t="shared" ref="AC11:AC34" si="14">AB11/AA11*100</f>
        <v>148.1072236917455</v>
      </c>
      <c r="AD11" s="25">
        <v>6000</v>
      </c>
      <c r="AE11" s="25">
        <v>5865.7</v>
      </c>
      <c r="AF11" s="26">
        <f t="shared" ref="AF11:AF34" si="15">AE11/AD11*100</f>
        <v>97.76166666666667</v>
      </c>
      <c r="AG11" s="29"/>
      <c r="AH11" s="29"/>
      <c r="AI11" s="29"/>
      <c r="AJ11" s="28"/>
      <c r="AK11" s="36">
        <v>588463.4</v>
      </c>
      <c r="AL11" s="36">
        <v>588463.4</v>
      </c>
      <c r="AM11" s="29">
        <v>3967.4</v>
      </c>
      <c r="AN11" s="25">
        <v>3967.4</v>
      </c>
      <c r="AO11" s="37"/>
      <c r="AP11" s="29"/>
      <c r="AQ11" s="29"/>
      <c r="AR11" s="29"/>
      <c r="AS11" s="22">
        <f t="shared" si="3"/>
        <v>14500</v>
      </c>
      <c r="AT11" s="22">
        <f t="shared" si="3"/>
        <v>15264.219000000001</v>
      </c>
      <c r="AU11" s="30">
        <f t="shared" ref="AU11:AU34" si="16">AT11/AS11*100</f>
        <v>105.27047586206896</v>
      </c>
      <c r="AV11" s="25">
        <v>7100</v>
      </c>
      <c r="AW11" s="25">
        <v>7963.4930000000004</v>
      </c>
      <c r="AX11" s="25"/>
      <c r="AY11" s="25"/>
      <c r="AZ11" s="25"/>
      <c r="BA11" s="28"/>
      <c r="BB11" s="32">
        <v>7400</v>
      </c>
      <c r="BC11" s="25">
        <v>7300.7259999999997</v>
      </c>
      <c r="BD11" s="29"/>
      <c r="BE11" s="29"/>
      <c r="BF11" s="25">
        <v>5363.2</v>
      </c>
      <c r="BG11" s="25">
        <v>4890.5749999999998</v>
      </c>
      <c r="BH11" s="31"/>
      <c r="BI11" s="38"/>
      <c r="BJ11" s="32">
        <v>42708.9</v>
      </c>
      <c r="BK11" s="25">
        <v>48903.203600000001</v>
      </c>
      <c r="BL11" s="25">
        <v>10500</v>
      </c>
      <c r="BM11" s="25">
        <v>13640</v>
      </c>
      <c r="BN11" s="32"/>
      <c r="BO11" s="25"/>
      <c r="BP11" s="32"/>
      <c r="BQ11" s="25"/>
      <c r="BR11" s="32"/>
      <c r="BS11" s="25"/>
      <c r="BT11" s="25">
        <v>4403.3</v>
      </c>
      <c r="BU11" s="25">
        <v>10934.936</v>
      </c>
      <c r="BV11" s="25"/>
      <c r="BW11" s="20">
        <f t="shared" si="4"/>
        <v>772273.3</v>
      </c>
      <c r="BX11" s="20">
        <f t="shared" ref="BX11:BX33" si="17">S11+V11+Y11+AB11+AE11+AH12+AJ12+AL11+AN11+AP11+AR11+AW11+AY11+BA11+BC11+BE11+BG11+BI11+BK11+BO11+BQ11+BS11+BU11</f>
        <v>797661.55320000008</v>
      </c>
      <c r="BY11" s="28"/>
      <c r="BZ11" s="28"/>
      <c r="CA11" s="25">
        <v>3100</v>
      </c>
      <c r="CB11" s="25">
        <v>3100</v>
      </c>
      <c r="CC11" s="29"/>
      <c r="CD11" s="29"/>
      <c r="CE11" s="31">
        <v>19063.400000000001</v>
      </c>
      <c r="CF11" s="28">
        <v>8512.7479999999996</v>
      </c>
      <c r="CG11" s="29"/>
      <c r="CH11" s="29"/>
      <c r="CI11" s="28"/>
      <c r="CJ11" s="25"/>
      <c r="CK11" s="28"/>
      <c r="CL11" s="33">
        <f t="shared" si="5"/>
        <v>22163.4</v>
      </c>
      <c r="CM11" s="33">
        <f t="shared" si="5"/>
        <v>11612.748</v>
      </c>
    </row>
    <row r="12" spans="1:91" s="34" customFormat="1" ht="13.5" customHeight="1">
      <c r="A12" s="16">
        <v>3</v>
      </c>
      <c r="B12" s="39" t="s">
        <v>27</v>
      </c>
      <c r="C12" s="40">
        <v>67640.399999999994</v>
      </c>
      <c r="D12" s="40"/>
      <c r="E12" s="20">
        <f t="shared" si="0"/>
        <v>441986.3</v>
      </c>
      <c r="F12" s="20">
        <f t="shared" si="6"/>
        <v>440036.19160000002</v>
      </c>
      <c r="G12" s="20">
        <f t="shared" si="7"/>
        <v>99.558785328866534</v>
      </c>
      <c r="H12" s="20">
        <f t="shared" si="1"/>
        <v>-441986.3</v>
      </c>
      <c r="I12" s="20" t="e">
        <f>K12-#REF!</f>
        <v>#REF!</v>
      </c>
      <c r="J12" s="21">
        <v>0</v>
      </c>
      <c r="K12" s="21">
        <v>130910.501</v>
      </c>
      <c r="L12" s="22">
        <f t="shared" si="8"/>
        <v>122953.8</v>
      </c>
      <c r="M12" s="22">
        <f t="shared" si="8"/>
        <v>120997.45759999999</v>
      </c>
      <c r="N12" s="22">
        <f t="shared" si="9"/>
        <v>98.408880083413436</v>
      </c>
      <c r="O12" s="23">
        <f t="shared" si="2"/>
        <v>51420</v>
      </c>
      <c r="P12" s="23">
        <f t="shared" si="2"/>
        <v>52503.813900000001</v>
      </c>
      <c r="Q12" s="24">
        <f t="shared" si="10"/>
        <v>102.10776721120187</v>
      </c>
      <c r="R12" s="25">
        <v>2020</v>
      </c>
      <c r="S12" s="25">
        <v>4366.8099000000002</v>
      </c>
      <c r="T12" s="26">
        <f t="shared" si="11"/>
        <v>216.17870792079211</v>
      </c>
      <c r="U12" s="25">
        <v>18300</v>
      </c>
      <c r="V12" s="25">
        <v>18333.358</v>
      </c>
      <c r="W12" s="26">
        <f t="shared" si="12"/>
        <v>100.18228415300547</v>
      </c>
      <c r="X12" s="25">
        <v>49400</v>
      </c>
      <c r="Y12" s="25">
        <v>48137.004000000001</v>
      </c>
      <c r="Z12" s="26">
        <f t="shared" si="13"/>
        <v>97.443327935222683</v>
      </c>
      <c r="AA12" s="25">
        <v>4691.8</v>
      </c>
      <c r="AB12" s="25">
        <v>4836.3018000000002</v>
      </c>
      <c r="AC12" s="26">
        <f t="shared" si="14"/>
        <v>103.0798797902724</v>
      </c>
      <c r="AD12" s="25">
        <v>6500</v>
      </c>
      <c r="AE12" s="25">
        <v>5278.41</v>
      </c>
      <c r="AF12" s="26">
        <f t="shared" si="15"/>
        <v>81.206307692307689</v>
      </c>
      <c r="AG12" s="29"/>
      <c r="AH12" s="29"/>
      <c r="AI12" s="29"/>
      <c r="AJ12" s="28"/>
      <c r="AK12" s="27">
        <v>279876.40000000002</v>
      </c>
      <c r="AL12" s="27">
        <v>279876.40000000002</v>
      </c>
      <c r="AM12" s="29">
        <v>7701.3</v>
      </c>
      <c r="AN12" s="25">
        <v>7701.3</v>
      </c>
      <c r="AO12" s="37"/>
      <c r="AP12" s="29"/>
      <c r="AQ12" s="29"/>
      <c r="AR12" s="29"/>
      <c r="AS12" s="22">
        <f t="shared" si="3"/>
        <v>12800</v>
      </c>
      <c r="AT12" s="22">
        <f t="shared" si="3"/>
        <v>12471.271999999999</v>
      </c>
      <c r="AU12" s="30">
        <f t="shared" si="16"/>
        <v>97.431812499999992</v>
      </c>
      <c r="AV12" s="25">
        <v>9300</v>
      </c>
      <c r="AW12" s="25">
        <v>8322.7999999999993</v>
      </c>
      <c r="AX12" s="25"/>
      <c r="AY12" s="25"/>
      <c r="AZ12" s="25"/>
      <c r="BA12" s="28"/>
      <c r="BB12" s="32">
        <v>3500</v>
      </c>
      <c r="BC12" s="25">
        <v>4148.4719999999998</v>
      </c>
      <c r="BD12" s="29"/>
      <c r="BE12" s="29"/>
      <c r="BF12" s="25">
        <v>5358</v>
      </c>
      <c r="BG12" s="25">
        <v>5354.1</v>
      </c>
      <c r="BH12" s="31"/>
      <c r="BI12" s="38"/>
      <c r="BJ12" s="32">
        <v>24452</v>
      </c>
      <c r="BK12" s="25">
        <v>24408.8995</v>
      </c>
      <c r="BL12" s="25">
        <v>5100</v>
      </c>
      <c r="BM12" s="25">
        <v>4982.4286000000002</v>
      </c>
      <c r="BN12" s="32">
        <v>100</v>
      </c>
      <c r="BO12" s="25">
        <v>88.06</v>
      </c>
      <c r="BP12" s="32"/>
      <c r="BQ12" s="25"/>
      <c r="BR12" s="32">
        <v>700</v>
      </c>
      <c r="BS12" s="25">
        <v>710.13400000000001</v>
      </c>
      <c r="BT12" s="25">
        <v>4690</v>
      </c>
      <c r="BU12" s="25">
        <v>3077.3424</v>
      </c>
      <c r="BV12" s="25"/>
      <c r="BW12" s="20">
        <f t="shared" si="4"/>
        <v>416589.5</v>
      </c>
      <c r="BX12" s="20">
        <f t="shared" si="17"/>
        <v>414639.39160000003</v>
      </c>
      <c r="BY12" s="28"/>
      <c r="BZ12" s="28"/>
      <c r="CA12" s="25">
        <v>25396.799999999999</v>
      </c>
      <c r="CB12" s="25">
        <v>25396.799999999999</v>
      </c>
      <c r="CC12" s="29"/>
      <c r="CD12" s="29"/>
      <c r="CE12" s="29"/>
      <c r="CF12" s="31"/>
      <c r="CG12" s="29"/>
      <c r="CH12" s="29"/>
      <c r="CI12" s="28">
        <v>750</v>
      </c>
      <c r="CJ12" s="25">
        <v>0</v>
      </c>
      <c r="CK12" s="28"/>
      <c r="CL12" s="33">
        <f t="shared" si="5"/>
        <v>26146.799999999999</v>
      </c>
      <c r="CM12" s="33">
        <f t="shared" si="5"/>
        <v>25396.799999999999</v>
      </c>
    </row>
    <row r="13" spans="1:91" s="34" customFormat="1" ht="13.5" customHeight="1">
      <c r="A13" s="16">
        <v>4</v>
      </c>
      <c r="B13" s="39" t="s">
        <v>28</v>
      </c>
      <c r="C13" s="40">
        <v>62309.8</v>
      </c>
      <c r="D13" s="40"/>
      <c r="E13" s="20">
        <f t="shared" si="0"/>
        <v>249960.39200000002</v>
      </c>
      <c r="F13" s="20">
        <f t="shared" si="6"/>
        <v>246463.57879999999</v>
      </c>
      <c r="G13" s="20">
        <f t="shared" si="7"/>
        <v>98.601053082041872</v>
      </c>
      <c r="H13" s="20">
        <f t="shared" si="1"/>
        <v>-249960.39200000002</v>
      </c>
      <c r="I13" s="20" t="e">
        <f>K13-#REF!</f>
        <v>#REF!</v>
      </c>
      <c r="J13" s="21">
        <v>0</v>
      </c>
      <c r="K13" s="21">
        <v>130910.501</v>
      </c>
      <c r="L13" s="22">
        <f t="shared" si="8"/>
        <v>91867.251999999993</v>
      </c>
      <c r="M13" s="22">
        <f t="shared" si="8"/>
        <v>91986.078799999988</v>
      </c>
      <c r="N13" s="22">
        <f t="shared" si="9"/>
        <v>100.12934620053726</v>
      </c>
      <c r="O13" s="23">
        <f t="shared" si="2"/>
        <v>31709.952000000001</v>
      </c>
      <c r="P13" s="23">
        <f t="shared" si="2"/>
        <v>30478.27</v>
      </c>
      <c r="Q13" s="24">
        <f t="shared" si="10"/>
        <v>96.115787245594063</v>
      </c>
      <c r="R13" s="25">
        <v>1545.952</v>
      </c>
      <c r="S13" s="25">
        <v>1218.0050000000001</v>
      </c>
      <c r="T13" s="26">
        <f t="shared" si="11"/>
        <v>78.786728177847692</v>
      </c>
      <c r="U13" s="25">
        <v>29686.9</v>
      </c>
      <c r="V13" s="25">
        <v>33005.649799999999</v>
      </c>
      <c r="W13" s="26">
        <f t="shared" si="12"/>
        <v>111.1791726316995</v>
      </c>
      <c r="X13" s="25">
        <v>30164</v>
      </c>
      <c r="Y13" s="25">
        <v>29260.264999999999</v>
      </c>
      <c r="Z13" s="26">
        <f t="shared" si="13"/>
        <v>97.003928524068428</v>
      </c>
      <c r="AA13" s="25">
        <v>2016.2</v>
      </c>
      <c r="AB13" s="25">
        <v>2936.4760000000001</v>
      </c>
      <c r="AC13" s="26">
        <f t="shared" si="14"/>
        <v>145.64408292828094</v>
      </c>
      <c r="AD13" s="25"/>
      <c r="AE13" s="25"/>
      <c r="AF13" s="26"/>
      <c r="AG13" s="29"/>
      <c r="AH13" s="29"/>
      <c r="AI13" s="29"/>
      <c r="AJ13" s="28"/>
      <c r="AK13" s="36">
        <v>133601.79999999999</v>
      </c>
      <c r="AL13" s="36">
        <v>133601.79999999999</v>
      </c>
      <c r="AM13" s="29">
        <v>23500.7</v>
      </c>
      <c r="AN13" s="25">
        <v>23500.7</v>
      </c>
      <c r="AO13" s="37"/>
      <c r="AP13" s="29"/>
      <c r="AQ13" s="29"/>
      <c r="AR13" s="29"/>
      <c r="AS13" s="22">
        <f t="shared" si="3"/>
        <v>13434.7</v>
      </c>
      <c r="AT13" s="22">
        <f t="shared" si="3"/>
        <v>12787.846</v>
      </c>
      <c r="AU13" s="30">
        <f t="shared" si="16"/>
        <v>95.185199520644289</v>
      </c>
      <c r="AV13" s="25">
        <v>11684.7</v>
      </c>
      <c r="AW13" s="25">
        <v>10926.9</v>
      </c>
      <c r="AX13" s="25"/>
      <c r="AY13" s="25"/>
      <c r="AZ13" s="25"/>
      <c r="BA13" s="28"/>
      <c r="BB13" s="32">
        <v>1750</v>
      </c>
      <c r="BC13" s="25">
        <v>1860.9459999999999</v>
      </c>
      <c r="BD13" s="29"/>
      <c r="BE13" s="29"/>
      <c r="BF13" s="25"/>
      <c r="BG13" s="25"/>
      <c r="BH13" s="31"/>
      <c r="BI13" s="38"/>
      <c r="BJ13" s="32">
        <v>14959.5</v>
      </c>
      <c r="BK13" s="25">
        <v>12494.67</v>
      </c>
      <c r="BL13" s="25">
        <v>3870</v>
      </c>
      <c r="BM13" s="25">
        <v>1356.97</v>
      </c>
      <c r="BN13" s="32"/>
      <c r="BO13" s="25"/>
      <c r="BP13" s="32">
        <v>50</v>
      </c>
      <c r="BQ13" s="25">
        <v>0</v>
      </c>
      <c r="BR13" s="32"/>
      <c r="BS13" s="25"/>
      <c r="BT13" s="25">
        <v>10</v>
      </c>
      <c r="BU13" s="25">
        <v>283.16699999999997</v>
      </c>
      <c r="BV13" s="25">
        <v>-2625</v>
      </c>
      <c r="BW13" s="20">
        <f t="shared" si="4"/>
        <v>248969.75200000001</v>
      </c>
      <c r="BX13" s="20">
        <f t="shared" si="17"/>
        <v>249088.57879999999</v>
      </c>
      <c r="BY13" s="28"/>
      <c r="BZ13" s="28"/>
      <c r="CA13" s="25">
        <v>990.64</v>
      </c>
      <c r="CB13" s="25">
        <v>0</v>
      </c>
      <c r="CC13" s="29"/>
      <c r="CD13" s="29"/>
      <c r="CE13" s="29"/>
      <c r="CF13" s="31"/>
      <c r="CG13" s="29"/>
      <c r="CH13" s="29"/>
      <c r="CI13" s="28"/>
      <c r="CJ13" s="25"/>
      <c r="CK13" s="28"/>
      <c r="CL13" s="33">
        <f t="shared" si="5"/>
        <v>990.64</v>
      </c>
      <c r="CM13" s="33">
        <f t="shared" si="5"/>
        <v>0</v>
      </c>
    </row>
    <row r="14" spans="1:91" s="34" customFormat="1" ht="13.5" customHeight="1">
      <c r="A14" s="16">
        <v>5</v>
      </c>
      <c r="B14" s="39" t="s">
        <v>29</v>
      </c>
      <c r="C14" s="40">
        <v>11322.9</v>
      </c>
      <c r="D14" s="40"/>
      <c r="E14" s="20">
        <f t="shared" si="0"/>
        <v>151674.80000000002</v>
      </c>
      <c r="F14" s="20">
        <f t="shared" si="6"/>
        <v>146805.74800000002</v>
      </c>
      <c r="G14" s="20">
        <f t="shared" si="7"/>
        <v>96.789808194901198</v>
      </c>
      <c r="H14" s="20">
        <f t="shared" si="1"/>
        <v>-151674.80000000002</v>
      </c>
      <c r="I14" s="20" t="e">
        <f>K14-#REF!</f>
        <v>#REF!</v>
      </c>
      <c r="J14" s="21">
        <v>0</v>
      </c>
      <c r="K14" s="21">
        <v>130910.501</v>
      </c>
      <c r="L14" s="22">
        <f t="shared" si="8"/>
        <v>43008.3</v>
      </c>
      <c r="M14" s="22">
        <f t="shared" si="8"/>
        <v>38139.248</v>
      </c>
      <c r="N14" s="22">
        <f t="shared" si="9"/>
        <v>88.678808509055216</v>
      </c>
      <c r="O14" s="23">
        <f t="shared" si="2"/>
        <v>17814</v>
      </c>
      <c r="P14" s="23">
        <f t="shared" si="2"/>
        <v>18438.162</v>
      </c>
      <c r="Q14" s="24">
        <f t="shared" si="10"/>
        <v>103.50377231391042</v>
      </c>
      <c r="R14" s="25">
        <v>500</v>
      </c>
      <c r="S14" s="25">
        <v>536.52</v>
      </c>
      <c r="T14" s="26">
        <f t="shared" si="11"/>
        <v>107.304</v>
      </c>
      <c r="U14" s="25">
        <v>8825</v>
      </c>
      <c r="V14" s="25">
        <v>4805.0720000000001</v>
      </c>
      <c r="W14" s="26">
        <f t="shared" si="12"/>
        <v>54.448407932011335</v>
      </c>
      <c r="X14" s="25">
        <v>17314</v>
      </c>
      <c r="Y14" s="25">
        <v>17901.642</v>
      </c>
      <c r="Z14" s="26">
        <f t="shared" si="13"/>
        <v>103.39402795425667</v>
      </c>
      <c r="AA14" s="25">
        <v>527.29999999999995</v>
      </c>
      <c r="AB14" s="25">
        <v>504.67</v>
      </c>
      <c r="AC14" s="26">
        <f t="shared" si="14"/>
        <v>95.708325431443214</v>
      </c>
      <c r="AD14" s="25"/>
      <c r="AE14" s="25"/>
      <c r="AF14" s="26"/>
      <c r="AG14" s="28"/>
      <c r="AH14" s="28"/>
      <c r="AI14" s="28"/>
      <c r="AJ14" s="28"/>
      <c r="AK14" s="36">
        <v>92434.3</v>
      </c>
      <c r="AL14" s="36">
        <v>92434.3</v>
      </c>
      <c r="AM14" s="28">
        <v>4667.5</v>
      </c>
      <c r="AN14" s="25">
        <v>4667.5</v>
      </c>
      <c r="AO14" s="37"/>
      <c r="AP14" s="28"/>
      <c r="AQ14" s="29"/>
      <c r="AR14" s="29"/>
      <c r="AS14" s="22">
        <f t="shared" si="3"/>
        <v>3182</v>
      </c>
      <c r="AT14" s="22">
        <f t="shared" si="3"/>
        <v>3363.3</v>
      </c>
      <c r="AU14" s="30">
        <f t="shared" si="16"/>
        <v>105.69767441860465</v>
      </c>
      <c r="AV14" s="25">
        <v>2842</v>
      </c>
      <c r="AW14" s="25">
        <v>3243.3</v>
      </c>
      <c r="AX14" s="25"/>
      <c r="AY14" s="25"/>
      <c r="AZ14" s="25"/>
      <c r="BA14" s="28"/>
      <c r="BB14" s="32">
        <v>340</v>
      </c>
      <c r="BC14" s="25">
        <v>120</v>
      </c>
      <c r="BD14" s="29"/>
      <c r="BE14" s="28"/>
      <c r="BF14" s="25"/>
      <c r="BG14" s="25"/>
      <c r="BH14" s="31"/>
      <c r="BI14" s="38"/>
      <c r="BJ14" s="32">
        <v>12600</v>
      </c>
      <c r="BK14" s="25">
        <v>10948.044</v>
      </c>
      <c r="BL14" s="25">
        <v>3100</v>
      </c>
      <c r="BM14" s="25">
        <v>683.65</v>
      </c>
      <c r="BN14" s="32"/>
      <c r="BO14" s="25"/>
      <c r="BP14" s="32">
        <v>30</v>
      </c>
      <c r="BQ14" s="25">
        <v>0</v>
      </c>
      <c r="BR14" s="32"/>
      <c r="BS14" s="25"/>
      <c r="BT14" s="25">
        <v>30</v>
      </c>
      <c r="BU14" s="25">
        <v>80</v>
      </c>
      <c r="BV14" s="25"/>
      <c r="BW14" s="20">
        <f t="shared" si="4"/>
        <v>140110.1</v>
      </c>
      <c r="BX14" s="20">
        <f t="shared" si="17"/>
        <v>135241.04800000001</v>
      </c>
      <c r="BY14" s="28">
        <v>5989</v>
      </c>
      <c r="BZ14" s="25">
        <v>5989</v>
      </c>
      <c r="CA14" s="25">
        <v>5575.7</v>
      </c>
      <c r="CB14" s="25">
        <v>5575.7</v>
      </c>
      <c r="CC14" s="28"/>
      <c r="CD14" s="28"/>
      <c r="CE14" s="28"/>
      <c r="CF14" s="31"/>
      <c r="CG14" s="28"/>
      <c r="CH14" s="28"/>
      <c r="CI14" s="28"/>
      <c r="CJ14" s="25"/>
      <c r="CK14" s="28"/>
      <c r="CL14" s="33">
        <f t="shared" si="5"/>
        <v>11564.7</v>
      </c>
      <c r="CM14" s="33">
        <f t="shared" si="5"/>
        <v>11564.7</v>
      </c>
    </row>
    <row r="15" spans="1:91" s="8" customFormat="1" ht="13.5" customHeight="1">
      <c r="A15" s="16">
        <v>6</v>
      </c>
      <c r="B15" s="39" t="s">
        <v>30</v>
      </c>
      <c r="C15" s="40">
        <v>67.099999999999994</v>
      </c>
      <c r="D15" s="40">
        <v>1091.3</v>
      </c>
      <c r="E15" s="20">
        <f t="shared" si="0"/>
        <v>555897.5</v>
      </c>
      <c r="F15" s="20">
        <f t="shared" si="6"/>
        <v>543793.78540000005</v>
      </c>
      <c r="G15" s="20">
        <f t="shared" si="7"/>
        <v>97.822671517680888</v>
      </c>
      <c r="H15" s="20">
        <f t="shared" si="1"/>
        <v>-555897.5</v>
      </c>
      <c r="I15" s="20" t="e">
        <f>K15-#REF!</f>
        <v>#REF!</v>
      </c>
      <c r="J15" s="21">
        <v>0</v>
      </c>
      <c r="K15" s="21">
        <v>130910.501</v>
      </c>
      <c r="L15" s="22">
        <f t="shared" si="8"/>
        <v>167316</v>
      </c>
      <c r="M15" s="22">
        <f t="shared" si="8"/>
        <v>155225.98540000001</v>
      </c>
      <c r="N15" s="22">
        <f t="shared" si="9"/>
        <v>92.774143178177823</v>
      </c>
      <c r="O15" s="23">
        <f t="shared" si="2"/>
        <v>64045</v>
      </c>
      <c r="P15" s="23">
        <f t="shared" si="2"/>
        <v>57782.353000000003</v>
      </c>
      <c r="Q15" s="24">
        <f t="shared" si="10"/>
        <v>90.221489577640725</v>
      </c>
      <c r="R15" s="25">
        <v>5700</v>
      </c>
      <c r="S15" s="25">
        <v>6625.2219999999998</v>
      </c>
      <c r="T15" s="26">
        <f t="shared" si="11"/>
        <v>116.23196491228069</v>
      </c>
      <c r="U15" s="25">
        <v>2000</v>
      </c>
      <c r="V15" s="25">
        <v>1806.8761999999999</v>
      </c>
      <c r="W15" s="26">
        <f t="shared" si="12"/>
        <v>90.343809999999991</v>
      </c>
      <c r="X15" s="25">
        <v>58345</v>
      </c>
      <c r="Y15" s="25">
        <v>51157.131000000001</v>
      </c>
      <c r="Z15" s="26">
        <f t="shared" si="13"/>
        <v>87.680402776587542</v>
      </c>
      <c r="AA15" s="25">
        <v>10020</v>
      </c>
      <c r="AB15" s="25">
        <v>10005.4593</v>
      </c>
      <c r="AC15" s="26">
        <f t="shared" si="14"/>
        <v>99.854883233532945</v>
      </c>
      <c r="AD15" s="25">
        <v>6000</v>
      </c>
      <c r="AE15" s="25">
        <v>5923.9</v>
      </c>
      <c r="AF15" s="26">
        <f t="shared" si="15"/>
        <v>98.731666666666655</v>
      </c>
      <c r="AG15" s="29"/>
      <c r="AH15" s="29"/>
      <c r="AI15" s="29"/>
      <c r="AJ15" s="28"/>
      <c r="AK15" s="41">
        <v>367505.6</v>
      </c>
      <c r="AL15" s="41">
        <v>367505.6</v>
      </c>
      <c r="AM15" s="29">
        <v>13769.2</v>
      </c>
      <c r="AN15" s="25">
        <v>13769.2</v>
      </c>
      <c r="AO15" s="37"/>
      <c r="AP15" s="29"/>
      <c r="AQ15" s="29"/>
      <c r="AR15" s="29"/>
      <c r="AS15" s="22">
        <f t="shared" si="3"/>
        <v>2500</v>
      </c>
      <c r="AT15" s="22">
        <f t="shared" si="3"/>
        <v>2125.9369999999999</v>
      </c>
      <c r="AU15" s="30">
        <f t="shared" si="16"/>
        <v>85.037480000000002</v>
      </c>
      <c r="AV15" s="25">
        <v>2500</v>
      </c>
      <c r="AW15" s="25">
        <v>2125.9369999999999</v>
      </c>
      <c r="AX15" s="25"/>
      <c r="AY15" s="25"/>
      <c r="AZ15" s="25"/>
      <c r="BA15" s="42"/>
      <c r="BB15" s="32"/>
      <c r="BC15" s="25"/>
      <c r="BD15" s="29"/>
      <c r="BE15" s="29"/>
      <c r="BF15" s="25">
        <v>7306.7</v>
      </c>
      <c r="BG15" s="25">
        <v>7293</v>
      </c>
      <c r="BH15" s="31"/>
      <c r="BI15" s="31"/>
      <c r="BJ15" s="32">
        <v>82351</v>
      </c>
      <c r="BK15" s="25">
        <v>75647.2261</v>
      </c>
      <c r="BL15" s="25">
        <v>26500</v>
      </c>
      <c r="BM15" s="25">
        <v>26807.4961</v>
      </c>
      <c r="BN15" s="32"/>
      <c r="BO15" s="25"/>
      <c r="BP15" s="32">
        <v>400</v>
      </c>
      <c r="BQ15" s="25">
        <v>400</v>
      </c>
      <c r="BR15" s="32"/>
      <c r="BS15" s="25"/>
      <c r="BT15" s="25"/>
      <c r="BU15" s="25">
        <v>1534.2338</v>
      </c>
      <c r="BV15" s="25"/>
      <c r="BW15" s="20">
        <f t="shared" si="4"/>
        <v>555897.5</v>
      </c>
      <c r="BX15" s="20">
        <f t="shared" si="17"/>
        <v>543793.78540000005</v>
      </c>
      <c r="BY15" s="28"/>
      <c r="BZ15" s="25"/>
      <c r="CA15" s="25"/>
      <c r="CB15" s="25"/>
      <c r="CC15" s="29"/>
      <c r="CD15" s="29"/>
      <c r="CE15" s="29"/>
      <c r="CF15" s="31"/>
      <c r="CG15" s="29"/>
      <c r="CH15" s="29"/>
      <c r="CI15" s="28"/>
      <c r="CJ15" s="25"/>
      <c r="CK15" s="28"/>
      <c r="CL15" s="33">
        <f t="shared" si="5"/>
        <v>0</v>
      </c>
      <c r="CM15" s="33">
        <f t="shared" si="5"/>
        <v>0</v>
      </c>
    </row>
    <row r="16" spans="1:91" s="47" customFormat="1" ht="13.5" customHeight="1">
      <c r="A16" s="16">
        <v>7</v>
      </c>
      <c r="B16" s="39" t="s">
        <v>31</v>
      </c>
      <c r="C16" s="43">
        <v>69.5</v>
      </c>
      <c r="D16" s="44"/>
      <c r="E16" s="20">
        <f t="shared" si="0"/>
        <v>61983.599999999991</v>
      </c>
      <c r="F16" s="20">
        <f t="shared" si="6"/>
        <v>61983.595999999998</v>
      </c>
      <c r="G16" s="20">
        <f t="shared" si="7"/>
        <v>99.999993546680102</v>
      </c>
      <c r="H16" s="20">
        <f t="shared" si="1"/>
        <v>-61983.599999999991</v>
      </c>
      <c r="I16" s="20" t="e">
        <f>K16-#REF!</f>
        <v>#REF!</v>
      </c>
      <c r="J16" s="21">
        <v>0</v>
      </c>
      <c r="K16" s="21">
        <v>130910.501</v>
      </c>
      <c r="L16" s="22">
        <f t="shared" si="8"/>
        <v>6646.7999999999993</v>
      </c>
      <c r="M16" s="22">
        <f t="shared" si="8"/>
        <v>6646.7960000000003</v>
      </c>
      <c r="N16" s="22">
        <f t="shared" si="9"/>
        <v>99.999939820665588</v>
      </c>
      <c r="O16" s="23">
        <f t="shared" si="2"/>
        <v>4440.6000000000004</v>
      </c>
      <c r="P16" s="23">
        <f t="shared" si="2"/>
        <v>4440.5839999999998</v>
      </c>
      <c r="Q16" s="24">
        <f t="shared" si="10"/>
        <v>99.99963968833039</v>
      </c>
      <c r="R16" s="25">
        <v>47.5</v>
      </c>
      <c r="S16" s="25">
        <v>47.514000000000003</v>
      </c>
      <c r="T16" s="26">
        <f t="shared" si="11"/>
        <v>100.02947368421053</v>
      </c>
      <c r="U16" s="25">
        <v>16.899999999999999</v>
      </c>
      <c r="V16" s="25">
        <v>16.872</v>
      </c>
      <c r="W16" s="26">
        <f t="shared" si="12"/>
        <v>99.834319526627226</v>
      </c>
      <c r="X16" s="26">
        <v>4393.1000000000004</v>
      </c>
      <c r="Y16" s="25">
        <v>4393.07</v>
      </c>
      <c r="Z16" s="26">
        <f t="shared" si="13"/>
        <v>99.99931711092394</v>
      </c>
      <c r="AA16" s="25">
        <v>257.2</v>
      </c>
      <c r="AB16" s="25">
        <v>257.2</v>
      </c>
      <c r="AC16" s="26">
        <f t="shared" si="14"/>
        <v>100</v>
      </c>
      <c r="AD16" s="31"/>
      <c r="AE16" s="45"/>
      <c r="AF16" s="26"/>
      <c r="AG16" s="29"/>
      <c r="AH16" s="29"/>
      <c r="AI16" s="29"/>
      <c r="AJ16" s="28"/>
      <c r="AK16" s="41">
        <v>52769.7</v>
      </c>
      <c r="AL16" s="41">
        <v>52769.7</v>
      </c>
      <c r="AM16" s="29">
        <v>2567.1</v>
      </c>
      <c r="AN16" s="25">
        <v>2567.1</v>
      </c>
      <c r="AO16" s="28"/>
      <c r="AP16" s="29"/>
      <c r="AQ16" s="29"/>
      <c r="AR16" s="29"/>
      <c r="AS16" s="22">
        <f t="shared" si="3"/>
        <v>373</v>
      </c>
      <c r="AT16" s="22">
        <f t="shared" si="3"/>
        <v>373.04</v>
      </c>
      <c r="AU16" s="30">
        <f t="shared" si="16"/>
        <v>100.01072386058982</v>
      </c>
      <c r="AV16" s="25"/>
      <c r="AW16" s="25"/>
      <c r="AX16" s="25"/>
      <c r="AY16" s="25"/>
      <c r="AZ16" s="25"/>
      <c r="BA16" s="28"/>
      <c r="BB16" s="25">
        <v>373</v>
      </c>
      <c r="BC16" s="25">
        <v>373.04</v>
      </c>
      <c r="BD16" s="29"/>
      <c r="BE16" s="29"/>
      <c r="BF16" s="28"/>
      <c r="BG16" s="28"/>
      <c r="BH16" s="31">
        <v>1559.1</v>
      </c>
      <c r="BI16" s="31">
        <v>1559.1</v>
      </c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46"/>
      <c r="BU16" s="25"/>
      <c r="BV16" s="28"/>
      <c r="BW16" s="20">
        <f t="shared" si="4"/>
        <v>61983.599999999991</v>
      </c>
      <c r="BX16" s="20">
        <f t="shared" si="17"/>
        <v>61983.595999999998</v>
      </c>
      <c r="BY16" s="29"/>
      <c r="BZ16" s="25"/>
      <c r="CA16" s="25"/>
      <c r="CB16" s="25"/>
      <c r="CC16" s="29"/>
      <c r="CD16" s="29"/>
      <c r="CE16" s="29"/>
      <c r="CF16" s="29"/>
      <c r="CG16" s="29"/>
      <c r="CH16" s="29"/>
      <c r="CI16" s="28"/>
      <c r="CJ16" s="25"/>
      <c r="CK16" s="28"/>
      <c r="CL16" s="33">
        <f t="shared" si="5"/>
        <v>0</v>
      </c>
      <c r="CM16" s="33">
        <f t="shared" si="5"/>
        <v>0</v>
      </c>
    </row>
    <row r="17" spans="1:91" s="8" customFormat="1" ht="13.5" customHeight="1">
      <c r="A17" s="16">
        <v>8</v>
      </c>
      <c r="B17" s="39" t="s">
        <v>32</v>
      </c>
      <c r="C17" s="40">
        <v>1079.5</v>
      </c>
      <c r="D17" s="35"/>
      <c r="E17" s="20">
        <f t="shared" si="0"/>
        <v>11721.1</v>
      </c>
      <c r="F17" s="20">
        <f t="shared" si="6"/>
        <v>11756.342000000001</v>
      </c>
      <c r="G17" s="20">
        <f t="shared" si="7"/>
        <v>100.3006714386875</v>
      </c>
      <c r="H17" s="20">
        <f t="shared" si="1"/>
        <v>-11721.1</v>
      </c>
      <c r="I17" s="20" t="e">
        <f>K17-#REF!</f>
        <v>#REF!</v>
      </c>
      <c r="J17" s="21">
        <v>0</v>
      </c>
      <c r="K17" s="21">
        <v>130910.501</v>
      </c>
      <c r="L17" s="22">
        <f t="shared" si="8"/>
        <v>3720.7000000000003</v>
      </c>
      <c r="M17" s="22">
        <f t="shared" si="8"/>
        <v>3755.942</v>
      </c>
      <c r="N17" s="22">
        <f t="shared" si="9"/>
        <v>100.94718735721773</v>
      </c>
      <c r="O17" s="23">
        <f t="shared" si="2"/>
        <v>1307.3</v>
      </c>
      <c r="P17" s="23">
        <f t="shared" si="2"/>
        <v>1362.93</v>
      </c>
      <c r="Q17" s="24">
        <f t="shared" si="10"/>
        <v>104.25533542415666</v>
      </c>
      <c r="R17" s="25">
        <v>0.3</v>
      </c>
      <c r="S17" s="25">
        <v>0.316</v>
      </c>
      <c r="T17" s="26">
        <f t="shared" si="11"/>
        <v>105.33333333333334</v>
      </c>
      <c r="U17" s="25">
        <v>1993</v>
      </c>
      <c r="V17" s="25">
        <v>1972.662</v>
      </c>
      <c r="W17" s="26">
        <f t="shared" si="12"/>
        <v>98.979528349222278</v>
      </c>
      <c r="X17" s="25">
        <v>1307</v>
      </c>
      <c r="Y17" s="25">
        <v>1362.614</v>
      </c>
      <c r="Z17" s="26">
        <f t="shared" si="13"/>
        <v>104.25508798775822</v>
      </c>
      <c r="AA17" s="25"/>
      <c r="AB17" s="25"/>
      <c r="AC17" s="26"/>
      <c r="AD17" s="25"/>
      <c r="AE17" s="45"/>
      <c r="AF17" s="26"/>
      <c r="AG17" s="29"/>
      <c r="AH17" s="29"/>
      <c r="AI17" s="29"/>
      <c r="AJ17" s="28"/>
      <c r="AK17" s="41">
        <v>8000.4</v>
      </c>
      <c r="AL17" s="41">
        <v>8000.4</v>
      </c>
      <c r="AM17" s="29"/>
      <c r="AN17" s="25"/>
      <c r="AO17" s="28"/>
      <c r="AP17" s="29"/>
      <c r="AQ17" s="29"/>
      <c r="AR17" s="29"/>
      <c r="AS17" s="22">
        <f t="shared" si="3"/>
        <v>420.4</v>
      </c>
      <c r="AT17" s="22">
        <f t="shared" si="3"/>
        <v>420.35</v>
      </c>
      <c r="AU17" s="30">
        <f t="shared" si="16"/>
        <v>99.988106565176039</v>
      </c>
      <c r="AV17" s="25">
        <v>420.4</v>
      </c>
      <c r="AW17" s="25">
        <v>420.35</v>
      </c>
      <c r="AX17" s="25"/>
      <c r="AY17" s="25"/>
      <c r="AZ17" s="25"/>
      <c r="BA17" s="28"/>
      <c r="BB17" s="32"/>
      <c r="BC17" s="25"/>
      <c r="BD17" s="29"/>
      <c r="BE17" s="29"/>
      <c r="BF17" s="28"/>
      <c r="BG17" s="28"/>
      <c r="BH17" s="31"/>
      <c r="BI17" s="48"/>
      <c r="BJ17" s="32"/>
      <c r="BK17" s="25"/>
      <c r="BL17" s="25"/>
      <c r="BM17" s="25"/>
      <c r="BN17" s="32"/>
      <c r="BO17" s="25"/>
      <c r="BP17" s="32"/>
      <c r="BQ17" s="25"/>
      <c r="BR17" s="32"/>
      <c r="BS17" s="25"/>
      <c r="BT17" s="25"/>
      <c r="BU17" s="25"/>
      <c r="BV17" s="25"/>
      <c r="BW17" s="20">
        <f t="shared" si="4"/>
        <v>11721.1</v>
      </c>
      <c r="BX17" s="20">
        <f t="shared" si="17"/>
        <v>11756.342000000001</v>
      </c>
      <c r="BY17" s="28"/>
      <c r="BZ17" s="25"/>
      <c r="CA17" s="25"/>
      <c r="CB17" s="25"/>
      <c r="CC17" s="29"/>
      <c r="CD17" s="29"/>
      <c r="CE17" s="29"/>
      <c r="CF17" s="31"/>
      <c r="CG17" s="29"/>
      <c r="CH17" s="29"/>
      <c r="CI17" s="28"/>
      <c r="CJ17" s="25"/>
      <c r="CK17" s="28"/>
      <c r="CL17" s="33">
        <f t="shared" si="5"/>
        <v>0</v>
      </c>
      <c r="CM17" s="33">
        <f t="shared" si="5"/>
        <v>0</v>
      </c>
    </row>
    <row r="18" spans="1:91" s="8" customFormat="1" ht="13.5" customHeight="1">
      <c r="A18" s="16">
        <v>9</v>
      </c>
      <c r="B18" s="39" t="s">
        <v>33</v>
      </c>
      <c r="C18" s="40">
        <v>238.8</v>
      </c>
      <c r="D18" s="35"/>
      <c r="E18" s="20">
        <f t="shared" si="0"/>
        <v>4361.2</v>
      </c>
      <c r="F18" s="20">
        <f t="shared" si="6"/>
        <v>4347.6219999999994</v>
      </c>
      <c r="G18" s="20">
        <f t="shared" si="7"/>
        <v>99.688663670549388</v>
      </c>
      <c r="H18" s="20">
        <f t="shared" si="1"/>
        <v>-4361.2</v>
      </c>
      <c r="I18" s="20" t="e">
        <f>K18-#REF!</f>
        <v>#REF!</v>
      </c>
      <c r="J18" s="21">
        <v>0</v>
      </c>
      <c r="K18" s="21">
        <v>130910.501</v>
      </c>
      <c r="L18" s="22">
        <f t="shared" si="8"/>
        <v>819.6</v>
      </c>
      <c r="M18" s="22">
        <f t="shared" si="8"/>
        <v>806.02199999999993</v>
      </c>
      <c r="N18" s="22">
        <f t="shared" si="9"/>
        <v>98.343338213762792</v>
      </c>
      <c r="O18" s="23">
        <f t="shared" si="2"/>
        <v>629.6</v>
      </c>
      <c r="P18" s="23">
        <f t="shared" si="2"/>
        <v>630.52199999999993</v>
      </c>
      <c r="Q18" s="24">
        <f t="shared" si="10"/>
        <v>100.1464421855146</v>
      </c>
      <c r="R18" s="25">
        <v>29.6</v>
      </c>
      <c r="S18" s="25">
        <v>38.17</v>
      </c>
      <c r="T18" s="26">
        <f t="shared" si="11"/>
        <v>128.95270270270268</v>
      </c>
      <c r="U18" s="25">
        <v>100</v>
      </c>
      <c r="V18" s="25">
        <v>85.5</v>
      </c>
      <c r="W18" s="26">
        <f t="shared" si="12"/>
        <v>85.5</v>
      </c>
      <c r="X18" s="25">
        <v>600</v>
      </c>
      <c r="Y18" s="25">
        <v>592.35199999999998</v>
      </c>
      <c r="Z18" s="26">
        <f t="shared" si="13"/>
        <v>98.725333333333339</v>
      </c>
      <c r="AA18" s="25"/>
      <c r="AB18" s="25"/>
      <c r="AC18" s="26"/>
      <c r="AD18" s="25"/>
      <c r="AE18" s="45"/>
      <c r="AF18" s="26"/>
      <c r="AG18" s="29"/>
      <c r="AH18" s="29"/>
      <c r="AI18" s="29"/>
      <c r="AJ18" s="28"/>
      <c r="AK18" s="36">
        <v>3541.6</v>
      </c>
      <c r="AL18" s="36">
        <v>3541.6</v>
      </c>
      <c r="AM18" s="29"/>
      <c r="AN18" s="25"/>
      <c r="AO18" s="28"/>
      <c r="AP18" s="29"/>
      <c r="AQ18" s="29"/>
      <c r="AR18" s="29"/>
      <c r="AS18" s="22">
        <f t="shared" si="3"/>
        <v>90</v>
      </c>
      <c r="AT18" s="22">
        <f t="shared" si="3"/>
        <v>90</v>
      </c>
      <c r="AU18" s="30">
        <f t="shared" si="16"/>
        <v>100</v>
      </c>
      <c r="AV18" s="25">
        <v>90</v>
      </c>
      <c r="AW18" s="25">
        <v>90</v>
      </c>
      <c r="AX18" s="25"/>
      <c r="AY18" s="25"/>
      <c r="AZ18" s="25"/>
      <c r="BA18" s="28"/>
      <c r="BB18" s="32"/>
      <c r="BC18" s="25"/>
      <c r="BD18" s="29"/>
      <c r="BE18" s="29"/>
      <c r="BF18" s="28"/>
      <c r="BG18" s="28"/>
      <c r="BH18" s="31"/>
      <c r="BI18" s="48"/>
      <c r="BJ18" s="32"/>
      <c r="BK18" s="25"/>
      <c r="BL18" s="25"/>
      <c r="BM18" s="25"/>
      <c r="BN18" s="32"/>
      <c r="BO18" s="25"/>
      <c r="BP18" s="32"/>
      <c r="BQ18" s="25"/>
      <c r="BR18" s="32"/>
      <c r="BS18" s="25"/>
      <c r="BT18" s="25"/>
      <c r="BU18" s="25"/>
      <c r="BV18" s="25"/>
      <c r="BW18" s="20">
        <f t="shared" si="4"/>
        <v>4361.2</v>
      </c>
      <c r="BX18" s="20">
        <f t="shared" si="17"/>
        <v>4347.6219999999994</v>
      </c>
      <c r="BY18" s="49"/>
      <c r="BZ18" s="25"/>
      <c r="CA18" s="25"/>
      <c r="CB18" s="25"/>
      <c r="CC18" s="50"/>
      <c r="CD18" s="50"/>
      <c r="CE18" s="50"/>
      <c r="CF18" s="51"/>
      <c r="CG18" s="50"/>
      <c r="CH18" s="50"/>
      <c r="CI18" s="49"/>
      <c r="CJ18" s="25"/>
      <c r="CK18" s="49"/>
      <c r="CL18" s="52">
        <f t="shared" si="5"/>
        <v>0</v>
      </c>
      <c r="CM18" s="52">
        <f t="shared" si="5"/>
        <v>0</v>
      </c>
    </row>
    <row r="19" spans="1:91" s="8" customFormat="1" ht="13.5" customHeight="1">
      <c r="A19" s="16">
        <v>10</v>
      </c>
      <c r="B19" s="39" t="s">
        <v>34</v>
      </c>
      <c r="C19" s="40">
        <v>12130.6</v>
      </c>
      <c r="D19" s="40"/>
      <c r="E19" s="20">
        <f t="shared" si="0"/>
        <v>88343.400000000009</v>
      </c>
      <c r="F19" s="20">
        <f t="shared" si="6"/>
        <v>87813.547000000006</v>
      </c>
      <c r="G19" s="20">
        <f t="shared" si="7"/>
        <v>99.400234765698386</v>
      </c>
      <c r="H19" s="20">
        <f t="shared" si="1"/>
        <v>-88343.400000000009</v>
      </c>
      <c r="I19" s="20" t="e">
        <f>K19-#REF!</f>
        <v>#REF!</v>
      </c>
      <c r="J19" s="21">
        <v>0</v>
      </c>
      <c r="K19" s="21">
        <v>130910.501</v>
      </c>
      <c r="L19" s="22">
        <f t="shared" si="8"/>
        <v>16566.400000000001</v>
      </c>
      <c r="M19" s="22">
        <f t="shared" si="8"/>
        <v>16036.547</v>
      </c>
      <c r="N19" s="22">
        <f t="shared" si="9"/>
        <v>96.801640670272349</v>
      </c>
      <c r="O19" s="23">
        <f t="shared" si="2"/>
        <v>6284.9</v>
      </c>
      <c r="P19" s="23">
        <f t="shared" si="2"/>
        <v>6248.1270000000004</v>
      </c>
      <c r="Q19" s="24">
        <f t="shared" si="10"/>
        <v>99.414899202851288</v>
      </c>
      <c r="R19" s="25"/>
      <c r="S19" s="25">
        <v>0.57199999999999995</v>
      </c>
      <c r="T19" s="26"/>
      <c r="U19" s="25">
        <v>4359.1000000000004</v>
      </c>
      <c r="V19" s="25">
        <v>4360.1360000000004</v>
      </c>
      <c r="W19" s="26">
        <f t="shared" si="12"/>
        <v>100.02376637379275</v>
      </c>
      <c r="X19" s="25">
        <v>6284.9</v>
      </c>
      <c r="Y19" s="25">
        <v>6247.5550000000003</v>
      </c>
      <c r="Z19" s="26">
        <f t="shared" si="13"/>
        <v>99.405798023834919</v>
      </c>
      <c r="AA19" s="25">
        <v>100</v>
      </c>
      <c r="AB19" s="25">
        <v>100</v>
      </c>
      <c r="AC19" s="26">
        <f t="shared" si="14"/>
        <v>100</v>
      </c>
      <c r="AD19" s="25"/>
      <c r="AE19" s="45"/>
      <c r="AF19" s="26"/>
      <c r="AG19" s="29"/>
      <c r="AH19" s="29"/>
      <c r="AI19" s="29"/>
      <c r="AJ19" s="28"/>
      <c r="AK19" s="41">
        <v>71777</v>
      </c>
      <c r="AL19" s="41">
        <v>71777</v>
      </c>
      <c r="AM19" s="29"/>
      <c r="AN19" s="25"/>
      <c r="AO19" s="29"/>
      <c r="AP19" s="29"/>
      <c r="AQ19" s="29"/>
      <c r="AR19" s="29"/>
      <c r="AS19" s="22">
        <f t="shared" si="3"/>
        <v>1080</v>
      </c>
      <c r="AT19" s="22">
        <f t="shared" si="3"/>
        <v>1080</v>
      </c>
      <c r="AU19" s="30">
        <f t="shared" si="16"/>
        <v>100</v>
      </c>
      <c r="AV19" s="25">
        <v>500</v>
      </c>
      <c r="AW19" s="25">
        <v>500</v>
      </c>
      <c r="AX19" s="25"/>
      <c r="AY19" s="25"/>
      <c r="AZ19" s="25"/>
      <c r="BA19" s="28"/>
      <c r="BB19" s="32">
        <v>580</v>
      </c>
      <c r="BC19" s="25">
        <v>580</v>
      </c>
      <c r="BD19" s="29"/>
      <c r="BE19" s="29"/>
      <c r="BF19" s="28"/>
      <c r="BG19" s="28"/>
      <c r="BH19" s="31"/>
      <c r="BI19" s="48"/>
      <c r="BJ19" s="32">
        <v>3807.6</v>
      </c>
      <c r="BK19" s="25">
        <v>3638.6</v>
      </c>
      <c r="BL19" s="25">
        <v>370</v>
      </c>
      <c r="BM19" s="25">
        <v>193</v>
      </c>
      <c r="BN19" s="32"/>
      <c r="BO19" s="25"/>
      <c r="BP19" s="32"/>
      <c r="BQ19" s="25"/>
      <c r="BR19" s="32"/>
      <c r="BS19" s="25"/>
      <c r="BT19" s="25">
        <v>934.8</v>
      </c>
      <c r="BU19" s="25">
        <v>609.68399999999997</v>
      </c>
      <c r="BV19" s="25"/>
      <c r="BW19" s="20">
        <f t="shared" si="4"/>
        <v>88343.400000000009</v>
      </c>
      <c r="BX19" s="20">
        <f t="shared" si="17"/>
        <v>87813.547000000006</v>
      </c>
      <c r="BY19" s="25"/>
      <c r="BZ19" s="25"/>
      <c r="CA19" s="25"/>
      <c r="CB19" s="25"/>
      <c r="CC19" s="29"/>
      <c r="CD19" s="29"/>
      <c r="CE19" s="29"/>
      <c r="CF19" s="46"/>
      <c r="CG19" s="29"/>
      <c r="CH19" s="29"/>
      <c r="CI19" s="25"/>
      <c r="CJ19" s="25"/>
      <c r="CK19" s="25"/>
      <c r="CL19" s="33">
        <f t="shared" si="5"/>
        <v>0</v>
      </c>
      <c r="CM19" s="33">
        <f t="shared" si="5"/>
        <v>0</v>
      </c>
    </row>
    <row r="20" spans="1:91" s="8" customFormat="1" ht="13.5" customHeight="1">
      <c r="A20" s="16">
        <v>11</v>
      </c>
      <c r="B20" s="39" t="s">
        <v>35</v>
      </c>
      <c r="C20" s="40">
        <v>722.3</v>
      </c>
      <c r="D20" s="40"/>
      <c r="E20" s="20">
        <f t="shared" si="0"/>
        <v>105923.8</v>
      </c>
      <c r="F20" s="20">
        <f t="shared" si="6"/>
        <v>101477.34499999999</v>
      </c>
      <c r="G20" s="20">
        <f t="shared" si="7"/>
        <v>95.802213477990776</v>
      </c>
      <c r="H20" s="20">
        <f t="shared" si="1"/>
        <v>-105923.8</v>
      </c>
      <c r="I20" s="20" t="e">
        <f>K20-#REF!</f>
        <v>#REF!</v>
      </c>
      <c r="J20" s="21">
        <v>0</v>
      </c>
      <c r="K20" s="21">
        <v>130910.501</v>
      </c>
      <c r="L20" s="22">
        <f t="shared" si="8"/>
        <v>31530</v>
      </c>
      <c r="M20" s="22">
        <f t="shared" si="8"/>
        <v>27083.544999999998</v>
      </c>
      <c r="N20" s="22">
        <f t="shared" si="9"/>
        <v>85.897700602600693</v>
      </c>
      <c r="O20" s="23">
        <f t="shared" si="2"/>
        <v>12400</v>
      </c>
      <c r="P20" s="23">
        <f t="shared" si="2"/>
        <v>10975.614</v>
      </c>
      <c r="Q20" s="24">
        <f t="shared" si="10"/>
        <v>88.513016129032252</v>
      </c>
      <c r="R20" s="25">
        <v>400</v>
      </c>
      <c r="S20" s="25">
        <v>348.89400000000001</v>
      </c>
      <c r="T20" s="26">
        <f t="shared" si="11"/>
        <v>87.223500000000001</v>
      </c>
      <c r="U20" s="25">
        <v>11300</v>
      </c>
      <c r="V20" s="25">
        <v>8676.7209999999995</v>
      </c>
      <c r="W20" s="26">
        <f t="shared" si="12"/>
        <v>76.785141592920354</v>
      </c>
      <c r="X20" s="25">
        <v>12000</v>
      </c>
      <c r="Y20" s="25">
        <v>10626.72</v>
      </c>
      <c r="Z20" s="26">
        <f t="shared" si="13"/>
        <v>88.555999999999983</v>
      </c>
      <c r="AA20" s="25">
        <v>1180</v>
      </c>
      <c r="AB20" s="25">
        <v>781</v>
      </c>
      <c r="AC20" s="26">
        <f t="shared" si="14"/>
        <v>66.18644067796609</v>
      </c>
      <c r="AD20" s="25"/>
      <c r="AE20" s="45"/>
      <c r="AF20" s="26"/>
      <c r="AG20" s="28"/>
      <c r="AH20" s="28"/>
      <c r="AI20" s="28"/>
      <c r="AJ20" s="28"/>
      <c r="AK20" s="41">
        <v>72060.100000000006</v>
      </c>
      <c r="AL20" s="41">
        <v>72060.100000000006</v>
      </c>
      <c r="AM20" s="28">
        <v>2333.6999999999998</v>
      </c>
      <c r="AN20" s="25">
        <v>2333.6999999999998</v>
      </c>
      <c r="AO20" s="37"/>
      <c r="AP20" s="29"/>
      <c r="AQ20" s="28"/>
      <c r="AR20" s="29"/>
      <c r="AS20" s="22">
        <f t="shared" si="3"/>
        <v>1500</v>
      </c>
      <c r="AT20" s="22">
        <f t="shared" si="3"/>
        <v>845.05200000000002</v>
      </c>
      <c r="AU20" s="30">
        <f t="shared" si="16"/>
        <v>56.336799999999997</v>
      </c>
      <c r="AV20" s="25">
        <v>1500</v>
      </c>
      <c r="AW20" s="25">
        <v>797.05200000000002</v>
      </c>
      <c r="AX20" s="25"/>
      <c r="AY20" s="25"/>
      <c r="AZ20" s="25"/>
      <c r="BA20" s="28"/>
      <c r="BB20" s="32"/>
      <c r="BC20" s="25">
        <v>48</v>
      </c>
      <c r="BD20" s="29"/>
      <c r="BE20" s="28"/>
      <c r="BF20" s="28"/>
      <c r="BG20" s="28"/>
      <c r="BH20" s="31"/>
      <c r="BI20" s="48"/>
      <c r="BJ20" s="32">
        <v>5150</v>
      </c>
      <c r="BK20" s="25">
        <v>5805.1580000000004</v>
      </c>
      <c r="BL20" s="25"/>
      <c r="BM20" s="25"/>
      <c r="BN20" s="32"/>
      <c r="BO20" s="25"/>
      <c r="BP20" s="32"/>
      <c r="BQ20" s="25"/>
      <c r="BR20" s="32"/>
      <c r="BS20" s="25"/>
      <c r="BT20" s="25"/>
      <c r="BU20" s="25"/>
      <c r="BV20" s="25"/>
      <c r="BW20" s="20">
        <f t="shared" si="4"/>
        <v>105923.8</v>
      </c>
      <c r="BX20" s="20">
        <f t="shared" si="17"/>
        <v>101477.34499999999</v>
      </c>
      <c r="BY20" s="25"/>
      <c r="BZ20" s="25"/>
      <c r="CA20" s="25"/>
      <c r="CB20" s="25"/>
      <c r="CC20" s="28"/>
      <c r="CD20" s="28"/>
      <c r="CE20" s="28"/>
      <c r="CF20" s="46"/>
      <c r="CG20" s="28"/>
      <c r="CH20" s="28"/>
      <c r="CI20" s="25"/>
      <c r="CJ20" s="25"/>
      <c r="CK20" s="25"/>
      <c r="CL20" s="33">
        <f t="shared" si="5"/>
        <v>0</v>
      </c>
      <c r="CM20" s="33">
        <f t="shared" si="5"/>
        <v>0</v>
      </c>
    </row>
    <row r="21" spans="1:91" s="8" customFormat="1" ht="13.5" customHeight="1">
      <c r="A21" s="16">
        <v>12</v>
      </c>
      <c r="B21" s="39" t="s">
        <v>36</v>
      </c>
      <c r="C21" s="40">
        <v>93.7</v>
      </c>
      <c r="D21" s="40"/>
      <c r="E21" s="20">
        <f t="shared" si="0"/>
        <v>12106.4</v>
      </c>
      <c r="F21" s="20">
        <f t="shared" si="6"/>
        <v>12129.380999999999</v>
      </c>
      <c r="G21" s="20">
        <f t="shared" si="7"/>
        <v>100.18982521641446</v>
      </c>
      <c r="H21" s="20">
        <f t="shared" si="1"/>
        <v>-12106.4</v>
      </c>
      <c r="I21" s="20" t="e">
        <f>K21-#REF!</f>
        <v>#REF!</v>
      </c>
      <c r="J21" s="21">
        <v>0</v>
      </c>
      <c r="K21" s="21">
        <v>130910.501</v>
      </c>
      <c r="L21" s="22">
        <f t="shared" si="8"/>
        <v>2537</v>
      </c>
      <c r="M21" s="22">
        <f t="shared" si="8"/>
        <v>2559.9809999999998</v>
      </c>
      <c r="N21" s="22">
        <f t="shared" si="9"/>
        <v>100.90583366180527</v>
      </c>
      <c r="O21" s="23">
        <f t="shared" si="2"/>
        <v>1635.8</v>
      </c>
      <c r="P21" s="23">
        <f t="shared" si="2"/>
        <v>1579.2449999999999</v>
      </c>
      <c r="Q21" s="24">
        <f t="shared" si="10"/>
        <v>96.542670253087167</v>
      </c>
      <c r="R21" s="25">
        <v>17.8</v>
      </c>
      <c r="S21" s="25">
        <v>35.762</v>
      </c>
      <c r="T21" s="53">
        <f t="shared" si="11"/>
        <v>200.91011235955057</v>
      </c>
      <c r="U21" s="25">
        <v>480.1</v>
      </c>
      <c r="V21" s="25">
        <v>480.31599999999997</v>
      </c>
      <c r="W21" s="26">
        <f t="shared" si="12"/>
        <v>100.04499062695271</v>
      </c>
      <c r="X21" s="25">
        <v>1618</v>
      </c>
      <c r="Y21" s="25">
        <v>1543.4829999999999</v>
      </c>
      <c r="Z21" s="26">
        <f t="shared" si="13"/>
        <v>95.394499381953025</v>
      </c>
      <c r="AA21" s="25">
        <v>400</v>
      </c>
      <c r="AB21" s="25">
        <v>400</v>
      </c>
      <c r="AC21" s="26">
        <f t="shared" si="14"/>
        <v>100</v>
      </c>
      <c r="AD21" s="25"/>
      <c r="AE21" s="45"/>
      <c r="AF21" s="26"/>
      <c r="AG21" s="28"/>
      <c r="AH21" s="28"/>
      <c r="AI21" s="28"/>
      <c r="AJ21" s="28"/>
      <c r="AK21" s="41">
        <v>9569.4</v>
      </c>
      <c r="AL21" s="41">
        <v>9569.4</v>
      </c>
      <c r="AM21" s="41"/>
      <c r="AN21" s="25"/>
      <c r="AO21" s="28"/>
      <c r="AP21" s="29"/>
      <c r="AQ21" s="29"/>
      <c r="AR21" s="29"/>
      <c r="AS21" s="22">
        <f t="shared" si="3"/>
        <v>21.1</v>
      </c>
      <c r="AT21" s="22">
        <f t="shared" si="3"/>
        <v>68.599999999999994</v>
      </c>
      <c r="AU21" s="30">
        <f t="shared" si="16"/>
        <v>325.11848341232223</v>
      </c>
      <c r="AV21" s="25">
        <v>21.1</v>
      </c>
      <c r="AW21" s="25">
        <v>68.599999999999994</v>
      </c>
      <c r="AX21" s="25"/>
      <c r="AY21" s="25"/>
      <c r="AZ21" s="25"/>
      <c r="BA21" s="28"/>
      <c r="BB21" s="32"/>
      <c r="BC21" s="25"/>
      <c r="BD21" s="29"/>
      <c r="BE21" s="28"/>
      <c r="BF21" s="28"/>
      <c r="BG21" s="28"/>
      <c r="BH21" s="31"/>
      <c r="BI21" s="48"/>
      <c r="BJ21" s="32"/>
      <c r="BK21" s="25">
        <v>31.82</v>
      </c>
      <c r="BL21" s="25"/>
      <c r="BM21" s="25"/>
      <c r="BN21" s="32"/>
      <c r="BO21" s="25"/>
      <c r="BP21" s="32"/>
      <c r="BQ21" s="25"/>
      <c r="BR21" s="32"/>
      <c r="BS21" s="25"/>
      <c r="BT21" s="25"/>
      <c r="BU21" s="25"/>
      <c r="BV21" s="25"/>
      <c r="BW21" s="20">
        <f t="shared" si="4"/>
        <v>12106.4</v>
      </c>
      <c r="BX21" s="20">
        <f t="shared" si="17"/>
        <v>12129.380999999999</v>
      </c>
      <c r="BY21" s="25"/>
      <c r="BZ21" s="25"/>
      <c r="CA21" s="25"/>
      <c r="CB21" s="25"/>
      <c r="CC21" s="28"/>
      <c r="CD21" s="28"/>
      <c r="CE21" s="28"/>
      <c r="CF21" s="46"/>
      <c r="CG21" s="28"/>
      <c r="CH21" s="28"/>
      <c r="CI21" s="25">
        <v>450</v>
      </c>
      <c r="CJ21" s="25">
        <v>450</v>
      </c>
      <c r="CK21" s="25"/>
      <c r="CL21" s="33">
        <f t="shared" si="5"/>
        <v>450</v>
      </c>
      <c r="CM21" s="33">
        <f t="shared" si="5"/>
        <v>450</v>
      </c>
    </row>
    <row r="22" spans="1:91" s="8" customFormat="1" ht="13.5" customHeight="1">
      <c r="A22" s="16">
        <v>13</v>
      </c>
      <c r="B22" s="39" t="s">
        <v>37</v>
      </c>
      <c r="C22" s="40">
        <v>1824.2</v>
      </c>
      <c r="D22" s="40"/>
      <c r="E22" s="20">
        <f t="shared" si="0"/>
        <v>86671.9</v>
      </c>
      <c r="F22" s="20">
        <f t="shared" si="6"/>
        <v>87122.847999999998</v>
      </c>
      <c r="G22" s="20">
        <f t="shared" si="7"/>
        <v>100.52029319767999</v>
      </c>
      <c r="H22" s="20">
        <f t="shared" si="1"/>
        <v>-86671.9</v>
      </c>
      <c r="I22" s="20" t="e">
        <f>K22-#REF!</f>
        <v>#REF!</v>
      </c>
      <c r="J22" s="21">
        <v>0</v>
      </c>
      <c r="K22" s="21">
        <v>130910.501</v>
      </c>
      <c r="L22" s="22">
        <f t="shared" si="8"/>
        <v>15696.3</v>
      </c>
      <c r="M22" s="22">
        <f t="shared" si="8"/>
        <v>16147.248</v>
      </c>
      <c r="N22" s="22">
        <f t="shared" si="9"/>
        <v>102.87295732115211</v>
      </c>
      <c r="O22" s="23">
        <f t="shared" si="2"/>
        <v>6667.3</v>
      </c>
      <c r="P22" s="23">
        <f t="shared" si="2"/>
        <v>6888.527</v>
      </c>
      <c r="Q22" s="24">
        <f t="shared" si="10"/>
        <v>103.31808978147077</v>
      </c>
      <c r="R22" s="25">
        <v>58.3</v>
      </c>
      <c r="S22" s="25">
        <v>4.2549999999999999</v>
      </c>
      <c r="T22" s="26">
        <f t="shared" si="11"/>
        <v>7.2984562607204122</v>
      </c>
      <c r="U22" s="25">
        <v>4909</v>
      </c>
      <c r="V22" s="25">
        <v>4919.5730000000003</v>
      </c>
      <c r="W22" s="26">
        <f t="shared" si="12"/>
        <v>100.21537991444288</v>
      </c>
      <c r="X22" s="25">
        <v>6609</v>
      </c>
      <c r="Y22" s="25">
        <v>6884.2719999999999</v>
      </c>
      <c r="Z22" s="26">
        <f t="shared" si="13"/>
        <v>104.16510818580724</v>
      </c>
      <c r="AA22" s="25">
        <v>570</v>
      </c>
      <c r="AB22" s="25">
        <v>606.6</v>
      </c>
      <c r="AC22" s="26">
        <f t="shared" si="14"/>
        <v>106.42105263157895</v>
      </c>
      <c r="AD22" s="25"/>
      <c r="AE22" s="45"/>
      <c r="AF22" s="26"/>
      <c r="AG22" s="28"/>
      <c r="AH22" s="28"/>
      <c r="AI22" s="28"/>
      <c r="AJ22" s="28"/>
      <c r="AK22" s="41">
        <v>62853.4</v>
      </c>
      <c r="AL22" s="41">
        <v>62853.4</v>
      </c>
      <c r="AM22" s="28"/>
      <c r="AN22" s="25"/>
      <c r="AO22" s="37"/>
      <c r="AP22" s="29"/>
      <c r="AQ22" s="29"/>
      <c r="AR22" s="29"/>
      <c r="AS22" s="22">
        <f t="shared" si="3"/>
        <v>750</v>
      </c>
      <c r="AT22" s="22">
        <f t="shared" si="3"/>
        <v>755.9</v>
      </c>
      <c r="AU22" s="30">
        <f t="shared" si="16"/>
        <v>100.78666666666666</v>
      </c>
      <c r="AV22" s="25">
        <v>750</v>
      </c>
      <c r="AW22" s="25">
        <v>755.9</v>
      </c>
      <c r="AX22" s="25"/>
      <c r="AY22" s="25"/>
      <c r="AZ22" s="25"/>
      <c r="BA22" s="28"/>
      <c r="BB22" s="32"/>
      <c r="BC22" s="25"/>
      <c r="BD22" s="29"/>
      <c r="BE22" s="28"/>
      <c r="BF22" s="28"/>
      <c r="BG22" s="28"/>
      <c r="BH22" s="31"/>
      <c r="BI22" s="48"/>
      <c r="BJ22" s="32">
        <v>2800</v>
      </c>
      <c r="BK22" s="25">
        <v>2976.6480000000001</v>
      </c>
      <c r="BL22" s="25">
        <v>600</v>
      </c>
      <c r="BM22" s="25">
        <v>342.78800000000001</v>
      </c>
      <c r="BN22" s="32"/>
      <c r="BO22" s="25"/>
      <c r="BP22" s="32"/>
      <c r="BQ22" s="25"/>
      <c r="BR22" s="32"/>
      <c r="BS22" s="25"/>
      <c r="BT22" s="25"/>
      <c r="BU22" s="25"/>
      <c r="BV22" s="25"/>
      <c r="BW22" s="20">
        <f t="shared" si="4"/>
        <v>78549.7</v>
      </c>
      <c r="BX22" s="20">
        <f t="shared" si="17"/>
        <v>79000.648000000001</v>
      </c>
      <c r="BY22" s="25"/>
      <c r="BZ22" s="25"/>
      <c r="CA22" s="25">
        <v>8122.2</v>
      </c>
      <c r="CB22" s="25">
        <v>8122.2</v>
      </c>
      <c r="CC22" s="28"/>
      <c r="CD22" s="28"/>
      <c r="CE22" s="28"/>
      <c r="CF22" s="46"/>
      <c r="CG22" s="28"/>
      <c r="CH22" s="28"/>
      <c r="CI22" s="25">
        <v>895</v>
      </c>
      <c r="CJ22" s="25">
        <v>895</v>
      </c>
      <c r="CK22" s="25"/>
      <c r="CL22" s="33">
        <f t="shared" si="5"/>
        <v>9017.2000000000007</v>
      </c>
      <c r="CM22" s="33">
        <f t="shared" si="5"/>
        <v>9017.2000000000007</v>
      </c>
    </row>
    <row r="23" spans="1:91" s="8" customFormat="1" ht="13.5" customHeight="1">
      <c r="A23" s="16">
        <v>14</v>
      </c>
      <c r="B23" s="39" t="s">
        <v>38</v>
      </c>
      <c r="C23" s="40">
        <v>0</v>
      </c>
      <c r="D23" s="40"/>
      <c r="E23" s="20">
        <f t="shared" si="0"/>
        <v>49040.3</v>
      </c>
      <c r="F23" s="20">
        <f t="shared" si="6"/>
        <v>47846.805999999997</v>
      </c>
      <c r="G23" s="20">
        <f t="shared" si="7"/>
        <v>97.566299553632405</v>
      </c>
      <c r="H23" s="20">
        <f t="shared" si="1"/>
        <v>-49040.3</v>
      </c>
      <c r="I23" s="20" t="e">
        <f>K23-#REF!</f>
        <v>#REF!</v>
      </c>
      <c r="J23" s="21">
        <v>0</v>
      </c>
      <c r="K23" s="21">
        <v>130910.501</v>
      </c>
      <c r="L23" s="22">
        <f t="shared" si="8"/>
        <v>10019.799999999999</v>
      </c>
      <c r="M23" s="22">
        <f t="shared" si="8"/>
        <v>8826.3060000000005</v>
      </c>
      <c r="N23" s="22">
        <f t="shared" si="9"/>
        <v>88.08864448392184</v>
      </c>
      <c r="O23" s="23">
        <f t="shared" si="2"/>
        <v>4548.7</v>
      </c>
      <c r="P23" s="23">
        <f t="shared" si="2"/>
        <v>3522.585</v>
      </c>
      <c r="Q23" s="24">
        <f t="shared" si="10"/>
        <v>77.441576714226045</v>
      </c>
      <c r="R23" s="25"/>
      <c r="S23" s="25">
        <v>15.714</v>
      </c>
      <c r="T23" s="26"/>
      <c r="U23" s="25">
        <v>2889.1</v>
      </c>
      <c r="V23" s="25">
        <v>2404.1210000000001</v>
      </c>
      <c r="W23" s="26">
        <f t="shared" si="12"/>
        <v>83.213492090962589</v>
      </c>
      <c r="X23" s="25">
        <v>4548.7</v>
      </c>
      <c r="Y23" s="25">
        <v>3506.8710000000001</v>
      </c>
      <c r="Z23" s="26">
        <f t="shared" si="13"/>
        <v>77.096115373623235</v>
      </c>
      <c r="AA23" s="25">
        <v>670</v>
      </c>
      <c r="AB23" s="25">
        <v>745.1</v>
      </c>
      <c r="AC23" s="26">
        <f t="shared" si="14"/>
        <v>111.20895522388059</v>
      </c>
      <c r="AD23" s="25"/>
      <c r="AE23" s="45"/>
      <c r="AF23" s="26"/>
      <c r="AG23" s="28"/>
      <c r="AH23" s="28"/>
      <c r="AI23" s="28"/>
      <c r="AJ23" s="28"/>
      <c r="AK23" s="41">
        <v>33020.5</v>
      </c>
      <c r="AL23" s="41">
        <v>33020.5</v>
      </c>
      <c r="AM23" s="28"/>
      <c r="AN23" s="25"/>
      <c r="AO23" s="37"/>
      <c r="AP23" s="29"/>
      <c r="AQ23" s="29"/>
      <c r="AR23" s="29"/>
      <c r="AS23" s="22">
        <f t="shared" si="3"/>
        <v>422</v>
      </c>
      <c r="AT23" s="22">
        <f t="shared" si="3"/>
        <v>940.5</v>
      </c>
      <c r="AU23" s="30">
        <f t="shared" si="16"/>
        <v>222.86729857819907</v>
      </c>
      <c r="AV23" s="25">
        <v>200</v>
      </c>
      <c r="AW23" s="25">
        <v>732</v>
      </c>
      <c r="AX23" s="25"/>
      <c r="AY23" s="25"/>
      <c r="AZ23" s="25"/>
      <c r="BA23" s="28"/>
      <c r="BB23" s="31">
        <v>222</v>
      </c>
      <c r="BC23" s="25">
        <v>208.5</v>
      </c>
      <c r="BD23" s="29"/>
      <c r="BE23" s="28"/>
      <c r="BF23" s="28"/>
      <c r="BG23" s="28"/>
      <c r="BH23" s="31"/>
      <c r="BI23" s="48"/>
      <c r="BJ23" s="32">
        <v>1490</v>
      </c>
      <c r="BK23" s="25">
        <v>1214</v>
      </c>
      <c r="BL23" s="25">
        <v>290</v>
      </c>
      <c r="BM23" s="25">
        <v>100</v>
      </c>
      <c r="BN23" s="32"/>
      <c r="BO23" s="25"/>
      <c r="BP23" s="32"/>
      <c r="BQ23" s="25"/>
      <c r="BR23" s="32">
        <v>6000</v>
      </c>
      <c r="BS23" s="25">
        <v>6000</v>
      </c>
      <c r="BT23" s="25"/>
      <c r="BU23" s="25"/>
      <c r="BV23" s="25"/>
      <c r="BW23" s="20">
        <f t="shared" si="4"/>
        <v>49040.3</v>
      </c>
      <c r="BX23" s="20">
        <f t="shared" si="17"/>
        <v>47846.805999999997</v>
      </c>
      <c r="BY23" s="25"/>
      <c r="BZ23" s="25"/>
      <c r="CA23" s="25"/>
      <c r="CB23" s="25"/>
      <c r="CC23" s="28"/>
      <c r="CD23" s="28"/>
      <c r="CE23" s="28"/>
      <c r="CF23" s="46"/>
      <c r="CG23" s="28"/>
      <c r="CH23" s="28"/>
      <c r="CI23" s="25"/>
      <c r="CJ23" s="25"/>
      <c r="CK23" s="25"/>
      <c r="CL23" s="33">
        <f t="shared" si="5"/>
        <v>0</v>
      </c>
      <c r="CM23" s="33">
        <f t="shared" si="5"/>
        <v>0</v>
      </c>
    </row>
    <row r="24" spans="1:91" s="8" customFormat="1" ht="13.5" customHeight="1">
      <c r="A24" s="16">
        <v>15</v>
      </c>
      <c r="B24" s="39" t="s">
        <v>39</v>
      </c>
      <c r="C24" s="40">
        <v>1210.8</v>
      </c>
      <c r="D24" s="40"/>
      <c r="E24" s="20">
        <f t="shared" si="0"/>
        <v>10103.299999999999</v>
      </c>
      <c r="F24" s="20">
        <f t="shared" si="6"/>
        <v>10109.501</v>
      </c>
      <c r="G24" s="20">
        <f t="shared" si="7"/>
        <v>100.06137598606398</v>
      </c>
      <c r="H24" s="20">
        <f t="shared" si="1"/>
        <v>-10103.299999999999</v>
      </c>
      <c r="I24" s="20" t="e">
        <f>K24-#REF!</f>
        <v>#REF!</v>
      </c>
      <c r="J24" s="21">
        <v>0</v>
      </c>
      <c r="K24" s="21">
        <v>130910.501</v>
      </c>
      <c r="L24" s="22">
        <f t="shared" si="8"/>
        <v>4190.7</v>
      </c>
      <c r="M24" s="22">
        <f t="shared" si="8"/>
        <v>4196.9009999999998</v>
      </c>
      <c r="N24" s="22">
        <f t="shared" si="9"/>
        <v>100.1479705061207</v>
      </c>
      <c r="O24" s="23">
        <f t="shared" si="2"/>
        <v>2060.1999999999998</v>
      </c>
      <c r="P24" s="23">
        <f t="shared" si="2"/>
        <v>2093.8809999999999</v>
      </c>
      <c r="Q24" s="24">
        <f t="shared" si="10"/>
        <v>101.63484127754587</v>
      </c>
      <c r="R24" s="25">
        <v>600</v>
      </c>
      <c r="S24" s="25">
        <v>547.12099999999998</v>
      </c>
      <c r="T24" s="26">
        <f t="shared" si="11"/>
        <v>91.186833333333325</v>
      </c>
      <c r="U24" s="25">
        <v>1454.3</v>
      </c>
      <c r="V24" s="25">
        <v>1476.93</v>
      </c>
      <c r="W24" s="26">
        <f t="shared" si="12"/>
        <v>101.55607508767106</v>
      </c>
      <c r="X24" s="25">
        <v>1460.2</v>
      </c>
      <c r="Y24" s="25">
        <v>1546.76</v>
      </c>
      <c r="Z24" s="26">
        <f t="shared" si="13"/>
        <v>105.9279550746473</v>
      </c>
      <c r="AA24" s="25">
        <v>11</v>
      </c>
      <c r="AB24" s="25">
        <v>11</v>
      </c>
      <c r="AC24" s="26">
        <f t="shared" si="14"/>
        <v>100</v>
      </c>
      <c r="AD24" s="25"/>
      <c r="AE24" s="45"/>
      <c r="AF24" s="26"/>
      <c r="AG24" s="28"/>
      <c r="AH24" s="28"/>
      <c r="AI24" s="28"/>
      <c r="AJ24" s="28"/>
      <c r="AK24" s="41">
        <v>4012.6</v>
      </c>
      <c r="AL24" s="41">
        <v>4012.6</v>
      </c>
      <c r="AM24" s="28"/>
      <c r="AN24" s="25"/>
      <c r="AO24" s="37"/>
      <c r="AP24" s="29"/>
      <c r="AQ24" s="29"/>
      <c r="AR24" s="29"/>
      <c r="AS24" s="22">
        <f t="shared" si="3"/>
        <v>605.20000000000005</v>
      </c>
      <c r="AT24" s="22">
        <f t="shared" si="3"/>
        <v>555.09</v>
      </c>
      <c r="AU24" s="30">
        <f t="shared" si="16"/>
        <v>91.720092531394585</v>
      </c>
      <c r="AV24" s="25">
        <v>605.20000000000005</v>
      </c>
      <c r="AW24" s="25">
        <v>555.09</v>
      </c>
      <c r="AX24" s="25"/>
      <c r="AY24" s="25"/>
      <c r="AZ24" s="25"/>
      <c r="BA24" s="28"/>
      <c r="BB24" s="32"/>
      <c r="BC24" s="25"/>
      <c r="BD24" s="29"/>
      <c r="BE24" s="28"/>
      <c r="BF24" s="28"/>
      <c r="BG24" s="28"/>
      <c r="BH24" s="31"/>
      <c r="BI24" s="48"/>
      <c r="BJ24" s="32">
        <v>60</v>
      </c>
      <c r="BK24" s="25">
        <v>60</v>
      </c>
      <c r="BL24" s="25"/>
      <c r="BM24" s="25"/>
      <c r="BN24" s="32"/>
      <c r="BO24" s="25"/>
      <c r="BP24" s="32"/>
      <c r="BQ24" s="25"/>
      <c r="BR24" s="32"/>
      <c r="BS24" s="25"/>
      <c r="BT24" s="25"/>
      <c r="BU24" s="25"/>
      <c r="BV24" s="25"/>
      <c r="BW24" s="20">
        <f t="shared" si="4"/>
        <v>8203.2999999999993</v>
      </c>
      <c r="BX24" s="20">
        <f t="shared" si="17"/>
        <v>8209.5010000000002</v>
      </c>
      <c r="BY24" s="25"/>
      <c r="BZ24" s="25"/>
      <c r="CA24" s="25">
        <v>1900</v>
      </c>
      <c r="CB24" s="25">
        <v>1900</v>
      </c>
      <c r="CC24" s="28"/>
      <c r="CD24" s="28"/>
      <c r="CE24" s="28"/>
      <c r="CF24" s="46"/>
      <c r="CG24" s="28"/>
      <c r="CH24" s="28"/>
      <c r="CI24" s="25"/>
      <c r="CJ24" s="25"/>
      <c r="CK24" s="25"/>
      <c r="CL24" s="33">
        <f t="shared" si="5"/>
        <v>1900</v>
      </c>
      <c r="CM24" s="33">
        <f t="shared" si="5"/>
        <v>1900</v>
      </c>
    </row>
    <row r="25" spans="1:91" s="8" customFormat="1" ht="13.5" customHeight="1">
      <c r="A25" s="16">
        <v>16</v>
      </c>
      <c r="B25" s="39" t="s">
        <v>40</v>
      </c>
      <c r="C25" s="40">
        <v>2340.8000000000002</v>
      </c>
      <c r="D25" s="40"/>
      <c r="E25" s="20">
        <f t="shared" si="0"/>
        <v>29279.7</v>
      </c>
      <c r="F25" s="20">
        <f t="shared" si="6"/>
        <v>28184.661200000002</v>
      </c>
      <c r="G25" s="20">
        <f t="shared" si="7"/>
        <v>96.260075069075171</v>
      </c>
      <c r="H25" s="20">
        <f t="shared" si="1"/>
        <v>-29279.7</v>
      </c>
      <c r="I25" s="20" t="e">
        <f>K25-#REF!</f>
        <v>#REF!</v>
      </c>
      <c r="J25" s="21">
        <v>0</v>
      </c>
      <c r="K25" s="21">
        <v>130910.501</v>
      </c>
      <c r="L25" s="22">
        <f t="shared" si="8"/>
        <v>6726.2</v>
      </c>
      <c r="M25" s="22">
        <f t="shared" si="8"/>
        <v>5631.1930000000002</v>
      </c>
      <c r="N25" s="22">
        <f t="shared" si="9"/>
        <v>83.720272962445364</v>
      </c>
      <c r="O25" s="23">
        <f t="shared" si="2"/>
        <v>900</v>
      </c>
      <c r="P25" s="23">
        <f t="shared" si="2"/>
        <v>913.52100000000007</v>
      </c>
      <c r="Q25" s="24">
        <f t="shared" si="10"/>
        <v>101.50233333333334</v>
      </c>
      <c r="R25" s="25">
        <v>5</v>
      </c>
      <c r="S25" s="25">
        <v>4.6760000000000002</v>
      </c>
      <c r="T25" s="26">
        <f t="shared" si="11"/>
        <v>93.52000000000001</v>
      </c>
      <c r="U25" s="25">
        <v>3900</v>
      </c>
      <c r="V25" s="25">
        <v>2643.44</v>
      </c>
      <c r="W25" s="26">
        <f t="shared" si="12"/>
        <v>67.780512820512811</v>
      </c>
      <c r="X25" s="25">
        <v>895</v>
      </c>
      <c r="Y25" s="25">
        <v>908.84500000000003</v>
      </c>
      <c r="Z25" s="26">
        <f t="shared" si="13"/>
        <v>101.54692737430169</v>
      </c>
      <c r="AA25" s="25">
        <v>100</v>
      </c>
      <c r="AB25" s="25">
        <v>54</v>
      </c>
      <c r="AC25" s="26">
        <f t="shared" si="14"/>
        <v>54</v>
      </c>
      <c r="AD25" s="25"/>
      <c r="AE25" s="45"/>
      <c r="AF25" s="26"/>
      <c r="AG25" s="28"/>
      <c r="AH25" s="28"/>
      <c r="AI25" s="28"/>
      <c r="AJ25" s="28"/>
      <c r="AK25" s="41">
        <v>7559.8</v>
      </c>
      <c r="AL25" s="41">
        <v>7559.8</v>
      </c>
      <c r="AM25" s="28"/>
      <c r="AN25" s="25"/>
      <c r="AO25" s="28"/>
      <c r="AP25" s="29"/>
      <c r="AQ25" s="29"/>
      <c r="AR25" s="29"/>
      <c r="AS25" s="22">
        <f t="shared" si="3"/>
        <v>1150</v>
      </c>
      <c r="AT25" s="22">
        <f t="shared" si="3"/>
        <v>1883.412</v>
      </c>
      <c r="AU25" s="30">
        <f t="shared" si="16"/>
        <v>163.77495652173911</v>
      </c>
      <c r="AV25" s="25">
        <v>1150</v>
      </c>
      <c r="AW25" s="25">
        <v>1883.412</v>
      </c>
      <c r="AX25" s="25"/>
      <c r="AY25" s="25"/>
      <c r="AZ25" s="25"/>
      <c r="BA25" s="28"/>
      <c r="BB25" s="32"/>
      <c r="BC25" s="25"/>
      <c r="BD25" s="29"/>
      <c r="BE25" s="28"/>
      <c r="BF25" s="28"/>
      <c r="BG25" s="28"/>
      <c r="BH25" s="31"/>
      <c r="BI25" s="48"/>
      <c r="BJ25" s="32">
        <v>676.2</v>
      </c>
      <c r="BK25" s="25">
        <v>136.82</v>
      </c>
      <c r="BL25" s="25">
        <v>676.2</v>
      </c>
      <c r="BM25" s="25">
        <v>136.82</v>
      </c>
      <c r="BN25" s="32"/>
      <c r="BO25" s="25"/>
      <c r="BP25" s="32"/>
      <c r="BQ25" s="25"/>
      <c r="BR25" s="32"/>
      <c r="BS25" s="25"/>
      <c r="BT25" s="25"/>
      <c r="BU25" s="25"/>
      <c r="BV25" s="25"/>
      <c r="BW25" s="20">
        <f t="shared" si="4"/>
        <v>14286</v>
      </c>
      <c r="BX25" s="20">
        <f t="shared" si="17"/>
        <v>13190.993</v>
      </c>
      <c r="BY25" s="25"/>
      <c r="BZ25" s="25"/>
      <c r="CA25" s="25">
        <v>14993.7</v>
      </c>
      <c r="CB25" s="25">
        <v>14993.6682</v>
      </c>
      <c r="CC25" s="28"/>
      <c r="CD25" s="28"/>
      <c r="CE25" s="28"/>
      <c r="CF25" s="46"/>
      <c r="CG25" s="28"/>
      <c r="CH25" s="28"/>
      <c r="CI25" s="25"/>
      <c r="CJ25" s="25"/>
      <c r="CK25" s="25"/>
      <c r="CL25" s="33">
        <f t="shared" si="5"/>
        <v>14993.7</v>
      </c>
      <c r="CM25" s="33">
        <f t="shared" si="5"/>
        <v>14993.6682</v>
      </c>
    </row>
    <row r="26" spans="1:91" s="8" customFormat="1" ht="13.5" customHeight="1">
      <c r="A26" s="16">
        <v>17</v>
      </c>
      <c r="B26" s="39" t="s">
        <v>41</v>
      </c>
      <c r="C26" s="40">
        <v>2521.8000000000002</v>
      </c>
      <c r="D26" s="40"/>
      <c r="E26" s="20">
        <f t="shared" si="0"/>
        <v>8233.9</v>
      </c>
      <c r="F26" s="20">
        <f t="shared" si="6"/>
        <v>7891.3279999999995</v>
      </c>
      <c r="G26" s="20">
        <f t="shared" si="7"/>
        <v>95.839492828428803</v>
      </c>
      <c r="H26" s="20">
        <f t="shared" si="1"/>
        <v>-8233.9</v>
      </c>
      <c r="I26" s="20" t="e">
        <f>K26-#REF!</f>
        <v>#REF!</v>
      </c>
      <c r="J26" s="21">
        <v>0</v>
      </c>
      <c r="K26" s="21">
        <v>130910.501</v>
      </c>
      <c r="L26" s="22">
        <f t="shared" si="8"/>
        <v>2501.4</v>
      </c>
      <c r="M26" s="22">
        <f t="shared" si="8"/>
        <v>2158.828</v>
      </c>
      <c r="N26" s="22">
        <f t="shared" si="9"/>
        <v>86.304789317981928</v>
      </c>
      <c r="O26" s="23">
        <f t="shared" si="2"/>
        <v>380</v>
      </c>
      <c r="P26" s="23">
        <f t="shared" si="2"/>
        <v>429.74</v>
      </c>
      <c r="Q26" s="24">
        <f t="shared" si="10"/>
        <v>113.08947368421055</v>
      </c>
      <c r="R26" s="25"/>
      <c r="S26" s="25"/>
      <c r="T26" s="26"/>
      <c r="U26" s="25">
        <v>596.4</v>
      </c>
      <c r="V26" s="25">
        <v>280</v>
      </c>
      <c r="W26" s="26">
        <f t="shared" si="12"/>
        <v>46.948356807511736</v>
      </c>
      <c r="X26" s="25">
        <v>380</v>
      </c>
      <c r="Y26" s="25">
        <v>429.74</v>
      </c>
      <c r="Z26" s="26">
        <f t="shared" si="13"/>
        <v>113.08947368421055</v>
      </c>
      <c r="AA26" s="25"/>
      <c r="AB26" s="25"/>
      <c r="AC26" s="26"/>
      <c r="AD26" s="25"/>
      <c r="AE26" s="45"/>
      <c r="AF26" s="26"/>
      <c r="AG26" s="28"/>
      <c r="AH26" s="28"/>
      <c r="AI26" s="28"/>
      <c r="AJ26" s="28"/>
      <c r="AK26" s="36">
        <v>5732.5</v>
      </c>
      <c r="AL26" s="36">
        <v>5732.5</v>
      </c>
      <c r="AM26" s="28"/>
      <c r="AN26" s="25"/>
      <c r="AO26" s="28"/>
      <c r="AP26" s="29"/>
      <c r="AQ26" s="29"/>
      <c r="AR26" s="29"/>
      <c r="AS26" s="22">
        <f t="shared" si="3"/>
        <v>1525</v>
      </c>
      <c r="AT26" s="22">
        <f t="shared" si="3"/>
        <v>1399.088</v>
      </c>
      <c r="AU26" s="30">
        <f t="shared" si="16"/>
        <v>91.743475409836066</v>
      </c>
      <c r="AV26" s="25">
        <v>1525</v>
      </c>
      <c r="AW26" s="25">
        <v>1399.088</v>
      </c>
      <c r="AX26" s="25"/>
      <c r="AY26" s="25"/>
      <c r="AZ26" s="25"/>
      <c r="BA26" s="28"/>
      <c r="BB26" s="32"/>
      <c r="BC26" s="25"/>
      <c r="BD26" s="29"/>
      <c r="BE26" s="28"/>
      <c r="BF26" s="28"/>
      <c r="BG26" s="28"/>
      <c r="BH26" s="31"/>
      <c r="BI26" s="38"/>
      <c r="BJ26" s="32"/>
      <c r="BK26" s="25">
        <v>50</v>
      </c>
      <c r="BL26" s="25"/>
      <c r="BM26" s="25"/>
      <c r="BN26" s="32"/>
      <c r="BO26" s="25"/>
      <c r="BP26" s="32"/>
      <c r="BQ26" s="25"/>
      <c r="BR26" s="32"/>
      <c r="BS26" s="25"/>
      <c r="BT26" s="25"/>
      <c r="BU26" s="25"/>
      <c r="BV26" s="25"/>
      <c r="BW26" s="20">
        <f t="shared" si="4"/>
        <v>8233.9</v>
      </c>
      <c r="BX26" s="20">
        <f t="shared" si="17"/>
        <v>7891.3279999999995</v>
      </c>
      <c r="BY26" s="25"/>
      <c r="BZ26" s="25"/>
      <c r="CA26" s="25"/>
      <c r="CB26" s="25"/>
      <c r="CC26" s="28"/>
      <c r="CD26" s="28"/>
      <c r="CE26" s="28"/>
      <c r="CF26" s="46"/>
      <c r="CG26" s="28"/>
      <c r="CH26" s="28"/>
      <c r="CI26" s="25"/>
      <c r="CJ26" s="25"/>
      <c r="CK26" s="25"/>
      <c r="CL26" s="33">
        <f t="shared" si="5"/>
        <v>0</v>
      </c>
      <c r="CM26" s="33">
        <f t="shared" si="5"/>
        <v>0</v>
      </c>
    </row>
    <row r="27" spans="1:91" s="34" customFormat="1" ht="13.5" customHeight="1">
      <c r="A27" s="16">
        <v>18</v>
      </c>
      <c r="B27" s="39" t="s">
        <v>42</v>
      </c>
      <c r="C27" s="40">
        <v>9402.4</v>
      </c>
      <c r="D27" s="40"/>
      <c r="E27" s="20">
        <f t="shared" si="0"/>
        <v>19443.400000000001</v>
      </c>
      <c r="F27" s="20">
        <f t="shared" si="6"/>
        <v>19234.759000000002</v>
      </c>
      <c r="G27" s="20">
        <f t="shared" si="7"/>
        <v>98.926931503749344</v>
      </c>
      <c r="H27" s="20">
        <f t="shared" si="1"/>
        <v>-19443.400000000001</v>
      </c>
      <c r="I27" s="20" t="e">
        <f>K27-#REF!</f>
        <v>#REF!</v>
      </c>
      <c r="J27" s="21">
        <v>0</v>
      </c>
      <c r="K27" s="21">
        <v>130910.501</v>
      </c>
      <c r="L27" s="22">
        <f t="shared" si="8"/>
        <v>4719.5</v>
      </c>
      <c r="M27" s="22">
        <f t="shared" si="8"/>
        <v>4510.8589999999995</v>
      </c>
      <c r="N27" s="22">
        <f t="shared" si="9"/>
        <v>95.579171522407023</v>
      </c>
      <c r="O27" s="23">
        <f t="shared" si="2"/>
        <v>1080.6000000000001</v>
      </c>
      <c r="P27" s="23">
        <f t="shared" si="2"/>
        <v>941.62</v>
      </c>
      <c r="Q27" s="24">
        <f t="shared" si="10"/>
        <v>87.138626688876542</v>
      </c>
      <c r="R27" s="25">
        <v>45.4</v>
      </c>
      <c r="S27" s="25">
        <v>32.51</v>
      </c>
      <c r="T27" s="26">
        <f t="shared" si="11"/>
        <v>71.607929515418505</v>
      </c>
      <c r="U27" s="25">
        <v>1850.2</v>
      </c>
      <c r="V27" s="25">
        <v>1487.643</v>
      </c>
      <c r="W27" s="26">
        <f t="shared" si="12"/>
        <v>80.404442762944555</v>
      </c>
      <c r="X27" s="25">
        <v>1035.2</v>
      </c>
      <c r="Y27" s="25">
        <v>909.11</v>
      </c>
      <c r="Z27" s="26">
        <f t="shared" si="13"/>
        <v>87.819744976816068</v>
      </c>
      <c r="AA27" s="25">
        <v>120</v>
      </c>
      <c r="AB27" s="25">
        <v>116</v>
      </c>
      <c r="AC27" s="26">
        <f t="shared" si="14"/>
        <v>96.666666666666671</v>
      </c>
      <c r="AD27" s="25"/>
      <c r="AE27" s="45"/>
      <c r="AF27" s="26"/>
      <c r="AG27" s="28"/>
      <c r="AH27" s="28"/>
      <c r="AI27" s="28"/>
      <c r="AJ27" s="28"/>
      <c r="AK27" s="36">
        <v>12184.7</v>
      </c>
      <c r="AL27" s="36">
        <v>12184.7</v>
      </c>
      <c r="AM27" s="28"/>
      <c r="AN27" s="25"/>
      <c r="AO27" s="28"/>
      <c r="AP27" s="29"/>
      <c r="AQ27" s="29"/>
      <c r="AR27" s="29"/>
      <c r="AS27" s="22">
        <f t="shared" si="3"/>
        <v>1510</v>
      </c>
      <c r="AT27" s="22">
        <f t="shared" si="3"/>
        <v>1853.396</v>
      </c>
      <c r="AU27" s="30">
        <f t="shared" si="16"/>
        <v>122.74145695364238</v>
      </c>
      <c r="AV27" s="25">
        <v>1510</v>
      </c>
      <c r="AW27" s="25">
        <v>1853.396</v>
      </c>
      <c r="AX27" s="25"/>
      <c r="AY27" s="25"/>
      <c r="AZ27" s="25"/>
      <c r="BA27" s="28"/>
      <c r="BB27" s="32"/>
      <c r="BC27" s="25"/>
      <c r="BD27" s="29"/>
      <c r="BE27" s="28"/>
      <c r="BF27" s="28"/>
      <c r="BG27" s="28"/>
      <c r="BH27" s="31"/>
      <c r="BI27" s="38"/>
      <c r="BJ27" s="32">
        <v>158.69999999999999</v>
      </c>
      <c r="BK27" s="25">
        <v>112.2</v>
      </c>
      <c r="BL27" s="25">
        <v>108.7</v>
      </c>
      <c r="BM27" s="25">
        <v>36.200000000000003</v>
      </c>
      <c r="BN27" s="32"/>
      <c r="BO27" s="25"/>
      <c r="BP27" s="32"/>
      <c r="BQ27" s="25"/>
      <c r="BR27" s="32"/>
      <c r="BS27" s="25"/>
      <c r="BT27" s="25"/>
      <c r="BU27" s="25"/>
      <c r="BV27" s="25"/>
      <c r="BW27" s="20">
        <f t="shared" si="4"/>
        <v>16904.2</v>
      </c>
      <c r="BX27" s="20">
        <f t="shared" si="17"/>
        <v>16695.559000000001</v>
      </c>
      <c r="BY27" s="25"/>
      <c r="BZ27" s="25"/>
      <c r="CA27" s="25">
        <v>2539.1999999999998</v>
      </c>
      <c r="CB27" s="25">
        <v>2539.1999999999998</v>
      </c>
      <c r="CC27" s="28"/>
      <c r="CD27" s="28"/>
      <c r="CE27" s="28"/>
      <c r="CF27" s="46"/>
      <c r="CG27" s="28"/>
      <c r="CH27" s="28"/>
      <c r="CI27" s="25"/>
      <c r="CJ27" s="25"/>
      <c r="CK27" s="25"/>
      <c r="CL27" s="33">
        <f t="shared" si="5"/>
        <v>2539.1999999999998</v>
      </c>
      <c r="CM27" s="33">
        <f t="shared" si="5"/>
        <v>2539.1999999999998</v>
      </c>
    </row>
    <row r="28" spans="1:91" s="34" customFormat="1" ht="13.5" customHeight="1">
      <c r="A28" s="16">
        <v>19</v>
      </c>
      <c r="B28" s="39" t="s">
        <v>43</v>
      </c>
      <c r="C28" s="40">
        <v>114</v>
      </c>
      <c r="D28" s="40"/>
      <c r="E28" s="20">
        <f t="shared" si="0"/>
        <v>41624.700000000004</v>
      </c>
      <c r="F28" s="20">
        <f t="shared" si="6"/>
        <v>39281.517</v>
      </c>
      <c r="G28" s="20">
        <f t="shared" si="7"/>
        <v>94.370690959934834</v>
      </c>
      <c r="H28" s="20">
        <f t="shared" si="1"/>
        <v>-41624.700000000004</v>
      </c>
      <c r="I28" s="20" t="e">
        <f>K28-#REF!</f>
        <v>#REF!</v>
      </c>
      <c r="J28" s="21">
        <v>0</v>
      </c>
      <c r="K28" s="21">
        <v>130910.501</v>
      </c>
      <c r="L28" s="22">
        <f t="shared" si="8"/>
        <v>10020.5</v>
      </c>
      <c r="M28" s="22">
        <f t="shared" si="8"/>
        <v>7677.3169999999991</v>
      </c>
      <c r="N28" s="22">
        <f t="shared" si="9"/>
        <v>76.61610698068958</v>
      </c>
      <c r="O28" s="23">
        <f t="shared" si="2"/>
        <v>3885.5</v>
      </c>
      <c r="P28" s="23">
        <f t="shared" si="2"/>
        <v>3254.1639999999998</v>
      </c>
      <c r="Q28" s="24">
        <f t="shared" si="10"/>
        <v>83.751486295200095</v>
      </c>
      <c r="R28" s="25"/>
      <c r="S28" s="25">
        <v>0.252</v>
      </c>
      <c r="T28" s="26"/>
      <c r="U28" s="25">
        <v>2581.6999999999998</v>
      </c>
      <c r="V28" s="25">
        <v>1940.6279999999999</v>
      </c>
      <c r="W28" s="26">
        <f t="shared" si="12"/>
        <v>75.168609830731697</v>
      </c>
      <c r="X28" s="25">
        <v>3885.5</v>
      </c>
      <c r="Y28" s="25">
        <v>3253.9119999999998</v>
      </c>
      <c r="Z28" s="26">
        <f t="shared" si="13"/>
        <v>83.745000643417839</v>
      </c>
      <c r="AA28" s="25">
        <v>40</v>
      </c>
      <c r="AB28" s="25">
        <v>40</v>
      </c>
      <c r="AC28" s="26">
        <f t="shared" si="14"/>
        <v>100</v>
      </c>
      <c r="AD28" s="25"/>
      <c r="AE28" s="45"/>
      <c r="AF28" s="26"/>
      <c r="AG28" s="28"/>
      <c r="AH28" s="28"/>
      <c r="AI28" s="28"/>
      <c r="AJ28" s="28"/>
      <c r="AK28" s="36">
        <v>31604.2</v>
      </c>
      <c r="AL28" s="36">
        <v>31604.2</v>
      </c>
      <c r="AM28" s="28"/>
      <c r="AN28" s="25"/>
      <c r="AO28" s="37"/>
      <c r="AP28" s="29"/>
      <c r="AQ28" s="29"/>
      <c r="AR28" s="29"/>
      <c r="AS28" s="22">
        <f t="shared" si="3"/>
        <v>1673.3</v>
      </c>
      <c r="AT28" s="22">
        <f t="shared" si="3"/>
        <v>1083</v>
      </c>
      <c r="AU28" s="30">
        <f t="shared" si="16"/>
        <v>64.72240482878145</v>
      </c>
      <c r="AV28" s="25">
        <v>1403.5</v>
      </c>
      <c r="AW28" s="25">
        <v>836</v>
      </c>
      <c r="AX28" s="25"/>
      <c r="AY28" s="25"/>
      <c r="AZ28" s="25"/>
      <c r="BA28" s="28"/>
      <c r="BB28" s="32">
        <v>269.8</v>
      </c>
      <c r="BC28" s="25">
        <v>247</v>
      </c>
      <c r="BD28" s="29"/>
      <c r="BE28" s="28"/>
      <c r="BF28" s="28"/>
      <c r="BG28" s="28"/>
      <c r="BH28" s="31"/>
      <c r="BI28" s="38"/>
      <c r="BJ28" s="32">
        <v>1840</v>
      </c>
      <c r="BK28" s="25">
        <v>1359.5250000000001</v>
      </c>
      <c r="BL28" s="25">
        <v>960</v>
      </c>
      <c r="BM28" s="25">
        <v>535.36699999999996</v>
      </c>
      <c r="BN28" s="32"/>
      <c r="BO28" s="25"/>
      <c r="BP28" s="32"/>
      <c r="BQ28" s="25"/>
      <c r="BR28" s="32"/>
      <c r="BS28" s="25"/>
      <c r="BT28" s="25"/>
      <c r="BU28" s="25"/>
      <c r="BV28" s="25"/>
      <c r="BW28" s="20">
        <f t="shared" si="4"/>
        <v>41624.700000000004</v>
      </c>
      <c r="BX28" s="20">
        <f t="shared" si="17"/>
        <v>39281.517</v>
      </c>
      <c r="BY28" s="25"/>
      <c r="BZ28" s="25"/>
      <c r="CA28" s="25"/>
      <c r="CB28" s="25"/>
      <c r="CC28" s="28"/>
      <c r="CD28" s="28"/>
      <c r="CE28" s="28"/>
      <c r="CF28" s="46"/>
      <c r="CG28" s="28"/>
      <c r="CH28" s="28"/>
      <c r="CI28" s="25"/>
      <c r="CJ28" s="25"/>
      <c r="CK28" s="25"/>
      <c r="CL28" s="33">
        <f t="shared" si="5"/>
        <v>0</v>
      </c>
      <c r="CM28" s="33">
        <f t="shared" si="5"/>
        <v>0</v>
      </c>
    </row>
    <row r="29" spans="1:91" s="34" customFormat="1" ht="13.5" customHeight="1">
      <c r="A29" s="16">
        <v>20</v>
      </c>
      <c r="B29" s="39" t="s">
        <v>44</v>
      </c>
      <c r="C29" s="40">
        <v>1081.3</v>
      </c>
      <c r="D29" s="35"/>
      <c r="E29" s="20">
        <f t="shared" si="0"/>
        <v>11839.9</v>
      </c>
      <c r="F29" s="20">
        <f t="shared" si="6"/>
        <v>11839.446</v>
      </c>
      <c r="G29" s="20">
        <f t="shared" si="7"/>
        <v>99.996165508154633</v>
      </c>
      <c r="H29" s="20">
        <f t="shared" si="1"/>
        <v>-11839.9</v>
      </c>
      <c r="I29" s="20" t="e">
        <f>K29-#REF!</f>
        <v>#REF!</v>
      </c>
      <c r="J29" s="21">
        <v>0</v>
      </c>
      <c r="K29" s="21">
        <v>130910.501</v>
      </c>
      <c r="L29" s="22">
        <f t="shared" si="8"/>
        <v>2982.4</v>
      </c>
      <c r="M29" s="22">
        <f t="shared" si="8"/>
        <v>2981.9459999999999</v>
      </c>
      <c r="N29" s="22">
        <f t="shared" si="9"/>
        <v>99.984777360515025</v>
      </c>
      <c r="O29" s="23">
        <f t="shared" si="2"/>
        <v>1076</v>
      </c>
      <c r="P29" s="23">
        <f t="shared" si="2"/>
        <v>1075.258</v>
      </c>
      <c r="Q29" s="24">
        <f t="shared" si="10"/>
        <v>99.931040892193309</v>
      </c>
      <c r="R29" s="25">
        <v>1</v>
      </c>
      <c r="S29" s="25">
        <v>0.25800000000000001</v>
      </c>
      <c r="T29" s="26">
        <f t="shared" si="11"/>
        <v>25.8</v>
      </c>
      <c r="U29" s="25">
        <v>1590.6</v>
      </c>
      <c r="V29" s="25">
        <v>1590.8879999999999</v>
      </c>
      <c r="W29" s="26">
        <f t="shared" si="12"/>
        <v>100.01810637495285</v>
      </c>
      <c r="X29" s="25">
        <v>1075</v>
      </c>
      <c r="Y29" s="25">
        <v>1075</v>
      </c>
      <c r="Z29" s="26">
        <f t="shared" si="13"/>
        <v>100</v>
      </c>
      <c r="AA29" s="25">
        <v>24</v>
      </c>
      <c r="AB29" s="25">
        <v>24</v>
      </c>
      <c r="AC29" s="26">
        <f t="shared" si="14"/>
        <v>100</v>
      </c>
      <c r="AD29" s="25"/>
      <c r="AE29" s="45"/>
      <c r="AF29" s="26"/>
      <c r="AG29" s="28"/>
      <c r="AH29" s="28"/>
      <c r="AI29" s="28"/>
      <c r="AJ29" s="28"/>
      <c r="AK29" s="36">
        <v>8857.5</v>
      </c>
      <c r="AL29" s="36">
        <v>8857.5</v>
      </c>
      <c r="AM29" s="28"/>
      <c r="AN29" s="25"/>
      <c r="AO29" s="28"/>
      <c r="AP29" s="29"/>
      <c r="AQ29" s="29"/>
      <c r="AR29" s="29"/>
      <c r="AS29" s="22">
        <f t="shared" si="3"/>
        <v>291.8</v>
      </c>
      <c r="AT29" s="22">
        <f t="shared" si="3"/>
        <v>291.8</v>
      </c>
      <c r="AU29" s="30">
        <f t="shared" si="16"/>
        <v>100</v>
      </c>
      <c r="AV29" s="25">
        <v>291.8</v>
      </c>
      <c r="AW29" s="25">
        <v>291.8</v>
      </c>
      <c r="AX29" s="25"/>
      <c r="AY29" s="25"/>
      <c r="AZ29" s="25"/>
      <c r="BA29" s="28"/>
      <c r="BB29" s="32"/>
      <c r="BC29" s="25"/>
      <c r="BD29" s="29"/>
      <c r="BE29" s="28"/>
      <c r="BF29" s="28"/>
      <c r="BG29" s="28"/>
      <c r="BH29" s="31"/>
      <c r="BI29" s="38"/>
      <c r="BJ29" s="32"/>
      <c r="BK29" s="25"/>
      <c r="BL29" s="25"/>
      <c r="BM29" s="25"/>
      <c r="BN29" s="32"/>
      <c r="BO29" s="25"/>
      <c r="BP29" s="32"/>
      <c r="BQ29" s="25"/>
      <c r="BR29" s="32"/>
      <c r="BS29" s="25"/>
      <c r="BT29" s="25"/>
      <c r="BU29" s="25"/>
      <c r="BV29" s="25"/>
      <c r="BW29" s="20">
        <f t="shared" si="4"/>
        <v>11839.9</v>
      </c>
      <c r="BX29" s="20">
        <f t="shared" si="17"/>
        <v>11839.446</v>
      </c>
      <c r="BY29" s="25"/>
      <c r="BZ29" s="25"/>
      <c r="CA29" s="25"/>
      <c r="CB29" s="25"/>
      <c r="CC29" s="28"/>
      <c r="CD29" s="28"/>
      <c r="CE29" s="28"/>
      <c r="CF29" s="46"/>
      <c r="CG29" s="28"/>
      <c r="CH29" s="28"/>
      <c r="CI29" s="25"/>
      <c r="CJ29" s="25"/>
      <c r="CK29" s="25"/>
      <c r="CL29" s="33">
        <f t="shared" si="5"/>
        <v>0</v>
      </c>
      <c r="CM29" s="33">
        <f t="shared" si="5"/>
        <v>0</v>
      </c>
    </row>
    <row r="30" spans="1:91" s="34" customFormat="1" ht="13.5" customHeight="1">
      <c r="A30" s="16">
        <v>21</v>
      </c>
      <c r="B30" s="39" t="s">
        <v>45</v>
      </c>
      <c r="C30" s="40">
        <v>3170</v>
      </c>
      <c r="D30" s="35"/>
      <c r="E30" s="20">
        <f t="shared" si="0"/>
        <v>8386.8000000000011</v>
      </c>
      <c r="F30" s="20">
        <f t="shared" si="6"/>
        <v>8259.6579999999994</v>
      </c>
      <c r="G30" s="20">
        <f t="shared" si="7"/>
        <v>98.484022511565769</v>
      </c>
      <c r="H30" s="20">
        <f t="shared" si="1"/>
        <v>-8386.8000000000011</v>
      </c>
      <c r="I30" s="20" t="e">
        <f>K30-#REF!</f>
        <v>#REF!</v>
      </c>
      <c r="J30" s="21">
        <v>0</v>
      </c>
      <c r="K30" s="21">
        <v>130910.501</v>
      </c>
      <c r="L30" s="22">
        <f t="shared" si="8"/>
        <v>1695.2</v>
      </c>
      <c r="M30" s="22">
        <f t="shared" si="8"/>
        <v>1568.058</v>
      </c>
      <c r="N30" s="22">
        <f t="shared" si="9"/>
        <v>92.49988201982066</v>
      </c>
      <c r="O30" s="23">
        <f t="shared" si="2"/>
        <v>847.2</v>
      </c>
      <c r="P30" s="23">
        <f t="shared" si="2"/>
        <v>833.07500000000005</v>
      </c>
      <c r="Q30" s="24">
        <f t="shared" si="10"/>
        <v>98.332743153918784</v>
      </c>
      <c r="R30" s="25"/>
      <c r="S30" s="25">
        <v>1.1379999999999999</v>
      </c>
      <c r="T30" s="26"/>
      <c r="U30" s="25">
        <v>764</v>
      </c>
      <c r="V30" s="25">
        <v>708.98299999999995</v>
      </c>
      <c r="W30" s="26">
        <f t="shared" si="12"/>
        <v>92.79882198952879</v>
      </c>
      <c r="X30" s="25">
        <v>847.2</v>
      </c>
      <c r="Y30" s="25">
        <v>831.93700000000001</v>
      </c>
      <c r="Z30" s="26">
        <f t="shared" si="13"/>
        <v>98.198418319169022</v>
      </c>
      <c r="AA30" s="25">
        <v>84</v>
      </c>
      <c r="AB30" s="25">
        <v>26</v>
      </c>
      <c r="AC30" s="26">
        <f t="shared" si="14"/>
        <v>30.952380952380953</v>
      </c>
      <c r="AD30" s="25"/>
      <c r="AE30" s="45"/>
      <c r="AF30" s="26"/>
      <c r="AG30" s="28"/>
      <c r="AH30" s="28"/>
      <c r="AI30" s="28"/>
      <c r="AJ30" s="28"/>
      <c r="AK30" s="36">
        <v>6691.6</v>
      </c>
      <c r="AL30" s="36">
        <v>6691.6</v>
      </c>
      <c r="AM30" s="28"/>
      <c r="AN30" s="25"/>
      <c r="AO30" s="28"/>
      <c r="AP30" s="29"/>
      <c r="AQ30" s="29"/>
      <c r="AR30" s="29"/>
      <c r="AS30" s="22">
        <f t="shared" si="3"/>
        <v>0</v>
      </c>
      <c r="AT30" s="22">
        <f t="shared" si="3"/>
        <v>0</v>
      </c>
      <c r="AU30" s="30">
        <v>0</v>
      </c>
      <c r="AV30" s="25"/>
      <c r="AW30" s="25"/>
      <c r="AX30" s="25"/>
      <c r="AY30" s="25"/>
      <c r="AZ30" s="25"/>
      <c r="BA30" s="28"/>
      <c r="BB30" s="32"/>
      <c r="BC30" s="25"/>
      <c r="BD30" s="29"/>
      <c r="BE30" s="28"/>
      <c r="BF30" s="28"/>
      <c r="BG30" s="28"/>
      <c r="BH30" s="31"/>
      <c r="BI30" s="38"/>
      <c r="BJ30" s="32"/>
      <c r="BK30" s="25"/>
      <c r="BL30" s="25"/>
      <c r="BM30" s="25"/>
      <c r="BN30" s="32"/>
      <c r="BO30" s="25"/>
      <c r="BP30" s="32"/>
      <c r="BQ30" s="25"/>
      <c r="BR30" s="32"/>
      <c r="BS30" s="25"/>
      <c r="BT30" s="25"/>
      <c r="BU30" s="25"/>
      <c r="BV30" s="25"/>
      <c r="BW30" s="20">
        <f t="shared" si="4"/>
        <v>8386.8000000000011</v>
      </c>
      <c r="BX30" s="20">
        <f t="shared" si="17"/>
        <v>8259.6579999999994</v>
      </c>
      <c r="BY30" s="25"/>
      <c r="BZ30" s="25"/>
      <c r="CA30" s="25"/>
      <c r="CB30" s="25"/>
      <c r="CC30" s="28"/>
      <c r="CD30" s="28"/>
      <c r="CE30" s="28"/>
      <c r="CF30" s="46"/>
      <c r="CG30" s="28"/>
      <c r="CH30" s="28"/>
      <c r="CI30" s="25"/>
      <c r="CJ30" s="25"/>
      <c r="CK30" s="25"/>
      <c r="CL30" s="33">
        <f t="shared" si="5"/>
        <v>0</v>
      </c>
      <c r="CM30" s="33">
        <f t="shared" si="5"/>
        <v>0</v>
      </c>
    </row>
    <row r="31" spans="1:91" s="34" customFormat="1" ht="13.5" customHeight="1">
      <c r="A31" s="16">
        <v>22</v>
      </c>
      <c r="B31" s="39" t="s">
        <v>46</v>
      </c>
      <c r="C31" s="40">
        <v>56.9</v>
      </c>
      <c r="D31" s="35"/>
      <c r="E31" s="20">
        <f t="shared" si="0"/>
        <v>41587.78</v>
      </c>
      <c r="F31" s="20">
        <f t="shared" si="6"/>
        <v>37716.817999999999</v>
      </c>
      <c r="G31" s="20">
        <f t="shared" si="7"/>
        <v>90.692068679790069</v>
      </c>
      <c r="H31" s="20">
        <f t="shared" si="1"/>
        <v>-41587.78</v>
      </c>
      <c r="I31" s="20" t="e">
        <f>K31-#REF!</f>
        <v>#REF!</v>
      </c>
      <c r="J31" s="21">
        <v>0</v>
      </c>
      <c r="K31" s="21">
        <v>130910.501</v>
      </c>
      <c r="L31" s="22">
        <f t="shared" si="8"/>
        <v>9607</v>
      </c>
      <c r="M31" s="22">
        <f t="shared" si="8"/>
        <v>8771.8180000000011</v>
      </c>
      <c r="N31" s="22">
        <f t="shared" si="9"/>
        <v>91.306526491100243</v>
      </c>
      <c r="O31" s="23">
        <f t="shared" si="2"/>
        <v>2702</v>
      </c>
      <c r="P31" s="23">
        <f t="shared" si="2"/>
        <v>2284.6130000000003</v>
      </c>
      <c r="Q31" s="24">
        <f t="shared" si="10"/>
        <v>84.552664692820144</v>
      </c>
      <c r="R31" s="25">
        <v>12</v>
      </c>
      <c r="S31" s="25">
        <v>19.713000000000001</v>
      </c>
      <c r="T31" s="26">
        <f t="shared" si="11"/>
        <v>164.27500000000001</v>
      </c>
      <c r="U31" s="25">
        <v>2355</v>
      </c>
      <c r="V31" s="25">
        <v>2251.7730000000001</v>
      </c>
      <c r="W31" s="26">
        <f t="shared" si="12"/>
        <v>95.616687898089182</v>
      </c>
      <c r="X31" s="25">
        <v>2690</v>
      </c>
      <c r="Y31" s="25">
        <v>2264.9</v>
      </c>
      <c r="Z31" s="26">
        <f t="shared" si="13"/>
        <v>84.19702602230484</v>
      </c>
      <c r="AA31" s="25">
        <v>350</v>
      </c>
      <c r="AB31" s="25">
        <v>337.5</v>
      </c>
      <c r="AC31" s="26">
        <f t="shared" si="14"/>
        <v>96.428571428571431</v>
      </c>
      <c r="AD31" s="25"/>
      <c r="AE31" s="45"/>
      <c r="AF31" s="26"/>
      <c r="AG31" s="28"/>
      <c r="AH31" s="28"/>
      <c r="AI31" s="28"/>
      <c r="AJ31" s="28"/>
      <c r="AK31" s="36">
        <v>23030</v>
      </c>
      <c r="AL31" s="36">
        <v>23030</v>
      </c>
      <c r="AM31" s="28"/>
      <c r="AN31" s="25"/>
      <c r="AO31" s="28"/>
      <c r="AP31" s="29"/>
      <c r="AQ31" s="29"/>
      <c r="AR31" s="29"/>
      <c r="AS31" s="22">
        <f t="shared" si="3"/>
        <v>1700</v>
      </c>
      <c r="AT31" s="22">
        <f t="shared" si="3"/>
        <v>1701.2819999999999</v>
      </c>
      <c r="AU31" s="30">
        <f t="shared" si="16"/>
        <v>100.07541176470586</v>
      </c>
      <c r="AV31" s="25">
        <v>1700</v>
      </c>
      <c r="AW31" s="25">
        <v>1701.2819999999999</v>
      </c>
      <c r="AX31" s="25"/>
      <c r="AY31" s="25"/>
      <c r="AZ31" s="25"/>
      <c r="BA31" s="28"/>
      <c r="BB31" s="32"/>
      <c r="BC31" s="25"/>
      <c r="BD31" s="29"/>
      <c r="BE31" s="28"/>
      <c r="BF31" s="28"/>
      <c r="BG31" s="28"/>
      <c r="BH31" s="31"/>
      <c r="BI31" s="38"/>
      <c r="BJ31" s="32">
        <v>2500</v>
      </c>
      <c r="BK31" s="25">
        <v>2196.65</v>
      </c>
      <c r="BL31" s="25">
        <v>1500</v>
      </c>
      <c r="BM31" s="25">
        <v>815.85</v>
      </c>
      <c r="BN31" s="32"/>
      <c r="BO31" s="25"/>
      <c r="BP31" s="32"/>
      <c r="BQ31" s="25"/>
      <c r="BR31" s="32">
        <v>3450</v>
      </c>
      <c r="BS31" s="25">
        <v>2915</v>
      </c>
      <c r="BT31" s="25"/>
      <c r="BU31" s="25"/>
      <c r="BV31" s="25"/>
      <c r="BW31" s="20">
        <f t="shared" si="4"/>
        <v>36087</v>
      </c>
      <c r="BX31" s="20">
        <f t="shared" si="17"/>
        <v>34716.817999999999</v>
      </c>
      <c r="BY31" s="25">
        <v>5500.78</v>
      </c>
      <c r="BZ31" s="25">
        <v>3000</v>
      </c>
      <c r="CA31" s="25"/>
      <c r="CB31" s="25"/>
      <c r="CC31" s="28"/>
      <c r="CD31" s="28"/>
      <c r="CE31" s="28"/>
      <c r="CF31" s="46"/>
      <c r="CG31" s="28"/>
      <c r="CH31" s="28"/>
      <c r="CI31" s="25"/>
      <c r="CJ31" s="25"/>
      <c r="CK31" s="25"/>
      <c r="CL31" s="33">
        <f t="shared" si="5"/>
        <v>5500.78</v>
      </c>
      <c r="CM31" s="33">
        <f t="shared" si="5"/>
        <v>3000</v>
      </c>
    </row>
    <row r="32" spans="1:91" s="34" customFormat="1" ht="13.5" customHeight="1">
      <c r="A32" s="16">
        <v>23</v>
      </c>
      <c r="B32" s="39" t="s">
        <v>47</v>
      </c>
      <c r="C32" s="40">
        <v>27149.1</v>
      </c>
      <c r="D32" s="40"/>
      <c r="E32" s="20">
        <f t="shared" si="0"/>
        <v>68713.200000000012</v>
      </c>
      <c r="F32" s="20">
        <f t="shared" si="6"/>
        <v>70269.581999999995</v>
      </c>
      <c r="G32" s="20">
        <f t="shared" si="7"/>
        <v>102.26504077819108</v>
      </c>
      <c r="H32" s="20">
        <f t="shared" si="1"/>
        <v>-68713.200000000012</v>
      </c>
      <c r="I32" s="20" t="e">
        <f>K32-#REF!</f>
        <v>#REF!</v>
      </c>
      <c r="J32" s="21">
        <v>0</v>
      </c>
      <c r="K32" s="21">
        <v>130910.501</v>
      </c>
      <c r="L32" s="22">
        <f t="shared" si="8"/>
        <v>14054.4</v>
      </c>
      <c r="M32" s="22">
        <f t="shared" si="8"/>
        <v>15610.782000000001</v>
      </c>
      <c r="N32" s="22">
        <f t="shared" si="9"/>
        <v>111.07398394808745</v>
      </c>
      <c r="O32" s="23">
        <f t="shared" si="2"/>
        <v>6230</v>
      </c>
      <c r="P32" s="23">
        <f t="shared" si="2"/>
        <v>6541.06</v>
      </c>
      <c r="Q32" s="24">
        <f t="shared" si="10"/>
        <v>104.99293739967899</v>
      </c>
      <c r="R32" s="25">
        <v>130</v>
      </c>
      <c r="S32" s="25">
        <v>33.35</v>
      </c>
      <c r="T32" s="26">
        <f t="shared" si="11"/>
        <v>25.653846153846153</v>
      </c>
      <c r="U32" s="25">
        <v>4537.3999999999996</v>
      </c>
      <c r="V32" s="25">
        <v>4558.3540000000003</v>
      </c>
      <c r="W32" s="26">
        <f t="shared" si="12"/>
        <v>100.46180632080046</v>
      </c>
      <c r="X32" s="25">
        <v>6100</v>
      </c>
      <c r="Y32" s="25">
        <v>6507.71</v>
      </c>
      <c r="Z32" s="26">
        <f t="shared" si="13"/>
        <v>106.68377049180329</v>
      </c>
      <c r="AA32" s="25">
        <v>332</v>
      </c>
      <c r="AB32" s="25">
        <v>325</v>
      </c>
      <c r="AC32" s="26">
        <f t="shared" si="14"/>
        <v>97.891566265060234</v>
      </c>
      <c r="AD32" s="25"/>
      <c r="AE32" s="45"/>
      <c r="AF32" s="26"/>
      <c r="AG32" s="28"/>
      <c r="AH32" s="28"/>
      <c r="AI32" s="28"/>
      <c r="AJ32" s="28"/>
      <c r="AK32" s="36">
        <v>36566.800000000003</v>
      </c>
      <c r="AL32" s="36">
        <v>36566.800000000003</v>
      </c>
      <c r="AM32" s="28"/>
      <c r="AN32" s="25"/>
      <c r="AO32" s="28"/>
      <c r="AP32" s="29"/>
      <c r="AQ32" s="29"/>
      <c r="AR32" s="29"/>
      <c r="AS32" s="22">
        <f t="shared" si="3"/>
        <v>900</v>
      </c>
      <c r="AT32" s="22">
        <f t="shared" si="3"/>
        <v>2014.876</v>
      </c>
      <c r="AU32" s="30">
        <f t="shared" si="16"/>
        <v>223.87511111111112</v>
      </c>
      <c r="AV32" s="25">
        <v>900</v>
      </c>
      <c r="AW32" s="25">
        <v>2014.876</v>
      </c>
      <c r="AX32" s="25"/>
      <c r="AY32" s="25"/>
      <c r="AZ32" s="25"/>
      <c r="BA32" s="28"/>
      <c r="BB32" s="32"/>
      <c r="BC32" s="25"/>
      <c r="BD32" s="29"/>
      <c r="BE32" s="28"/>
      <c r="BF32" s="28"/>
      <c r="BG32" s="28"/>
      <c r="BH32" s="31"/>
      <c r="BI32" s="38"/>
      <c r="BJ32" s="32">
        <v>2055</v>
      </c>
      <c r="BK32" s="25">
        <v>1833.472</v>
      </c>
      <c r="BL32" s="25">
        <v>300</v>
      </c>
      <c r="BM32" s="25">
        <v>164.47200000000001</v>
      </c>
      <c r="BN32" s="32"/>
      <c r="BO32" s="25">
        <v>221.42</v>
      </c>
      <c r="BP32" s="32"/>
      <c r="BQ32" s="25"/>
      <c r="BR32" s="32"/>
      <c r="BS32" s="25"/>
      <c r="BT32" s="25"/>
      <c r="BU32" s="25">
        <v>116.6</v>
      </c>
      <c r="BV32" s="25"/>
      <c r="BW32" s="20">
        <f t="shared" si="4"/>
        <v>50621.200000000004</v>
      </c>
      <c r="BX32" s="20">
        <f t="shared" si="17"/>
        <v>52177.582000000002</v>
      </c>
      <c r="BY32" s="25"/>
      <c r="BZ32" s="25"/>
      <c r="CA32" s="25">
        <v>18092</v>
      </c>
      <c r="CB32" s="25">
        <v>18092</v>
      </c>
      <c r="CC32" s="28"/>
      <c r="CD32" s="28"/>
      <c r="CE32" s="28"/>
      <c r="CF32" s="46"/>
      <c r="CG32" s="28"/>
      <c r="CH32" s="28"/>
      <c r="CI32" s="25"/>
      <c r="CJ32" s="25"/>
      <c r="CK32" s="25"/>
      <c r="CL32" s="33">
        <f t="shared" si="5"/>
        <v>18092</v>
      </c>
      <c r="CM32" s="33">
        <f t="shared" si="5"/>
        <v>18092</v>
      </c>
    </row>
    <row r="33" spans="1:91" s="34" customFormat="1" ht="13.5" customHeight="1">
      <c r="A33" s="16">
        <v>24</v>
      </c>
      <c r="B33" s="39" t="s">
        <v>48</v>
      </c>
      <c r="C33" s="40">
        <v>52</v>
      </c>
      <c r="D33" s="40"/>
      <c r="E33" s="20">
        <f t="shared" si="0"/>
        <v>19176.099999999999</v>
      </c>
      <c r="F33" s="20">
        <f t="shared" si="6"/>
        <v>19199.817999999999</v>
      </c>
      <c r="G33" s="20">
        <f t="shared" si="7"/>
        <v>100.1236852123216</v>
      </c>
      <c r="H33" s="20">
        <f t="shared" si="1"/>
        <v>-19176.099999999999</v>
      </c>
      <c r="I33" s="20" t="e">
        <f>K33-#REF!</f>
        <v>#REF!</v>
      </c>
      <c r="J33" s="21">
        <v>0</v>
      </c>
      <c r="K33" s="21">
        <v>130910.501</v>
      </c>
      <c r="L33" s="22">
        <f t="shared" si="8"/>
        <v>2412.3000000000002</v>
      </c>
      <c r="M33" s="22">
        <f t="shared" si="8"/>
        <v>2436.018</v>
      </c>
      <c r="N33" s="22">
        <f t="shared" si="9"/>
        <v>100.98321104340255</v>
      </c>
      <c r="O33" s="23">
        <f t="shared" si="2"/>
        <v>570.70000000000005</v>
      </c>
      <c r="P33" s="23">
        <f t="shared" si="2"/>
        <v>579.59400000000005</v>
      </c>
      <c r="Q33" s="24">
        <f t="shared" si="10"/>
        <v>101.55843700718417</v>
      </c>
      <c r="R33" s="25">
        <v>100.7</v>
      </c>
      <c r="S33" s="25">
        <v>100.86799999999999</v>
      </c>
      <c r="T33" s="26">
        <f t="shared" si="11"/>
        <v>100.16683217477656</v>
      </c>
      <c r="U33" s="25">
        <v>1474.6</v>
      </c>
      <c r="V33" s="25">
        <v>1476.424</v>
      </c>
      <c r="W33" s="26">
        <f t="shared" si="12"/>
        <v>100.12369456123696</v>
      </c>
      <c r="X33" s="25">
        <v>470</v>
      </c>
      <c r="Y33" s="25">
        <v>478.726</v>
      </c>
      <c r="Z33" s="26">
        <f t="shared" si="13"/>
        <v>101.85659574468085</v>
      </c>
      <c r="AA33" s="25">
        <v>6</v>
      </c>
      <c r="AB33" s="25">
        <v>6</v>
      </c>
      <c r="AC33" s="26">
        <f t="shared" si="14"/>
        <v>100</v>
      </c>
      <c r="AD33" s="25"/>
      <c r="AE33" s="45"/>
      <c r="AF33" s="26"/>
      <c r="AG33" s="28"/>
      <c r="AH33" s="28"/>
      <c r="AI33" s="28"/>
      <c r="AJ33" s="28"/>
      <c r="AK33" s="36">
        <v>16763.8</v>
      </c>
      <c r="AL33" s="36">
        <v>16763.8</v>
      </c>
      <c r="AM33" s="28"/>
      <c r="AN33" s="54"/>
      <c r="AO33" s="28"/>
      <c r="AP33" s="29"/>
      <c r="AQ33" s="29"/>
      <c r="AR33" s="29"/>
      <c r="AS33" s="22">
        <f t="shared" si="3"/>
        <v>361</v>
      </c>
      <c r="AT33" s="22">
        <f t="shared" si="3"/>
        <v>360</v>
      </c>
      <c r="AU33" s="30">
        <f t="shared" si="16"/>
        <v>99.7229916897507</v>
      </c>
      <c r="AV33" s="25">
        <v>361</v>
      </c>
      <c r="AW33" s="25">
        <v>360</v>
      </c>
      <c r="AX33" s="25"/>
      <c r="AY33" s="25"/>
      <c r="AZ33" s="25"/>
      <c r="BA33" s="28"/>
      <c r="BB33" s="32"/>
      <c r="BC33" s="25"/>
      <c r="BD33" s="29"/>
      <c r="BE33" s="28"/>
      <c r="BF33" s="28"/>
      <c r="BG33" s="28"/>
      <c r="BH33" s="31"/>
      <c r="BI33" s="38"/>
      <c r="BJ33" s="32"/>
      <c r="BK33" s="25">
        <v>14</v>
      </c>
      <c r="BL33" s="25"/>
      <c r="BM33" s="25"/>
      <c r="BN33" s="32"/>
      <c r="BO33" s="25"/>
      <c r="BP33" s="32"/>
      <c r="BQ33" s="25"/>
      <c r="BR33" s="32"/>
      <c r="BS33" s="25"/>
      <c r="BT33" s="25"/>
      <c r="BU33" s="25"/>
      <c r="BV33" s="25"/>
      <c r="BW33" s="20">
        <f t="shared" si="4"/>
        <v>19176.099999999999</v>
      </c>
      <c r="BX33" s="20">
        <f t="shared" si="17"/>
        <v>19199.817999999999</v>
      </c>
      <c r="BY33" s="25"/>
      <c r="BZ33" s="25"/>
      <c r="CA33" s="25"/>
      <c r="CB33" s="25"/>
      <c r="CC33" s="28"/>
      <c r="CD33" s="28"/>
      <c r="CE33" s="28"/>
      <c r="CF33" s="46"/>
      <c r="CG33" s="28"/>
      <c r="CH33" s="28"/>
      <c r="CI33" s="25"/>
      <c r="CJ33" s="25"/>
      <c r="CK33" s="25"/>
      <c r="CL33" s="33">
        <f t="shared" si="5"/>
        <v>0</v>
      </c>
      <c r="CM33" s="33">
        <f t="shared" si="5"/>
        <v>0</v>
      </c>
    </row>
    <row r="34" spans="1:91" s="58" customFormat="1" ht="13.5" customHeight="1">
      <c r="A34" s="99" t="s">
        <v>130</v>
      </c>
      <c r="B34" s="100"/>
      <c r="C34" s="55">
        <f>SUM(C10:C33)</f>
        <v>291805.49999999994</v>
      </c>
      <c r="D34" s="55">
        <f>SUM(D10:D33)</f>
        <v>1091.3</v>
      </c>
      <c r="E34" s="55">
        <f>SUM(E10:E33)</f>
        <v>3637116.4719999996</v>
      </c>
      <c r="F34" s="55">
        <f>SUM(F10:F33)</f>
        <v>3609400.1366999997</v>
      </c>
      <c r="G34" s="56">
        <f t="shared" si="7"/>
        <v>99.23795854454012</v>
      </c>
      <c r="H34" s="55" t="e">
        <f>SUM(H15:H33)-#REF!-#REF!</f>
        <v>#REF!</v>
      </c>
      <c r="I34" s="55" t="e">
        <f>SUM(I15:I33)-#REF!-#REF!</f>
        <v>#REF!</v>
      </c>
      <c r="J34" s="55" t="e">
        <f>SUM(J15:J33)-#REF!-#REF!</f>
        <v>#REF!</v>
      </c>
      <c r="K34" s="55" t="e">
        <f>SUM(K15:K33)-#REF!-#REF!</f>
        <v>#REF!</v>
      </c>
      <c r="L34" s="55">
        <f>SUM(L10:L33)</f>
        <v>1049245.2520000001</v>
      </c>
      <c r="M34" s="55">
        <f>SUM(M10:M33)</f>
        <v>1039211.1115000001</v>
      </c>
      <c r="N34" s="56">
        <f t="shared" si="9"/>
        <v>99.043680161442367</v>
      </c>
      <c r="O34" s="55">
        <f>SUM(O10:O33)</f>
        <v>368285.35199999996</v>
      </c>
      <c r="P34" s="55">
        <f>SUM(P10:P33)</f>
        <v>365282.1338999999</v>
      </c>
      <c r="Q34" s="57">
        <f t="shared" si="10"/>
        <v>99.184540442976925</v>
      </c>
      <c r="R34" s="55">
        <f>SUM(R10:R33)</f>
        <v>41713.552000000003</v>
      </c>
      <c r="S34" s="55">
        <f>SUM(S10:S33)</f>
        <v>42466.834900000002</v>
      </c>
      <c r="T34" s="57">
        <f t="shared" si="11"/>
        <v>101.80584693434882</v>
      </c>
      <c r="U34" s="55">
        <f>SUM(U10:U33)</f>
        <v>186413.30000000002</v>
      </c>
      <c r="V34" s="55">
        <f>SUM(V10:V33)</f>
        <v>187045.48899999997</v>
      </c>
      <c r="W34" s="57">
        <f t="shared" si="12"/>
        <v>100.33913299104728</v>
      </c>
      <c r="X34" s="55">
        <f>SUM(X10:X33)</f>
        <v>326571.80000000005</v>
      </c>
      <c r="Y34" s="55">
        <f>SUM(Y10:Y33)</f>
        <v>322815.299</v>
      </c>
      <c r="Z34" s="57">
        <f t="shared" si="13"/>
        <v>98.849716662614455</v>
      </c>
      <c r="AA34" s="55">
        <f>SUM(AA10:AA33)</f>
        <v>45975.799999999996</v>
      </c>
      <c r="AB34" s="55">
        <f>SUM(AB10:AB33)</f>
        <v>45066.412099999994</v>
      </c>
      <c r="AC34" s="57">
        <f t="shared" si="14"/>
        <v>98.02202919796936</v>
      </c>
      <c r="AD34" s="55">
        <f>SUM(AD10:AD33)</f>
        <v>22700</v>
      </c>
      <c r="AE34" s="55">
        <f>SUM(AE10:AE33)</f>
        <v>21354.61</v>
      </c>
      <c r="AF34" s="57">
        <f t="shared" si="15"/>
        <v>94.073171806167394</v>
      </c>
      <c r="AG34" s="55">
        <f t="shared" ref="AG34:AT34" si="18">SUM(AG10:AG33)</f>
        <v>0</v>
      </c>
      <c r="AH34" s="55">
        <f t="shared" si="18"/>
        <v>0</v>
      </c>
      <c r="AI34" s="55">
        <f t="shared" si="18"/>
        <v>0</v>
      </c>
      <c r="AJ34" s="55">
        <f t="shared" si="18"/>
        <v>0</v>
      </c>
      <c r="AK34" s="55">
        <f t="shared" si="18"/>
        <v>2358015.9</v>
      </c>
      <c r="AL34" s="55">
        <f t="shared" si="18"/>
        <v>2358015.9</v>
      </c>
      <c r="AM34" s="55">
        <f t="shared" si="18"/>
        <v>69008.800000000003</v>
      </c>
      <c r="AN34" s="55">
        <f t="shared" si="18"/>
        <v>69008.800000000003</v>
      </c>
      <c r="AO34" s="55">
        <f t="shared" si="18"/>
        <v>0</v>
      </c>
      <c r="AP34" s="55">
        <f t="shared" si="18"/>
        <v>0</v>
      </c>
      <c r="AQ34" s="55">
        <f t="shared" si="18"/>
        <v>0</v>
      </c>
      <c r="AR34" s="55">
        <f t="shared" si="18"/>
        <v>0</v>
      </c>
      <c r="AS34" s="55">
        <f t="shared" si="18"/>
        <v>112890.7</v>
      </c>
      <c r="AT34" s="55">
        <f t="shared" si="18"/>
        <v>104089.69300000001</v>
      </c>
      <c r="AU34" s="57">
        <f t="shared" si="16"/>
        <v>92.203957456194374</v>
      </c>
      <c r="AV34" s="55">
        <f t="shared" ref="AV34:CM34" si="19">SUM(AV10:AV33)</f>
        <v>68014.899999999994</v>
      </c>
      <c r="AW34" s="55">
        <f t="shared" si="19"/>
        <v>64230.920000000006</v>
      </c>
      <c r="AX34" s="55">
        <f t="shared" si="19"/>
        <v>0</v>
      </c>
      <c r="AY34" s="55">
        <f t="shared" si="19"/>
        <v>0</v>
      </c>
      <c r="AZ34" s="55">
        <f t="shared" si="19"/>
        <v>18980</v>
      </c>
      <c r="BA34" s="55">
        <f t="shared" si="19"/>
        <v>14253.7</v>
      </c>
      <c r="BB34" s="55">
        <f t="shared" si="19"/>
        <v>25895.8</v>
      </c>
      <c r="BC34" s="55">
        <f t="shared" si="19"/>
        <v>25605.073</v>
      </c>
      <c r="BD34" s="55">
        <f t="shared" si="19"/>
        <v>0</v>
      </c>
      <c r="BE34" s="55">
        <f t="shared" si="19"/>
        <v>0</v>
      </c>
      <c r="BF34" s="55">
        <f t="shared" si="19"/>
        <v>21443.1</v>
      </c>
      <c r="BG34" s="55">
        <f t="shared" si="19"/>
        <v>20952.875</v>
      </c>
      <c r="BH34" s="55">
        <f t="shared" si="19"/>
        <v>1559.1</v>
      </c>
      <c r="BI34" s="55">
        <f t="shared" si="19"/>
        <v>1559.1</v>
      </c>
      <c r="BJ34" s="55">
        <f t="shared" si="19"/>
        <v>292772.90000000002</v>
      </c>
      <c r="BK34" s="55">
        <f t="shared" si="19"/>
        <v>286092.15030000004</v>
      </c>
      <c r="BL34" s="55">
        <f t="shared" si="19"/>
        <v>83842.7</v>
      </c>
      <c r="BM34" s="55">
        <f t="shared" si="19"/>
        <v>79207.536800000002</v>
      </c>
      <c r="BN34" s="55">
        <f t="shared" si="19"/>
        <v>6600</v>
      </c>
      <c r="BO34" s="55">
        <f t="shared" si="19"/>
        <v>10652.338</v>
      </c>
      <c r="BP34" s="55">
        <f t="shared" si="19"/>
        <v>1980</v>
      </c>
      <c r="BQ34" s="55">
        <f t="shared" si="19"/>
        <v>1400</v>
      </c>
      <c r="BR34" s="55">
        <f t="shared" si="19"/>
        <v>10150</v>
      </c>
      <c r="BS34" s="55">
        <f t="shared" si="19"/>
        <v>9625.134</v>
      </c>
      <c r="BT34" s="55">
        <f t="shared" si="19"/>
        <v>10068.099999999999</v>
      </c>
      <c r="BU34" s="55">
        <f t="shared" si="19"/>
        <v>16669.185199999996</v>
      </c>
      <c r="BV34" s="55">
        <f t="shared" si="19"/>
        <v>-2625</v>
      </c>
      <c r="BW34" s="55">
        <f t="shared" si="19"/>
        <v>3507863.0520000001</v>
      </c>
      <c r="BX34" s="55">
        <f t="shared" si="19"/>
        <v>3496813.8204999994</v>
      </c>
      <c r="BY34" s="55">
        <f t="shared" si="19"/>
        <v>11489.779999999999</v>
      </c>
      <c r="BZ34" s="55">
        <f t="shared" si="19"/>
        <v>8989</v>
      </c>
      <c r="CA34" s="55">
        <f t="shared" si="19"/>
        <v>98700.239999999991</v>
      </c>
      <c r="CB34" s="55">
        <f t="shared" si="19"/>
        <v>97709.568199999994</v>
      </c>
      <c r="CC34" s="55">
        <f t="shared" si="19"/>
        <v>0</v>
      </c>
      <c r="CD34" s="55">
        <f t="shared" si="19"/>
        <v>0</v>
      </c>
      <c r="CE34" s="55">
        <f t="shared" si="19"/>
        <v>19063.400000000001</v>
      </c>
      <c r="CF34" s="55">
        <f t="shared" si="19"/>
        <v>8512.7479999999996</v>
      </c>
      <c r="CG34" s="55">
        <f t="shared" si="19"/>
        <v>0</v>
      </c>
      <c r="CH34" s="55">
        <f t="shared" si="19"/>
        <v>0</v>
      </c>
      <c r="CI34" s="55">
        <f t="shared" si="19"/>
        <v>2095</v>
      </c>
      <c r="CJ34" s="55">
        <f t="shared" si="19"/>
        <v>1345</v>
      </c>
      <c r="CK34" s="55">
        <f t="shared" si="19"/>
        <v>0</v>
      </c>
      <c r="CL34" s="55">
        <f t="shared" si="19"/>
        <v>131348.41999999998</v>
      </c>
      <c r="CM34" s="55">
        <f t="shared" si="19"/>
        <v>116556.31619999999</v>
      </c>
    </row>
    <row r="35" spans="1:91" ht="3" customHeight="1">
      <c r="A35" s="59"/>
      <c r="B35" s="59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1"/>
      <c r="T35" s="60"/>
      <c r="U35" s="60"/>
      <c r="V35" s="61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2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1"/>
      <c r="BV35" s="60"/>
      <c r="BW35" s="60"/>
      <c r="BX35" s="60"/>
      <c r="BY35" s="61"/>
      <c r="BZ35" s="61"/>
      <c r="CA35" s="61"/>
      <c r="CB35" s="61"/>
      <c r="CC35" s="61"/>
      <c r="CD35" s="61"/>
      <c r="CE35" s="61"/>
      <c r="CF35" s="61"/>
      <c r="CG35" s="60"/>
      <c r="CH35" s="60"/>
      <c r="CI35" s="60"/>
      <c r="CJ35" s="60"/>
      <c r="CK35" s="60"/>
      <c r="CL35" s="60"/>
      <c r="CM35" s="60"/>
    </row>
    <row r="36" spans="1:91" ht="19.5" customHeight="1">
      <c r="A36" s="59"/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1"/>
      <c r="T36" s="60"/>
      <c r="U36" s="60"/>
      <c r="V36" s="61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2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1"/>
      <c r="BV36" s="60"/>
      <c r="BW36" s="60"/>
      <c r="BX36" s="60"/>
      <c r="BY36" s="61"/>
      <c r="BZ36" s="61"/>
      <c r="CA36" s="61"/>
      <c r="CB36" s="61"/>
      <c r="CC36" s="61"/>
      <c r="CD36" s="61"/>
      <c r="CE36" s="61"/>
      <c r="CF36" s="61"/>
      <c r="CG36" s="60"/>
      <c r="CH36" s="60"/>
      <c r="CI36" s="60"/>
      <c r="CJ36" s="60"/>
      <c r="CK36" s="60"/>
      <c r="CL36" s="60"/>
      <c r="CM36" s="60"/>
    </row>
    <row r="37" spans="1:91" ht="19.5" customHeight="1">
      <c r="A37" s="59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1"/>
      <c r="T37" s="60"/>
      <c r="U37" s="60"/>
      <c r="V37" s="61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2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1"/>
      <c r="BV37" s="60"/>
      <c r="BW37" s="60"/>
      <c r="BX37" s="60"/>
      <c r="BY37" s="61"/>
      <c r="BZ37" s="61"/>
      <c r="CA37" s="61"/>
      <c r="CB37" s="61"/>
      <c r="CC37" s="61"/>
      <c r="CD37" s="61"/>
      <c r="CE37" s="61"/>
      <c r="CF37" s="61"/>
      <c r="CG37" s="60"/>
      <c r="CH37" s="60"/>
      <c r="CI37" s="60"/>
      <c r="CJ37" s="60"/>
      <c r="CK37" s="60"/>
      <c r="CL37" s="60"/>
      <c r="CM37" s="60"/>
    </row>
    <row r="38" spans="1:91" ht="19.5" customHeight="1">
      <c r="A38" s="59"/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1"/>
      <c r="T38" s="60"/>
      <c r="U38" s="60"/>
      <c r="V38" s="61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2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1"/>
      <c r="BV38" s="60"/>
      <c r="BW38" s="60"/>
      <c r="BX38" s="60"/>
      <c r="BY38" s="61"/>
      <c r="BZ38" s="61"/>
      <c r="CA38" s="61"/>
      <c r="CB38" s="61"/>
      <c r="CC38" s="61"/>
      <c r="CD38" s="61"/>
      <c r="CE38" s="61"/>
      <c r="CF38" s="61"/>
      <c r="CG38" s="60"/>
      <c r="CH38" s="60"/>
      <c r="CI38" s="60"/>
      <c r="CJ38" s="60"/>
      <c r="CK38" s="60"/>
      <c r="CL38" s="60"/>
      <c r="CM38" s="60"/>
    </row>
    <row r="39" spans="1:91" ht="19.5" customHeight="1">
      <c r="A39" s="59"/>
      <c r="B39" s="59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1"/>
      <c r="T39" s="60"/>
      <c r="U39" s="60"/>
      <c r="V39" s="61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2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1"/>
      <c r="BV39" s="60"/>
      <c r="BW39" s="60"/>
      <c r="BX39" s="60"/>
      <c r="BY39" s="61"/>
      <c r="BZ39" s="61"/>
      <c r="CA39" s="61"/>
      <c r="CB39" s="61"/>
      <c r="CC39" s="61"/>
      <c r="CD39" s="61"/>
      <c r="CE39" s="61"/>
      <c r="CF39" s="61"/>
      <c r="CG39" s="60"/>
      <c r="CH39" s="60"/>
      <c r="CI39" s="60"/>
      <c r="CJ39" s="60"/>
      <c r="CK39" s="60"/>
      <c r="CL39" s="60"/>
      <c r="CM39" s="60"/>
    </row>
    <row r="40" spans="1:91" ht="19.5" customHeight="1">
      <c r="A40" s="59"/>
      <c r="B40" s="59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1"/>
      <c r="T40" s="60"/>
      <c r="U40" s="60"/>
      <c r="V40" s="61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2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1"/>
      <c r="BV40" s="60"/>
      <c r="BW40" s="60"/>
      <c r="BX40" s="60"/>
      <c r="BY40" s="61"/>
      <c r="BZ40" s="61"/>
      <c r="CA40" s="61"/>
      <c r="CB40" s="61"/>
      <c r="CC40" s="61"/>
      <c r="CD40" s="61"/>
      <c r="CE40" s="61"/>
      <c r="CF40" s="61"/>
      <c r="CG40" s="60"/>
      <c r="CH40" s="60"/>
      <c r="CI40" s="60"/>
      <c r="CJ40" s="60"/>
      <c r="CK40" s="60"/>
      <c r="CL40" s="60"/>
      <c r="CM40" s="60"/>
    </row>
    <row r="41" spans="1:91" ht="19.5" customHeight="1">
      <c r="A41" s="59"/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1"/>
      <c r="T41" s="60"/>
      <c r="U41" s="60"/>
      <c r="V41" s="61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2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1"/>
      <c r="BV41" s="60"/>
      <c r="BW41" s="60"/>
      <c r="BX41" s="60"/>
      <c r="BY41" s="61"/>
      <c r="BZ41" s="61"/>
      <c r="CA41" s="61"/>
      <c r="CB41" s="61"/>
      <c r="CC41" s="61"/>
      <c r="CD41" s="61"/>
      <c r="CE41" s="61"/>
      <c r="CF41" s="61"/>
      <c r="CG41" s="60"/>
      <c r="CH41" s="60"/>
      <c r="CI41" s="60"/>
      <c r="CJ41" s="60"/>
      <c r="CK41" s="60"/>
      <c r="CL41" s="60"/>
      <c r="CM41" s="60"/>
    </row>
    <row r="42" spans="1:91" ht="19.5" customHeight="1">
      <c r="A42" s="59"/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1"/>
      <c r="T42" s="60"/>
      <c r="U42" s="60"/>
      <c r="V42" s="61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2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1"/>
      <c r="BV42" s="60"/>
      <c r="BW42" s="60"/>
      <c r="BX42" s="60"/>
      <c r="BY42" s="61"/>
      <c r="BZ42" s="61"/>
      <c r="CA42" s="61"/>
      <c r="CB42" s="61"/>
      <c r="CC42" s="61"/>
      <c r="CD42" s="61"/>
      <c r="CE42" s="61"/>
      <c r="CF42" s="61"/>
      <c r="CG42" s="60"/>
      <c r="CH42" s="60"/>
      <c r="CI42" s="60"/>
      <c r="CJ42" s="60"/>
      <c r="CK42" s="60"/>
      <c r="CL42" s="60"/>
      <c r="CM42" s="60"/>
    </row>
    <row r="43" spans="1:91" ht="19.5" customHeight="1">
      <c r="A43" s="59"/>
      <c r="B43" s="59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1"/>
      <c r="T43" s="60"/>
      <c r="U43" s="60"/>
      <c r="V43" s="61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2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1"/>
      <c r="BV43" s="60"/>
      <c r="BW43" s="60"/>
      <c r="BX43" s="60"/>
      <c r="BY43" s="61"/>
      <c r="BZ43" s="61"/>
      <c r="CA43" s="61"/>
      <c r="CB43" s="61"/>
      <c r="CC43" s="61"/>
      <c r="CD43" s="61"/>
      <c r="CE43" s="61"/>
      <c r="CF43" s="61"/>
      <c r="CG43" s="60"/>
      <c r="CH43" s="60"/>
      <c r="CI43" s="60"/>
      <c r="CJ43" s="60"/>
      <c r="CK43" s="60"/>
      <c r="CL43" s="60"/>
      <c r="CM43" s="60"/>
    </row>
    <row r="44" spans="1:91" ht="19.5" customHeight="1">
      <c r="A44" s="59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1"/>
      <c r="T44" s="60"/>
      <c r="U44" s="60"/>
      <c r="V44" s="61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2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1"/>
      <c r="BV44" s="60"/>
      <c r="BW44" s="60"/>
      <c r="BX44" s="60"/>
      <c r="BY44" s="61"/>
      <c r="BZ44" s="61"/>
      <c r="CA44" s="61"/>
      <c r="CB44" s="61"/>
      <c r="CC44" s="61"/>
      <c r="CD44" s="61"/>
      <c r="CE44" s="61"/>
      <c r="CF44" s="61"/>
      <c r="CG44" s="60"/>
      <c r="CH44" s="60"/>
      <c r="CI44" s="60"/>
      <c r="CJ44" s="60"/>
      <c r="CK44" s="60"/>
      <c r="CL44" s="60"/>
      <c r="CM44" s="60"/>
    </row>
    <row r="45" spans="1:91" ht="19.5" customHeight="1">
      <c r="A45" s="59"/>
      <c r="B45" s="59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1"/>
      <c r="T45" s="60"/>
      <c r="U45" s="60"/>
      <c r="V45" s="61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2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1"/>
      <c r="BV45" s="60"/>
      <c r="BW45" s="60"/>
      <c r="BX45" s="60"/>
      <c r="BY45" s="61"/>
      <c r="BZ45" s="61"/>
      <c r="CA45" s="61"/>
      <c r="CB45" s="61"/>
      <c r="CC45" s="61"/>
      <c r="CD45" s="61"/>
      <c r="CE45" s="61"/>
      <c r="CF45" s="61"/>
      <c r="CG45" s="60"/>
      <c r="CH45" s="60"/>
      <c r="CI45" s="60"/>
      <c r="CJ45" s="60"/>
      <c r="CK45" s="60"/>
      <c r="CL45" s="60"/>
      <c r="CM45" s="60"/>
    </row>
    <row r="46" spans="1:91" ht="19.5" customHeight="1">
      <c r="A46" s="59"/>
      <c r="B46" s="59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1"/>
      <c r="T46" s="60"/>
      <c r="U46" s="60"/>
      <c r="V46" s="61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2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1"/>
      <c r="BV46" s="60"/>
      <c r="BW46" s="60"/>
      <c r="BX46" s="60"/>
      <c r="BY46" s="61"/>
      <c r="BZ46" s="61"/>
      <c r="CA46" s="61"/>
      <c r="CB46" s="61"/>
      <c r="CC46" s="61"/>
      <c r="CD46" s="61"/>
      <c r="CE46" s="61"/>
      <c r="CF46" s="61"/>
      <c r="CG46" s="60"/>
      <c r="CH46" s="60"/>
      <c r="CI46" s="60"/>
      <c r="CJ46" s="60"/>
      <c r="CK46" s="60"/>
      <c r="CL46" s="60"/>
      <c r="CM46" s="60"/>
    </row>
    <row r="47" spans="1:91" ht="19.5" customHeight="1">
      <c r="A47" s="59"/>
      <c r="B47" s="59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1"/>
      <c r="T47" s="60"/>
      <c r="U47" s="60"/>
      <c r="V47" s="61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2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1"/>
      <c r="BV47" s="60"/>
      <c r="BW47" s="60"/>
      <c r="BX47" s="60"/>
      <c r="BY47" s="61"/>
      <c r="BZ47" s="61"/>
      <c r="CA47" s="61"/>
      <c r="CB47" s="61"/>
      <c r="CC47" s="61"/>
      <c r="CD47" s="61"/>
      <c r="CE47" s="61"/>
      <c r="CF47" s="61"/>
      <c r="CG47" s="60"/>
      <c r="CH47" s="60"/>
      <c r="CI47" s="60"/>
      <c r="CJ47" s="60"/>
      <c r="CK47" s="60"/>
      <c r="CL47" s="60"/>
      <c r="CM47" s="60"/>
    </row>
    <row r="48" spans="1:91" ht="19.5" customHeight="1">
      <c r="A48" s="59"/>
      <c r="B48" s="59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1"/>
      <c r="T48" s="60"/>
      <c r="U48" s="60"/>
      <c r="V48" s="61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2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1"/>
      <c r="BV48" s="60"/>
      <c r="BW48" s="60"/>
      <c r="BX48" s="60"/>
      <c r="BY48" s="61"/>
      <c r="BZ48" s="61"/>
      <c r="CA48" s="61"/>
      <c r="CB48" s="61"/>
      <c r="CC48" s="61"/>
      <c r="CD48" s="61"/>
      <c r="CE48" s="61"/>
      <c r="CF48" s="61"/>
      <c r="CG48" s="60"/>
      <c r="CH48" s="60"/>
      <c r="CI48" s="60"/>
      <c r="CJ48" s="60"/>
      <c r="CK48" s="60"/>
      <c r="CL48" s="60"/>
      <c r="CM48" s="60"/>
    </row>
    <row r="49" spans="1:91" ht="19.5" customHeight="1">
      <c r="A49" s="59"/>
      <c r="B49" s="59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1"/>
      <c r="T49" s="60"/>
      <c r="U49" s="60"/>
      <c r="V49" s="61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2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1"/>
      <c r="BV49" s="60"/>
      <c r="BW49" s="60"/>
      <c r="BX49" s="60"/>
      <c r="BY49" s="61"/>
      <c r="BZ49" s="61"/>
      <c r="CA49" s="61"/>
      <c r="CB49" s="61"/>
      <c r="CC49" s="61"/>
      <c r="CD49" s="61"/>
      <c r="CE49" s="61"/>
      <c r="CF49" s="61"/>
      <c r="CG49" s="60"/>
      <c r="CH49" s="60"/>
      <c r="CI49" s="60"/>
      <c r="CJ49" s="60"/>
      <c r="CK49" s="60"/>
      <c r="CL49" s="60"/>
      <c r="CM49" s="60"/>
    </row>
    <row r="50" spans="1:91" ht="19.5" customHeight="1">
      <c r="A50" s="59"/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1"/>
      <c r="T50" s="60"/>
      <c r="U50" s="60"/>
      <c r="V50" s="61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2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1"/>
      <c r="BV50" s="60"/>
      <c r="BW50" s="60"/>
      <c r="BX50" s="60"/>
      <c r="BY50" s="61"/>
      <c r="BZ50" s="61"/>
      <c r="CA50" s="61"/>
      <c r="CB50" s="61"/>
      <c r="CC50" s="61"/>
      <c r="CD50" s="61"/>
      <c r="CE50" s="61"/>
      <c r="CF50" s="61"/>
      <c r="CG50" s="60"/>
      <c r="CH50" s="60"/>
      <c r="CI50" s="60"/>
      <c r="CJ50" s="60"/>
      <c r="CK50" s="60"/>
      <c r="CL50" s="60"/>
      <c r="CM50" s="60"/>
    </row>
    <row r="51" spans="1:91" ht="19.5" customHeight="1">
      <c r="A51" s="59"/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1"/>
      <c r="T51" s="60"/>
      <c r="U51" s="60"/>
      <c r="V51" s="61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2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1"/>
      <c r="BV51" s="60"/>
      <c r="BW51" s="60"/>
      <c r="BX51" s="60"/>
      <c r="BY51" s="61"/>
      <c r="BZ51" s="61"/>
      <c r="CA51" s="61"/>
      <c r="CB51" s="61"/>
      <c r="CC51" s="61"/>
      <c r="CD51" s="61"/>
      <c r="CE51" s="61"/>
      <c r="CF51" s="61"/>
      <c r="CG51" s="60"/>
      <c r="CH51" s="60"/>
      <c r="CI51" s="60"/>
      <c r="CJ51" s="60"/>
      <c r="CK51" s="60"/>
      <c r="CL51" s="60"/>
      <c r="CM51" s="60"/>
    </row>
    <row r="52" spans="1:91" ht="19.5" customHeight="1">
      <c r="A52" s="59"/>
      <c r="B52" s="59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1"/>
      <c r="T52" s="60"/>
      <c r="U52" s="60"/>
      <c r="V52" s="61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2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1"/>
      <c r="BV52" s="60"/>
      <c r="BW52" s="60"/>
      <c r="BX52" s="60"/>
      <c r="BY52" s="61"/>
      <c r="BZ52" s="61"/>
      <c r="CA52" s="61"/>
      <c r="CB52" s="61"/>
      <c r="CC52" s="61"/>
      <c r="CD52" s="61"/>
      <c r="CE52" s="61"/>
      <c r="CF52" s="61"/>
      <c r="CG52" s="60"/>
      <c r="CH52" s="60"/>
      <c r="CI52" s="60"/>
      <c r="CJ52" s="60"/>
      <c r="CK52" s="60"/>
      <c r="CL52" s="60"/>
      <c r="CM52" s="60"/>
    </row>
    <row r="53" spans="1:91" ht="19.5" customHeight="1">
      <c r="A53" s="59"/>
      <c r="B53" s="59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1"/>
      <c r="T53" s="60"/>
      <c r="U53" s="60"/>
      <c r="V53" s="61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2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1"/>
      <c r="BV53" s="60"/>
      <c r="BW53" s="60"/>
      <c r="BX53" s="60"/>
      <c r="BY53" s="61"/>
      <c r="BZ53" s="61"/>
      <c r="CA53" s="61"/>
      <c r="CB53" s="61"/>
      <c r="CC53" s="61"/>
      <c r="CD53" s="61"/>
      <c r="CE53" s="61"/>
      <c r="CF53" s="61"/>
      <c r="CG53" s="60"/>
      <c r="CH53" s="60"/>
      <c r="CI53" s="60"/>
      <c r="CJ53" s="60"/>
      <c r="CK53" s="60"/>
      <c r="CL53" s="60"/>
      <c r="CM53" s="60"/>
    </row>
    <row r="54" spans="1:91" ht="19.5" customHeight="1">
      <c r="A54" s="59"/>
      <c r="B54" s="59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1"/>
      <c r="T54" s="60"/>
      <c r="U54" s="60"/>
      <c r="V54" s="61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2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1"/>
      <c r="BV54" s="60"/>
      <c r="BW54" s="60"/>
      <c r="BX54" s="60"/>
      <c r="BY54" s="61"/>
      <c r="BZ54" s="61"/>
      <c r="CA54" s="61"/>
      <c r="CB54" s="61"/>
      <c r="CC54" s="61"/>
      <c r="CD54" s="61"/>
      <c r="CE54" s="61"/>
      <c r="CF54" s="61"/>
      <c r="CG54" s="60"/>
      <c r="CH54" s="60"/>
      <c r="CI54" s="60"/>
      <c r="CJ54" s="60"/>
      <c r="CK54" s="60"/>
      <c r="CL54" s="60"/>
      <c r="CM54" s="60"/>
    </row>
    <row r="55" spans="1:91" ht="19.5" customHeight="1">
      <c r="A55" s="59"/>
      <c r="B55" s="59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1"/>
      <c r="T55" s="60"/>
      <c r="U55" s="60"/>
      <c r="V55" s="61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2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1"/>
      <c r="BV55" s="60"/>
      <c r="BW55" s="60"/>
      <c r="BX55" s="60"/>
      <c r="BY55" s="61"/>
      <c r="BZ55" s="61"/>
      <c r="CA55" s="61"/>
      <c r="CB55" s="61"/>
      <c r="CC55" s="61"/>
      <c r="CD55" s="61"/>
      <c r="CE55" s="61"/>
      <c r="CF55" s="61"/>
      <c r="CG55" s="60"/>
      <c r="CH55" s="60"/>
      <c r="CI55" s="60"/>
      <c r="CJ55" s="60"/>
      <c r="CK55" s="60"/>
      <c r="CL55" s="60"/>
      <c r="CM55" s="60"/>
    </row>
    <row r="56" spans="1:91" ht="19.5" customHeight="1">
      <c r="A56" s="59"/>
      <c r="B56" s="59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1"/>
      <c r="T56" s="60"/>
      <c r="U56" s="60"/>
      <c r="V56" s="61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2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1"/>
      <c r="BV56" s="60"/>
      <c r="BW56" s="60"/>
      <c r="BX56" s="60"/>
      <c r="BY56" s="61"/>
      <c r="BZ56" s="61"/>
      <c r="CA56" s="61"/>
      <c r="CB56" s="61"/>
      <c r="CC56" s="61"/>
      <c r="CD56" s="61"/>
      <c r="CE56" s="61"/>
      <c r="CF56" s="61"/>
      <c r="CG56" s="60"/>
      <c r="CH56" s="60"/>
      <c r="CI56" s="60"/>
      <c r="CJ56" s="60"/>
      <c r="CK56" s="60"/>
      <c r="CL56" s="60"/>
      <c r="CM56" s="60"/>
    </row>
    <row r="57" spans="1:91" ht="19.5" customHeight="1">
      <c r="A57" s="59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1"/>
      <c r="T57" s="60"/>
      <c r="U57" s="60"/>
      <c r="V57" s="61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2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1"/>
      <c r="BV57" s="60"/>
      <c r="BW57" s="60"/>
      <c r="BX57" s="60"/>
      <c r="BY57" s="61"/>
      <c r="BZ57" s="61"/>
      <c r="CA57" s="61"/>
      <c r="CB57" s="61"/>
      <c r="CC57" s="61"/>
      <c r="CD57" s="61"/>
      <c r="CE57" s="61"/>
      <c r="CF57" s="61"/>
      <c r="CG57" s="60"/>
      <c r="CH57" s="60"/>
      <c r="CI57" s="60"/>
      <c r="CJ57" s="60"/>
      <c r="CK57" s="60"/>
      <c r="CL57" s="60"/>
      <c r="CM57" s="60"/>
    </row>
    <row r="58" spans="1:91" ht="19.5" customHeight="1">
      <c r="A58" s="59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1"/>
      <c r="T58" s="60"/>
      <c r="U58" s="60"/>
      <c r="V58" s="61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2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1"/>
      <c r="BV58" s="60"/>
      <c r="BW58" s="60"/>
      <c r="BX58" s="60"/>
      <c r="BY58" s="61"/>
      <c r="BZ58" s="61"/>
      <c r="CA58" s="61"/>
      <c r="CB58" s="61"/>
      <c r="CC58" s="61"/>
      <c r="CD58" s="61"/>
      <c r="CE58" s="61"/>
      <c r="CF58" s="61"/>
      <c r="CG58" s="60"/>
      <c r="CH58" s="60"/>
      <c r="CI58" s="60"/>
      <c r="CJ58" s="60"/>
      <c r="CK58" s="60"/>
      <c r="CL58" s="60"/>
      <c r="CM58" s="60"/>
    </row>
    <row r="59" spans="1:91" ht="19.5" customHeight="1">
      <c r="A59" s="59"/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1"/>
      <c r="T59" s="60"/>
      <c r="U59" s="60"/>
      <c r="V59" s="61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2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1"/>
      <c r="BV59" s="60"/>
      <c r="BW59" s="60"/>
      <c r="BX59" s="60"/>
      <c r="BY59" s="61"/>
      <c r="BZ59" s="61"/>
      <c r="CA59" s="61"/>
      <c r="CB59" s="61"/>
      <c r="CC59" s="61"/>
      <c r="CD59" s="61"/>
      <c r="CE59" s="61"/>
      <c r="CF59" s="61"/>
      <c r="CG59" s="60"/>
      <c r="CH59" s="60"/>
      <c r="CI59" s="60"/>
      <c r="CJ59" s="60"/>
      <c r="CK59" s="60"/>
      <c r="CL59" s="60"/>
      <c r="CM59" s="60"/>
    </row>
    <row r="60" spans="1:91" ht="19.5" customHeight="1">
      <c r="A60" s="59"/>
      <c r="B60" s="59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1"/>
      <c r="T60" s="60"/>
      <c r="U60" s="60"/>
      <c r="V60" s="61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2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1"/>
      <c r="BV60" s="60"/>
      <c r="BW60" s="60"/>
      <c r="BX60" s="60"/>
      <c r="BY60" s="61"/>
      <c r="BZ60" s="61"/>
      <c r="CA60" s="61"/>
      <c r="CB60" s="61"/>
      <c r="CC60" s="61"/>
      <c r="CD60" s="61"/>
      <c r="CE60" s="61"/>
      <c r="CF60" s="61"/>
      <c r="CG60" s="60"/>
      <c r="CH60" s="60"/>
      <c r="CI60" s="60"/>
      <c r="CJ60" s="60"/>
      <c r="CK60" s="60"/>
      <c r="CL60" s="60"/>
      <c r="CM60" s="60"/>
    </row>
    <row r="61" spans="1:91" ht="19.5" customHeight="1">
      <c r="A61" s="59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1"/>
      <c r="T61" s="60"/>
      <c r="U61" s="60"/>
      <c r="V61" s="61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2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1"/>
      <c r="BV61" s="60"/>
      <c r="BW61" s="60"/>
      <c r="BX61" s="60"/>
      <c r="BY61" s="61"/>
      <c r="BZ61" s="61"/>
      <c r="CA61" s="61"/>
      <c r="CB61" s="61"/>
      <c r="CC61" s="61"/>
      <c r="CD61" s="61"/>
      <c r="CE61" s="61"/>
      <c r="CF61" s="61"/>
      <c r="CG61" s="60"/>
      <c r="CH61" s="60"/>
      <c r="CI61" s="60"/>
      <c r="CJ61" s="60"/>
      <c r="CK61" s="60"/>
      <c r="CL61" s="60"/>
      <c r="CM61" s="60"/>
    </row>
    <row r="62" spans="1:91" ht="19.5" customHeight="1">
      <c r="A62" s="59"/>
      <c r="B62" s="59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1"/>
      <c r="T62" s="60"/>
      <c r="U62" s="60"/>
      <c r="V62" s="61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2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1"/>
      <c r="BV62" s="60"/>
      <c r="BW62" s="60"/>
      <c r="BX62" s="60"/>
      <c r="BY62" s="61"/>
      <c r="BZ62" s="61"/>
      <c r="CA62" s="61"/>
      <c r="CB62" s="61"/>
      <c r="CC62" s="61"/>
      <c r="CD62" s="61"/>
      <c r="CE62" s="61"/>
      <c r="CF62" s="61"/>
      <c r="CG62" s="60"/>
      <c r="CH62" s="60"/>
      <c r="CI62" s="60"/>
      <c r="CJ62" s="60"/>
      <c r="CK62" s="60"/>
      <c r="CL62" s="60"/>
      <c r="CM62" s="60"/>
    </row>
    <row r="63" spans="1:91" ht="19.5" customHeight="1">
      <c r="A63" s="59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1"/>
      <c r="T63" s="60"/>
      <c r="U63" s="60"/>
      <c r="V63" s="61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2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1"/>
      <c r="BV63" s="60"/>
      <c r="BW63" s="60"/>
      <c r="BX63" s="60"/>
      <c r="BY63" s="61"/>
      <c r="BZ63" s="61"/>
      <c r="CA63" s="61"/>
      <c r="CB63" s="61"/>
      <c r="CC63" s="61"/>
      <c r="CD63" s="61"/>
      <c r="CE63" s="61"/>
      <c r="CF63" s="61"/>
      <c r="CG63" s="60"/>
      <c r="CH63" s="60"/>
      <c r="CI63" s="60"/>
      <c r="CJ63" s="60"/>
      <c r="CK63" s="60"/>
      <c r="CL63" s="60"/>
      <c r="CM63" s="60"/>
    </row>
    <row r="64" spans="1:91" ht="19.5" customHeight="1">
      <c r="A64" s="59"/>
      <c r="B64" s="59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1"/>
      <c r="T64" s="60"/>
      <c r="U64" s="60"/>
      <c r="V64" s="61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2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1"/>
      <c r="BV64" s="60"/>
      <c r="BW64" s="60"/>
      <c r="BX64" s="60"/>
      <c r="BY64" s="61"/>
      <c r="BZ64" s="61"/>
      <c r="CA64" s="61"/>
      <c r="CB64" s="61"/>
      <c r="CC64" s="61"/>
      <c r="CD64" s="61"/>
      <c r="CE64" s="61"/>
      <c r="CF64" s="61"/>
      <c r="CG64" s="60"/>
      <c r="CH64" s="60"/>
      <c r="CI64" s="60"/>
      <c r="CJ64" s="60"/>
      <c r="CK64" s="60"/>
      <c r="CL64" s="60"/>
      <c r="CM64" s="60"/>
    </row>
    <row r="65" spans="1:91" ht="19.5" customHeight="1">
      <c r="A65" s="59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1"/>
      <c r="T65" s="60"/>
      <c r="U65" s="60"/>
      <c r="V65" s="61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2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1"/>
      <c r="BV65" s="60"/>
      <c r="BW65" s="60"/>
      <c r="BX65" s="60"/>
      <c r="BY65" s="61"/>
      <c r="BZ65" s="61"/>
      <c r="CA65" s="61"/>
      <c r="CB65" s="61"/>
      <c r="CC65" s="61"/>
      <c r="CD65" s="61"/>
      <c r="CE65" s="61"/>
      <c r="CF65" s="61"/>
      <c r="CG65" s="60"/>
      <c r="CH65" s="60"/>
      <c r="CI65" s="60"/>
      <c r="CJ65" s="60"/>
      <c r="CK65" s="60"/>
      <c r="CL65" s="60"/>
      <c r="CM65" s="60"/>
    </row>
    <row r="66" spans="1:91" ht="19.5" customHeight="1">
      <c r="A66" s="59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1"/>
      <c r="T66" s="60"/>
      <c r="U66" s="60"/>
      <c r="V66" s="61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2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1"/>
      <c r="BV66" s="60"/>
      <c r="BW66" s="60"/>
      <c r="BX66" s="60"/>
      <c r="BY66" s="61"/>
      <c r="BZ66" s="61"/>
      <c r="CA66" s="61"/>
      <c r="CB66" s="61"/>
      <c r="CC66" s="61"/>
      <c r="CD66" s="61"/>
      <c r="CE66" s="61"/>
      <c r="CF66" s="61"/>
      <c r="CG66" s="60"/>
      <c r="CH66" s="60"/>
      <c r="CI66" s="60"/>
      <c r="CJ66" s="60"/>
      <c r="CK66" s="60"/>
      <c r="CL66" s="60"/>
      <c r="CM66" s="60"/>
    </row>
    <row r="67" spans="1:91" ht="19.5" customHeight="1">
      <c r="A67" s="59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1"/>
      <c r="T67" s="60"/>
      <c r="U67" s="60"/>
      <c r="V67" s="61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2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1"/>
      <c r="BV67" s="60"/>
      <c r="BW67" s="60"/>
      <c r="BX67" s="60"/>
      <c r="BY67" s="61"/>
      <c r="BZ67" s="61"/>
      <c r="CA67" s="61"/>
      <c r="CB67" s="61"/>
      <c r="CC67" s="61"/>
      <c r="CD67" s="61"/>
      <c r="CE67" s="61"/>
      <c r="CF67" s="61"/>
      <c r="CG67" s="60"/>
      <c r="CH67" s="60"/>
      <c r="CI67" s="60"/>
      <c r="CJ67" s="60"/>
      <c r="CK67" s="60"/>
      <c r="CL67" s="60"/>
      <c r="CM67" s="60"/>
    </row>
    <row r="68" spans="1:91" ht="19.5" customHeight="1">
      <c r="A68" s="59"/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1"/>
      <c r="T68" s="60"/>
      <c r="U68" s="60"/>
      <c r="V68" s="61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2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1"/>
      <c r="BV68" s="60"/>
      <c r="BW68" s="60"/>
      <c r="BX68" s="60"/>
      <c r="BY68" s="61"/>
      <c r="BZ68" s="61"/>
      <c r="CA68" s="61"/>
      <c r="CB68" s="61"/>
      <c r="CC68" s="61"/>
      <c r="CD68" s="61"/>
      <c r="CE68" s="61"/>
      <c r="CF68" s="61"/>
      <c r="CG68" s="60"/>
      <c r="CH68" s="60"/>
      <c r="CI68" s="60"/>
      <c r="CJ68" s="60"/>
      <c r="CK68" s="60"/>
      <c r="CL68" s="60"/>
      <c r="CM68" s="60"/>
    </row>
    <row r="69" spans="1:91" ht="19.5" customHeight="1">
      <c r="A69" s="59"/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1"/>
      <c r="T69" s="60"/>
      <c r="U69" s="60"/>
      <c r="V69" s="61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2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1"/>
      <c r="BV69" s="60"/>
      <c r="BW69" s="60"/>
      <c r="BX69" s="60"/>
      <c r="BY69" s="61"/>
      <c r="BZ69" s="61"/>
      <c r="CA69" s="61"/>
      <c r="CB69" s="61"/>
      <c r="CC69" s="61"/>
      <c r="CD69" s="61"/>
      <c r="CE69" s="61"/>
      <c r="CF69" s="61"/>
      <c r="CG69" s="60"/>
      <c r="CH69" s="60"/>
      <c r="CI69" s="60"/>
      <c r="CJ69" s="60"/>
      <c r="CK69" s="60"/>
      <c r="CL69" s="60"/>
      <c r="CM69" s="60"/>
    </row>
    <row r="70" spans="1:91" ht="19.5" customHeight="1">
      <c r="A70" s="59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1"/>
      <c r="T70" s="60"/>
      <c r="U70" s="60"/>
      <c r="V70" s="61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2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1"/>
      <c r="BV70" s="60"/>
      <c r="BW70" s="60"/>
      <c r="BX70" s="60"/>
      <c r="BY70" s="61"/>
      <c r="BZ70" s="61"/>
      <c r="CA70" s="61"/>
      <c r="CB70" s="61"/>
      <c r="CC70" s="61"/>
      <c r="CD70" s="61"/>
      <c r="CE70" s="61"/>
      <c r="CF70" s="61"/>
      <c r="CG70" s="60"/>
      <c r="CH70" s="60"/>
      <c r="CI70" s="60"/>
      <c r="CJ70" s="60"/>
      <c r="CK70" s="60"/>
      <c r="CL70" s="60"/>
      <c r="CM70" s="60"/>
    </row>
    <row r="71" spans="1:91" ht="19.5" customHeight="1">
      <c r="A71" s="59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1"/>
      <c r="T71" s="60"/>
      <c r="U71" s="60"/>
      <c r="V71" s="61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2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1"/>
      <c r="BV71" s="60"/>
      <c r="BW71" s="60"/>
      <c r="BX71" s="60"/>
      <c r="BY71" s="61"/>
      <c r="BZ71" s="61"/>
      <c r="CA71" s="61"/>
      <c r="CB71" s="61"/>
      <c r="CC71" s="61"/>
      <c r="CD71" s="61"/>
      <c r="CE71" s="61"/>
      <c r="CF71" s="61"/>
      <c r="CG71" s="60"/>
      <c r="CH71" s="60"/>
      <c r="CI71" s="60"/>
      <c r="CJ71" s="60"/>
      <c r="CK71" s="60"/>
      <c r="CL71" s="60"/>
      <c r="CM71" s="60"/>
    </row>
    <row r="72" spans="1:91" ht="19.5" customHeight="1">
      <c r="A72" s="59"/>
      <c r="B72" s="59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1"/>
      <c r="T72" s="60"/>
      <c r="U72" s="60"/>
      <c r="V72" s="61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2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1"/>
      <c r="BV72" s="60"/>
      <c r="BW72" s="60"/>
      <c r="BX72" s="60"/>
      <c r="BY72" s="61"/>
      <c r="BZ72" s="61"/>
      <c r="CA72" s="61"/>
      <c r="CB72" s="61"/>
      <c r="CC72" s="61"/>
      <c r="CD72" s="61"/>
      <c r="CE72" s="61"/>
      <c r="CF72" s="61"/>
      <c r="CG72" s="60"/>
      <c r="CH72" s="60"/>
      <c r="CI72" s="60"/>
      <c r="CJ72" s="60"/>
      <c r="CK72" s="60"/>
      <c r="CL72" s="60"/>
      <c r="CM72" s="60"/>
    </row>
    <row r="73" spans="1:91" ht="19.5" customHeight="1">
      <c r="A73" s="59"/>
      <c r="B73" s="59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1"/>
      <c r="T73" s="60"/>
      <c r="U73" s="60"/>
      <c r="V73" s="61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2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1"/>
      <c r="BV73" s="60"/>
      <c r="BW73" s="60"/>
      <c r="BX73" s="60"/>
      <c r="BY73" s="61"/>
      <c r="BZ73" s="61"/>
      <c r="CA73" s="61"/>
      <c r="CB73" s="61"/>
      <c r="CC73" s="61"/>
      <c r="CD73" s="61"/>
      <c r="CE73" s="61"/>
      <c r="CF73" s="61"/>
      <c r="CG73" s="60"/>
      <c r="CH73" s="60"/>
      <c r="CI73" s="60"/>
      <c r="CJ73" s="60"/>
      <c r="CK73" s="60"/>
      <c r="CL73" s="60"/>
      <c r="CM73" s="60"/>
    </row>
    <row r="74" spans="1:91" ht="19.5" customHeight="1">
      <c r="A74" s="59"/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1"/>
      <c r="T74" s="60"/>
      <c r="U74" s="60"/>
      <c r="V74" s="61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2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1"/>
      <c r="BV74" s="60"/>
      <c r="BW74" s="60"/>
      <c r="BX74" s="60"/>
      <c r="BY74" s="61"/>
      <c r="BZ74" s="61"/>
      <c r="CA74" s="61"/>
      <c r="CB74" s="61"/>
      <c r="CC74" s="61"/>
      <c r="CD74" s="61"/>
      <c r="CE74" s="61"/>
      <c r="CF74" s="61"/>
      <c r="CG74" s="60"/>
      <c r="CH74" s="60"/>
      <c r="CI74" s="60"/>
      <c r="CJ74" s="60"/>
      <c r="CK74" s="60"/>
      <c r="CL74" s="60"/>
      <c r="CM74" s="60"/>
    </row>
    <row r="75" spans="1:91" ht="19.5" customHeight="1">
      <c r="A75" s="59"/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1"/>
      <c r="T75" s="60"/>
      <c r="U75" s="60"/>
      <c r="V75" s="61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2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1"/>
      <c r="BV75" s="60"/>
      <c r="BW75" s="60"/>
      <c r="BX75" s="60"/>
      <c r="BY75" s="61"/>
      <c r="BZ75" s="61"/>
      <c r="CA75" s="61"/>
      <c r="CB75" s="61"/>
      <c r="CC75" s="61"/>
      <c r="CD75" s="61"/>
      <c r="CE75" s="61"/>
      <c r="CF75" s="61"/>
      <c r="CG75" s="60"/>
      <c r="CH75" s="60"/>
      <c r="CI75" s="60"/>
      <c r="CJ75" s="60"/>
      <c r="CK75" s="60"/>
      <c r="CL75" s="60"/>
      <c r="CM75" s="60"/>
    </row>
    <row r="76" spans="1:91" ht="19.5" customHeight="1">
      <c r="A76" s="59"/>
      <c r="B76" s="59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1"/>
      <c r="T76" s="60"/>
      <c r="U76" s="60"/>
      <c r="V76" s="61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2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1"/>
      <c r="BV76" s="60"/>
      <c r="BW76" s="60"/>
      <c r="BX76" s="60"/>
      <c r="BY76" s="61"/>
      <c r="BZ76" s="61"/>
      <c r="CA76" s="61"/>
      <c r="CB76" s="61"/>
      <c r="CC76" s="61"/>
      <c r="CD76" s="61"/>
      <c r="CE76" s="61"/>
      <c r="CF76" s="61"/>
      <c r="CG76" s="60"/>
      <c r="CH76" s="60"/>
      <c r="CI76" s="60"/>
      <c r="CJ76" s="60"/>
      <c r="CK76" s="60"/>
      <c r="CL76" s="60"/>
      <c r="CM76" s="60"/>
    </row>
    <row r="77" spans="1:91" ht="19.5" customHeight="1">
      <c r="A77" s="59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1"/>
      <c r="T77" s="60"/>
      <c r="U77" s="60"/>
      <c r="V77" s="61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2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1"/>
      <c r="BV77" s="60"/>
      <c r="BW77" s="60"/>
      <c r="BX77" s="60"/>
      <c r="BY77" s="61"/>
      <c r="BZ77" s="61"/>
      <c r="CA77" s="61"/>
      <c r="CB77" s="61"/>
      <c r="CC77" s="61"/>
      <c r="CD77" s="61"/>
      <c r="CE77" s="61"/>
      <c r="CF77" s="61"/>
      <c r="CG77" s="60"/>
      <c r="CH77" s="60"/>
      <c r="CI77" s="60"/>
      <c r="CJ77" s="60"/>
      <c r="CK77" s="60"/>
      <c r="CL77" s="60"/>
      <c r="CM77" s="60"/>
    </row>
    <row r="78" spans="1:91" ht="19.5" customHeight="1">
      <c r="A78" s="59"/>
      <c r="B78" s="59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1"/>
      <c r="T78" s="60"/>
      <c r="U78" s="60"/>
      <c r="V78" s="61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2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1"/>
      <c r="BV78" s="60"/>
      <c r="BW78" s="60"/>
      <c r="BX78" s="60"/>
      <c r="BY78" s="61"/>
      <c r="BZ78" s="61"/>
      <c r="CA78" s="61"/>
      <c r="CB78" s="61"/>
      <c r="CC78" s="61"/>
      <c r="CD78" s="61"/>
      <c r="CE78" s="61"/>
      <c r="CF78" s="61"/>
      <c r="CG78" s="60"/>
      <c r="CH78" s="60"/>
      <c r="CI78" s="60"/>
      <c r="CJ78" s="60"/>
      <c r="CK78" s="60"/>
      <c r="CL78" s="60"/>
      <c r="CM78" s="60"/>
    </row>
    <row r="79" spans="1:91" ht="19.5" customHeight="1">
      <c r="A79" s="59"/>
      <c r="B79" s="59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1"/>
      <c r="T79" s="60"/>
      <c r="U79" s="60"/>
      <c r="V79" s="61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2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1"/>
      <c r="BV79" s="60"/>
      <c r="BW79" s="60"/>
      <c r="BX79" s="60"/>
      <c r="BY79" s="61"/>
      <c r="BZ79" s="61"/>
      <c r="CA79" s="61"/>
      <c r="CB79" s="61"/>
      <c r="CC79" s="61"/>
      <c r="CD79" s="61"/>
      <c r="CE79" s="61"/>
      <c r="CF79" s="61"/>
      <c r="CG79" s="60"/>
      <c r="CH79" s="60"/>
      <c r="CI79" s="60"/>
      <c r="CJ79" s="60"/>
      <c r="CK79" s="60"/>
      <c r="CL79" s="60"/>
      <c r="CM79" s="60"/>
    </row>
    <row r="80" spans="1:91" ht="19.5" customHeight="1">
      <c r="A80" s="59"/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1"/>
      <c r="T80" s="60"/>
      <c r="U80" s="60"/>
      <c r="V80" s="61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2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1"/>
      <c r="BV80" s="60"/>
      <c r="BW80" s="60"/>
      <c r="BX80" s="60"/>
      <c r="BY80" s="61"/>
      <c r="BZ80" s="61"/>
      <c r="CA80" s="61"/>
      <c r="CB80" s="61"/>
      <c r="CC80" s="61"/>
      <c r="CD80" s="61"/>
      <c r="CE80" s="61"/>
      <c r="CF80" s="61"/>
      <c r="CG80" s="60"/>
      <c r="CH80" s="60"/>
      <c r="CI80" s="60"/>
      <c r="CJ80" s="60"/>
      <c r="CK80" s="60"/>
      <c r="CL80" s="60"/>
      <c r="CM80" s="60"/>
    </row>
    <row r="81" spans="1:91" ht="19.5" customHeight="1">
      <c r="A81" s="59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1"/>
      <c r="T81" s="60"/>
      <c r="U81" s="60"/>
      <c r="V81" s="61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2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1"/>
      <c r="BV81" s="60"/>
      <c r="BW81" s="60"/>
      <c r="BX81" s="60"/>
      <c r="BY81" s="61"/>
      <c r="BZ81" s="61"/>
      <c r="CA81" s="61"/>
      <c r="CB81" s="61"/>
      <c r="CC81" s="61"/>
      <c r="CD81" s="61"/>
      <c r="CE81" s="61"/>
      <c r="CF81" s="61"/>
      <c r="CG81" s="60"/>
      <c r="CH81" s="60"/>
      <c r="CI81" s="60"/>
      <c r="CJ81" s="60"/>
      <c r="CK81" s="60"/>
      <c r="CL81" s="60"/>
      <c r="CM81" s="60"/>
    </row>
    <row r="82" spans="1:91" ht="19.5" customHeight="1">
      <c r="A82" s="59"/>
      <c r="B82" s="59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1"/>
      <c r="T82" s="60"/>
      <c r="U82" s="60"/>
      <c r="V82" s="61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2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1"/>
      <c r="BV82" s="60"/>
      <c r="BW82" s="60"/>
      <c r="BX82" s="60"/>
      <c r="BY82" s="61"/>
      <c r="BZ82" s="61"/>
      <c r="CA82" s="61"/>
      <c r="CB82" s="61"/>
      <c r="CC82" s="61"/>
      <c r="CD82" s="61"/>
      <c r="CE82" s="61"/>
      <c r="CF82" s="61"/>
      <c r="CG82" s="60"/>
      <c r="CH82" s="60"/>
      <c r="CI82" s="60"/>
      <c r="CJ82" s="60"/>
      <c r="CK82" s="60"/>
      <c r="CL82" s="60"/>
      <c r="CM82" s="60"/>
    </row>
    <row r="83" spans="1:91" ht="19.5" customHeight="1">
      <c r="A83" s="59"/>
      <c r="B83" s="59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1"/>
      <c r="T83" s="60"/>
      <c r="U83" s="60"/>
      <c r="V83" s="61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2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1"/>
      <c r="BV83" s="60"/>
      <c r="BW83" s="60"/>
      <c r="BX83" s="60"/>
      <c r="BY83" s="61"/>
      <c r="BZ83" s="61"/>
      <c r="CA83" s="61"/>
      <c r="CB83" s="61"/>
      <c r="CC83" s="61"/>
      <c r="CD83" s="61"/>
      <c r="CE83" s="61"/>
      <c r="CF83" s="61"/>
      <c r="CG83" s="60"/>
      <c r="CH83" s="60"/>
      <c r="CI83" s="60"/>
      <c r="CJ83" s="60"/>
      <c r="CK83" s="60"/>
      <c r="CL83" s="60"/>
      <c r="CM83" s="60"/>
    </row>
    <row r="84" spans="1:91" ht="19.5" customHeight="1">
      <c r="A84" s="59"/>
      <c r="B84" s="59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1"/>
      <c r="T84" s="60"/>
      <c r="U84" s="60"/>
      <c r="V84" s="61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2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1"/>
      <c r="BV84" s="60"/>
      <c r="BW84" s="60"/>
      <c r="BX84" s="60"/>
      <c r="BY84" s="61"/>
      <c r="BZ84" s="61"/>
      <c r="CA84" s="61"/>
      <c r="CB84" s="61"/>
      <c r="CC84" s="61"/>
      <c r="CD84" s="61"/>
      <c r="CE84" s="61"/>
      <c r="CF84" s="61"/>
      <c r="CG84" s="60"/>
      <c r="CH84" s="60"/>
      <c r="CI84" s="60"/>
      <c r="CJ84" s="60"/>
      <c r="CK84" s="60"/>
      <c r="CL84" s="60"/>
      <c r="CM84" s="60"/>
    </row>
    <row r="85" spans="1:91" ht="19.5" customHeight="1">
      <c r="A85" s="59"/>
      <c r="B85" s="59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1"/>
      <c r="T85" s="60"/>
      <c r="U85" s="60"/>
      <c r="V85" s="61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2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1"/>
      <c r="BV85" s="60"/>
      <c r="BW85" s="60"/>
      <c r="BX85" s="60"/>
      <c r="BY85" s="61"/>
      <c r="BZ85" s="61"/>
      <c r="CA85" s="61"/>
      <c r="CB85" s="61"/>
      <c r="CC85" s="61"/>
      <c r="CD85" s="61"/>
      <c r="CE85" s="61"/>
      <c r="CF85" s="61"/>
      <c r="CG85" s="60"/>
      <c r="CH85" s="60"/>
      <c r="CI85" s="60"/>
      <c r="CJ85" s="60"/>
      <c r="CK85" s="60"/>
      <c r="CL85" s="60"/>
      <c r="CM85" s="60"/>
    </row>
    <row r="86" spans="1:91" ht="19.5" customHeight="1">
      <c r="A86" s="59"/>
      <c r="B86" s="59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1"/>
      <c r="T86" s="60"/>
      <c r="U86" s="60"/>
      <c r="V86" s="61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2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1"/>
      <c r="BV86" s="60"/>
      <c r="BW86" s="60"/>
      <c r="BX86" s="60"/>
      <c r="BY86" s="61"/>
      <c r="BZ86" s="61"/>
      <c r="CA86" s="61"/>
      <c r="CB86" s="61"/>
      <c r="CC86" s="61"/>
      <c r="CD86" s="61"/>
      <c r="CE86" s="61"/>
      <c r="CF86" s="61"/>
      <c r="CG86" s="60"/>
      <c r="CH86" s="60"/>
      <c r="CI86" s="60"/>
      <c r="CJ86" s="60"/>
      <c r="CK86" s="60"/>
      <c r="CL86" s="60"/>
      <c r="CM86" s="60"/>
    </row>
    <row r="87" spans="1:91" ht="19.5" customHeight="1">
      <c r="A87" s="59"/>
      <c r="B87" s="59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1"/>
      <c r="T87" s="60"/>
      <c r="U87" s="60"/>
      <c r="V87" s="61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2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1"/>
      <c r="BV87" s="60"/>
      <c r="BW87" s="60"/>
      <c r="BX87" s="60"/>
      <c r="BY87" s="61"/>
      <c r="BZ87" s="61"/>
      <c r="CA87" s="61"/>
      <c r="CB87" s="61"/>
      <c r="CC87" s="61"/>
      <c r="CD87" s="61"/>
      <c r="CE87" s="61"/>
      <c r="CF87" s="61"/>
      <c r="CG87" s="60"/>
      <c r="CH87" s="60"/>
      <c r="CI87" s="60"/>
      <c r="CJ87" s="60"/>
      <c r="CK87" s="60"/>
      <c r="CL87" s="60"/>
      <c r="CM87" s="60"/>
    </row>
    <row r="88" spans="1:91" ht="19.5" customHeight="1">
      <c r="A88" s="59"/>
      <c r="B88" s="59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1"/>
      <c r="T88" s="60"/>
      <c r="U88" s="60"/>
      <c r="V88" s="61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2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1"/>
      <c r="BV88" s="60"/>
      <c r="BW88" s="60"/>
      <c r="BX88" s="60"/>
      <c r="BY88" s="61"/>
      <c r="BZ88" s="61"/>
      <c r="CA88" s="61"/>
      <c r="CB88" s="61"/>
      <c r="CC88" s="61"/>
      <c r="CD88" s="61"/>
      <c r="CE88" s="61"/>
      <c r="CF88" s="61"/>
      <c r="CG88" s="60"/>
      <c r="CH88" s="60"/>
      <c r="CI88" s="60"/>
      <c r="CJ88" s="60"/>
      <c r="CK88" s="60"/>
      <c r="CL88" s="60"/>
      <c r="CM88" s="60"/>
    </row>
    <row r="89" spans="1:91" ht="19.5" customHeight="1">
      <c r="A89" s="59"/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1"/>
      <c r="T89" s="60"/>
      <c r="U89" s="60"/>
      <c r="V89" s="61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2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1"/>
      <c r="BV89" s="60"/>
      <c r="BW89" s="60"/>
      <c r="BX89" s="60"/>
      <c r="BY89" s="61"/>
      <c r="BZ89" s="61"/>
      <c r="CA89" s="61"/>
      <c r="CB89" s="61"/>
      <c r="CC89" s="61"/>
      <c r="CD89" s="61"/>
      <c r="CE89" s="61"/>
      <c r="CF89" s="61"/>
      <c r="CG89" s="60"/>
      <c r="CH89" s="60"/>
      <c r="CI89" s="60"/>
      <c r="CJ89" s="60"/>
      <c r="CK89" s="60"/>
      <c r="CL89" s="60"/>
      <c r="CM89" s="60"/>
    </row>
    <row r="90" spans="1:91" ht="19.5" customHeight="1">
      <c r="A90" s="59"/>
      <c r="B90" s="59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1"/>
      <c r="T90" s="60"/>
      <c r="U90" s="60"/>
      <c r="V90" s="61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2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1"/>
      <c r="BV90" s="60"/>
      <c r="BW90" s="60"/>
      <c r="BX90" s="60"/>
      <c r="BY90" s="61"/>
      <c r="BZ90" s="61"/>
      <c r="CA90" s="61"/>
      <c r="CB90" s="61"/>
      <c r="CC90" s="61"/>
      <c r="CD90" s="61"/>
      <c r="CE90" s="61"/>
      <c r="CF90" s="61"/>
      <c r="CG90" s="60"/>
      <c r="CH90" s="60"/>
      <c r="CI90" s="60"/>
      <c r="CJ90" s="60"/>
      <c r="CK90" s="60"/>
      <c r="CL90" s="60"/>
      <c r="CM90" s="60"/>
    </row>
    <row r="91" spans="1:91" ht="19.5" customHeight="1">
      <c r="A91" s="59"/>
      <c r="B91" s="59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1"/>
      <c r="T91" s="60"/>
      <c r="U91" s="60"/>
      <c r="V91" s="61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2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1"/>
      <c r="BV91" s="60"/>
      <c r="BW91" s="60"/>
      <c r="BX91" s="60"/>
      <c r="BY91" s="61"/>
      <c r="BZ91" s="61"/>
      <c r="CA91" s="61"/>
      <c r="CB91" s="61"/>
      <c r="CC91" s="61"/>
      <c r="CD91" s="61"/>
      <c r="CE91" s="61"/>
      <c r="CF91" s="61"/>
      <c r="CG91" s="60"/>
      <c r="CH91" s="60"/>
      <c r="CI91" s="60"/>
      <c r="CJ91" s="60"/>
      <c r="CK91" s="60"/>
      <c r="CL91" s="60"/>
      <c r="CM91" s="60"/>
    </row>
    <row r="92" spans="1:91" ht="19.5" customHeight="1">
      <c r="A92" s="59"/>
      <c r="B92" s="59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1"/>
      <c r="T92" s="60"/>
      <c r="U92" s="60"/>
      <c r="V92" s="61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2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1"/>
      <c r="BV92" s="60"/>
      <c r="BW92" s="60"/>
      <c r="BX92" s="60"/>
      <c r="BY92" s="61"/>
      <c r="BZ92" s="61"/>
      <c r="CA92" s="61"/>
      <c r="CB92" s="61"/>
      <c r="CC92" s="61"/>
      <c r="CD92" s="61"/>
      <c r="CE92" s="61"/>
      <c r="CF92" s="61"/>
      <c r="CG92" s="60"/>
      <c r="CH92" s="60"/>
      <c r="CI92" s="60"/>
      <c r="CJ92" s="60"/>
      <c r="CK92" s="60"/>
      <c r="CL92" s="60"/>
      <c r="CM92" s="60"/>
    </row>
    <row r="93" spans="1:91" ht="19.5" customHeight="1">
      <c r="A93" s="59"/>
      <c r="B93" s="59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1"/>
      <c r="T93" s="60"/>
      <c r="U93" s="60"/>
      <c r="V93" s="61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2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1"/>
      <c r="BV93" s="60"/>
      <c r="BW93" s="60"/>
      <c r="BX93" s="60"/>
      <c r="BY93" s="61"/>
      <c r="BZ93" s="61"/>
      <c r="CA93" s="61"/>
      <c r="CB93" s="61"/>
      <c r="CC93" s="61"/>
      <c r="CD93" s="61"/>
      <c r="CE93" s="61"/>
      <c r="CF93" s="61"/>
      <c r="CG93" s="60"/>
      <c r="CH93" s="60"/>
      <c r="CI93" s="60"/>
      <c r="CJ93" s="60"/>
      <c r="CK93" s="60"/>
      <c r="CL93" s="60"/>
      <c r="CM93" s="60"/>
    </row>
    <row r="94" spans="1:91" ht="19.5" customHeight="1">
      <c r="A94" s="59"/>
      <c r="B94" s="59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1"/>
      <c r="T94" s="60"/>
      <c r="U94" s="60"/>
      <c r="V94" s="61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2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1"/>
      <c r="BV94" s="60"/>
      <c r="BW94" s="60"/>
      <c r="BX94" s="60"/>
      <c r="BY94" s="61"/>
      <c r="BZ94" s="61"/>
      <c r="CA94" s="61"/>
      <c r="CB94" s="61"/>
      <c r="CC94" s="61"/>
      <c r="CD94" s="61"/>
      <c r="CE94" s="61"/>
      <c r="CF94" s="61"/>
      <c r="CG94" s="60"/>
      <c r="CH94" s="60"/>
      <c r="CI94" s="60"/>
      <c r="CJ94" s="60"/>
      <c r="CK94" s="60"/>
      <c r="CL94" s="60"/>
      <c r="CM94" s="60"/>
    </row>
    <row r="95" spans="1:91" ht="19.5" customHeight="1">
      <c r="A95" s="59"/>
      <c r="B95" s="59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1"/>
      <c r="T95" s="60"/>
      <c r="U95" s="60"/>
      <c r="V95" s="61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2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1"/>
      <c r="BV95" s="60"/>
      <c r="BW95" s="60"/>
      <c r="BX95" s="60"/>
      <c r="BY95" s="61"/>
      <c r="BZ95" s="61"/>
      <c r="CA95" s="61"/>
      <c r="CB95" s="61"/>
      <c r="CC95" s="61"/>
      <c r="CD95" s="61"/>
      <c r="CE95" s="61"/>
      <c r="CF95" s="61"/>
      <c r="CG95" s="60"/>
      <c r="CH95" s="60"/>
      <c r="CI95" s="60"/>
      <c r="CJ95" s="60"/>
      <c r="CK95" s="60"/>
      <c r="CL95" s="60"/>
      <c r="CM95" s="60"/>
    </row>
    <row r="96" spans="1:91" ht="19.5" customHeight="1">
      <c r="A96" s="59"/>
      <c r="B96" s="59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1"/>
      <c r="T96" s="60"/>
      <c r="U96" s="60"/>
      <c r="V96" s="61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2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1"/>
      <c r="BV96" s="60"/>
      <c r="BW96" s="60"/>
      <c r="BX96" s="60"/>
      <c r="BY96" s="61"/>
      <c r="BZ96" s="61"/>
      <c r="CA96" s="61"/>
      <c r="CB96" s="61"/>
      <c r="CC96" s="61"/>
      <c r="CD96" s="61"/>
      <c r="CE96" s="61"/>
      <c r="CF96" s="61"/>
      <c r="CG96" s="60"/>
      <c r="CH96" s="60"/>
      <c r="CI96" s="60"/>
      <c r="CJ96" s="60"/>
      <c r="CK96" s="60"/>
      <c r="CL96" s="60"/>
      <c r="CM96" s="60"/>
    </row>
    <row r="97" spans="1:91" ht="19.5" customHeight="1">
      <c r="A97" s="59"/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1"/>
      <c r="T97" s="60"/>
      <c r="U97" s="60"/>
      <c r="V97" s="61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2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1"/>
      <c r="BV97" s="60"/>
      <c r="BW97" s="60"/>
      <c r="BX97" s="60"/>
      <c r="BY97" s="61"/>
      <c r="BZ97" s="61"/>
      <c r="CA97" s="61"/>
      <c r="CB97" s="61"/>
      <c r="CC97" s="61"/>
      <c r="CD97" s="61"/>
      <c r="CE97" s="61"/>
      <c r="CF97" s="61"/>
      <c r="CG97" s="60"/>
      <c r="CH97" s="60"/>
      <c r="CI97" s="60"/>
      <c r="CJ97" s="60"/>
      <c r="CK97" s="60"/>
      <c r="CL97" s="60"/>
      <c r="CM97" s="60"/>
    </row>
    <row r="98" spans="1:91" ht="19.5" customHeight="1">
      <c r="A98" s="59"/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1"/>
      <c r="T98" s="60"/>
      <c r="U98" s="60"/>
      <c r="V98" s="61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2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1"/>
      <c r="BV98" s="60"/>
      <c r="BW98" s="60"/>
      <c r="BX98" s="60"/>
      <c r="BY98" s="61"/>
      <c r="BZ98" s="61"/>
      <c r="CA98" s="61"/>
      <c r="CB98" s="61"/>
      <c r="CC98" s="61"/>
      <c r="CD98" s="61"/>
      <c r="CE98" s="61"/>
      <c r="CF98" s="61"/>
      <c r="CG98" s="60"/>
      <c r="CH98" s="60"/>
      <c r="CI98" s="60"/>
      <c r="CJ98" s="60"/>
      <c r="CK98" s="60"/>
      <c r="CL98" s="60"/>
      <c r="CM98" s="60"/>
    </row>
    <row r="99" spans="1:91" ht="19.5" customHeight="1">
      <c r="A99" s="59"/>
      <c r="B99" s="59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1"/>
      <c r="T99" s="60"/>
      <c r="U99" s="60"/>
      <c r="V99" s="61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2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1"/>
      <c r="BV99" s="60"/>
      <c r="BW99" s="60"/>
      <c r="BX99" s="60"/>
      <c r="BY99" s="61"/>
      <c r="BZ99" s="61"/>
      <c r="CA99" s="61"/>
      <c r="CB99" s="61"/>
      <c r="CC99" s="61"/>
      <c r="CD99" s="61"/>
      <c r="CE99" s="61"/>
      <c r="CF99" s="61"/>
      <c r="CG99" s="60"/>
      <c r="CH99" s="60"/>
      <c r="CI99" s="60"/>
      <c r="CJ99" s="60"/>
      <c r="CK99" s="60"/>
      <c r="CL99" s="60"/>
      <c r="CM99" s="60"/>
    </row>
    <row r="100" spans="1:91" ht="19.5" customHeight="1">
      <c r="A100" s="59"/>
      <c r="B100" s="59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1"/>
      <c r="T100" s="60"/>
      <c r="U100" s="60"/>
      <c r="V100" s="61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2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1"/>
      <c r="BV100" s="60"/>
      <c r="BW100" s="60"/>
      <c r="BX100" s="60"/>
      <c r="BY100" s="61"/>
      <c r="BZ100" s="61"/>
      <c r="CA100" s="61"/>
      <c r="CB100" s="61"/>
      <c r="CC100" s="61"/>
      <c r="CD100" s="61"/>
      <c r="CE100" s="61"/>
      <c r="CF100" s="61"/>
      <c r="CG100" s="60"/>
      <c r="CH100" s="60"/>
      <c r="CI100" s="60"/>
      <c r="CJ100" s="60"/>
      <c r="CK100" s="60"/>
      <c r="CL100" s="60"/>
      <c r="CM100" s="60"/>
    </row>
    <row r="101" spans="1:91" ht="19.5" customHeight="1">
      <c r="A101" s="59"/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1"/>
      <c r="T101" s="60"/>
      <c r="U101" s="60"/>
      <c r="V101" s="61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2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1"/>
      <c r="BV101" s="60"/>
      <c r="BW101" s="60"/>
      <c r="BX101" s="60"/>
      <c r="BY101" s="61"/>
      <c r="BZ101" s="61"/>
      <c r="CA101" s="61"/>
      <c r="CB101" s="61"/>
      <c r="CC101" s="61"/>
      <c r="CD101" s="61"/>
      <c r="CE101" s="61"/>
      <c r="CF101" s="61"/>
      <c r="CG101" s="60"/>
      <c r="CH101" s="60"/>
      <c r="CI101" s="60"/>
      <c r="CJ101" s="60"/>
      <c r="CK101" s="60"/>
      <c r="CL101" s="60"/>
      <c r="CM101" s="60"/>
    </row>
    <row r="102" spans="1:91" ht="19.5" customHeight="1">
      <c r="A102" s="59"/>
      <c r="B102" s="59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1"/>
      <c r="T102" s="60"/>
      <c r="U102" s="60"/>
      <c r="V102" s="61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2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1"/>
      <c r="BV102" s="60"/>
      <c r="BW102" s="60"/>
      <c r="BX102" s="60"/>
      <c r="BY102" s="61"/>
      <c r="BZ102" s="61"/>
      <c r="CA102" s="61"/>
      <c r="CB102" s="61"/>
      <c r="CC102" s="61"/>
      <c r="CD102" s="61"/>
      <c r="CE102" s="61"/>
      <c r="CF102" s="61"/>
      <c r="CG102" s="60"/>
      <c r="CH102" s="60"/>
      <c r="CI102" s="60"/>
      <c r="CJ102" s="60"/>
      <c r="CK102" s="60"/>
      <c r="CL102" s="60"/>
      <c r="CM102" s="60"/>
    </row>
    <row r="103" spans="1:91" ht="19.5" customHeight="1">
      <c r="A103" s="59"/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1"/>
      <c r="T103" s="60"/>
      <c r="U103" s="60"/>
      <c r="V103" s="61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2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1"/>
      <c r="BV103" s="60"/>
      <c r="BW103" s="60"/>
      <c r="BX103" s="60"/>
      <c r="BY103" s="61"/>
      <c r="BZ103" s="61"/>
      <c r="CA103" s="61"/>
      <c r="CB103" s="61"/>
      <c r="CC103" s="61"/>
      <c r="CD103" s="61"/>
      <c r="CE103" s="61"/>
      <c r="CF103" s="61"/>
      <c r="CG103" s="60"/>
      <c r="CH103" s="60"/>
      <c r="CI103" s="60"/>
      <c r="CJ103" s="60"/>
      <c r="CK103" s="60"/>
      <c r="CL103" s="60"/>
      <c r="CM103" s="60"/>
    </row>
    <row r="104" spans="1:91" ht="19.5" customHeight="1">
      <c r="A104" s="59"/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1"/>
      <c r="T104" s="60"/>
      <c r="U104" s="60"/>
      <c r="V104" s="61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2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1"/>
      <c r="BV104" s="60"/>
      <c r="BW104" s="60"/>
      <c r="BX104" s="60"/>
      <c r="BY104" s="61"/>
      <c r="BZ104" s="61"/>
      <c r="CA104" s="61"/>
      <c r="CB104" s="61"/>
      <c r="CC104" s="61"/>
      <c r="CD104" s="61"/>
      <c r="CE104" s="61"/>
      <c r="CF104" s="61"/>
      <c r="CG104" s="60"/>
      <c r="CH104" s="60"/>
      <c r="CI104" s="60"/>
      <c r="CJ104" s="60"/>
      <c r="CK104" s="60"/>
      <c r="CL104" s="60"/>
      <c r="CM104" s="60"/>
    </row>
    <row r="105" spans="1:91" ht="19.5" customHeight="1">
      <c r="A105" s="59"/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1"/>
      <c r="T105" s="60"/>
      <c r="U105" s="60"/>
      <c r="V105" s="61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2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1"/>
      <c r="BV105" s="60"/>
      <c r="BW105" s="60"/>
      <c r="BX105" s="60"/>
      <c r="BY105" s="61"/>
      <c r="BZ105" s="61"/>
      <c r="CA105" s="61"/>
      <c r="CB105" s="61"/>
      <c r="CC105" s="61"/>
      <c r="CD105" s="61"/>
      <c r="CE105" s="61"/>
      <c r="CF105" s="61"/>
      <c r="CG105" s="60"/>
      <c r="CH105" s="60"/>
      <c r="CI105" s="60"/>
      <c r="CJ105" s="60"/>
      <c r="CK105" s="60"/>
      <c r="CL105" s="60"/>
      <c r="CM105" s="60"/>
    </row>
    <row r="106" spans="1:91" ht="19.5" customHeight="1">
      <c r="A106" s="59"/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1"/>
      <c r="T106" s="60"/>
      <c r="U106" s="60"/>
      <c r="V106" s="61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2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1"/>
      <c r="BV106" s="60"/>
      <c r="BW106" s="60"/>
      <c r="BX106" s="60"/>
      <c r="BY106" s="61"/>
      <c r="BZ106" s="61"/>
      <c r="CA106" s="61"/>
      <c r="CB106" s="61"/>
      <c r="CC106" s="61"/>
      <c r="CD106" s="61"/>
      <c r="CE106" s="61"/>
      <c r="CF106" s="61"/>
      <c r="CG106" s="60"/>
      <c r="CH106" s="60"/>
      <c r="CI106" s="60"/>
      <c r="CJ106" s="60"/>
      <c r="CK106" s="60"/>
      <c r="CL106" s="60"/>
      <c r="CM106" s="60"/>
    </row>
    <row r="107" spans="1:91" ht="19.5" customHeight="1">
      <c r="A107" s="59"/>
      <c r="B107" s="59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1"/>
      <c r="T107" s="60"/>
      <c r="U107" s="60"/>
      <c r="V107" s="61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2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1"/>
      <c r="BV107" s="60"/>
      <c r="BW107" s="60"/>
      <c r="BX107" s="60"/>
      <c r="BY107" s="61"/>
      <c r="BZ107" s="61"/>
      <c r="CA107" s="61"/>
      <c r="CB107" s="61"/>
      <c r="CC107" s="61"/>
      <c r="CD107" s="61"/>
      <c r="CE107" s="61"/>
      <c r="CF107" s="61"/>
      <c r="CG107" s="60"/>
      <c r="CH107" s="60"/>
      <c r="CI107" s="60"/>
      <c r="CJ107" s="60"/>
      <c r="CK107" s="60"/>
      <c r="CL107" s="60"/>
      <c r="CM107" s="60"/>
    </row>
    <row r="108" spans="1:91" ht="19.5" customHeight="1">
      <c r="A108" s="59"/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1"/>
      <c r="T108" s="60"/>
      <c r="U108" s="60"/>
      <c r="V108" s="61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2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1"/>
      <c r="BV108" s="60"/>
      <c r="BW108" s="60"/>
      <c r="BX108" s="60"/>
      <c r="BY108" s="61"/>
      <c r="BZ108" s="61"/>
      <c r="CA108" s="61"/>
      <c r="CB108" s="61"/>
      <c r="CC108" s="61"/>
      <c r="CD108" s="61"/>
      <c r="CE108" s="61"/>
      <c r="CF108" s="61"/>
      <c r="CG108" s="60"/>
      <c r="CH108" s="60"/>
      <c r="CI108" s="60"/>
      <c r="CJ108" s="60"/>
      <c r="CK108" s="60"/>
      <c r="CL108" s="60"/>
      <c r="CM108" s="60"/>
    </row>
    <row r="109" spans="1:91" ht="19.5" customHeight="1">
      <c r="A109" s="59"/>
      <c r="B109" s="59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1"/>
      <c r="T109" s="60"/>
      <c r="U109" s="60"/>
      <c r="V109" s="61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2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1"/>
      <c r="BV109" s="60"/>
      <c r="BW109" s="60"/>
      <c r="BX109" s="60"/>
      <c r="BY109" s="61"/>
      <c r="BZ109" s="61"/>
      <c r="CA109" s="61"/>
      <c r="CB109" s="61"/>
      <c r="CC109" s="61"/>
      <c r="CD109" s="61"/>
      <c r="CE109" s="61"/>
      <c r="CF109" s="61"/>
      <c r="CG109" s="60"/>
      <c r="CH109" s="60"/>
      <c r="CI109" s="60"/>
      <c r="CJ109" s="60"/>
      <c r="CK109" s="60"/>
      <c r="CL109" s="60"/>
      <c r="CM109" s="60"/>
    </row>
    <row r="110" spans="1:91" ht="19.5" customHeight="1">
      <c r="A110" s="59"/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1"/>
      <c r="T110" s="60"/>
      <c r="U110" s="60"/>
      <c r="V110" s="61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2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1"/>
      <c r="BV110" s="60"/>
      <c r="BW110" s="60"/>
      <c r="BX110" s="60"/>
      <c r="BY110" s="61"/>
      <c r="BZ110" s="61"/>
      <c r="CA110" s="61"/>
      <c r="CB110" s="61"/>
      <c r="CC110" s="61"/>
      <c r="CD110" s="61"/>
      <c r="CE110" s="61"/>
      <c r="CF110" s="61"/>
      <c r="CG110" s="60"/>
      <c r="CH110" s="60"/>
      <c r="CI110" s="60"/>
      <c r="CJ110" s="60"/>
      <c r="CK110" s="60"/>
      <c r="CL110" s="60"/>
      <c r="CM110" s="60"/>
    </row>
    <row r="111" spans="1:91" ht="19.5" customHeight="1">
      <c r="A111" s="59"/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1"/>
      <c r="T111" s="60"/>
      <c r="U111" s="60"/>
      <c r="V111" s="61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2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1"/>
      <c r="BV111" s="60"/>
      <c r="BW111" s="60"/>
      <c r="BX111" s="60"/>
      <c r="BY111" s="61"/>
      <c r="BZ111" s="61"/>
      <c r="CA111" s="61"/>
      <c r="CB111" s="61"/>
      <c r="CC111" s="61"/>
      <c r="CD111" s="61"/>
      <c r="CE111" s="61"/>
      <c r="CF111" s="61"/>
      <c r="CG111" s="60"/>
      <c r="CH111" s="60"/>
      <c r="CI111" s="60"/>
      <c r="CJ111" s="60"/>
      <c r="CK111" s="60"/>
      <c r="CL111" s="60"/>
      <c r="CM111" s="60"/>
    </row>
    <row r="112" spans="1:91" ht="19.5" customHeight="1">
      <c r="A112" s="59"/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1"/>
      <c r="T112" s="60"/>
      <c r="U112" s="60"/>
      <c r="V112" s="61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2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1"/>
      <c r="BV112" s="60"/>
      <c r="BW112" s="60"/>
      <c r="BX112" s="60"/>
      <c r="BY112" s="61"/>
      <c r="BZ112" s="61"/>
      <c r="CA112" s="61"/>
      <c r="CB112" s="61"/>
      <c r="CC112" s="61"/>
      <c r="CD112" s="61"/>
      <c r="CE112" s="61"/>
      <c r="CF112" s="61"/>
      <c r="CG112" s="60"/>
      <c r="CH112" s="60"/>
      <c r="CI112" s="60"/>
      <c r="CJ112" s="60"/>
      <c r="CK112" s="60"/>
      <c r="CL112" s="60"/>
      <c r="CM112" s="60"/>
    </row>
    <row r="113" spans="1:91" ht="19.5" customHeight="1">
      <c r="A113" s="59"/>
      <c r="B113" s="59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1"/>
      <c r="T113" s="60"/>
      <c r="U113" s="60"/>
      <c r="V113" s="61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2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1"/>
      <c r="BV113" s="60"/>
      <c r="BW113" s="60"/>
      <c r="BX113" s="60"/>
      <c r="BY113" s="61"/>
      <c r="BZ113" s="61"/>
      <c r="CA113" s="61"/>
      <c r="CB113" s="61"/>
      <c r="CC113" s="61"/>
      <c r="CD113" s="61"/>
      <c r="CE113" s="61"/>
      <c r="CF113" s="61"/>
      <c r="CG113" s="60"/>
      <c r="CH113" s="60"/>
      <c r="CI113" s="60"/>
      <c r="CJ113" s="60"/>
      <c r="CK113" s="60"/>
      <c r="CL113" s="60"/>
      <c r="CM113" s="60"/>
    </row>
    <row r="114" spans="1:91" ht="19.5" customHeight="1">
      <c r="A114" s="59"/>
      <c r="B114" s="59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1"/>
      <c r="T114" s="60"/>
      <c r="U114" s="60"/>
      <c r="V114" s="61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2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1"/>
      <c r="BV114" s="60"/>
      <c r="BW114" s="60"/>
      <c r="BX114" s="60"/>
      <c r="BY114" s="61"/>
      <c r="BZ114" s="61"/>
      <c r="CA114" s="61"/>
      <c r="CB114" s="61"/>
      <c r="CC114" s="61"/>
      <c r="CD114" s="61"/>
      <c r="CE114" s="61"/>
      <c r="CF114" s="61"/>
      <c r="CG114" s="60"/>
      <c r="CH114" s="60"/>
      <c r="CI114" s="60"/>
      <c r="CJ114" s="60"/>
      <c r="CK114" s="60"/>
      <c r="CL114" s="60"/>
      <c r="CM114" s="60"/>
    </row>
    <row r="115" spans="1:91" ht="19.5" customHeight="1">
      <c r="A115" s="59"/>
      <c r="B115" s="59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1"/>
      <c r="T115" s="60"/>
      <c r="U115" s="60"/>
      <c r="V115" s="61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2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1"/>
      <c r="BV115" s="60"/>
      <c r="BW115" s="60"/>
      <c r="BX115" s="60"/>
      <c r="BY115" s="61"/>
      <c r="BZ115" s="61"/>
      <c r="CA115" s="61"/>
      <c r="CB115" s="61"/>
      <c r="CC115" s="61"/>
      <c r="CD115" s="61"/>
      <c r="CE115" s="61"/>
      <c r="CF115" s="61"/>
      <c r="CG115" s="60"/>
      <c r="CH115" s="60"/>
      <c r="CI115" s="60"/>
      <c r="CJ115" s="60"/>
      <c r="CK115" s="60"/>
      <c r="CL115" s="60"/>
      <c r="CM115" s="60"/>
    </row>
    <row r="116" spans="1:91" ht="19.5" customHeight="1">
      <c r="A116" s="59"/>
      <c r="B116" s="59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1"/>
      <c r="T116" s="60"/>
      <c r="U116" s="60"/>
      <c r="V116" s="61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2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1"/>
      <c r="BV116" s="60"/>
      <c r="BW116" s="60"/>
      <c r="BX116" s="60"/>
      <c r="BY116" s="61"/>
      <c r="BZ116" s="61"/>
      <c r="CA116" s="61"/>
      <c r="CB116" s="61"/>
      <c r="CC116" s="61"/>
      <c r="CD116" s="61"/>
      <c r="CE116" s="61"/>
      <c r="CF116" s="61"/>
      <c r="CG116" s="60"/>
      <c r="CH116" s="60"/>
      <c r="CI116" s="60"/>
      <c r="CJ116" s="60"/>
      <c r="CK116" s="60"/>
      <c r="CL116" s="60"/>
      <c r="CM116" s="60"/>
    </row>
    <row r="117" spans="1:91" ht="19.5" customHeight="1">
      <c r="A117" s="59"/>
      <c r="B117" s="59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1"/>
      <c r="T117" s="60"/>
      <c r="U117" s="60"/>
      <c r="V117" s="61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2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1"/>
      <c r="BV117" s="60"/>
      <c r="BW117" s="60"/>
      <c r="BX117" s="60"/>
      <c r="BY117" s="61"/>
      <c r="BZ117" s="61"/>
      <c r="CA117" s="61"/>
      <c r="CB117" s="61"/>
      <c r="CC117" s="61"/>
      <c r="CD117" s="61"/>
      <c r="CE117" s="61"/>
      <c r="CF117" s="61"/>
      <c r="CG117" s="60"/>
      <c r="CH117" s="60"/>
      <c r="CI117" s="60"/>
      <c r="CJ117" s="60"/>
      <c r="CK117" s="60"/>
      <c r="CL117" s="60"/>
      <c r="CM117" s="60"/>
    </row>
    <row r="118" spans="1:91" ht="19.5" customHeight="1">
      <c r="A118" s="59"/>
      <c r="B118" s="59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1"/>
      <c r="T118" s="60"/>
      <c r="U118" s="60"/>
      <c r="V118" s="61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2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1"/>
      <c r="BV118" s="60"/>
      <c r="BW118" s="60"/>
      <c r="BX118" s="60"/>
      <c r="BY118" s="61"/>
      <c r="BZ118" s="61"/>
      <c r="CA118" s="61"/>
      <c r="CB118" s="61"/>
      <c r="CC118" s="61"/>
      <c r="CD118" s="61"/>
      <c r="CE118" s="61"/>
      <c r="CF118" s="61"/>
      <c r="CG118" s="60"/>
      <c r="CH118" s="60"/>
      <c r="CI118" s="60"/>
      <c r="CJ118" s="60"/>
      <c r="CK118" s="60"/>
      <c r="CL118" s="60"/>
      <c r="CM118" s="60"/>
    </row>
    <row r="119" spans="1:91" ht="19.5" customHeight="1">
      <c r="A119" s="59"/>
      <c r="B119" s="59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1"/>
      <c r="T119" s="60"/>
      <c r="U119" s="60"/>
      <c r="V119" s="61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2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1"/>
      <c r="BV119" s="60"/>
      <c r="BW119" s="60"/>
      <c r="BX119" s="60"/>
      <c r="BY119" s="61"/>
      <c r="BZ119" s="61"/>
      <c r="CA119" s="61"/>
      <c r="CB119" s="61"/>
      <c r="CC119" s="61"/>
      <c r="CD119" s="61"/>
      <c r="CE119" s="61"/>
      <c r="CF119" s="61"/>
      <c r="CG119" s="60"/>
      <c r="CH119" s="60"/>
      <c r="CI119" s="60"/>
      <c r="CJ119" s="60"/>
      <c r="CK119" s="60"/>
      <c r="CL119" s="60"/>
      <c r="CM119" s="60"/>
    </row>
    <row r="120" spans="1:91" ht="19.5" customHeight="1">
      <c r="A120" s="59"/>
      <c r="B120" s="59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1"/>
      <c r="T120" s="60"/>
      <c r="U120" s="60"/>
      <c r="V120" s="61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2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1"/>
      <c r="BV120" s="60"/>
      <c r="BW120" s="60"/>
      <c r="BX120" s="60"/>
      <c r="BY120" s="61"/>
      <c r="BZ120" s="61"/>
      <c r="CA120" s="61"/>
      <c r="CB120" s="61"/>
      <c r="CC120" s="61"/>
      <c r="CD120" s="61"/>
      <c r="CE120" s="61"/>
      <c r="CF120" s="61"/>
      <c r="CG120" s="60"/>
      <c r="CH120" s="60"/>
      <c r="CI120" s="60"/>
      <c r="CJ120" s="60"/>
      <c r="CK120" s="60"/>
      <c r="CL120" s="60"/>
      <c r="CM120" s="60"/>
    </row>
    <row r="121" spans="1:91" ht="19.5" customHeight="1">
      <c r="A121" s="59"/>
      <c r="B121" s="59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1"/>
      <c r="T121" s="60"/>
      <c r="U121" s="60"/>
      <c r="V121" s="61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2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1"/>
      <c r="BV121" s="60"/>
      <c r="BW121" s="60"/>
      <c r="BX121" s="60"/>
      <c r="BY121" s="61"/>
      <c r="BZ121" s="61"/>
      <c r="CA121" s="61"/>
      <c r="CB121" s="61"/>
      <c r="CC121" s="61"/>
      <c r="CD121" s="61"/>
      <c r="CE121" s="61"/>
      <c r="CF121" s="61"/>
      <c r="CG121" s="60"/>
      <c r="CH121" s="60"/>
      <c r="CI121" s="60"/>
      <c r="CJ121" s="60"/>
      <c r="CK121" s="60"/>
      <c r="CL121" s="60"/>
      <c r="CM121" s="60"/>
    </row>
    <row r="122" spans="1:91" ht="19.5" customHeight="1">
      <c r="A122" s="59"/>
      <c r="B122" s="59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1"/>
      <c r="T122" s="60"/>
      <c r="U122" s="60"/>
      <c r="V122" s="61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2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1"/>
      <c r="BV122" s="60"/>
      <c r="BW122" s="60"/>
      <c r="BX122" s="60"/>
      <c r="BY122" s="61"/>
      <c r="BZ122" s="61"/>
      <c r="CA122" s="61"/>
      <c r="CB122" s="61"/>
      <c r="CC122" s="61"/>
      <c r="CD122" s="61"/>
      <c r="CE122" s="61"/>
      <c r="CF122" s="61"/>
      <c r="CG122" s="60"/>
      <c r="CH122" s="60"/>
      <c r="CI122" s="60"/>
      <c r="CJ122" s="60"/>
      <c r="CK122" s="60"/>
      <c r="CL122" s="60"/>
      <c r="CM122" s="60"/>
    </row>
    <row r="123" spans="1:91" ht="19.5" customHeight="1">
      <c r="A123" s="59"/>
      <c r="B123" s="59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1"/>
      <c r="T123" s="60"/>
      <c r="U123" s="60"/>
      <c r="V123" s="61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2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1"/>
      <c r="BV123" s="60"/>
      <c r="BW123" s="60"/>
      <c r="BX123" s="60"/>
      <c r="BY123" s="61"/>
      <c r="BZ123" s="61"/>
      <c r="CA123" s="61"/>
      <c r="CB123" s="61"/>
      <c r="CC123" s="61"/>
      <c r="CD123" s="61"/>
      <c r="CE123" s="61"/>
      <c r="CF123" s="61"/>
      <c r="CG123" s="60"/>
      <c r="CH123" s="60"/>
      <c r="CI123" s="60"/>
      <c r="CJ123" s="60"/>
      <c r="CK123" s="60"/>
      <c r="CL123" s="60"/>
      <c r="CM123" s="60"/>
    </row>
    <row r="124" spans="1:91" ht="19.5" customHeight="1">
      <c r="A124" s="59"/>
      <c r="B124" s="59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1"/>
      <c r="T124" s="60"/>
      <c r="U124" s="60"/>
      <c r="V124" s="61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2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1"/>
      <c r="BV124" s="60"/>
      <c r="BW124" s="60"/>
      <c r="BX124" s="60"/>
      <c r="BY124" s="61"/>
      <c r="BZ124" s="61"/>
      <c r="CA124" s="61"/>
      <c r="CB124" s="61"/>
      <c r="CC124" s="61"/>
      <c r="CD124" s="61"/>
      <c r="CE124" s="61"/>
      <c r="CF124" s="61"/>
      <c r="CG124" s="60"/>
      <c r="CH124" s="60"/>
      <c r="CI124" s="60"/>
      <c r="CJ124" s="60"/>
      <c r="CK124" s="60"/>
      <c r="CL124" s="60"/>
      <c r="CM124" s="60"/>
    </row>
    <row r="125" spans="1:91" ht="19.5" customHeight="1">
      <c r="A125" s="59"/>
      <c r="B125" s="59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1"/>
      <c r="T125" s="60"/>
      <c r="U125" s="60"/>
      <c r="V125" s="61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2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1"/>
      <c r="BV125" s="60"/>
      <c r="BW125" s="60"/>
      <c r="BX125" s="60"/>
      <c r="BY125" s="61"/>
      <c r="BZ125" s="61"/>
      <c r="CA125" s="61"/>
      <c r="CB125" s="61"/>
      <c r="CC125" s="61"/>
      <c r="CD125" s="61"/>
      <c r="CE125" s="61"/>
      <c r="CF125" s="61"/>
      <c r="CG125" s="60"/>
      <c r="CH125" s="60"/>
      <c r="CI125" s="60"/>
      <c r="CJ125" s="60"/>
      <c r="CK125" s="60"/>
      <c r="CL125" s="60"/>
      <c r="CM125" s="60"/>
    </row>
    <row r="126" spans="1:91" ht="19.5" customHeight="1">
      <c r="A126" s="59"/>
      <c r="B126" s="59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1"/>
      <c r="T126" s="60"/>
      <c r="U126" s="60"/>
      <c r="V126" s="61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2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1"/>
      <c r="BV126" s="60"/>
      <c r="BW126" s="60"/>
      <c r="BX126" s="60"/>
      <c r="BY126" s="61"/>
      <c r="BZ126" s="61"/>
      <c r="CA126" s="61"/>
      <c r="CB126" s="61"/>
      <c r="CC126" s="61"/>
      <c r="CD126" s="61"/>
      <c r="CE126" s="61"/>
      <c r="CF126" s="61"/>
      <c r="CG126" s="60"/>
      <c r="CH126" s="60"/>
      <c r="CI126" s="60"/>
      <c r="CJ126" s="60"/>
      <c r="CK126" s="60"/>
      <c r="CL126" s="60"/>
      <c r="CM126" s="60"/>
    </row>
    <row r="127" spans="1:91" ht="19.5" customHeight="1">
      <c r="A127" s="59"/>
      <c r="B127" s="59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1"/>
      <c r="T127" s="60"/>
      <c r="U127" s="60"/>
      <c r="V127" s="61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2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1"/>
      <c r="BV127" s="60"/>
      <c r="BW127" s="60"/>
      <c r="BX127" s="60"/>
      <c r="BY127" s="61"/>
      <c r="BZ127" s="61"/>
      <c r="CA127" s="61"/>
      <c r="CB127" s="61"/>
      <c r="CC127" s="61"/>
      <c r="CD127" s="61"/>
      <c r="CE127" s="61"/>
      <c r="CF127" s="61"/>
      <c r="CG127" s="60"/>
      <c r="CH127" s="60"/>
      <c r="CI127" s="60"/>
      <c r="CJ127" s="60"/>
      <c r="CK127" s="60"/>
      <c r="CL127" s="60"/>
      <c r="CM127" s="60"/>
    </row>
    <row r="128" spans="1:91" ht="19.5" customHeight="1">
      <c r="A128" s="59"/>
      <c r="B128" s="59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1"/>
      <c r="T128" s="60"/>
      <c r="U128" s="60"/>
      <c r="V128" s="61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2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1"/>
      <c r="BV128" s="60"/>
      <c r="BW128" s="60"/>
      <c r="BX128" s="60"/>
      <c r="BY128" s="61"/>
      <c r="BZ128" s="61"/>
      <c r="CA128" s="61"/>
      <c r="CB128" s="61"/>
      <c r="CC128" s="61"/>
      <c r="CD128" s="61"/>
      <c r="CE128" s="61"/>
      <c r="CF128" s="61"/>
      <c r="CG128" s="60"/>
      <c r="CH128" s="60"/>
      <c r="CI128" s="60"/>
      <c r="CJ128" s="60"/>
      <c r="CK128" s="60"/>
      <c r="CL128" s="60"/>
      <c r="CM128" s="60"/>
    </row>
    <row r="129" spans="1:91" ht="19.5" customHeight="1">
      <c r="A129" s="59"/>
      <c r="B129" s="59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1"/>
      <c r="T129" s="60"/>
      <c r="U129" s="60"/>
      <c r="V129" s="61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2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1"/>
      <c r="BV129" s="60"/>
      <c r="BW129" s="60"/>
      <c r="BX129" s="60"/>
      <c r="BY129" s="61"/>
      <c r="BZ129" s="61"/>
      <c r="CA129" s="61"/>
      <c r="CB129" s="61"/>
      <c r="CC129" s="61"/>
      <c r="CD129" s="61"/>
      <c r="CE129" s="61"/>
      <c r="CF129" s="61"/>
      <c r="CG129" s="60"/>
      <c r="CH129" s="60"/>
      <c r="CI129" s="60"/>
      <c r="CJ129" s="60"/>
      <c r="CK129" s="60"/>
      <c r="CL129" s="60"/>
      <c r="CM129" s="60"/>
    </row>
    <row r="130" spans="1:91" ht="19.5" customHeight="1">
      <c r="A130" s="59"/>
      <c r="B130" s="59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1"/>
      <c r="T130" s="60"/>
      <c r="U130" s="60"/>
      <c r="V130" s="61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2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1"/>
      <c r="BV130" s="60"/>
      <c r="BW130" s="60"/>
      <c r="BX130" s="60"/>
      <c r="BY130" s="61"/>
      <c r="BZ130" s="61"/>
      <c r="CA130" s="61"/>
      <c r="CB130" s="61"/>
      <c r="CC130" s="61"/>
      <c r="CD130" s="61"/>
      <c r="CE130" s="61"/>
      <c r="CF130" s="61"/>
      <c r="CG130" s="60"/>
      <c r="CH130" s="60"/>
      <c r="CI130" s="60"/>
      <c r="CJ130" s="60"/>
      <c r="CK130" s="60"/>
      <c r="CL130" s="60"/>
      <c r="CM130" s="60"/>
    </row>
    <row r="131" spans="1:91" ht="19.5" customHeight="1">
      <c r="A131" s="59"/>
      <c r="B131" s="59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1"/>
      <c r="T131" s="60"/>
      <c r="U131" s="60"/>
      <c r="V131" s="61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2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1"/>
      <c r="BV131" s="60"/>
      <c r="BW131" s="60"/>
      <c r="BX131" s="60"/>
      <c r="BY131" s="61"/>
      <c r="BZ131" s="61"/>
      <c r="CA131" s="61"/>
      <c r="CB131" s="61"/>
      <c r="CC131" s="61"/>
      <c r="CD131" s="61"/>
      <c r="CE131" s="61"/>
      <c r="CF131" s="61"/>
      <c r="CG131" s="60"/>
      <c r="CH131" s="60"/>
      <c r="CI131" s="60"/>
      <c r="CJ131" s="60"/>
      <c r="CK131" s="60"/>
      <c r="CL131" s="60"/>
      <c r="CM131" s="60"/>
    </row>
    <row r="132" spans="1:91" ht="19.5" customHeight="1">
      <c r="A132" s="59"/>
      <c r="B132" s="59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1"/>
      <c r="T132" s="60"/>
      <c r="U132" s="60"/>
      <c r="V132" s="61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2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1"/>
      <c r="BV132" s="60"/>
      <c r="BW132" s="60"/>
      <c r="BX132" s="60"/>
      <c r="BY132" s="61"/>
      <c r="BZ132" s="61"/>
      <c r="CA132" s="61"/>
      <c r="CB132" s="61"/>
      <c r="CC132" s="61"/>
      <c r="CD132" s="61"/>
      <c r="CE132" s="61"/>
      <c r="CF132" s="61"/>
      <c r="CG132" s="60"/>
      <c r="CH132" s="60"/>
      <c r="CI132" s="60"/>
      <c r="CJ132" s="60"/>
      <c r="CK132" s="60"/>
      <c r="CL132" s="60"/>
      <c r="CM132" s="60"/>
    </row>
    <row r="133" spans="1:91" ht="19.5" customHeight="1">
      <c r="A133" s="59"/>
      <c r="B133" s="59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1"/>
      <c r="T133" s="60"/>
      <c r="U133" s="60"/>
      <c r="V133" s="61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2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1"/>
      <c r="BV133" s="60"/>
      <c r="BW133" s="60"/>
      <c r="BX133" s="60"/>
      <c r="BY133" s="61"/>
      <c r="BZ133" s="61"/>
      <c r="CA133" s="61"/>
      <c r="CB133" s="61"/>
      <c r="CC133" s="61"/>
      <c r="CD133" s="61"/>
      <c r="CE133" s="61"/>
      <c r="CF133" s="61"/>
      <c r="CG133" s="60"/>
      <c r="CH133" s="60"/>
      <c r="CI133" s="60"/>
      <c r="CJ133" s="60"/>
      <c r="CK133" s="60"/>
      <c r="CL133" s="60"/>
      <c r="CM133" s="60"/>
    </row>
    <row r="134" spans="1:91" ht="19.5" customHeight="1">
      <c r="A134" s="59"/>
      <c r="B134" s="59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1"/>
      <c r="T134" s="60"/>
      <c r="U134" s="60"/>
      <c r="V134" s="61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2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1"/>
      <c r="BV134" s="60"/>
      <c r="BW134" s="60"/>
      <c r="BX134" s="60"/>
      <c r="BY134" s="61"/>
      <c r="BZ134" s="61"/>
      <c r="CA134" s="61"/>
      <c r="CB134" s="61"/>
      <c r="CC134" s="61"/>
      <c r="CD134" s="61"/>
      <c r="CE134" s="61"/>
      <c r="CF134" s="61"/>
      <c r="CG134" s="60"/>
      <c r="CH134" s="60"/>
      <c r="CI134" s="60"/>
      <c r="CJ134" s="60"/>
      <c r="CK134" s="60"/>
      <c r="CL134" s="60"/>
      <c r="CM134" s="60"/>
    </row>
    <row r="135" spans="1:91" ht="19.5" customHeight="1">
      <c r="A135" s="59"/>
      <c r="B135" s="59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1"/>
      <c r="T135" s="60"/>
      <c r="U135" s="60"/>
      <c r="V135" s="61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2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1"/>
      <c r="BV135" s="60"/>
      <c r="BW135" s="60"/>
      <c r="BX135" s="60"/>
      <c r="BY135" s="61"/>
      <c r="BZ135" s="61"/>
      <c r="CA135" s="61"/>
      <c r="CB135" s="61"/>
      <c r="CC135" s="61"/>
      <c r="CD135" s="61"/>
      <c r="CE135" s="61"/>
      <c r="CF135" s="61"/>
      <c r="CG135" s="60"/>
      <c r="CH135" s="60"/>
      <c r="CI135" s="60"/>
      <c r="CJ135" s="60"/>
      <c r="CK135" s="60"/>
      <c r="CL135" s="60"/>
      <c r="CM135" s="60"/>
    </row>
    <row r="136" spans="1:91" ht="19.5" customHeight="1">
      <c r="A136" s="59"/>
      <c r="B136" s="59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1"/>
      <c r="T136" s="60"/>
      <c r="U136" s="60"/>
      <c r="V136" s="61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2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1"/>
      <c r="BV136" s="60"/>
      <c r="BW136" s="60"/>
      <c r="BX136" s="60"/>
      <c r="BY136" s="61"/>
      <c r="BZ136" s="61"/>
      <c r="CA136" s="61"/>
      <c r="CB136" s="61"/>
      <c r="CC136" s="61"/>
      <c r="CD136" s="61"/>
      <c r="CE136" s="61"/>
      <c r="CF136" s="61"/>
      <c r="CG136" s="60"/>
      <c r="CH136" s="60"/>
      <c r="CI136" s="60"/>
      <c r="CJ136" s="60"/>
      <c r="CK136" s="60"/>
      <c r="CL136" s="60"/>
      <c r="CM136" s="60"/>
    </row>
    <row r="137" spans="1:91" ht="19.5" customHeight="1">
      <c r="A137" s="59"/>
      <c r="B137" s="59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1"/>
      <c r="T137" s="60"/>
      <c r="U137" s="60"/>
      <c r="V137" s="61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2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1"/>
      <c r="BV137" s="60"/>
      <c r="BW137" s="60"/>
      <c r="BX137" s="60"/>
      <c r="BY137" s="61"/>
      <c r="BZ137" s="61"/>
      <c r="CA137" s="61"/>
      <c r="CB137" s="61"/>
      <c r="CC137" s="61"/>
      <c r="CD137" s="61"/>
      <c r="CE137" s="61"/>
      <c r="CF137" s="61"/>
      <c r="CG137" s="60"/>
      <c r="CH137" s="60"/>
      <c r="CI137" s="60"/>
      <c r="CJ137" s="60"/>
      <c r="CK137" s="60"/>
      <c r="CL137" s="60"/>
      <c r="CM137" s="60"/>
    </row>
    <row r="138" spans="1:91" ht="19.5" customHeight="1">
      <c r="A138" s="59"/>
      <c r="B138" s="59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1"/>
      <c r="T138" s="60"/>
      <c r="U138" s="60"/>
      <c r="V138" s="61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2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1"/>
      <c r="BV138" s="60"/>
      <c r="BW138" s="60"/>
      <c r="BX138" s="60"/>
      <c r="BY138" s="61"/>
      <c r="BZ138" s="61"/>
      <c r="CA138" s="61"/>
      <c r="CB138" s="61"/>
      <c r="CC138" s="61"/>
      <c r="CD138" s="61"/>
      <c r="CE138" s="61"/>
      <c r="CF138" s="61"/>
      <c r="CG138" s="60"/>
      <c r="CH138" s="60"/>
      <c r="CI138" s="60"/>
      <c r="CJ138" s="60"/>
      <c r="CK138" s="60"/>
      <c r="CL138" s="60"/>
      <c r="CM138" s="60"/>
    </row>
    <row r="139" spans="1:91" ht="19.5" customHeight="1">
      <c r="A139" s="59"/>
      <c r="B139" s="59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1"/>
      <c r="T139" s="60"/>
      <c r="U139" s="60"/>
      <c r="V139" s="61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2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1"/>
      <c r="BV139" s="60"/>
      <c r="BW139" s="60"/>
      <c r="BX139" s="60"/>
      <c r="BY139" s="61"/>
      <c r="BZ139" s="61"/>
      <c r="CA139" s="61"/>
      <c r="CB139" s="61"/>
      <c r="CC139" s="61"/>
      <c r="CD139" s="61"/>
      <c r="CE139" s="61"/>
      <c r="CF139" s="61"/>
      <c r="CG139" s="60"/>
      <c r="CH139" s="60"/>
      <c r="CI139" s="60"/>
      <c r="CJ139" s="60"/>
      <c r="CK139" s="60"/>
      <c r="CL139" s="60"/>
      <c r="CM139" s="60"/>
    </row>
    <row r="140" spans="1:91" ht="19.5" customHeight="1">
      <c r="A140" s="59"/>
      <c r="B140" s="59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1"/>
      <c r="T140" s="60"/>
      <c r="U140" s="60"/>
      <c r="V140" s="61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2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1"/>
      <c r="BV140" s="60"/>
      <c r="BW140" s="60"/>
      <c r="BX140" s="60"/>
      <c r="BY140" s="61"/>
      <c r="BZ140" s="61"/>
      <c r="CA140" s="61"/>
      <c r="CB140" s="61"/>
      <c r="CC140" s="61"/>
      <c r="CD140" s="61"/>
      <c r="CE140" s="61"/>
      <c r="CF140" s="61"/>
      <c r="CG140" s="60"/>
      <c r="CH140" s="60"/>
      <c r="CI140" s="60"/>
      <c r="CJ140" s="60"/>
      <c r="CK140" s="60"/>
      <c r="CL140" s="60"/>
      <c r="CM140" s="60"/>
    </row>
    <row r="141" spans="1:91" ht="19.5" customHeight="1">
      <c r="A141" s="59"/>
      <c r="B141" s="59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1"/>
      <c r="T141" s="60"/>
      <c r="U141" s="60"/>
      <c r="V141" s="61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2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1"/>
      <c r="BV141" s="60"/>
      <c r="BW141" s="60"/>
      <c r="BX141" s="60"/>
      <c r="BY141" s="61"/>
      <c r="BZ141" s="61"/>
      <c r="CA141" s="61"/>
      <c r="CB141" s="61"/>
      <c r="CC141" s="61"/>
      <c r="CD141" s="61"/>
      <c r="CE141" s="61"/>
      <c r="CF141" s="61"/>
      <c r="CG141" s="60"/>
      <c r="CH141" s="60"/>
      <c r="CI141" s="60"/>
      <c r="CJ141" s="60"/>
      <c r="CK141" s="60"/>
      <c r="CL141" s="60"/>
      <c r="CM141" s="60"/>
    </row>
    <row r="142" spans="1:91" ht="19.5" customHeight="1">
      <c r="A142" s="59"/>
      <c r="B142" s="59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1"/>
      <c r="T142" s="60"/>
      <c r="U142" s="60"/>
      <c r="V142" s="61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2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1"/>
      <c r="BV142" s="60"/>
      <c r="BW142" s="60"/>
      <c r="BX142" s="60"/>
      <c r="BY142" s="61"/>
      <c r="BZ142" s="61"/>
      <c r="CA142" s="61"/>
      <c r="CB142" s="61"/>
      <c r="CC142" s="61"/>
      <c r="CD142" s="61"/>
      <c r="CE142" s="61"/>
      <c r="CF142" s="61"/>
      <c r="CG142" s="60"/>
      <c r="CH142" s="60"/>
      <c r="CI142" s="60"/>
      <c r="CJ142" s="60"/>
      <c r="CK142" s="60"/>
      <c r="CL142" s="60"/>
      <c r="CM142" s="60"/>
    </row>
    <row r="143" spans="1:91" ht="19.5" customHeight="1">
      <c r="A143" s="59"/>
      <c r="B143" s="59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1"/>
      <c r="T143" s="60"/>
      <c r="U143" s="60"/>
      <c r="V143" s="61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2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1"/>
      <c r="BV143" s="60"/>
      <c r="BW143" s="60"/>
      <c r="BX143" s="60"/>
      <c r="BY143" s="61"/>
      <c r="BZ143" s="61"/>
      <c r="CA143" s="61"/>
      <c r="CB143" s="61"/>
      <c r="CC143" s="61"/>
      <c r="CD143" s="61"/>
      <c r="CE143" s="61"/>
      <c r="CF143" s="61"/>
      <c r="CG143" s="60"/>
      <c r="CH143" s="60"/>
      <c r="CI143" s="60"/>
      <c r="CJ143" s="60"/>
      <c r="CK143" s="60"/>
      <c r="CL143" s="60"/>
      <c r="CM143" s="60"/>
    </row>
    <row r="144" spans="1:91" ht="19.5" customHeight="1">
      <c r="A144" s="59"/>
      <c r="B144" s="59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1"/>
      <c r="T144" s="60"/>
      <c r="U144" s="60"/>
      <c r="V144" s="61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2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1"/>
      <c r="BV144" s="60"/>
      <c r="BW144" s="60"/>
      <c r="BX144" s="60"/>
      <c r="BY144" s="61"/>
      <c r="BZ144" s="61"/>
      <c r="CA144" s="61"/>
      <c r="CB144" s="61"/>
      <c r="CC144" s="61"/>
      <c r="CD144" s="61"/>
      <c r="CE144" s="61"/>
      <c r="CF144" s="61"/>
      <c r="CG144" s="60"/>
      <c r="CH144" s="60"/>
      <c r="CI144" s="60"/>
      <c r="CJ144" s="60"/>
      <c r="CK144" s="60"/>
      <c r="CL144" s="60"/>
      <c r="CM144" s="60"/>
    </row>
    <row r="145" spans="1:91" ht="19.5" customHeight="1">
      <c r="A145" s="59"/>
      <c r="B145" s="59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1"/>
      <c r="T145" s="60"/>
      <c r="U145" s="60"/>
      <c r="V145" s="61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2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1"/>
      <c r="BV145" s="60"/>
      <c r="BW145" s="60"/>
      <c r="BX145" s="60"/>
      <c r="BY145" s="61"/>
      <c r="BZ145" s="61"/>
      <c r="CA145" s="61"/>
      <c r="CB145" s="61"/>
      <c r="CC145" s="61"/>
      <c r="CD145" s="61"/>
      <c r="CE145" s="61"/>
      <c r="CF145" s="61"/>
      <c r="CG145" s="60"/>
      <c r="CH145" s="60"/>
      <c r="CI145" s="60"/>
      <c r="CJ145" s="60"/>
      <c r="CK145" s="60"/>
      <c r="CL145" s="60"/>
      <c r="CM145" s="60"/>
    </row>
    <row r="146" spans="1:91" ht="19.5" customHeight="1">
      <c r="A146" s="59"/>
      <c r="B146" s="59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1"/>
      <c r="T146" s="60"/>
      <c r="U146" s="60"/>
      <c r="V146" s="61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2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1"/>
      <c r="BV146" s="60"/>
      <c r="BW146" s="60"/>
      <c r="BX146" s="60"/>
      <c r="BY146" s="61"/>
      <c r="BZ146" s="61"/>
      <c r="CA146" s="61"/>
      <c r="CB146" s="61"/>
      <c r="CC146" s="61"/>
      <c r="CD146" s="61"/>
      <c r="CE146" s="61"/>
      <c r="CF146" s="61"/>
      <c r="CG146" s="60"/>
      <c r="CH146" s="60"/>
      <c r="CI146" s="60"/>
      <c r="CJ146" s="60"/>
      <c r="CK146" s="60"/>
      <c r="CL146" s="60"/>
      <c r="CM146" s="60"/>
    </row>
    <row r="147" spans="1:91" ht="19.5" customHeight="1">
      <c r="A147" s="59"/>
      <c r="B147" s="59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1"/>
      <c r="T147" s="60"/>
      <c r="U147" s="60"/>
      <c r="V147" s="61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2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1"/>
      <c r="BV147" s="60"/>
      <c r="BW147" s="60"/>
      <c r="BX147" s="60"/>
      <c r="BY147" s="61"/>
      <c r="BZ147" s="61"/>
      <c r="CA147" s="61"/>
      <c r="CB147" s="61"/>
      <c r="CC147" s="61"/>
      <c r="CD147" s="61"/>
      <c r="CE147" s="61"/>
      <c r="CF147" s="61"/>
      <c r="CG147" s="60"/>
      <c r="CH147" s="60"/>
      <c r="CI147" s="60"/>
      <c r="CJ147" s="60"/>
      <c r="CK147" s="60"/>
      <c r="CL147" s="60"/>
      <c r="CM147" s="60"/>
    </row>
    <row r="148" spans="1:91" ht="19.5" customHeight="1">
      <c r="A148" s="59"/>
      <c r="B148" s="59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1"/>
      <c r="T148" s="60"/>
      <c r="U148" s="60"/>
      <c r="V148" s="61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2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1"/>
      <c r="BV148" s="60"/>
      <c r="BW148" s="60"/>
      <c r="BX148" s="60"/>
      <c r="BY148" s="61"/>
      <c r="BZ148" s="61"/>
      <c r="CA148" s="61"/>
      <c r="CB148" s="61"/>
      <c r="CC148" s="61"/>
      <c r="CD148" s="61"/>
      <c r="CE148" s="61"/>
      <c r="CF148" s="61"/>
      <c r="CG148" s="60"/>
      <c r="CH148" s="60"/>
      <c r="CI148" s="60"/>
      <c r="CJ148" s="60"/>
      <c r="CK148" s="60"/>
      <c r="CL148" s="60"/>
      <c r="CM148" s="60"/>
    </row>
    <row r="149" spans="1:91" ht="19.5" customHeight="1">
      <c r="A149" s="59"/>
      <c r="B149" s="59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1"/>
      <c r="T149" s="60"/>
      <c r="U149" s="60"/>
      <c r="V149" s="61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2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1"/>
      <c r="BV149" s="60"/>
      <c r="BW149" s="60"/>
      <c r="BX149" s="60"/>
      <c r="BY149" s="61"/>
      <c r="BZ149" s="61"/>
      <c r="CA149" s="61"/>
      <c r="CB149" s="61"/>
      <c r="CC149" s="61"/>
      <c r="CD149" s="61"/>
      <c r="CE149" s="61"/>
      <c r="CF149" s="61"/>
      <c r="CG149" s="60"/>
      <c r="CH149" s="60"/>
      <c r="CI149" s="60"/>
      <c r="CJ149" s="60"/>
      <c r="CK149" s="60"/>
      <c r="CL149" s="60"/>
      <c r="CM149" s="60"/>
    </row>
    <row r="150" spans="1:91" ht="19.5" customHeight="1">
      <c r="A150" s="59"/>
      <c r="B150" s="59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1"/>
      <c r="T150" s="60"/>
      <c r="U150" s="60"/>
      <c r="V150" s="61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2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1"/>
      <c r="BV150" s="60"/>
      <c r="BW150" s="60"/>
      <c r="BX150" s="60"/>
      <c r="BY150" s="61"/>
      <c r="BZ150" s="61"/>
      <c r="CA150" s="61"/>
      <c r="CB150" s="61"/>
      <c r="CC150" s="61"/>
      <c r="CD150" s="61"/>
      <c r="CE150" s="61"/>
      <c r="CF150" s="61"/>
      <c r="CG150" s="60"/>
      <c r="CH150" s="60"/>
      <c r="CI150" s="60"/>
      <c r="CJ150" s="60"/>
      <c r="CK150" s="60"/>
      <c r="CL150" s="60"/>
      <c r="CM150" s="60"/>
    </row>
    <row r="151" spans="1:91" ht="19.5" customHeight="1">
      <c r="A151" s="59"/>
      <c r="B151" s="59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1"/>
      <c r="T151" s="60"/>
      <c r="U151" s="60"/>
      <c r="V151" s="61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2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1"/>
      <c r="BV151" s="60"/>
      <c r="BW151" s="60"/>
      <c r="BX151" s="60"/>
      <c r="BY151" s="61"/>
      <c r="BZ151" s="61"/>
      <c r="CA151" s="61"/>
      <c r="CB151" s="61"/>
      <c r="CC151" s="61"/>
      <c r="CD151" s="61"/>
      <c r="CE151" s="61"/>
      <c r="CF151" s="61"/>
      <c r="CG151" s="60"/>
      <c r="CH151" s="60"/>
      <c r="CI151" s="60"/>
      <c r="CJ151" s="60"/>
      <c r="CK151" s="60"/>
      <c r="CL151" s="60"/>
      <c r="CM151" s="60"/>
    </row>
    <row r="152" spans="1:91" ht="19.5" customHeight="1">
      <c r="A152" s="59"/>
      <c r="B152" s="59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1"/>
      <c r="T152" s="60"/>
      <c r="U152" s="60"/>
      <c r="V152" s="61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2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1"/>
      <c r="BV152" s="60"/>
      <c r="BW152" s="60"/>
      <c r="BX152" s="60"/>
      <c r="BY152" s="61"/>
      <c r="BZ152" s="61"/>
      <c r="CA152" s="61"/>
      <c r="CB152" s="61"/>
      <c r="CC152" s="61"/>
      <c r="CD152" s="61"/>
      <c r="CE152" s="61"/>
      <c r="CF152" s="61"/>
      <c r="CG152" s="60"/>
      <c r="CH152" s="60"/>
      <c r="CI152" s="60"/>
      <c r="CJ152" s="60"/>
      <c r="CK152" s="60"/>
      <c r="CL152" s="60"/>
      <c r="CM152" s="60"/>
    </row>
    <row r="153" spans="1:91" ht="19.5" customHeight="1">
      <c r="A153" s="59"/>
      <c r="B153" s="59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1"/>
      <c r="T153" s="60"/>
      <c r="U153" s="60"/>
      <c r="V153" s="61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2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1"/>
      <c r="BV153" s="60"/>
      <c r="BW153" s="60"/>
      <c r="BX153" s="60"/>
      <c r="BY153" s="61"/>
      <c r="BZ153" s="61"/>
      <c r="CA153" s="61"/>
      <c r="CB153" s="61"/>
      <c r="CC153" s="61"/>
      <c r="CD153" s="61"/>
      <c r="CE153" s="61"/>
      <c r="CF153" s="61"/>
      <c r="CG153" s="60"/>
      <c r="CH153" s="60"/>
      <c r="CI153" s="60"/>
      <c r="CJ153" s="60"/>
      <c r="CK153" s="60"/>
      <c r="CL153" s="60"/>
      <c r="CM153" s="60"/>
    </row>
    <row r="154" spans="1:91" ht="19.5" customHeight="1">
      <c r="A154" s="59"/>
      <c r="B154" s="59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1"/>
      <c r="T154" s="60"/>
      <c r="U154" s="60"/>
      <c r="V154" s="61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2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1"/>
      <c r="BV154" s="60"/>
      <c r="BW154" s="60"/>
      <c r="BX154" s="60"/>
      <c r="BY154" s="61"/>
      <c r="BZ154" s="61"/>
      <c r="CA154" s="61"/>
      <c r="CB154" s="61"/>
      <c r="CC154" s="61"/>
      <c r="CD154" s="61"/>
      <c r="CE154" s="61"/>
      <c r="CF154" s="61"/>
      <c r="CG154" s="60"/>
      <c r="CH154" s="60"/>
      <c r="CI154" s="60"/>
      <c r="CJ154" s="60"/>
      <c r="CK154" s="60"/>
      <c r="CL154" s="60"/>
      <c r="CM154" s="60"/>
    </row>
    <row r="155" spans="1:91" ht="19.5" customHeight="1">
      <c r="A155" s="59"/>
      <c r="B155" s="59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1"/>
      <c r="T155" s="60"/>
      <c r="U155" s="60"/>
      <c r="V155" s="61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2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1"/>
      <c r="BV155" s="60"/>
      <c r="BW155" s="60"/>
      <c r="BX155" s="60"/>
      <c r="BY155" s="61"/>
      <c r="BZ155" s="61"/>
      <c r="CA155" s="61"/>
      <c r="CB155" s="61"/>
      <c r="CC155" s="61"/>
      <c r="CD155" s="61"/>
      <c r="CE155" s="61"/>
      <c r="CF155" s="61"/>
      <c r="CG155" s="60"/>
      <c r="CH155" s="60"/>
      <c r="CI155" s="60"/>
      <c r="CJ155" s="60"/>
      <c r="CK155" s="60"/>
      <c r="CL155" s="60"/>
      <c r="CM155" s="60"/>
    </row>
    <row r="156" spans="1:91" ht="19.5" customHeight="1">
      <c r="A156" s="59"/>
      <c r="B156" s="59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1"/>
      <c r="T156" s="60"/>
      <c r="U156" s="60"/>
      <c r="V156" s="61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2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1"/>
      <c r="BV156" s="60"/>
      <c r="BW156" s="60"/>
      <c r="BX156" s="60"/>
      <c r="BY156" s="61"/>
      <c r="BZ156" s="61"/>
      <c r="CA156" s="61"/>
      <c r="CB156" s="61"/>
      <c r="CC156" s="61"/>
      <c r="CD156" s="61"/>
      <c r="CE156" s="61"/>
      <c r="CF156" s="61"/>
      <c r="CG156" s="60"/>
      <c r="CH156" s="60"/>
      <c r="CI156" s="60"/>
      <c r="CJ156" s="60"/>
      <c r="CK156" s="60"/>
      <c r="CL156" s="60"/>
      <c r="CM156" s="60"/>
    </row>
    <row r="157" spans="1:91" ht="19.5" customHeight="1">
      <c r="A157" s="59"/>
      <c r="B157" s="59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1"/>
      <c r="T157" s="60"/>
      <c r="U157" s="60"/>
      <c r="V157" s="61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2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1"/>
      <c r="BV157" s="60"/>
      <c r="BW157" s="60"/>
      <c r="BX157" s="60"/>
      <c r="BY157" s="61"/>
      <c r="BZ157" s="61"/>
      <c r="CA157" s="61"/>
      <c r="CB157" s="61"/>
      <c r="CC157" s="61"/>
      <c r="CD157" s="61"/>
      <c r="CE157" s="61"/>
      <c r="CF157" s="61"/>
      <c r="CG157" s="60"/>
      <c r="CH157" s="60"/>
      <c r="CI157" s="60"/>
      <c r="CJ157" s="60"/>
      <c r="CK157" s="60"/>
      <c r="CL157" s="60"/>
      <c r="CM157" s="60"/>
    </row>
    <row r="158" spans="1:91" ht="19.5" customHeight="1">
      <c r="A158" s="59"/>
      <c r="B158" s="59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1"/>
      <c r="T158" s="60"/>
      <c r="U158" s="60"/>
      <c r="V158" s="61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2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1"/>
      <c r="BV158" s="60"/>
      <c r="BW158" s="60"/>
      <c r="BX158" s="60"/>
      <c r="BY158" s="61"/>
      <c r="BZ158" s="61"/>
      <c r="CA158" s="61"/>
      <c r="CB158" s="61"/>
      <c r="CC158" s="61"/>
      <c r="CD158" s="61"/>
      <c r="CE158" s="61"/>
      <c r="CF158" s="61"/>
      <c r="CG158" s="60"/>
      <c r="CH158" s="60"/>
      <c r="CI158" s="60"/>
      <c r="CJ158" s="60"/>
      <c r="CK158" s="60"/>
      <c r="CL158" s="60"/>
      <c r="CM158" s="60"/>
    </row>
    <row r="159" spans="1:91" ht="19.5" customHeight="1">
      <c r="A159" s="59"/>
      <c r="B159" s="59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1"/>
      <c r="T159" s="60"/>
      <c r="U159" s="60"/>
      <c r="V159" s="61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2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1"/>
      <c r="BV159" s="60"/>
      <c r="BW159" s="60"/>
      <c r="BX159" s="60"/>
      <c r="BY159" s="61"/>
      <c r="BZ159" s="61"/>
      <c r="CA159" s="61"/>
      <c r="CB159" s="61"/>
      <c r="CC159" s="61"/>
      <c r="CD159" s="61"/>
      <c r="CE159" s="61"/>
      <c r="CF159" s="61"/>
      <c r="CG159" s="60"/>
      <c r="CH159" s="60"/>
      <c r="CI159" s="60"/>
      <c r="CJ159" s="60"/>
      <c r="CK159" s="60"/>
      <c r="CL159" s="60"/>
      <c r="CM159" s="60"/>
    </row>
    <row r="160" spans="1:91" ht="19.5" customHeight="1">
      <c r="A160" s="59"/>
      <c r="B160" s="59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1"/>
      <c r="T160" s="60"/>
      <c r="U160" s="60"/>
      <c r="V160" s="61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2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1"/>
      <c r="BV160" s="60"/>
      <c r="BW160" s="60"/>
      <c r="BX160" s="60"/>
      <c r="BY160" s="61"/>
      <c r="BZ160" s="61"/>
      <c r="CA160" s="61"/>
      <c r="CB160" s="61"/>
      <c r="CC160" s="61"/>
      <c r="CD160" s="61"/>
      <c r="CE160" s="61"/>
      <c r="CF160" s="61"/>
      <c r="CG160" s="60"/>
      <c r="CH160" s="60"/>
      <c r="CI160" s="60"/>
      <c r="CJ160" s="60"/>
      <c r="CK160" s="60"/>
      <c r="CL160" s="60"/>
      <c r="CM160" s="60"/>
    </row>
    <row r="161" spans="1:91" ht="19.5" customHeight="1">
      <c r="A161" s="59"/>
      <c r="B161" s="59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1"/>
      <c r="T161" s="60"/>
      <c r="U161" s="60"/>
      <c r="V161" s="61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2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1"/>
      <c r="BV161" s="60"/>
      <c r="BW161" s="60"/>
      <c r="BX161" s="60"/>
      <c r="BY161" s="61"/>
      <c r="BZ161" s="61"/>
      <c r="CA161" s="61"/>
      <c r="CB161" s="61"/>
      <c r="CC161" s="61"/>
      <c r="CD161" s="61"/>
      <c r="CE161" s="61"/>
      <c r="CF161" s="61"/>
      <c r="CG161" s="60"/>
      <c r="CH161" s="60"/>
      <c r="CI161" s="60"/>
      <c r="CJ161" s="60"/>
      <c r="CK161" s="60"/>
      <c r="CL161" s="60"/>
      <c r="CM161" s="60"/>
    </row>
    <row r="162" spans="1:91" ht="19.5" customHeight="1">
      <c r="A162" s="59"/>
      <c r="B162" s="59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1"/>
      <c r="T162" s="60"/>
      <c r="U162" s="60"/>
      <c r="V162" s="61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2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1"/>
      <c r="BV162" s="60"/>
      <c r="BW162" s="60"/>
      <c r="BX162" s="60"/>
      <c r="BY162" s="61"/>
      <c r="BZ162" s="61"/>
      <c r="CA162" s="61"/>
      <c r="CB162" s="61"/>
      <c r="CC162" s="61"/>
      <c r="CD162" s="61"/>
      <c r="CE162" s="61"/>
      <c r="CF162" s="61"/>
      <c r="CG162" s="60"/>
      <c r="CH162" s="60"/>
      <c r="CI162" s="60"/>
      <c r="CJ162" s="60"/>
      <c r="CK162" s="60"/>
      <c r="CL162" s="60"/>
      <c r="CM162" s="60"/>
    </row>
    <row r="163" spans="1:91" ht="19.5" customHeight="1">
      <c r="A163" s="59"/>
      <c r="B163" s="59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1"/>
      <c r="T163" s="60"/>
      <c r="U163" s="60"/>
      <c r="V163" s="61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2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1"/>
      <c r="BV163" s="60"/>
      <c r="BW163" s="60"/>
      <c r="BX163" s="60"/>
      <c r="BY163" s="61"/>
      <c r="BZ163" s="61"/>
      <c r="CA163" s="61"/>
      <c r="CB163" s="61"/>
      <c r="CC163" s="61"/>
      <c r="CD163" s="61"/>
      <c r="CE163" s="61"/>
      <c r="CF163" s="61"/>
      <c r="CG163" s="60"/>
      <c r="CH163" s="60"/>
      <c r="CI163" s="60"/>
      <c r="CJ163" s="60"/>
      <c r="CK163" s="60"/>
      <c r="CL163" s="60"/>
      <c r="CM163" s="60"/>
    </row>
    <row r="164" spans="1:91" ht="19.5" customHeight="1">
      <c r="A164" s="59"/>
      <c r="B164" s="59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1"/>
      <c r="T164" s="60"/>
      <c r="U164" s="60"/>
      <c r="V164" s="61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2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1"/>
      <c r="BV164" s="60"/>
      <c r="BW164" s="60"/>
      <c r="BX164" s="60"/>
      <c r="BY164" s="61"/>
      <c r="BZ164" s="61"/>
      <c r="CA164" s="61"/>
      <c r="CB164" s="61"/>
      <c r="CC164" s="61"/>
      <c r="CD164" s="61"/>
      <c r="CE164" s="61"/>
      <c r="CF164" s="61"/>
      <c r="CG164" s="60"/>
      <c r="CH164" s="60"/>
      <c r="CI164" s="60"/>
      <c r="CJ164" s="60"/>
      <c r="CK164" s="60"/>
      <c r="CL164" s="60"/>
      <c r="CM164" s="60"/>
    </row>
    <row r="165" spans="1:91" ht="19.5" customHeight="1">
      <c r="A165" s="59"/>
      <c r="B165" s="59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1"/>
      <c r="T165" s="60"/>
      <c r="U165" s="60"/>
      <c r="V165" s="61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2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1"/>
      <c r="BV165" s="60"/>
      <c r="BW165" s="60"/>
      <c r="BX165" s="60"/>
      <c r="BY165" s="61"/>
      <c r="BZ165" s="61"/>
      <c r="CA165" s="61"/>
      <c r="CB165" s="61"/>
      <c r="CC165" s="61"/>
      <c r="CD165" s="61"/>
      <c r="CE165" s="61"/>
      <c r="CF165" s="61"/>
      <c r="CG165" s="60"/>
      <c r="CH165" s="60"/>
      <c r="CI165" s="60"/>
      <c r="CJ165" s="60"/>
      <c r="CK165" s="60"/>
      <c r="CL165" s="60"/>
      <c r="CM165" s="60"/>
    </row>
    <row r="166" spans="1:91" ht="19.5" customHeight="1">
      <c r="A166" s="59"/>
      <c r="B166" s="59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1"/>
      <c r="T166" s="60"/>
      <c r="U166" s="60"/>
      <c r="V166" s="61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2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1"/>
      <c r="BV166" s="60"/>
      <c r="BW166" s="60"/>
      <c r="BX166" s="60"/>
      <c r="BY166" s="61"/>
      <c r="BZ166" s="61"/>
      <c r="CA166" s="61"/>
      <c r="CB166" s="61"/>
      <c r="CC166" s="61"/>
      <c r="CD166" s="61"/>
      <c r="CE166" s="61"/>
      <c r="CF166" s="61"/>
      <c r="CG166" s="60"/>
      <c r="CH166" s="60"/>
      <c r="CI166" s="60"/>
      <c r="CJ166" s="60"/>
      <c r="CK166" s="60"/>
      <c r="CL166" s="60"/>
      <c r="CM166" s="60"/>
    </row>
    <row r="167" spans="1:91" ht="19.5" customHeight="1">
      <c r="A167" s="59"/>
      <c r="B167" s="59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1"/>
      <c r="T167" s="60"/>
      <c r="U167" s="60"/>
      <c r="V167" s="61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2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1"/>
      <c r="BV167" s="60"/>
      <c r="BW167" s="60"/>
      <c r="BX167" s="60"/>
      <c r="BY167" s="61"/>
      <c r="BZ167" s="61"/>
      <c r="CA167" s="61"/>
      <c r="CB167" s="61"/>
      <c r="CC167" s="61"/>
      <c r="CD167" s="61"/>
      <c r="CE167" s="61"/>
      <c r="CF167" s="61"/>
      <c r="CG167" s="60"/>
      <c r="CH167" s="60"/>
      <c r="CI167" s="60"/>
      <c r="CJ167" s="60"/>
      <c r="CK167" s="60"/>
      <c r="CL167" s="60"/>
      <c r="CM167" s="60"/>
    </row>
    <row r="168" spans="1:91" ht="19.5" customHeight="1">
      <c r="A168" s="59"/>
      <c r="B168" s="59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1"/>
      <c r="T168" s="60"/>
      <c r="U168" s="60"/>
      <c r="V168" s="61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2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1"/>
      <c r="BV168" s="60"/>
      <c r="BW168" s="60"/>
      <c r="BX168" s="60"/>
      <c r="BY168" s="61"/>
      <c r="BZ168" s="61"/>
      <c r="CA168" s="61"/>
      <c r="CB168" s="61"/>
      <c r="CC168" s="61"/>
      <c r="CD168" s="61"/>
      <c r="CE168" s="61"/>
      <c r="CF168" s="61"/>
      <c r="CG168" s="60"/>
      <c r="CH168" s="60"/>
      <c r="CI168" s="60"/>
      <c r="CJ168" s="60"/>
      <c r="CK168" s="60"/>
      <c r="CL168" s="60"/>
      <c r="CM168" s="60"/>
    </row>
    <row r="169" spans="1:91" ht="19.5" customHeight="1">
      <c r="A169" s="59"/>
      <c r="B169" s="59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1"/>
      <c r="T169" s="60"/>
      <c r="U169" s="60"/>
      <c r="V169" s="61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2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1"/>
      <c r="BV169" s="60"/>
      <c r="BW169" s="60"/>
      <c r="BX169" s="60"/>
      <c r="BY169" s="61"/>
      <c r="BZ169" s="61"/>
      <c r="CA169" s="61"/>
      <c r="CB169" s="61"/>
      <c r="CC169" s="61"/>
      <c r="CD169" s="61"/>
      <c r="CE169" s="61"/>
      <c r="CF169" s="61"/>
      <c r="CG169" s="60"/>
      <c r="CH169" s="60"/>
      <c r="CI169" s="60"/>
      <c r="CJ169" s="60"/>
      <c r="CK169" s="60"/>
      <c r="CL169" s="60"/>
      <c r="CM169" s="60"/>
    </row>
    <row r="170" spans="1:91" ht="19.5" customHeight="1">
      <c r="A170" s="59"/>
      <c r="B170" s="59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1"/>
      <c r="T170" s="60"/>
      <c r="U170" s="60"/>
      <c r="V170" s="61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2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1"/>
      <c r="BV170" s="60"/>
      <c r="BW170" s="60"/>
      <c r="BX170" s="60"/>
      <c r="BY170" s="61"/>
      <c r="BZ170" s="61"/>
      <c r="CA170" s="61"/>
      <c r="CB170" s="61"/>
      <c r="CC170" s="61"/>
      <c r="CD170" s="61"/>
      <c r="CE170" s="61"/>
      <c r="CF170" s="61"/>
      <c r="CG170" s="60"/>
      <c r="CH170" s="60"/>
      <c r="CI170" s="60"/>
      <c r="CJ170" s="60"/>
      <c r="CK170" s="60"/>
      <c r="CL170" s="60"/>
      <c r="CM170" s="60"/>
    </row>
    <row r="171" spans="1:91" ht="19.5" customHeight="1">
      <c r="A171" s="59"/>
      <c r="B171" s="59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1"/>
      <c r="T171" s="60"/>
      <c r="U171" s="60"/>
      <c r="V171" s="61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2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1"/>
      <c r="BV171" s="60"/>
      <c r="BW171" s="60"/>
      <c r="BX171" s="60"/>
      <c r="BY171" s="61"/>
      <c r="BZ171" s="61"/>
      <c r="CA171" s="61"/>
      <c r="CB171" s="61"/>
      <c r="CC171" s="61"/>
      <c r="CD171" s="61"/>
      <c r="CE171" s="61"/>
      <c r="CF171" s="61"/>
      <c r="CG171" s="60"/>
      <c r="CH171" s="60"/>
      <c r="CI171" s="60"/>
      <c r="CJ171" s="60"/>
      <c r="CK171" s="60"/>
      <c r="CL171" s="60"/>
      <c r="CM171" s="60"/>
    </row>
    <row r="172" spans="1:91" ht="19.5" customHeight="1">
      <c r="A172" s="59"/>
      <c r="B172" s="59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1"/>
      <c r="T172" s="60"/>
      <c r="U172" s="60"/>
      <c r="V172" s="61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2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1"/>
      <c r="BV172" s="60"/>
      <c r="BW172" s="60"/>
      <c r="BX172" s="60"/>
      <c r="BY172" s="61"/>
      <c r="BZ172" s="61"/>
      <c r="CA172" s="61"/>
      <c r="CB172" s="61"/>
      <c r="CC172" s="61"/>
      <c r="CD172" s="61"/>
      <c r="CE172" s="61"/>
      <c r="CF172" s="61"/>
      <c r="CG172" s="60"/>
      <c r="CH172" s="60"/>
      <c r="CI172" s="60"/>
      <c r="CJ172" s="60"/>
      <c r="CK172" s="60"/>
      <c r="CL172" s="60"/>
      <c r="CM172" s="60"/>
    </row>
    <row r="173" spans="1:91" ht="19.5" customHeight="1">
      <c r="A173" s="59"/>
      <c r="B173" s="59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1"/>
      <c r="T173" s="60"/>
      <c r="U173" s="60"/>
      <c r="V173" s="61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2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1"/>
      <c r="BV173" s="60"/>
      <c r="BW173" s="60"/>
      <c r="BX173" s="60"/>
      <c r="BY173" s="61"/>
      <c r="BZ173" s="61"/>
      <c r="CA173" s="61"/>
      <c r="CB173" s="61"/>
      <c r="CC173" s="61"/>
      <c r="CD173" s="61"/>
      <c r="CE173" s="61"/>
      <c r="CF173" s="61"/>
      <c r="CG173" s="60"/>
      <c r="CH173" s="60"/>
      <c r="CI173" s="60"/>
      <c r="CJ173" s="60"/>
      <c r="CK173" s="60"/>
      <c r="CL173" s="60"/>
      <c r="CM173" s="60"/>
    </row>
    <row r="174" spans="1:91" ht="19.5" customHeight="1">
      <c r="A174" s="59"/>
      <c r="B174" s="59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1"/>
      <c r="T174" s="60"/>
      <c r="U174" s="60"/>
      <c r="V174" s="61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2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1"/>
      <c r="BV174" s="60"/>
      <c r="BW174" s="60"/>
      <c r="BX174" s="60"/>
      <c r="BY174" s="61"/>
      <c r="BZ174" s="61"/>
      <c r="CA174" s="61"/>
      <c r="CB174" s="61"/>
      <c r="CC174" s="61"/>
      <c r="CD174" s="61"/>
      <c r="CE174" s="61"/>
      <c r="CF174" s="61"/>
      <c r="CG174" s="60"/>
      <c r="CH174" s="60"/>
      <c r="CI174" s="60"/>
      <c r="CJ174" s="60"/>
      <c r="CK174" s="60"/>
      <c r="CL174" s="60"/>
      <c r="CM174" s="60"/>
    </row>
    <row r="175" spans="1:91" ht="19.5" customHeight="1">
      <c r="A175" s="59"/>
      <c r="B175" s="59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1"/>
      <c r="T175" s="60"/>
      <c r="U175" s="60"/>
      <c r="V175" s="61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2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1"/>
      <c r="BV175" s="60"/>
      <c r="BW175" s="60"/>
      <c r="BX175" s="60"/>
      <c r="BY175" s="61"/>
      <c r="BZ175" s="61"/>
      <c r="CA175" s="61"/>
      <c r="CB175" s="61"/>
      <c r="CC175" s="61"/>
      <c r="CD175" s="61"/>
      <c r="CE175" s="61"/>
      <c r="CF175" s="61"/>
      <c r="CG175" s="60"/>
      <c r="CH175" s="60"/>
      <c r="CI175" s="60"/>
      <c r="CJ175" s="60"/>
      <c r="CK175" s="60"/>
      <c r="CL175" s="60"/>
      <c r="CM175" s="60"/>
    </row>
    <row r="176" spans="1:91" ht="19.5" customHeight="1">
      <c r="A176" s="59"/>
      <c r="B176" s="59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1"/>
      <c r="T176" s="60"/>
      <c r="U176" s="60"/>
      <c r="V176" s="61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2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1"/>
      <c r="BV176" s="60"/>
      <c r="BW176" s="60"/>
      <c r="BX176" s="60"/>
      <c r="BY176" s="61"/>
      <c r="BZ176" s="61"/>
      <c r="CA176" s="61"/>
      <c r="CB176" s="61"/>
      <c r="CC176" s="61"/>
      <c r="CD176" s="61"/>
      <c r="CE176" s="61"/>
      <c r="CF176" s="61"/>
      <c r="CG176" s="60"/>
      <c r="CH176" s="60"/>
      <c r="CI176" s="60"/>
      <c r="CJ176" s="60"/>
      <c r="CK176" s="60"/>
      <c r="CL176" s="60"/>
      <c r="CM176" s="60"/>
    </row>
    <row r="177" spans="1:91" ht="19.5" customHeight="1">
      <c r="A177" s="59"/>
      <c r="B177" s="59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1"/>
      <c r="T177" s="60"/>
      <c r="U177" s="60"/>
      <c r="V177" s="61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2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1"/>
      <c r="BV177" s="60"/>
      <c r="BW177" s="60"/>
      <c r="BX177" s="60"/>
      <c r="BY177" s="61"/>
      <c r="BZ177" s="61"/>
      <c r="CA177" s="61"/>
      <c r="CB177" s="61"/>
      <c r="CC177" s="61"/>
      <c r="CD177" s="61"/>
      <c r="CE177" s="61"/>
      <c r="CF177" s="61"/>
      <c r="CG177" s="60"/>
      <c r="CH177" s="60"/>
      <c r="CI177" s="60"/>
      <c r="CJ177" s="60"/>
      <c r="CK177" s="60"/>
      <c r="CL177" s="60"/>
      <c r="CM177" s="60"/>
    </row>
    <row r="178" spans="1:91" ht="19.5" customHeight="1">
      <c r="A178" s="59"/>
      <c r="B178" s="59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1"/>
      <c r="T178" s="60"/>
      <c r="U178" s="60"/>
      <c r="V178" s="61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2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1"/>
      <c r="BV178" s="60"/>
      <c r="BW178" s="60"/>
      <c r="BX178" s="60"/>
      <c r="BY178" s="61"/>
      <c r="BZ178" s="61"/>
      <c r="CA178" s="61"/>
      <c r="CB178" s="61"/>
      <c r="CC178" s="61"/>
      <c r="CD178" s="61"/>
      <c r="CE178" s="61"/>
      <c r="CF178" s="61"/>
      <c r="CG178" s="60"/>
      <c r="CH178" s="60"/>
      <c r="CI178" s="60"/>
      <c r="CJ178" s="60"/>
      <c r="CK178" s="60"/>
      <c r="CL178" s="60"/>
      <c r="CM178" s="60"/>
    </row>
    <row r="179" spans="1:91" ht="19.5" customHeight="1">
      <c r="A179" s="59"/>
      <c r="B179" s="59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1"/>
      <c r="T179" s="60"/>
      <c r="U179" s="60"/>
      <c r="V179" s="61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2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1"/>
      <c r="BV179" s="60"/>
      <c r="BW179" s="60"/>
      <c r="BX179" s="60"/>
      <c r="BY179" s="61"/>
      <c r="BZ179" s="61"/>
      <c r="CA179" s="61"/>
      <c r="CB179" s="61"/>
      <c r="CC179" s="61"/>
      <c r="CD179" s="61"/>
      <c r="CE179" s="61"/>
      <c r="CF179" s="61"/>
      <c r="CG179" s="60"/>
      <c r="CH179" s="60"/>
      <c r="CI179" s="60"/>
      <c r="CJ179" s="60"/>
      <c r="CK179" s="60"/>
      <c r="CL179" s="60"/>
      <c r="CM179" s="60"/>
    </row>
    <row r="180" spans="1:91" ht="19.5" customHeight="1">
      <c r="A180" s="59"/>
      <c r="B180" s="59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1"/>
      <c r="T180" s="60"/>
      <c r="U180" s="60"/>
      <c r="V180" s="61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2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1"/>
      <c r="BV180" s="60"/>
      <c r="BW180" s="60"/>
      <c r="BX180" s="60"/>
      <c r="BY180" s="61"/>
      <c r="BZ180" s="61"/>
      <c r="CA180" s="61"/>
      <c r="CB180" s="61"/>
      <c r="CC180" s="61"/>
      <c r="CD180" s="61"/>
      <c r="CE180" s="61"/>
      <c r="CF180" s="61"/>
      <c r="CG180" s="60"/>
      <c r="CH180" s="60"/>
      <c r="CI180" s="60"/>
      <c r="CJ180" s="60"/>
      <c r="CK180" s="60"/>
      <c r="CL180" s="60"/>
      <c r="CM180" s="60"/>
    </row>
    <row r="181" spans="1:91" ht="19.5" customHeight="1">
      <c r="A181" s="59"/>
      <c r="B181" s="59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1"/>
      <c r="T181" s="60"/>
      <c r="U181" s="60"/>
      <c r="V181" s="61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2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1"/>
      <c r="BV181" s="60"/>
      <c r="BW181" s="60"/>
      <c r="BX181" s="60"/>
      <c r="BY181" s="61"/>
      <c r="BZ181" s="61"/>
      <c r="CA181" s="61"/>
      <c r="CB181" s="61"/>
      <c r="CC181" s="61"/>
      <c r="CD181" s="61"/>
      <c r="CE181" s="61"/>
      <c r="CF181" s="61"/>
      <c r="CG181" s="60"/>
      <c r="CH181" s="60"/>
      <c r="CI181" s="60"/>
      <c r="CJ181" s="60"/>
      <c r="CK181" s="60"/>
      <c r="CL181" s="60"/>
      <c r="CM181" s="60"/>
    </row>
    <row r="182" spans="1:91" ht="19.5" customHeight="1">
      <c r="A182" s="59"/>
      <c r="B182" s="59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1"/>
      <c r="T182" s="60"/>
      <c r="U182" s="60"/>
      <c r="V182" s="61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2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1"/>
      <c r="BV182" s="60"/>
      <c r="BW182" s="60"/>
      <c r="BX182" s="60"/>
      <c r="BY182" s="61"/>
      <c r="BZ182" s="61"/>
      <c r="CA182" s="61"/>
      <c r="CB182" s="61"/>
      <c r="CC182" s="61"/>
      <c r="CD182" s="61"/>
      <c r="CE182" s="61"/>
      <c r="CF182" s="61"/>
      <c r="CG182" s="60"/>
      <c r="CH182" s="60"/>
      <c r="CI182" s="60"/>
      <c r="CJ182" s="60"/>
      <c r="CK182" s="60"/>
      <c r="CL182" s="60"/>
      <c r="CM182" s="60"/>
    </row>
    <row r="183" spans="1:91" ht="19.5" customHeight="1">
      <c r="A183" s="59"/>
      <c r="B183" s="59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1"/>
      <c r="T183" s="60"/>
      <c r="U183" s="60"/>
      <c r="V183" s="61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2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1"/>
      <c r="BV183" s="60"/>
      <c r="BW183" s="60"/>
      <c r="BX183" s="60"/>
      <c r="BY183" s="61"/>
      <c r="BZ183" s="61"/>
      <c r="CA183" s="61"/>
      <c r="CB183" s="61"/>
      <c r="CC183" s="61"/>
      <c r="CD183" s="61"/>
      <c r="CE183" s="61"/>
      <c r="CF183" s="61"/>
      <c r="CG183" s="60"/>
      <c r="CH183" s="60"/>
      <c r="CI183" s="60"/>
      <c r="CJ183" s="60"/>
      <c r="CK183" s="60"/>
      <c r="CL183" s="60"/>
      <c r="CM183" s="60"/>
    </row>
    <row r="184" spans="1:91" ht="19.5" customHeight="1">
      <c r="A184" s="59"/>
      <c r="B184" s="59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1"/>
      <c r="T184" s="60"/>
      <c r="U184" s="60"/>
      <c r="V184" s="61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2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1"/>
      <c r="BV184" s="60"/>
      <c r="BW184" s="60"/>
      <c r="BX184" s="60"/>
      <c r="BY184" s="61"/>
      <c r="BZ184" s="61"/>
      <c r="CA184" s="61"/>
      <c r="CB184" s="61"/>
      <c r="CC184" s="61"/>
      <c r="CD184" s="61"/>
      <c r="CE184" s="61"/>
      <c r="CF184" s="61"/>
      <c r="CG184" s="60"/>
      <c r="CH184" s="60"/>
      <c r="CI184" s="60"/>
      <c r="CJ184" s="60"/>
      <c r="CK184" s="60"/>
      <c r="CL184" s="60"/>
      <c r="CM184" s="60"/>
    </row>
    <row r="185" spans="1:91" ht="19.5" customHeight="1">
      <c r="A185" s="59"/>
      <c r="B185" s="59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1"/>
      <c r="T185" s="60"/>
      <c r="U185" s="60"/>
      <c r="V185" s="61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2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1"/>
      <c r="BV185" s="60"/>
      <c r="BW185" s="60"/>
      <c r="BX185" s="60"/>
      <c r="BY185" s="61"/>
      <c r="BZ185" s="61"/>
      <c r="CA185" s="61"/>
      <c r="CB185" s="61"/>
      <c r="CC185" s="61"/>
      <c r="CD185" s="61"/>
      <c r="CE185" s="61"/>
      <c r="CF185" s="61"/>
      <c r="CG185" s="60"/>
      <c r="CH185" s="60"/>
      <c r="CI185" s="60"/>
      <c r="CJ185" s="60"/>
      <c r="CK185" s="60"/>
      <c r="CL185" s="60"/>
      <c r="CM185" s="60"/>
    </row>
    <row r="186" spans="1:91" ht="19.5" customHeight="1">
      <c r="A186" s="59"/>
      <c r="B186" s="59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1"/>
      <c r="T186" s="60"/>
      <c r="U186" s="60"/>
      <c r="V186" s="61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2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1"/>
      <c r="BV186" s="60"/>
      <c r="BW186" s="60"/>
      <c r="BX186" s="60"/>
      <c r="BY186" s="61"/>
      <c r="BZ186" s="61"/>
      <c r="CA186" s="61"/>
      <c r="CB186" s="61"/>
      <c r="CC186" s="61"/>
      <c r="CD186" s="61"/>
      <c r="CE186" s="61"/>
      <c r="CF186" s="61"/>
      <c r="CG186" s="60"/>
      <c r="CH186" s="60"/>
      <c r="CI186" s="60"/>
      <c r="CJ186" s="60"/>
      <c r="CK186" s="60"/>
      <c r="CL186" s="60"/>
      <c r="CM186" s="60"/>
    </row>
    <row r="187" spans="1:91" ht="19.5" customHeight="1">
      <c r="A187" s="59"/>
      <c r="B187" s="59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1"/>
      <c r="T187" s="60"/>
      <c r="U187" s="60"/>
      <c r="V187" s="61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2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1"/>
      <c r="BV187" s="60"/>
      <c r="BW187" s="60"/>
      <c r="BX187" s="60"/>
      <c r="BY187" s="61"/>
      <c r="BZ187" s="61"/>
      <c r="CA187" s="61"/>
      <c r="CB187" s="61"/>
      <c r="CC187" s="61"/>
      <c r="CD187" s="61"/>
      <c r="CE187" s="61"/>
      <c r="CF187" s="61"/>
      <c r="CG187" s="60"/>
      <c r="CH187" s="60"/>
      <c r="CI187" s="60"/>
      <c r="CJ187" s="60"/>
      <c r="CK187" s="60"/>
      <c r="CL187" s="60"/>
      <c r="CM187" s="60"/>
    </row>
    <row r="188" spans="1:91" ht="19.5" customHeight="1">
      <c r="A188" s="59"/>
      <c r="B188" s="59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1"/>
      <c r="T188" s="60"/>
      <c r="U188" s="60"/>
      <c r="V188" s="61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2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1"/>
      <c r="BV188" s="60"/>
      <c r="BW188" s="60"/>
      <c r="BX188" s="60"/>
      <c r="BY188" s="61"/>
      <c r="BZ188" s="61"/>
      <c r="CA188" s="61"/>
      <c r="CB188" s="61"/>
      <c r="CC188" s="61"/>
      <c r="CD188" s="61"/>
      <c r="CE188" s="61"/>
      <c r="CF188" s="61"/>
      <c r="CG188" s="60"/>
      <c r="CH188" s="60"/>
      <c r="CI188" s="60"/>
      <c r="CJ188" s="60"/>
      <c r="CK188" s="60"/>
      <c r="CL188" s="60"/>
      <c r="CM188" s="60"/>
    </row>
    <row r="189" spans="1:91" ht="19.5" customHeight="1">
      <c r="A189" s="59"/>
      <c r="B189" s="59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1"/>
      <c r="T189" s="60"/>
      <c r="U189" s="60"/>
      <c r="V189" s="61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2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1"/>
      <c r="BV189" s="60"/>
      <c r="BW189" s="60"/>
      <c r="BX189" s="60"/>
      <c r="BY189" s="61"/>
      <c r="BZ189" s="61"/>
      <c r="CA189" s="61"/>
      <c r="CB189" s="61"/>
      <c r="CC189" s="61"/>
      <c r="CD189" s="61"/>
      <c r="CE189" s="61"/>
      <c r="CF189" s="61"/>
      <c r="CG189" s="60"/>
      <c r="CH189" s="60"/>
      <c r="CI189" s="60"/>
      <c r="CJ189" s="60"/>
      <c r="CK189" s="60"/>
      <c r="CL189" s="60"/>
      <c r="CM189" s="60"/>
    </row>
    <row r="190" spans="1:91" ht="19.5" customHeight="1">
      <c r="A190" s="59"/>
      <c r="B190" s="59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1"/>
      <c r="T190" s="60"/>
      <c r="U190" s="60"/>
      <c r="V190" s="61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2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1"/>
      <c r="BV190" s="60"/>
      <c r="BW190" s="60"/>
      <c r="BX190" s="60"/>
      <c r="BY190" s="61"/>
      <c r="BZ190" s="61"/>
      <c r="CA190" s="61"/>
      <c r="CB190" s="61"/>
      <c r="CC190" s="61"/>
      <c r="CD190" s="61"/>
      <c r="CE190" s="61"/>
      <c r="CF190" s="61"/>
      <c r="CG190" s="60"/>
      <c r="CH190" s="60"/>
      <c r="CI190" s="60"/>
      <c r="CJ190" s="60"/>
      <c r="CK190" s="60"/>
      <c r="CL190" s="60"/>
      <c r="CM190" s="60"/>
    </row>
    <row r="191" spans="1:91" ht="19.5" customHeight="1">
      <c r="A191" s="59"/>
      <c r="B191" s="59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1"/>
      <c r="T191" s="60"/>
      <c r="U191" s="60"/>
      <c r="V191" s="61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2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1"/>
      <c r="BV191" s="60"/>
      <c r="BW191" s="60"/>
      <c r="BX191" s="60"/>
      <c r="BY191" s="61"/>
      <c r="BZ191" s="61"/>
      <c r="CA191" s="61"/>
      <c r="CB191" s="61"/>
      <c r="CC191" s="61"/>
      <c r="CD191" s="61"/>
      <c r="CE191" s="61"/>
      <c r="CF191" s="61"/>
      <c r="CG191" s="60"/>
      <c r="CH191" s="60"/>
      <c r="CI191" s="60"/>
      <c r="CJ191" s="60"/>
      <c r="CK191" s="60"/>
      <c r="CL191" s="60"/>
      <c r="CM191" s="60"/>
    </row>
    <row r="192" spans="1:91" ht="19.5" customHeight="1">
      <c r="A192" s="59"/>
      <c r="B192" s="59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1"/>
      <c r="T192" s="60"/>
      <c r="U192" s="60"/>
      <c r="V192" s="61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2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1"/>
      <c r="BV192" s="60"/>
      <c r="BW192" s="60"/>
      <c r="BX192" s="60"/>
      <c r="BY192" s="61"/>
      <c r="BZ192" s="61"/>
      <c r="CA192" s="61"/>
      <c r="CB192" s="61"/>
      <c r="CC192" s="61"/>
      <c r="CD192" s="61"/>
      <c r="CE192" s="61"/>
      <c r="CF192" s="61"/>
      <c r="CG192" s="60"/>
      <c r="CH192" s="60"/>
      <c r="CI192" s="60"/>
      <c r="CJ192" s="60"/>
      <c r="CK192" s="60"/>
      <c r="CL192" s="60"/>
      <c r="CM192" s="60"/>
    </row>
    <row r="193" spans="1:91" ht="19.5" customHeight="1">
      <c r="A193" s="59"/>
      <c r="B193" s="59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1"/>
      <c r="T193" s="60"/>
      <c r="U193" s="60"/>
      <c r="V193" s="61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2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1"/>
      <c r="BV193" s="60"/>
      <c r="BW193" s="60"/>
      <c r="BX193" s="60"/>
      <c r="BY193" s="61"/>
      <c r="BZ193" s="61"/>
      <c r="CA193" s="61"/>
      <c r="CB193" s="61"/>
      <c r="CC193" s="61"/>
      <c r="CD193" s="61"/>
      <c r="CE193" s="61"/>
      <c r="CF193" s="61"/>
      <c r="CG193" s="60"/>
      <c r="CH193" s="60"/>
      <c r="CI193" s="60"/>
      <c r="CJ193" s="60"/>
      <c r="CK193" s="60"/>
      <c r="CL193" s="60"/>
      <c r="CM193" s="60"/>
    </row>
    <row r="194" spans="1:91" ht="19.5" customHeight="1">
      <c r="A194" s="59"/>
      <c r="B194" s="59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1"/>
      <c r="T194" s="60"/>
      <c r="U194" s="60"/>
      <c r="V194" s="61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2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1"/>
      <c r="BV194" s="60"/>
      <c r="BW194" s="60"/>
      <c r="BX194" s="60"/>
      <c r="BY194" s="61"/>
      <c r="BZ194" s="61"/>
      <c r="CA194" s="61"/>
      <c r="CB194" s="61"/>
      <c r="CC194" s="61"/>
      <c r="CD194" s="61"/>
      <c r="CE194" s="61"/>
      <c r="CF194" s="61"/>
      <c r="CG194" s="60"/>
      <c r="CH194" s="60"/>
      <c r="CI194" s="60"/>
      <c r="CJ194" s="60"/>
      <c r="CK194" s="60"/>
      <c r="CL194" s="60"/>
      <c r="CM194" s="60"/>
    </row>
    <row r="195" spans="1:91" ht="19.5" customHeight="1">
      <c r="A195" s="59"/>
      <c r="B195" s="59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1"/>
      <c r="T195" s="60"/>
      <c r="U195" s="60"/>
      <c r="V195" s="61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2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1"/>
      <c r="BV195" s="60"/>
      <c r="BW195" s="60"/>
      <c r="BX195" s="60"/>
      <c r="BY195" s="61"/>
      <c r="BZ195" s="61"/>
      <c r="CA195" s="61"/>
      <c r="CB195" s="61"/>
      <c r="CC195" s="61"/>
      <c r="CD195" s="61"/>
      <c r="CE195" s="61"/>
      <c r="CF195" s="61"/>
      <c r="CG195" s="60"/>
      <c r="CH195" s="60"/>
      <c r="CI195" s="60"/>
      <c r="CJ195" s="60"/>
      <c r="CK195" s="60"/>
      <c r="CL195" s="60"/>
      <c r="CM195" s="60"/>
    </row>
    <row r="196" spans="1:91" ht="19.5" customHeight="1">
      <c r="A196" s="59"/>
      <c r="B196" s="59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1"/>
      <c r="T196" s="60"/>
      <c r="U196" s="60"/>
      <c r="V196" s="61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2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1"/>
      <c r="BV196" s="60"/>
      <c r="BW196" s="60"/>
      <c r="BX196" s="60"/>
      <c r="BY196" s="61"/>
      <c r="BZ196" s="61"/>
      <c r="CA196" s="61"/>
      <c r="CB196" s="61"/>
      <c r="CC196" s="61"/>
      <c r="CD196" s="61"/>
      <c r="CE196" s="61"/>
      <c r="CF196" s="61"/>
      <c r="CG196" s="60"/>
      <c r="CH196" s="60"/>
      <c r="CI196" s="60"/>
      <c r="CJ196" s="60"/>
      <c r="CK196" s="60"/>
      <c r="CL196" s="60"/>
      <c r="CM196" s="60"/>
    </row>
    <row r="197" spans="1:91" ht="19.5" customHeight="1">
      <c r="A197" s="59"/>
      <c r="B197" s="59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1"/>
      <c r="T197" s="60"/>
      <c r="U197" s="60"/>
      <c r="V197" s="61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2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1"/>
      <c r="BV197" s="60"/>
      <c r="BW197" s="60"/>
      <c r="BX197" s="60"/>
      <c r="BY197" s="61"/>
      <c r="BZ197" s="61"/>
      <c r="CA197" s="61"/>
      <c r="CB197" s="61"/>
      <c r="CC197" s="61"/>
      <c r="CD197" s="61"/>
      <c r="CE197" s="61"/>
      <c r="CF197" s="61"/>
      <c r="CG197" s="60"/>
      <c r="CH197" s="60"/>
      <c r="CI197" s="60"/>
      <c r="CJ197" s="60"/>
      <c r="CK197" s="60"/>
      <c r="CL197" s="60"/>
      <c r="CM197" s="60"/>
    </row>
    <row r="198" spans="1:91" ht="19.5" customHeight="1">
      <c r="A198" s="59"/>
      <c r="B198" s="59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1"/>
      <c r="T198" s="60"/>
      <c r="U198" s="60"/>
      <c r="V198" s="61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2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1"/>
      <c r="BV198" s="60"/>
      <c r="BW198" s="60"/>
      <c r="BX198" s="60"/>
      <c r="BY198" s="61"/>
      <c r="BZ198" s="61"/>
      <c r="CA198" s="61"/>
      <c r="CB198" s="61"/>
      <c r="CC198" s="61"/>
      <c r="CD198" s="61"/>
      <c r="CE198" s="61"/>
      <c r="CF198" s="61"/>
      <c r="CG198" s="60"/>
      <c r="CH198" s="60"/>
      <c r="CI198" s="60"/>
      <c r="CJ198" s="60"/>
      <c r="CK198" s="60"/>
      <c r="CL198" s="60"/>
      <c r="CM198" s="60"/>
    </row>
    <row r="199" spans="1:91" ht="19.5" customHeight="1">
      <c r="A199" s="59"/>
      <c r="B199" s="59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1"/>
      <c r="T199" s="60"/>
      <c r="U199" s="60"/>
      <c r="V199" s="61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2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1"/>
      <c r="BV199" s="60"/>
      <c r="BW199" s="60"/>
      <c r="BX199" s="60"/>
      <c r="BY199" s="61"/>
      <c r="BZ199" s="61"/>
      <c r="CA199" s="61"/>
      <c r="CB199" s="61"/>
      <c r="CC199" s="61"/>
      <c r="CD199" s="61"/>
      <c r="CE199" s="61"/>
      <c r="CF199" s="61"/>
      <c r="CG199" s="60"/>
      <c r="CH199" s="60"/>
      <c r="CI199" s="60"/>
      <c r="CJ199" s="60"/>
      <c r="CK199" s="60"/>
      <c r="CL199" s="60"/>
      <c r="CM199" s="60"/>
    </row>
    <row r="200" spans="1:91" ht="19.5" customHeight="1">
      <c r="A200" s="59"/>
      <c r="B200" s="59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1"/>
      <c r="T200" s="60"/>
      <c r="U200" s="60"/>
      <c r="V200" s="61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2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1"/>
      <c r="BV200" s="60"/>
      <c r="BW200" s="60"/>
      <c r="BX200" s="60"/>
      <c r="BY200" s="61"/>
      <c r="BZ200" s="61"/>
      <c r="CA200" s="61"/>
      <c r="CB200" s="61"/>
      <c r="CC200" s="61"/>
      <c r="CD200" s="61"/>
      <c r="CE200" s="61"/>
      <c r="CF200" s="61"/>
      <c r="CG200" s="60"/>
      <c r="CH200" s="60"/>
      <c r="CI200" s="60"/>
      <c r="CJ200" s="60"/>
      <c r="CK200" s="60"/>
      <c r="CL200" s="60"/>
      <c r="CM200" s="60"/>
    </row>
    <row r="201" spans="1:91" ht="19.5" customHeight="1">
      <c r="A201" s="59"/>
      <c r="B201" s="59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1"/>
      <c r="T201" s="60"/>
      <c r="U201" s="60"/>
      <c r="V201" s="61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2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1"/>
      <c r="BV201" s="60"/>
      <c r="BW201" s="60"/>
      <c r="BX201" s="60"/>
      <c r="BY201" s="61"/>
      <c r="BZ201" s="61"/>
      <c r="CA201" s="61"/>
      <c r="CB201" s="61"/>
      <c r="CC201" s="61"/>
      <c r="CD201" s="61"/>
      <c r="CE201" s="61"/>
      <c r="CF201" s="61"/>
      <c r="CG201" s="60"/>
      <c r="CH201" s="60"/>
      <c r="CI201" s="60"/>
      <c r="CJ201" s="60"/>
      <c r="CK201" s="60"/>
      <c r="CL201" s="60"/>
      <c r="CM201" s="60"/>
    </row>
    <row r="202" spans="1:91" ht="19.5" customHeight="1">
      <c r="A202" s="59"/>
      <c r="B202" s="59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1"/>
      <c r="T202" s="60"/>
      <c r="U202" s="60"/>
      <c r="V202" s="61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2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1"/>
      <c r="BV202" s="60"/>
      <c r="BW202" s="60"/>
      <c r="BX202" s="60"/>
      <c r="BY202" s="61"/>
      <c r="BZ202" s="61"/>
      <c r="CA202" s="61"/>
      <c r="CB202" s="61"/>
      <c r="CC202" s="61"/>
      <c r="CD202" s="61"/>
      <c r="CE202" s="61"/>
      <c r="CF202" s="61"/>
      <c r="CG202" s="60"/>
      <c r="CH202" s="60"/>
      <c r="CI202" s="60"/>
      <c r="CJ202" s="60"/>
      <c r="CK202" s="60"/>
      <c r="CL202" s="60"/>
      <c r="CM202" s="60"/>
    </row>
    <row r="203" spans="1:91" ht="19.5" customHeight="1">
      <c r="A203" s="59"/>
      <c r="B203" s="59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1"/>
      <c r="T203" s="60"/>
      <c r="U203" s="60"/>
      <c r="V203" s="61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2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1"/>
      <c r="BV203" s="60"/>
      <c r="BW203" s="60"/>
      <c r="BX203" s="60"/>
      <c r="BY203" s="61"/>
      <c r="BZ203" s="61"/>
      <c r="CA203" s="61"/>
      <c r="CB203" s="61"/>
      <c r="CC203" s="61"/>
      <c r="CD203" s="61"/>
      <c r="CE203" s="61"/>
      <c r="CF203" s="61"/>
      <c r="CG203" s="60"/>
      <c r="CH203" s="60"/>
      <c r="CI203" s="60"/>
      <c r="CJ203" s="60"/>
      <c r="CK203" s="60"/>
      <c r="CL203" s="60"/>
      <c r="CM203" s="60"/>
    </row>
    <row r="204" spans="1:91" ht="19.5" customHeight="1">
      <c r="A204" s="59"/>
      <c r="B204" s="59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1"/>
      <c r="T204" s="60"/>
      <c r="U204" s="60"/>
      <c r="V204" s="61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2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1"/>
      <c r="BV204" s="60"/>
      <c r="BW204" s="60"/>
      <c r="BX204" s="60"/>
      <c r="BY204" s="61"/>
      <c r="BZ204" s="61"/>
      <c r="CA204" s="61"/>
      <c r="CB204" s="61"/>
      <c r="CC204" s="61"/>
      <c r="CD204" s="61"/>
      <c r="CE204" s="61"/>
      <c r="CF204" s="61"/>
      <c r="CG204" s="60"/>
      <c r="CH204" s="60"/>
      <c r="CI204" s="60"/>
      <c r="CJ204" s="60"/>
      <c r="CK204" s="60"/>
      <c r="CL204" s="60"/>
      <c r="CM204" s="60"/>
    </row>
    <row r="205" spans="1:91" ht="19.5" customHeight="1">
      <c r="A205" s="59"/>
      <c r="B205" s="59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1"/>
      <c r="T205" s="60"/>
      <c r="U205" s="60"/>
      <c r="V205" s="61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2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1"/>
      <c r="BV205" s="60"/>
      <c r="BW205" s="60"/>
      <c r="BX205" s="60"/>
      <c r="BY205" s="61"/>
      <c r="BZ205" s="61"/>
      <c r="CA205" s="61"/>
      <c r="CB205" s="61"/>
      <c r="CC205" s="61"/>
      <c r="CD205" s="61"/>
      <c r="CE205" s="61"/>
      <c r="CF205" s="61"/>
      <c r="CG205" s="60"/>
      <c r="CH205" s="60"/>
      <c r="CI205" s="60"/>
      <c r="CJ205" s="60"/>
      <c r="CK205" s="60"/>
      <c r="CL205" s="60"/>
      <c r="CM205" s="60"/>
    </row>
    <row r="206" spans="1:91" ht="19.5" customHeight="1">
      <c r="A206" s="59"/>
      <c r="B206" s="59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1"/>
      <c r="T206" s="60"/>
      <c r="U206" s="60"/>
      <c r="V206" s="61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2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1"/>
      <c r="BV206" s="60"/>
      <c r="BW206" s="60"/>
      <c r="BX206" s="60"/>
      <c r="BY206" s="61"/>
      <c r="BZ206" s="61"/>
      <c r="CA206" s="61"/>
      <c r="CB206" s="61"/>
      <c r="CC206" s="61"/>
      <c r="CD206" s="61"/>
      <c r="CE206" s="61"/>
      <c r="CF206" s="61"/>
      <c r="CG206" s="60"/>
      <c r="CH206" s="60"/>
      <c r="CI206" s="60"/>
      <c r="CJ206" s="60"/>
      <c r="CK206" s="60"/>
      <c r="CL206" s="60"/>
      <c r="CM206" s="60"/>
    </row>
    <row r="207" spans="1:91" ht="19.5" customHeight="1">
      <c r="A207" s="59"/>
      <c r="B207" s="59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1"/>
      <c r="T207" s="60"/>
      <c r="U207" s="60"/>
      <c r="V207" s="61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2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1"/>
      <c r="BV207" s="60"/>
      <c r="BW207" s="60"/>
      <c r="BX207" s="60"/>
      <c r="BY207" s="61"/>
      <c r="BZ207" s="61"/>
      <c r="CA207" s="61"/>
      <c r="CB207" s="61"/>
      <c r="CC207" s="61"/>
      <c r="CD207" s="61"/>
      <c r="CE207" s="61"/>
      <c r="CF207" s="61"/>
      <c r="CG207" s="60"/>
      <c r="CH207" s="60"/>
      <c r="CI207" s="60"/>
      <c r="CJ207" s="60"/>
      <c r="CK207" s="60"/>
      <c r="CL207" s="60"/>
      <c r="CM207" s="60"/>
    </row>
    <row r="208" spans="1:91" ht="19.5" customHeight="1">
      <c r="A208" s="59"/>
      <c r="B208" s="59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1"/>
      <c r="T208" s="60"/>
      <c r="U208" s="60"/>
      <c r="V208" s="61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2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1"/>
      <c r="BV208" s="60"/>
      <c r="BW208" s="60"/>
      <c r="BX208" s="60"/>
      <c r="BY208" s="61"/>
      <c r="BZ208" s="61"/>
      <c r="CA208" s="61"/>
      <c r="CB208" s="61"/>
      <c r="CC208" s="61"/>
      <c r="CD208" s="61"/>
      <c r="CE208" s="61"/>
      <c r="CF208" s="61"/>
      <c r="CG208" s="60"/>
      <c r="CH208" s="60"/>
      <c r="CI208" s="60"/>
      <c r="CJ208" s="60"/>
      <c r="CK208" s="60"/>
      <c r="CL208" s="60"/>
      <c r="CM208" s="60"/>
    </row>
    <row r="209" spans="1:91" ht="19.5" customHeight="1">
      <c r="A209" s="59"/>
      <c r="B209" s="59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1"/>
      <c r="T209" s="60"/>
      <c r="U209" s="60"/>
      <c r="V209" s="61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2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1"/>
      <c r="BV209" s="60"/>
      <c r="BW209" s="60"/>
      <c r="BX209" s="60"/>
      <c r="BY209" s="61"/>
      <c r="BZ209" s="61"/>
      <c r="CA209" s="61"/>
      <c r="CB209" s="61"/>
      <c r="CC209" s="61"/>
      <c r="CD209" s="61"/>
      <c r="CE209" s="61"/>
      <c r="CF209" s="61"/>
      <c r="CG209" s="60"/>
      <c r="CH209" s="60"/>
      <c r="CI209" s="60"/>
      <c r="CJ209" s="60"/>
      <c r="CK209" s="60"/>
      <c r="CL209" s="60"/>
      <c r="CM209" s="60"/>
    </row>
    <row r="210" spans="1:91" ht="19.5" customHeight="1">
      <c r="A210" s="59"/>
      <c r="B210" s="59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1"/>
      <c r="T210" s="60"/>
      <c r="U210" s="60"/>
      <c r="V210" s="61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2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1"/>
      <c r="BV210" s="60"/>
      <c r="BW210" s="60"/>
      <c r="BX210" s="60"/>
      <c r="BY210" s="61"/>
      <c r="BZ210" s="61"/>
      <c r="CA210" s="61"/>
      <c r="CB210" s="61"/>
      <c r="CC210" s="61"/>
      <c r="CD210" s="61"/>
      <c r="CE210" s="61"/>
      <c r="CF210" s="61"/>
      <c r="CG210" s="60"/>
      <c r="CH210" s="60"/>
      <c r="CI210" s="60"/>
      <c r="CJ210" s="60"/>
      <c r="CK210" s="60"/>
      <c r="CL210" s="60"/>
      <c r="CM210" s="60"/>
    </row>
    <row r="211" spans="1:91" ht="19.5" customHeight="1">
      <c r="A211" s="59"/>
      <c r="B211" s="59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1"/>
      <c r="T211" s="60"/>
      <c r="U211" s="60"/>
      <c r="V211" s="61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2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1"/>
      <c r="BV211" s="60"/>
      <c r="BW211" s="60"/>
      <c r="BX211" s="60"/>
      <c r="BY211" s="61"/>
      <c r="BZ211" s="61"/>
      <c r="CA211" s="61"/>
      <c r="CB211" s="61"/>
      <c r="CC211" s="61"/>
      <c r="CD211" s="61"/>
      <c r="CE211" s="61"/>
      <c r="CF211" s="61"/>
      <c r="CG211" s="60"/>
      <c r="CH211" s="60"/>
      <c r="CI211" s="60"/>
      <c r="CJ211" s="60"/>
      <c r="CK211" s="60"/>
      <c r="CL211" s="60"/>
      <c r="CM211" s="60"/>
    </row>
    <row r="212" spans="1:91" ht="19.5" customHeight="1">
      <c r="A212" s="59"/>
      <c r="B212" s="59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1"/>
      <c r="T212" s="60"/>
      <c r="U212" s="60"/>
      <c r="V212" s="61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2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1"/>
      <c r="BV212" s="60"/>
      <c r="BW212" s="60"/>
      <c r="BX212" s="60"/>
      <c r="BY212" s="61"/>
      <c r="BZ212" s="61"/>
      <c r="CA212" s="61"/>
      <c r="CB212" s="61"/>
      <c r="CC212" s="61"/>
      <c r="CD212" s="61"/>
      <c r="CE212" s="61"/>
      <c r="CF212" s="61"/>
      <c r="CG212" s="60"/>
      <c r="CH212" s="60"/>
      <c r="CI212" s="60"/>
      <c r="CJ212" s="60"/>
      <c r="CK212" s="60"/>
      <c r="CL212" s="60"/>
      <c r="CM212" s="60"/>
    </row>
    <row r="213" spans="1:91" ht="19.5" customHeight="1">
      <c r="A213" s="59"/>
      <c r="B213" s="59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1"/>
      <c r="T213" s="60"/>
      <c r="U213" s="60"/>
      <c r="V213" s="61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2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1"/>
      <c r="BV213" s="60"/>
      <c r="BW213" s="60"/>
      <c r="BX213" s="60"/>
      <c r="BY213" s="61"/>
      <c r="BZ213" s="61"/>
      <c r="CA213" s="61"/>
      <c r="CB213" s="61"/>
      <c r="CC213" s="61"/>
      <c r="CD213" s="61"/>
      <c r="CE213" s="61"/>
      <c r="CF213" s="61"/>
      <c r="CG213" s="60"/>
      <c r="CH213" s="60"/>
      <c r="CI213" s="60"/>
      <c r="CJ213" s="60"/>
      <c r="CK213" s="60"/>
      <c r="CL213" s="60"/>
      <c r="CM213" s="60"/>
    </row>
    <row r="214" spans="1:91" ht="19.5" customHeight="1">
      <c r="A214" s="59"/>
      <c r="B214" s="59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1"/>
      <c r="T214" s="60"/>
      <c r="U214" s="60"/>
      <c r="V214" s="61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2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1"/>
      <c r="BV214" s="60"/>
      <c r="BW214" s="60"/>
      <c r="BX214" s="60"/>
      <c r="BY214" s="61"/>
      <c r="BZ214" s="61"/>
      <c r="CA214" s="61"/>
      <c r="CB214" s="61"/>
      <c r="CC214" s="61"/>
      <c r="CD214" s="61"/>
      <c r="CE214" s="61"/>
      <c r="CF214" s="61"/>
      <c r="CG214" s="60"/>
      <c r="CH214" s="60"/>
      <c r="CI214" s="60"/>
      <c r="CJ214" s="60"/>
      <c r="CK214" s="60"/>
      <c r="CL214" s="60"/>
      <c r="CM214" s="60"/>
    </row>
    <row r="215" spans="1:91" ht="19.5" customHeight="1">
      <c r="A215" s="59"/>
      <c r="B215" s="59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1"/>
      <c r="T215" s="60"/>
      <c r="U215" s="60"/>
      <c r="V215" s="61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2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1"/>
      <c r="BV215" s="60"/>
      <c r="BW215" s="60"/>
      <c r="BX215" s="60"/>
      <c r="BY215" s="61"/>
      <c r="BZ215" s="61"/>
      <c r="CA215" s="61"/>
      <c r="CB215" s="61"/>
      <c r="CC215" s="61"/>
      <c r="CD215" s="61"/>
      <c r="CE215" s="61"/>
      <c r="CF215" s="61"/>
      <c r="CG215" s="60"/>
      <c r="CH215" s="60"/>
      <c r="CI215" s="60"/>
      <c r="CJ215" s="60"/>
      <c r="CK215" s="60"/>
      <c r="CL215" s="60"/>
      <c r="CM215" s="60"/>
    </row>
    <row r="216" spans="1:91" ht="19.5" customHeight="1">
      <c r="A216" s="59"/>
      <c r="B216" s="59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1"/>
      <c r="T216" s="60"/>
      <c r="U216" s="60"/>
      <c r="V216" s="61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2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1"/>
      <c r="BV216" s="60"/>
      <c r="BW216" s="60"/>
      <c r="BX216" s="60"/>
      <c r="BY216" s="61"/>
      <c r="BZ216" s="61"/>
      <c r="CA216" s="61"/>
      <c r="CB216" s="61"/>
      <c r="CC216" s="61"/>
      <c r="CD216" s="61"/>
      <c r="CE216" s="61"/>
      <c r="CF216" s="61"/>
      <c r="CG216" s="60"/>
      <c r="CH216" s="60"/>
      <c r="CI216" s="60"/>
      <c r="CJ216" s="60"/>
      <c r="CK216" s="60"/>
      <c r="CL216" s="60"/>
      <c r="CM216" s="60"/>
    </row>
    <row r="217" spans="1:91" ht="19.5" customHeight="1">
      <c r="A217" s="59"/>
      <c r="B217" s="59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1"/>
      <c r="T217" s="60"/>
      <c r="U217" s="60"/>
      <c r="V217" s="61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2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1"/>
      <c r="BV217" s="60"/>
      <c r="BW217" s="60"/>
      <c r="BX217" s="60"/>
      <c r="BY217" s="61"/>
      <c r="BZ217" s="61"/>
      <c r="CA217" s="61"/>
      <c r="CB217" s="61"/>
      <c r="CC217" s="61"/>
      <c r="CD217" s="61"/>
      <c r="CE217" s="61"/>
      <c r="CF217" s="61"/>
      <c r="CG217" s="60"/>
      <c r="CH217" s="60"/>
      <c r="CI217" s="60"/>
      <c r="CJ217" s="60"/>
      <c r="CK217" s="60"/>
      <c r="CL217" s="60"/>
      <c r="CM217" s="60"/>
    </row>
    <row r="218" spans="1:91" ht="19.5" customHeight="1">
      <c r="A218" s="59"/>
      <c r="B218" s="59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1"/>
      <c r="T218" s="60"/>
      <c r="U218" s="60"/>
      <c r="V218" s="61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2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1"/>
      <c r="BV218" s="60"/>
      <c r="BW218" s="60"/>
      <c r="BX218" s="60"/>
      <c r="BY218" s="61"/>
      <c r="BZ218" s="61"/>
      <c r="CA218" s="61"/>
      <c r="CB218" s="61"/>
      <c r="CC218" s="61"/>
      <c r="CD218" s="61"/>
      <c r="CE218" s="61"/>
      <c r="CF218" s="61"/>
      <c r="CG218" s="60"/>
      <c r="CH218" s="60"/>
      <c r="CI218" s="60"/>
      <c r="CJ218" s="60"/>
      <c r="CK218" s="60"/>
      <c r="CL218" s="60"/>
      <c r="CM218" s="60"/>
    </row>
    <row r="219" spans="1:91" ht="19.5" customHeight="1">
      <c r="A219" s="59"/>
      <c r="B219" s="59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1"/>
      <c r="T219" s="60"/>
      <c r="U219" s="60"/>
      <c r="V219" s="61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2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1"/>
      <c r="BV219" s="60"/>
      <c r="BW219" s="60"/>
      <c r="BX219" s="60"/>
      <c r="BY219" s="61"/>
      <c r="BZ219" s="61"/>
      <c r="CA219" s="61"/>
      <c r="CB219" s="61"/>
      <c r="CC219" s="61"/>
      <c r="CD219" s="61"/>
      <c r="CE219" s="61"/>
      <c r="CF219" s="61"/>
      <c r="CG219" s="60"/>
      <c r="CH219" s="60"/>
      <c r="CI219" s="60"/>
      <c r="CJ219" s="60"/>
      <c r="CK219" s="60"/>
      <c r="CL219" s="60"/>
      <c r="CM219" s="60"/>
    </row>
    <row r="220" spans="1:91" ht="19.5" customHeight="1">
      <c r="A220" s="59"/>
      <c r="B220" s="59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1"/>
      <c r="T220" s="60"/>
      <c r="U220" s="60"/>
      <c r="V220" s="61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2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1"/>
      <c r="BV220" s="60"/>
      <c r="BW220" s="60"/>
      <c r="BX220" s="60"/>
      <c r="BY220" s="61"/>
      <c r="BZ220" s="61"/>
      <c r="CA220" s="61"/>
      <c r="CB220" s="61"/>
      <c r="CC220" s="61"/>
      <c r="CD220" s="61"/>
      <c r="CE220" s="61"/>
      <c r="CF220" s="61"/>
      <c r="CG220" s="60"/>
      <c r="CH220" s="60"/>
      <c r="CI220" s="60"/>
      <c r="CJ220" s="60"/>
      <c r="CK220" s="60"/>
      <c r="CL220" s="60"/>
      <c r="CM220" s="60"/>
    </row>
    <row r="221" spans="1:91" ht="19.5" customHeight="1">
      <c r="A221" s="59"/>
      <c r="B221" s="59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1"/>
      <c r="T221" s="60"/>
      <c r="U221" s="60"/>
      <c r="V221" s="61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2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1"/>
      <c r="BV221" s="60"/>
      <c r="BW221" s="60"/>
      <c r="BX221" s="60"/>
      <c r="BY221" s="61"/>
      <c r="BZ221" s="61"/>
      <c r="CA221" s="61"/>
      <c r="CB221" s="61"/>
      <c r="CC221" s="61"/>
      <c r="CD221" s="61"/>
      <c r="CE221" s="61"/>
      <c r="CF221" s="61"/>
      <c r="CG221" s="60"/>
      <c r="CH221" s="60"/>
      <c r="CI221" s="60"/>
      <c r="CJ221" s="60"/>
      <c r="CK221" s="60"/>
      <c r="CL221" s="60"/>
      <c r="CM221" s="60"/>
    </row>
    <row r="222" spans="1:91" ht="19.5" customHeight="1">
      <c r="A222" s="59"/>
      <c r="B222" s="59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1"/>
      <c r="T222" s="60"/>
      <c r="U222" s="60"/>
      <c r="V222" s="61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2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1"/>
      <c r="BV222" s="60"/>
      <c r="BW222" s="60"/>
      <c r="BX222" s="60"/>
      <c r="BY222" s="61"/>
      <c r="BZ222" s="61"/>
      <c r="CA222" s="61"/>
      <c r="CB222" s="61"/>
      <c r="CC222" s="61"/>
      <c r="CD222" s="61"/>
      <c r="CE222" s="61"/>
      <c r="CF222" s="61"/>
      <c r="CG222" s="60"/>
      <c r="CH222" s="60"/>
      <c r="CI222" s="60"/>
      <c r="CJ222" s="60"/>
      <c r="CK222" s="60"/>
      <c r="CL222" s="60"/>
      <c r="CM222" s="60"/>
    </row>
    <row r="223" spans="1:91" ht="19.5" customHeight="1">
      <c r="A223" s="59"/>
      <c r="B223" s="59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1"/>
      <c r="T223" s="60"/>
      <c r="U223" s="60"/>
      <c r="V223" s="61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2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1"/>
      <c r="BW223" s="60"/>
      <c r="BX223" s="60"/>
      <c r="BY223" s="61"/>
      <c r="BZ223" s="61"/>
      <c r="CA223" s="61"/>
      <c r="CB223" s="61"/>
      <c r="CC223" s="61"/>
      <c r="CD223" s="61"/>
      <c r="CE223" s="61"/>
      <c r="CF223" s="61"/>
      <c r="CG223" s="60"/>
      <c r="CH223" s="60"/>
      <c r="CI223" s="60"/>
      <c r="CJ223" s="60"/>
      <c r="CK223" s="60"/>
      <c r="CL223" s="60"/>
      <c r="CM223" s="60"/>
    </row>
    <row r="224" spans="1:91" ht="19.5" customHeight="1">
      <c r="A224" s="59"/>
      <c r="B224" s="59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1"/>
      <c r="T224" s="60"/>
      <c r="U224" s="60"/>
      <c r="V224" s="61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2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1"/>
      <c r="BW224" s="60"/>
      <c r="BX224" s="60"/>
      <c r="BY224" s="61"/>
      <c r="BZ224" s="61"/>
      <c r="CA224" s="61"/>
      <c r="CB224" s="61"/>
      <c r="CC224" s="61"/>
      <c r="CD224" s="61"/>
      <c r="CE224" s="61"/>
      <c r="CF224" s="61"/>
      <c r="CG224" s="60"/>
      <c r="CH224" s="60"/>
      <c r="CI224" s="60"/>
      <c r="CJ224" s="60"/>
      <c r="CK224" s="60"/>
      <c r="CL224" s="60"/>
      <c r="CM224" s="60"/>
    </row>
    <row r="225" spans="1:91" ht="19.5" customHeight="1">
      <c r="A225" s="59"/>
      <c r="B225" s="59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1"/>
      <c r="T225" s="60"/>
      <c r="U225" s="60"/>
      <c r="V225" s="61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2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1"/>
      <c r="BW225" s="60"/>
      <c r="BX225" s="60"/>
      <c r="BY225" s="61"/>
      <c r="BZ225" s="61"/>
      <c r="CA225" s="61"/>
      <c r="CB225" s="61"/>
      <c r="CC225" s="61"/>
      <c r="CD225" s="61"/>
      <c r="CE225" s="61"/>
      <c r="CF225" s="61"/>
      <c r="CG225" s="60"/>
      <c r="CH225" s="60"/>
      <c r="CI225" s="60"/>
      <c r="CJ225" s="60"/>
      <c r="CK225" s="60"/>
      <c r="CL225" s="60"/>
      <c r="CM225" s="60"/>
    </row>
    <row r="226" spans="1:91" ht="19.5" customHeight="1">
      <c r="A226" s="59"/>
      <c r="B226" s="59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1"/>
      <c r="T226" s="60"/>
      <c r="U226" s="60"/>
      <c r="V226" s="61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2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1"/>
      <c r="BW226" s="60"/>
      <c r="BX226" s="60"/>
      <c r="BY226" s="61"/>
      <c r="BZ226" s="61"/>
      <c r="CA226" s="61"/>
      <c r="CB226" s="61"/>
      <c r="CC226" s="61"/>
      <c r="CD226" s="61"/>
      <c r="CE226" s="61"/>
      <c r="CF226" s="61"/>
      <c r="CG226" s="60"/>
      <c r="CH226" s="60"/>
      <c r="CI226" s="60"/>
      <c r="CJ226" s="60"/>
      <c r="CK226" s="60"/>
      <c r="CL226" s="60"/>
      <c r="CM226" s="60"/>
    </row>
    <row r="227" spans="1:91" ht="19.5" customHeight="1">
      <c r="A227" s="59"/>
      <c r="B227" s="59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1"/>
      <c r="T227" s="60"/>
      <c r="U227" s="60"/>
      <c r="V227" s="61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2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1"/>
      <c r="BW227" s="60"/>
      <c r="BX227" s="60"/>
      <c r="BY227" s="61"/>
      <c r="BZ227" s="61"/>
      <c r="CA227" s="61"/>
      <c r="CB227" s="61"/>
      <c r="CC227" s="61"/>
      <c r="CD227" s="61"/>
      <c r="CE227" s="61"/>
      <c r="CF227" s="61"/>
      <c r="CG227" s="60"/>
      <c r="CH227" s="60"/>
      <c r="CI227" s="60"/>
      <c r="CJ227" s="60"/>
      <c r="CK227" s="60"/>
      <c r="CL227" s="60"/>
      <c r="CM227" s="60"/>
    </row>
    <row r="228" spans="1:91" ht="19.5" customHeight="1">
      <c r="A228" s="59"/>
      <c r="B228" s="59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1"/>
      <c r="T228" s="60"/>
      <c r="U228" s="60"/>
      <c r="V228" s="61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2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1"/>
      <c r="BW228" s="60"/>
      <c r="BX228" s="60"/>
      <c r="BY228" s="61"/>
      <c r="BZ228" s="61"/>
      <c r="CA228" s="61"/>
      <c r="CB228" s="61"/>
      <c r="CC228" s="61"/>
      <c r="CD228" s="61"/>
      <c r="CE228" s="61"/>
      <c r="CF228" s="61"/>
      <c r="CG228" s="60"/>
      <c r="CH228" s="60"/>
      <c r="CI228" s="60"/>
      <c r="CJ228" s="60"/>
      <c r="CK228" s="60"/>
      <c r="CL228" s="60"/>
      <c r="CM228" s="60"/>
    </row>
    <row r="229" spans="1:91" ht="19.5" customHeight="1">
      <c r="A229" s="59"/>
      <c r="B229" s="59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1"/>
      <c r="T229" s="60"/>
      <c r="U229" s="60"/>
      <c r="V229" s="61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2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1"/>
      <c r="BW229" s="60"/>
      <c r="BX229" s="60"/>
      <c r="BY229" s="61"/>
      <c r="BZ229" s="61"/>
      <c r="CA229" s="61"/>
      <c r="CB229" s="61"/>
      <c r="CC229" s="61"/>
      <c r="CD229" s="61"/>
      <c r="CE229" s="61"/>
      <c r="CF229" s="61"/>
      <c r="CG229" s="60"/>
      <c r="CH229" s="60"/>
      <c r="CI229" s="60"/>
      <c r="CJ229" s="60"/>
      <c r="CK229" s="60"/>
      <c r="CL229" s="60"/>
      <c r="CM229" s="60"/>
    </row>
    <row r="230" spans="1:91" ht="19.5" customHeight="1">
      <c r="A230" s="59"/>
      <c r="B230" s="59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1"/>
      <c r="T230" s="60"/>
      <c r="U230" s="60"/>
      <c r="V230" s="61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2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1"/>
      <c r="BW230" s="60"/>
      <c r="BX230" s="60"/>
      <c r="BY230" s="61"/>
      <c r="BZ230" s="61"/>
      <c r="CA230" s="61"/>
      <c r="CB230" s="61"/>
      <c r="CC230" s="61"/>
      <c r="CD230" s="61"/>
      <c r="CE230" s="61"/>
      <c r="CF230" s="61"/>
      <c r="CG230" s="60"/>
      <c r="CH230" s="60"/>
      <c r="CI230" s="60"/>
      <c r="CJ230" s="60"/>
      <c r="CK230" s="60"/>
      <c r="CL230" s="60"/>
      <c r="CM230" s="60"/>
    </row>
    <row r="231" spans="1:91" ht="19.5" customHeight="1">
      <c r="A231" s="59"/>
      <c r="B231" s="59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1"/>
      <c r="T231" s="60"/>
      <c r="U231" s="60"/>
      <c r="V231" s="61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2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1"/>
      <c r="BW231" s="60"/>
      <c r="BX231" s="60"/>
      <c r="BY231" s="61"/>
      <c r="BZ231" s="61"/>
      <c r="CA231" s="61"/>
      <c r="CB231" s="61"/>
      <c r="CC231" s="61"/>
      <c r="CD231" s="61"/>
      <c r="CE231" s="61"/>
      <c r="CF231" s="61"/>
      <c r="CG231" s="60"/>
      <c r="CH231" s="60"/>
      <c r="CI231" s="60"/>
      <c r="CJ231" s="60"/>
      <c r="CK231" s="60"/>
      <c r="CL231" s="60"/>
      <c r="CM231" s="60"/>
    </row>
    <row r="232" spans="1:91" ht="19.5" customHeight="1">
      <c r="A232" s="59"/>
      <c r="B232" s="59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1"/>
      <c r="T232" s="60"/>
      <c r="U232" s="60"/>
      <c r="V232" s="61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2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1"/>
      <c r="BW232" s="60"/>
      <c r="BX232" s="60"/>
      <c r="BY232" s="61"/>
      <c r="BZ232" s="61"/>
      <c r="CA232" s="61"/>
      <c r="CB232" s="61"/>
      <c r="CC232" s="61"/>
      <c r="CD232" s="61"/>
      <c r="CE232" s="61"/>
      <c r="CF232" s="61"/>
      <c r="CG232" s="60"/>
      <c r="CH232" s="60"/>
      <c r="CI232" s="60"/>
      <c r="CJ232" s="60"/>
      <c r="CK232" s="60"/>
      <c r="CL232" s="60"/>
      <c r="CM232" s="60"/>
    </row>
    <row r="233" spans="1:91" ht="19.5" customHeight="1">
      <c r="A233" s="59"/>
      <c r="B233" s="59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1"/>
      <c r="T233" s="60"/>
      <c r="U233" s="60"/>
      <c r="V233" s="61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2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1"/>
      <c r="BW233" s="60"/>
      <c r="BX233" s="60"/>
      <c r="BY233" s="61"/>
      <c r="BZ233" s="61"/>
      <c r="CA233" s="61"/>
      <c r="CB233" s="61"/>
      <c r="CC233" s="61"/>
      <c r="CD233" s="61"/>
      <c r="CE233" s="61"/>
      <c r="CF233" s="61"/>
      <c r="CG233" s="60"/>
      <c r="CH233" s="60"/>
      <c r="CI233" s="60"/>
      <c r="CJ233" s="60"/>
      <c r="CK233" s="60"/>
      <c r="CL233" s="60"/>
      <c r="CM233" s="60"/>
    </row>
    <row r="234" spans="1:91" ht="19.5" customHeight="1">
      <c r="A234" s="59"/>
      <c r="B234" s="59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1"/>
      <c r="T234" s="60"/>
      <c r="U234" s="60"/>
      <c r="V234" s="61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2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1"/>
      <c r="BW234" s="60"/>
      <c r="BX234" s="60"/>
      <c r="BY234" s="61"/>
      <c r="BZ234" s="61"/>
      <c r="CA234" s="61"/>
      <c r="CB234" s="61"/>
      <c r="CC234" s="61"/>
      <c r="CD234" s="61"/>
      <c r="CE234" s="61"/>
      <c r="CF234" s="61"/>
      <c r="CG234" s="60"/>
      <c r="CH234" s="60"/>
      <c r="CI234" s="60"/>
      <c r="CJ234" s="60"/>
      <c r="CK234" s="60"/>
      <c r="CL234" s="60"/>
      <c r="CM234" s="60"/>
    </row>
    <row r="235" spans="1:91" ht="19.5" customHeight="1">
      <c r="A235" s="59"/>
      <c r="B235" s="59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1"/>
      <c r="T235" s="60"/>
      <c r="U235" s="60"/>
      <c r="V235" s="61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2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1"/>
      <c r="BW235" s="60"/>
      <c r="BX235" s="60"/>
      <c r="BY235" s="61"/>
      <c r="BZ235" s="61"/>
      <c r="CA235" s="61"/>
      <c r="CB235" s="61"/>
      <c r="CC235" s="61"/>
      <c r="CD235" s="61"/>
      <c r="CE235" s="61"/>
      <c r="CF235" s="61"/>
      <c r="CG235" s="60"/>
      <c r="CH235" s="60"/>
      <c r="CI235" s="60"/>
      <c r="CJ235" s="60"/>
      <c r="CK235" s="60"/>
      <c r="CL235" s="60"/>
      <c r="CM235" s="60"/>
    </row>
    <row r="236" spans="1:91" ht="19.5" customHeight="1">
      <c r="A236" s="59"/>
      <c r="B236" s="59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1"/>
      <c r="T236" s="60"/>
      <c r="U236" s="60"/>
      <c r="V236" s="61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2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1"/>
      <c r="BW236" s="60"/>
      <c r="BX236" s="60"/>
      <c r="BY236" s="61"/>
      <c r="BZ236" s="61"/>
      <c r="CA236" s="61"/>
      <c r="CB236" s="61"/>
      <c r="CC236" s="61"/>
      <c r="CD236" s="61"/>
      <c r="CE236" s="61"/>
      <c r="CF236" s="61"/>
      <c r="CG236" s="60"/>
      <c r="CH236" s="60"/>
      <c r="CI236" s="60"/>
      <c r="CJ236" s="60"/>
      <c r="CK236" s="60"/>
      <c r="CL236" s="60"/>
      <c r="CM236" s="60"/>
    </row>
    <row r="237" spans="1:91" ht="19.5" customHeight="1">
      <c r="A237" s="59"/>
      <c r="B237" s="59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1"/>
      <c r="T237" s="60"/>
      <c r="U237" s="60"/>
      <c r="V237" s="61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2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1"/>
      <c r="BW237" s="60"/>
      <c r="BX237" s="60"/>
      <c r="BY237" s="61"/>
      <c r="BZ237" s="61"/>
      <c r="CA237" s="61"/>
      <c r="CB237" s="61"/>
      <c r="CC237" s="61"/>
      <c r="CD237" s="61"/>
      <c r="CE237" s="61"/>
      <c r="CF237" s="61"/>
      <c r="CG237" s="60"/>
      <c r="CH237" s="60"/>
      <c r="CI237" s="60"/>
      <c r="CJ237" s="60"/>
      <c r="CK237" s="60"/>
      <c r="CL237" s="60"/>
      <c r="CM237" s="60"/>
    </row>
    <row r="238" spans="1:91" ht="19.5" customHeight="1">
      <c r="A238" s="59"/>
      <c r="B238" s="59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1"/>
      <c r="T238" s="60"/>
      <c r="U238" s="60"/>
      <c r="V238" s="61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2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1"/>
      <c r="BW238" s="60"/>
      <c r="BX238" s="60"/>
      <c r="BY238" s="61"/>
      <c r="BZ238" s="61"/>
      <c r="CA238" s="61"/>
      <c r="CB238" s="61"/>
      <c r="CC238" s="61"/>
      <c r="CD238" s="61"/>
      <c r="CE238" s="61"/>
      <c r="CF238" s="61"/>
      <c r="CG238" s="60"/>
      <c r="CH238" s="60"/>
      <c r="CI238" s="60"/>
      <c r="CJ238" s="60"/>
      <c r="CK238" s="60"/>
      <c r="CL238" s="60"/>
      <c r="CM238" s="60"/>
    </row>
    <row r="239" spans="1:91" ht="19.5" customHeight="1">
      <c r="A239" s="59"/>
      <c r="B239" s="59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1"/>
      <c r="T239" s="60"/>
      <c r="U239" s="60"/>
      <c r="V239" s="61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2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1"/>
      <c r="BW239" s="60"/>
      <c r="BX239" s="60"/>
      <c r="BY239" s="61"/>
      <c r="BZ239" s="61"/>
      <c r="CA239" s="61"/>
      <c r="CB239" s="61"/>
      <c r="CC239" s="61"/>
      <c r="CD239" s="61"/>
      <c r="CE239" s="61"/>
      <c r="CF239" s="61"/>
      <c r="CG239" s="60"/>
      <c r="CH239" s="60"/>
      <c r="CI239" s="60"/>
      <c r="CJ239" s="60"/>
      <c r="CK239" s="60"/>
      <c r="CL239" s="60"/>
      <c r="CM239" s="60"/>
    </row>
    <row r="240" spans="1:91" ht="19.5" customHeight="1">
      <c r="A240" s="59"/>
      <c r="B240" s="59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1"/>
      <c r="T240" s="60"/>
      <c r="U240" s="60"/>
      <c r="V240" s="61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2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1"/>
      <c r="BW240" s="60"/>
      <c r="BX240" s="60"/>
      <c r="BY240" s="61"/>
      <c r="BZ240" s="61"/>
      <c r="CA240" s="61"/>
      <c r="CB240" s="61"/>
      <c r="CC240" s="61"/>
      <c r="CD240" s="61"/>
      <c r="CE240" s="61"/>
      <c r="CF240" s="61"/>
      <c r="CG240" s="60"/>
      <c r="CH240" s="60"/>
      <c r="CI240" s="60"/>
      <c r="CJ240" s="60"/>
      <c r="CK240" s="60"/>
      <c r="CL240" s="60"/>
      <c r="CM240" s="60"/>
    </row>
    <row r="241" spans="1:91" ht="19.5" customHeight="1">
      <c r="A241" s="59"/>
      <c r="B241" s="59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1"/>
      <c r="T241" s="60"/>
      <c r="U241" s="60"/>
      <c r="V241" s="61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2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1"/>
      <c r="BW241" s="60"/>
      <c r="BX241" s="60"/>
      <c r="BY241" s="61"/>
      <c r="BZ241" s="61"/>
      <c r="CA241" s="61"/>
      <c r="CB241" s="61"/>
      <c r="CC241" s="61"/>
      <c r="CD241" s="61"/>
      <c r="CE241" s="61"/>
      <c r="CF241" s="61"/>
      <c r="CG241" s="60"/>
      <c r="CH241" s="60"/>
      <c r="CI241" s="60"/>
      <c r="CJ241" s="60"/>
      <c r="CK241" s="60"/>
      <c r="CL241" s="60"/>
      <c r="CM241" s="60"/>
    </row>
    <row r="242" spans="1:91" ht="19.5" customHeight="1">
      <c r="A242" s="59"/>
      <c r="B242" s="59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1"/>
      <c r="T242" s="60"/>
      <c r="U242" s="60"/>
      <c r="V242" s="61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2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1"/>
      <c r="BW242" s="60"/>
      <c r="BX242" s="60"/>
      <c r="BY242" s="61"/>
      <c r="BZ242" s="61"/>
      <c r="CA242" s="61"/>
      <c r="CB242" s="61"/>
      <c r="CC242" s="61"/>
      <c r="CD242" s="61"/>
      <c r="CE242" s="61"/>
      <c r="CF242" s="61"/>
      <c r="CG242" s="60"/>
      <c r="CH242" s="60"/>
      <c r="CI242" s="60"/>
      <c r="CJ242" s="60"/>
      <c r="CK242" s="60"/>
      <c r="CL242" s="60"/>
      <c r="CM242" s="60"/>
    </row>
    <row r="243" spans="1:91" ht="19.5" customHeight="1">
      <c r="A243" s="59"/>
      <c r="B243" s="59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1"/>
      <c r="T243" s="60"/>
      <c r="U243" s="60"/>
      <c r="V243" s="61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2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1"/>
      <c r="BW243" s="60"/>
      <c r="BX243" s="60"/>
      <c r="BY243" s="61"/>
      <c r="BZ243" s="61"/>
      <c r="CA243" s="61"/>
      <c r="CB243" s="61"/>
      <c r="CC243" s="61"/>
      <c r="CD243" s="61"/>
      <c r="CE243" s="61"/>
      <c r="CF243" s="61"/>
      <c r="CG243" s="60"/>
      <c r="CH243" s="60"/>
      <c r="CI243" s="60"/>
      <c r="CJ243" s="60"/>
      <c r="CK243" s="60"/>
      <c r="CL243" s="60"/>
      <c r="CM243" s="60"/>
    </row>
    <row r="244" spans="1:91" ht="19.5" customHeight="1">
      <c r="A244" s="59"/>
      <c r="B244" s="59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1"/>
      <c r="T244" s="60"/>
      <c r="U244" s="60"/>
      <c r="V244" s="61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2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1"/>
      <c r="BW244" s="60"/>
      <c r="BX244" s="60"/>
      <c r="BY244" s="61"/>
      <c r="BZ244" s="61"/>
      <c r="CA244" s="61"/>
      <c r="CB244" s="61"/>
      <c r="CC244" s="61"/>
      <c r="CD244" s="61"/>
      <c r="CE244" s="61"/>
      <c r="CF244" s="61"/>
      <c r="CG244" s="60"/>
      <c r="CH244" s="60"/>
      <c r="CI244" s="60"/>
      <c r="CJ244" s="60"/>
      <c r="CK244" s="60"/>
      <c r="CL244" s="60"/>
      <c r="CM244" s="60"/>
    </row>
    <row r="245" spans="1:91" ht="19.5" customHeight="1">
      <c r="A245" s="59"/>
      <c r="B245" s="59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1"/>
      <c r="T245" s="60"/>
      <c r="U245" s="60"/>
      <c r="V245" s="61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2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1"/>
      <c r="BW245" s="60"/>
      <c r="BX245" s="60"/>
      <c r="BY245" s="61"/>
      <c r="BZ245" s="61"/>
      <c r="CA245" s="61"/>
      <c r="CB245" s="61"/>
      <c r="CC245" s="61"/>
      <c r="CD245" s="61"/>
      <c r="CE245" s="61"/>
      <c r="CF245" s="61"/>
      <c r="CG245" s="60"/>
      <c r="CH245" s="60"/>
      <c r="CI245" s="60"/>
      <c r="CJ245" s="60"/>
      <c r="CK245" s="60"/>
      <c r="CL245" s="60"/>
      <c r="CM245" s="60"/>
    </row>
    <row r="246" spans="1:91" ht="19.5" customHeight="1">
      <c r="A246" s="59"/>
      <c r="B246" s="59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1"/>
      <c r="T246" s="60"/>
      <c r="U246" s="60"/>
      <c r="V246" s="61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2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1"/>
      <c r="BW246" s="60"/>
      <c r="BX246" s="60"/>
      <c r="BY246" s="61"/>
      <c r="BZ246" s="61"/>
      <c r="CA246" s="61"/>
      <c r="CB246" s="61"/>
      <c r="CC246" s="61"/>
      <c r="CD246" s="61"/>
      <c r="CE246" s="61"/>
      <c r="CF246" s="61"/>
      <c r="CG246" s="60"/>
      <c r="CH246" s="60"/>
      <c r="CI246" s="60"/>
      <c r="CJ246" s="60"/>
      <c r="CK246" s="60"/>
      <c r="CL246" s="60"/>
      <c r="CM246" s="60"/>
    </row>
    <row r="247" spans="1:91" ht="19.5" customHeight="1">
      <c r="A247" s="59"/>
      <c r="B247" s="59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1"/>
      <c r="T247" s="60"/>
      <c r="U247" s="60"/>
      <c r="V247" s="61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2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1"/>
      <c r="BW247" s="60"/>
      <c r="BX247" s="60"/>
      <c r="BY247" s="61"/>
      <c r="BZ247" s="61"/>
      <c r="CA247" s="61"/>
      <c r="CB247" s="61"/>
      <c r="CC247" s="61"/>
      <c r="CD247" s="61"/>
      <c r="CE247" s="61"/>
      <c r="CF247" s="61"/>
      <c r="CG247" s="60"/>
      <c r="CH247" s="60"/>
      <c r="CI247" s="60"/>
      <c r="CJ247" s="60"/>
      <c r="CK247" s="60"/>
      <c r="CL247" s="60"/>
      <c r="CM247" s="60"/>
    </row>
    <row r="248" spans="1:91" ht="19.5" customHeight="1">
      <c r="A248" s="59"/>
      <c r="B248" s="59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1"/>
      <c r="T248" s="60"/>
      <c r="U248" s="60"/>
      <c r="V248" s="61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2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1"/>
      <c r="BW248" s="60"/>
      <c r="BX248" s="60"/>
      <c r="BY248" s="61"/>
      <c r="BZ248" s="61"/>
      <c r="CA248" s="61"/>
      <c r="CB248" s="61"/>
      <c r="CC248" s="61"/>
      <c r="CD248" s="61"/>
      <c r="CE248" s="61"/>
      <c r="CF248" s="61"/>
      <c r="CG248" s="60"/>
      <c r="CH248" s="60"/>
      <c r="CI248" s="60"/>
      <c r="CJ248" s="60"/>
      <c r="CK248" s="60"/>
      <c r="CL248" s="60"/>
      <c r="CM248" s="60"/>
    </row>
    <row r="249" spans="1:91" ht="19.5" customHeight="1">
      <c r="A249" s="59"/>
      <c r="B249" s="59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1"/>
      <c r="T249" s="60"/>
      <c r="U249" s="60"/>
      <c r="V249" s="61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2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1"/>
      <c r="BW249" s="60"/>
      <c r="BX249" s="60"/>
      <c r="BY249" s="61"/>
      <c r="BZ249" s="61"/>
      <c r="CA249" s="61"/>
      <c r="CB249" s="61"/>
      <c r="CC249" s="61"/>
      <c r="CD249" s="61"/>
      <c r="CE249" s="61"/>
      <c r="CF249" s="61"/>
      <c r="CG249" s="60"/>
      <c r="CH249" s="60"/>
      <c r="CI249" s="60"/>
      <c r="CJ249" s="60"/>
      <c r="CK249" s="60"/>
      <c r="CL249" s="60"/>
      <c r="CM249" s="60"/>
    </row>
    <row r="250" spans="1:91" ht="19.5" customHeight="1">
      <c r="A250" s="59"/>
      <c r="B250" s="59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1"/>
      <c r="T250" s="60"/>
      <c r="U250" s="60"/>
      <c r="V250" s="61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2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1"/>
      <c r="BW250" s="60"/>
      <c r="BX250" s="60"/>
      <c r="BY250" s="61"/>
      <c r="BZ250" s="61"/>
      <c r="CA250" s="61"/>
      <c r="CB250" s="61"/>
      <c r="CC250" s="61"/>
      <c r="CD250" s="61"/>
      <c r="CE250" s="61"/>
      <c r="CF250" s="61"/>
      <c r="CG250" s="60"/>
      <c r="CH250" s="60"/>
      <c r="CI250" s="60"/>
      <c r="CJ250" s="60"/>
      <c r="CK250" s="60"/>
      <c r="CL250" s="60"/>
      <c r="CM250" s="60"/>
    </row>
    <row r="251" spans="1:91" ht="19.5" customHeight="1">
      <c r="A251" s="59"/>
      <c r="B251" s="59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1"/>
      <c r="T251" s="60"/>
      <c r="U251" s="60"/>
      <c r="V251" s="61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2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1"/>
      <c r="BW251" s="60"/>
      <c r="BX251" s="60"/>
      <c r="BY251" s="61"/>
      <c r="BZ251" s="61"/>
      <c r="CA251" s="61"/>
      <c r="CB251" s="61"/>
      <c r="CC251" s="61"/>
      <c r="CD251" s="61"/>
      <c r="CE251" s="61"/>
      <c r="CF251" s="61"/>
      <c r="CG251" s="60"/>
      <c r="CH251" s="60"/>
      <c r="CI251" s="60"/>
      <c r="CJ251" s="60"/>
      <c r="CK251" s="60"/>
      <c r="CL251" s="60"/>
      <c r="CM251" s="60"/>
    </row>
    <row r="252" spans="1:91" ht="19.5" customHeight="1">
      <c r="A252" s="59"/>
      <c r="B252" s="59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1"/>
      <c r="T252" s="60"/>
      <c r="U252" s="60"/>
      <c r="V252" s="61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2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1"/>
      <c r="BW252" s="60"/>
      <c r="BX252" s="60"/>
      <c r="BY252" s="61"/>
      <c r="BZ252" s="61"/>
      <c r="CA252" s="61"/>
      <c r="CB252" s="61"/>
      <c r="CC252" s="61"/>
      <c r="CD252" s="61"/>
      <c r="CE252" s="61"/>
      <c r="CF252" s="61"/>
      <c r="CG252" s="60"/>
      <c r="CH252" s="60"/>
      <c r="CI252" s="60"/>
      <c r="CJ252" s="60"/>
      <c r="CK252" s="60"/>
      <c r="CL252" s="60"/>
      <c r="CM252" s="60"/>
    </row>
    <row r="253" spans="1:91" ht="19.5" customHeight="1">
      <c r="A253" s="59"/>
      <c r="B253" s="59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1"/>
      <c r="T253" s="60"/>
      <c r="U253" s="60"/>
      <c r="V253" s="61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2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1"/>
      <c r="BW253" s="60"/>
      <c r="BX253" s="60"/>
      <c r="BY253" s="61"/>
      <c r="BZ253" s="61"/>
      <c r="CA253" s="61"/>
      <c r="CB253" s="61"/>
      <c r="CC253" s="61"/>
      <c r="CD253" s="61"/>
      <c r="CE253" s="61"/>
      <c r="CF253" s="61"/>
      <c r="CG253" s="60"/>
      <c r="CH253" s="60"/>
      <c r="CI253" s="60"/>
      <c r="CJ253" s="60"/>
      <c r="CK253" s="60"/>
      <c r="CL253" s="60"/>
      <c r="CM253" s="60"/>
    </row>
    <row r="254" spans="1:91" ht="19.5" customHeight="1">
      <c r="A254" s="59"/>
      <c r="B254" s="59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1"/>
      <c r="T254" s="60"/>
      <c r="U254" s="60"/>
      <c r="V254" s="61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2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1"/>
      <c r="BW254" s="60"/>
      <c r="BX254" s="60"/>
      <c r="BY254" s="61"/>
      <c r="BZ254" s="61"/>
      <c r="CA254" s="61"/>
      <c r="CB254" s="61"/>
      <c r="CC254" s="61"/>
      <c r="CD254" s="61"/>
      <c r="CE254" s="61"/>
      <c r="CF254" s="61"/>
      <c r="CG254" s="60"/>
      <c r="CH254" s="60"/>
      <c r="CI254" s="60"/>
      <c r="CJ254" s="60"/>
      <c r="CK254" s="60"/>
      <c r="CL254" s="60"/>
      <c r="CM254" s="60"/>
    </row>
    <row r="255" spans="1:91" ht="19.5" customHeight="1">
      <c r="A255" s="59"/>
      <c r="B255" s="59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1"/>
      <c r="T255" s="60"/>
      <c r="U255" s="60"/>
      <c r="V255" s="61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2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1"/>
      <c r="BW255" s="60"/>
      <c r="BX255" s="60"/>
      <c r="BY255" s="61"/>
      <c r="BZ255" s="61"/>
      <c r="CA255" s="61"/>
      <c r="CB255" s="61"/>
      <c r="CC255" s="61"/>
      <c r="CD255" s="61"/>
      <c r="CE255" s="61"/>
      <c r="CF255" s="61"/>
      <c r="CG255" s="60"/>
      <c r="CH255" s="60"/>
      <c r="CI255" s="60"/>
      <c r="CJ255" s="60"/>
      <c r="CK255" s="60"/>
      <c r="CL255" s="60"/>
      <c r="CM255" s="60"/>
    </row>
    <row r="256" spans="1:91" ht="19.5" customHeight="1">
      <c r="A256" s="59"/>
      <c r="B256" s="59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1"/>
      <c r="T256" s="60"/>
      <c r="U256" s="60"/>
      <c r="V256" s="61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2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1"/>
      <c r="BW256" s="60"/>
      <c r="BX256" s="60"/>
      <c r="BY256" s="61"/>
      <c r="BZ256" s="61"/>
      <c r="CA256" s="61"/>
      <c r="CB256" s="61"/>
      <c r="CC256" s="61"/>
      <c r="CD256" s="61"/>
      <c r="CE256" s="61"/>
      <c r="CF256" s="61"/>
      <c r="CG256" s="60"/>
      <c r="CH256" s="60"/>
      <c r="CI256" s="60"/>
      <c r="CJ256" s="60"/>
      <c r="CK256" s="60"/>
      <c r="CL256" s="60"/>
      <c r="CM256" s="60"/>
    </row>
    <row r="257" spans="1:91" ht="19.5" customHeight="1">
      <c r="A257" s="59"/>
      <c r="B257" s="59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1"/>
      <c r="T257" s="60"/>
      <c r="U257" s="60"/>
      <c r="V257" s="61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2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1"/>
      <c r="BW257" s="60"/>
      <c r="BX257" s="60"/>
      <c r="BY257" s="61"/>
      <c r="BZ257" s="61"/>
      <c r="CA257" s="61"/>
      <c r="CB257" s="61"/>
      <c r="CC257" s="61"/>
      <c r="CD257" s="61"/>
      <c r="CE257" s="61"/>
      <c r="CF257" s="61"/>
      <c r="CG257" s="60"/>
      <c r="CH257" s="60"/>
      <c r="CI257" s="60"/>
      <c r="CJ257" s="60"/>
      <c r="CK257" s="60"/>
      <c r="CL257" s="60"/>
      <c r="CM257" s="60"/>
    </row>
    <row r="258" spans="1:91" ht="19.5" customHeight="1">
      <c r="A258" s="59"/>
      <c r="B258" s="59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1"/>
      <c r="T258" s="60"/>
      <c r="U258" s="60"/>
      <c r="V258" s="61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2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1"/>
      <c r="BW258" s="60"/>
      <c r="BX258" s="60"/>
      <c r="BY258" s="61"/>
      <c r="BZ258" s="61"/>
      <c r="CA258" s="61"/>
      <c r="CB258" s="61"/>
      <c r="CC258" s="61"/>
      <c r="CD258" s="61"/>
      <c r="CE258" s="61"/>
      <c r="CF258" s="61"/>
      <c r="CG258" s="60"/>
      <c r="CH258" s="60"/>
      <c r="CI258" s="60"/>
      <c r="CJ258" s="60"/>
      <c r="CK258" s="60"/>
      <c r="CL258" s="60"/>
      <c r="CM258" s="60"/>
    </row>
    <row r="259" spans="1:91" ht="19.5" customHeight="1">
      <c r="A259" s="59"/>
      <c r="B259" s="59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1"/>
      <c r="T259" s="60"/>
      <c r="U259" s="60"/>
      <c r="V259" s="61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2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1"/>
      <c r="BW259" s="60"/>
      <c r="BX259" s="60"/>
      <c r="BY259" s="61"/>
      <c r="BZ259" s="61"/>
      <c r="CA259" s="61"/>
      <c r="CB259" s="61"/>
      <c r="CC259" s="61"/>
      <c r="CD259" s="61"/>
      <c r="CE259" s="61"/>
      <c r="CF259" s="61"/>
      <c r="CG259" s="60"/>
      <c r="CH259" s="60"/>
      <c r="CI259" s="60"/>
      <c r="CJ259" s="60"/>
      <c r="CK259" s="60"/>
      <c r="CL259" s="60"/>
      <c r="CM259" s="60"/>
    </row>
    <row r="260" spans="1:91" ht="19.5" customHeight="1">
      <c r="A260" s="59"/>
      <c r="B260" s="59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1"/>
      <c r="T260" s="60"/>
      <c r="U260" s="60"/>
      <c r="V260" s="61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2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1"/>
      <c r="BW260" s="60"/>
      <c r="BX260" s="60"/>
      <c r="BY260" s="61"/>
      <c r="BZ260" s="61"/>
      <c r="CA260" s="61"/>
      <c r="CB260" s="61"/>
      <c r="CC260" s="61"/>
      <c r="CD260" s="61"/>
      <c r="CE260" s="61"/>
      <c r="CF260" s="61"/>
      <c r="CG260" s="60"/>
      <c r="CH260" s="60"/>
      <c r="CI260" s="60"/>
      <c r="CJ260" s="60"/>
      <c r="CK260" s="60"/>
      <c r="CL260" s="60"/>
      <c r="CM260" s="60"/>
    </row>
    <row r="261" spans="1:91" ht="19.5" customHeight="1">
      <c r="A261" s="59"/>
      <c r="B261" s="59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1"/>
      <c r="T261" s="60"/>
      <c r="U261" s="60"/>
      <c r="V261" s="61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2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1"/>
      <c r="BW261" s="60"/>
      <c r="BX261" s="60"/>
      <c r="BY261" s="61"/>
      <c r="BZ261" s="61"/>
      <c r="CA261" s="61"/>
      <c r="CB261" s="61"/>
      <c r="CC261" s="61"/>
      <c r="CD261" s="61"/>
      <c r="CE261" s="61"/>
      <c r="CF261" s="61"/>
      <c r="CG261" s="60"/>
      <c r="CH261" s="60"/>
      <c r="CI261" s="60"/>
      <c r="CJ261" s="60"/>
      <c r="CK261" s="60"/>
      <c r="CL261" s="60"/>
      <c r="CM261" s="60"/>
    </row>
    <row r="262" spans="1:91" ht="19.5" customHeight="1">
      <c r="A262" s="59"/>
      <c r="B262" s="59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1"/>
      <c r="T262" s="60"/>
      <c r="U262" s="60"/>
      <c r="V262" s="61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2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1"/>
      <c r="BW262" s="60"/>
      <c r="BX262" s="60"/>
      <c r="BY262" s="61"/>
      <c r="BZ262" s="61"/>
      <c r="CA262" s="61"/>
      <c r="CB262" s="61"/>
      <c r="CC262" s="61"/>
      <c r="CD262" s="61"/>
      <c r="CE262" s="61"/>
      <c r="CF262" s="61"/>
      <c r="CG262" s="60"/>
      <c r="CH262" s="60"/>
      <c r="CI262" s="60"/>
      <c r="CJ262" s="60"/>
      <c r="CK262" s="60"/>
      <c r="CL262" s="60"/>
      <c r="CM262" s="60"/>
    </row>
    <row r="263" spans="1:91" ht="19.5" customHeight="1">
      <c r="A263" s="59"/>
      <c r="B263" s="59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1"/>
      <c r="T263" s="60"/>
      <c r="U263" s="60"/>
      <c r="V263" s="61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2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1"/>
      <c r="BW263" s="60"/>
      <c r="BX263" s="60"/>
      <c r="BY263" s="61"/>
      <c r="BZ263" s="61"/>
      <c r="CA263" s="61"/>
      <c r="CB263" s="61"/>
      <c r="CC263" s="61"/>
      <c r="CD263" s="61"/>
      <c r="CE263" s="61"/>
      <c r="CF263" s="61"/>
      <c r="CG263" s="60"/>
      <c r="CH263" s="60"/>
      <c r="CI263" s="60"/>
      <c r="CJ263" s="60"/>
      <c r="CK263" s="60"/>
      <c r="CL263" s="60"/>
      <c r="CM263" s="60"/>
    </row>
    <row r="264" spans="1:91" ht="19.5" customHeight="1">
      <c r="A264" s="59"/>
      <c r="B264" s="59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1"/>
      <c r="T264" s="60"/>
      <c r="U264" s="60"/>
      <c r="V264" s="61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2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1"/>
      <c r="BW264" s="60"/>
      <c r="BX264" s="60"/>
      <c r="BY264" s="61"/>
      <c r="BZ264" s="61"/>
      <c r="CA264" s="61"/>
      <c r="CB264" s="61"/>
      <c r="CC264" s="61"/>
      <c r="CD264" s="61"/>
      <c r="CE264" s="61"/>
      <c r="CF264" s="61"/>
      <c r="CG264" s="60"/>
      <c r="CH264" s="60"/>
      <c r="CI264" s="60"/>
      <c r="CJ264" s="60"/>
      <c r="CK264" s="60"/>
      <c r="CL264" s="60"/>
      <c r="CM264" s="60"/>
    </row>
    <row r="265" spans="1:91" ht="19.5" customHeight="1">
      <c r="A265" s="59"/>
      <c r="B265" s="59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1"/>
      <c r="T265" s="60"/>
      <c r="U265" s="60"/>
      <c r="V265" s="61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2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1"/>
      <c r="BW265" s="60"/>
      <c r="BX265" s="60"/>
      <c r="BY265" s="61"/>
      <c r="BZ265" s="61"/>
      <c r="CA265" s="61"/>
      <c r="CB265" s="61"/>
      <c r="CC265" s="61"/>
      <c r="CD265" s="61"/>
      <c r="CE265" s="61"/>
      <c r="CF265" s="61"/>
      <c r="CG265" s="60"/>
      <c r="CH265" s="60"/>
      <c r="CI265" s="60"/>
      <c r="CJ265" s="60"/>
      <c r="CK265" s="60"/>
      <c r="CL265" s="60"/>
      <c r="CM265" s="60"/>
    </row>
    <row r="266" spans="1:91" ht="19.5" customHeight="1">
      <c r="A266" s="59"/>
      <c r="B266" s="59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1"/>
      <c r="T266" s="60"/>
      <c r="U266" s="60"/>
      <c r="V266" s="61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2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1"/>
      <c r="BW266" s="60"/>
      <c r="BX266" s="60"/>
      <c r="BY266" s="61"/>
      <c r="BZ266" s="61"/>
      <c r="CA266" s="61"/>
      <c r="CB266" s="61"/>
      <c r="CC266" s="61"/>
      <c r="CD266" s="61"/>
      <c r="CE266" s="61"/>
      <c r="CF266" s="61"/>
      <c r="CG266" s="60"/>
      <c r="CH266" s="60"/>
      <c r="CI266" s="60"/>
      <c r="CJ266" s="60"/>
      <c r="CK266" s="60"/>
      <c r="CL266" s="60"/>
      <c r="CM266" s="60"/>
    </row>
    <row r="267" spans="1:91" ht="19.5" customHeight="1">
      <c r="A267" s="59"/>
      <c r="B267" s="59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1"/>
      <c r="T267" s="60"/>
      <c r="U267" s="60"/>
      <c r="V267" s="61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2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1"/>
      <c r="BW267" s="60"/>
      <c r="BX267" s="60"/>
      <c r="BY267" s="61"/>
      <c r="BZ267" s="61"/>
      <c r="CA267" s="61"/>
      <c r="CB267" s="61"/>
      <c r="CC267" s="61"/>
      <c r="CD267" s="61"/>
      <c r="CE267" s="61"/>
      <c r="CF267" s="61"/>
      <c r="CG267" s="60"/>
      <c r="CH267" s="60"/>
      <c r="CI267" s="60"/>
      <c r="CJ267" s="60"/>
      <c r="CK267" s="60"/>
      <c r="CL267" s="60"/>
      <c r="CM267" s="60"/>
    </row>
    <row r="268" spans="1:91" ht="19.5" customHeight="1">
      <c r="A268" s="59"/>
      <c r="B268" s="59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1"/>
      <c r="T268" s="60"/>
      <c r="U268" s="60"/>
      <c r="V268" s="61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2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1"/>
      <c r="BW268" s="60"/>
      <c r="BX268" s="60"/>
      <c r="BY268" s="61"/>
      <c r="BZ268" s="61"/>
      <c r="CA268" s="61"/>
      <c r="CB268" s="61"/>
      <c r="CC268" s="61"/>
      <c r="CD268" s="61"/>
      <c r="CE268" s="61"/>
      <c r="CF268" s="61"/>
      <c r="CG268" s="60"/>
      <c r="CH268" s="60"/>
      <c r="CI268" s="60"/>
      <c r="CJ268" s="60"/>
      <c r="CK268" s="60"/>
      <c r="CL268" s="60"/>
      <c r="CM268" s="60"/>
    </row>
    <row r="269" spans="1:91" ht="19.5" customHeight="1">
      <c r="A269" s="59"/>
      <c r="B269" s="59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1"/>
      <c r="T269" s="60"/>
      <c r="U269" s="60"/>
      <c r="V269" s="61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2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1"/>
      <c r="BW269" s="60"/>
      <c r="BX269" s="60"/>
      <c r="BY269" s="61"/>
      <c r="BZ269" s="61"/>
      <c r="CA269" s="61"/>
      <c r="CB269" s="61"/>
      <c r="CC269" s="61"/>
      <c r="CD269" s="61"/>
      <c r="CE269" s="61"/>
      <c r="CF269" s="61"/>
      <c r="CG269" s="60"/>
      <c r="CH269" s="60"/>
      <c r="CI269" s="60"/>
      <c r="CJ269" s="60"/>
      <c r="CK269" s="60"/>
      <c r="CL269" s="60"/>
      <c r="CM269" s="60"/>
    </row>
    <row r="270" spans="1:91" ht="19.5" customHeight="1">
      <c r="A270" s="59"/>
      <c r="B270" s="59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1"/>
      <c r="T270" s="60"/>
      <c r="U270" s="60"/>
      <c r="V270" s="61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2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1"/>
      <c r="BW270" s="60"/>
      <c r="BX270" s="60"/>
      <c r="BY270" s="61"/>
      <c r="BZ270" s="61"/>
      <c r="CA270" s="61"/>
      <c r="CB270" s="61"/>
      <c r="CC270" s="61"/>
      <c r="CD270" s="61"/>
      <c r="CE270" s="61"/>
      <c r="CF270" s="61"/>
      <c r="CG270" s="60"/>
      <c r="CH270" s="60"/>
      <c r="CI270" s="60"/>
      <c r="CJ270" s="60"/>
      <c r="CK270" s="60"/>
      <c r="CL270" s="60"/>
      <c r="CM270" s="60"/>
    </row>
    <row r="271" spans="1:91" ht="19.5" customHeight="1">
      <c r="A271" s="59"/>
      <c r="B271" s="59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1"/>
      <c r="T271" s="60"/>
      <c r="U271" s="60"/>
      <c r="V271" s="61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2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1"/>
      <c r="BW271" s="60"/>
      <c r="BX271" s="60"/>
      <c r="BY271" s="61"/>
      <c r="BZ271" s="61"/>
      <c r="CA271" s="61"/>
      <c r="CB271" s="61"/>
      <c r="CC271" s="61"/>
      <c r="CD271" s="61"/>
      <c r="CE271" s="61"/>
      <c r="CF271" s="61"/>
      <c r="CG271" s="60"/>
      <c r="CH271" s="60"/>
      <c r="CI271" s="60"/>
      <c r="CJ271" s="60"/>
      <c r="CK271" s="60"/>
      <c r="CL271" s="60"/>
      <c r="CM271" s="60"/>
    </row>
    <row r="272" spans="1:91" ht="19.5" customHeight="1">
      <c r="A272" s="59"/>
      <c r="B272" s="59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1"/>
      <c r="T272" s="60"/>
      <c r="U272" s="60"/>
      <c r="V272" s="61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2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1"/>
      <c r="BW272" s="60"/>
      <c r="BX272" s="60"/>
      <c r="BY272" s="61"/>
      <c r="BZ272" s="61"/>
      <c r="CA272" s="61"/>
      <c r="CB272" s="61"/>
      <c r="CC272" s="61"/>
      <c r="CD272" s="61"/>
      <c r="CE272" s="61"/>
      <c r="CF272" s="61"/>
      <c r="CG272" s="60"/>
      <c r="CH272" s="60"/>
      <c r="CI272" s="60"/>
      <c r="CJ272" s="60"/>
      <c r="CK272" s="60"/>
      <c r="CL272" s="60"/>
      <c r="CM272" s="60"/>
    </row>
    <row r="273" spans="1:91" ht="19.5" customHeight="1">
      <c r="A273" s="59"/>
      <c r="B273" s="59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1"/>
      <c r="T273" s="60"/>
      <c r="U273" s="60"/>
      <c r="V273" s="61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2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1"/>
      <c r="BW273" s="60"/>
      <c r="BX273" s="60"/>
      <c r="BY273" s="61"/>
      <c r="BZ273" s="61"/>
      <c r="CA273" s="61"/>
      <c r="CB273" s="61"/>
      <c r="CC273" s="61"/>
      <c r="CD273" s="61"/>
      <c r="CE273" s="61"/>
      <c r="CF273" s="61"/>
      <c r="CG273" s="60"/>
      <c r="CH273" s="60"/>
      <c r="CI273" s="60"/>
      <c r="CJ273" s="60"/>
      <c r="CK273" s="60"/>
      <c r="CL273" s="60"/>
      <c r="CM273" s="60"/>
    </row>
    <row r="274" spans="1:91" ht="19.5" customHeight="1">
      <c r="A274" s="59"/>
      <c r="B274" s="59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1"/>
      <c r="T274" s="60"/>
      <c r="U274" s="60"/>
      <c r="V274" s="61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2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1"/>
      <c r="BW274" s="60"/>
      <c r="BX274" s="60"/>
      <c r="BY274" s="61"/>
      <c r="BZ274" s="61"/>
      <c r="CA274" s="61"/>
      <c r="CB274" s="61"/>
      <c r="CC274" s="61"/>
      <c r="CD274" s="61"/>
      <c r="CE274" s="61"/>
      <c r="CF274" s="61"/>
      <c r="CG274" s="60"/>
      <c r="CH274" s="60"/>
      <c r="CI274" s="60"/>
      <c r="CJ274" s="60"/>
      <c r="CK274" s="60"/>
      <c r="CL274" s="60"/>
      <c r="CM274" s="60"/>
    </row>
    <row r="275" spans="1:91" ht="19.5" customHeight="1">
      <c r="A275" s="59"/>
      <c r="B275" s="59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1"/>
      <c r="T275" s="60"/>
      <c r="U275" s="60"/>
      <c r="V275" s="61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2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1"/>
      <c r="BW275" s="60"/>
      <c r="BX275" s="60"/>
      <c r="BY275" s="61"/>
      <c r="BZ275" s="61"/>
      <c r="CA275" s="61"/>
      <c r="CB275" s="61"/>
      <c r="CC275" s="61"/>
      <c r="CD275" s="61"/>
      <c r="CE275" s="61"/>
      <c r="CF275" s="61"/>
      <c r="CG275" s="60"/>
      <c r="CH275" s="60"/>
      <c r="CI275" s="60"/>
      <c r="CJ275" s="60"/>
      <c r="CK275" s="60"/>
      <c r="CL275" s="60"/>
      <c r="CM275" s="60"/>
    </row>
    <row r="276" spans="1:91" ht="19.5" customHeight="1">
      <c r="A276" s="59"/>
      <c r="B276" s="59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1"/>
      <c r="T276" s="60"/>
      <c r="U276" s="60"/>
      <c r="V276" s="61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2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1"/>
      <c r="BW276" s="60"/>
      <c r="BX276" s="60"/>
      <c r="BY276" s="61"/>
      <c r="BZ276" s="61"/>
      <c r="CA276" s="61"/>
      <c r="CB276" s="61"/>
      <c r="CC276" s="61"/>
      <c r="CD276" s="61"/>
      <c r="CE276" s="61"/>
      <c r="CF276" s="61"/>
      <c r="CG276" s="60"/>
      <c r="CH276" s="60"/>
      <c r="CI276" s="60"/>
      <c r="CJ276" s="60"/>
      <c r="CK276" s="60"/>
      <c r="CL276" s="60"/>
      <c r="CM276" s="60"/>
    </row>
    <row r="277" spans="1:91" ht="19.5" customHeight="1">
      <c r="A277" s="59"/>
      <c r="B277" s="59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1"/>
      <c r="T277" s="60"/>
      <c r="U277" s="60"/>
      <c r="V277" s="61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2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1"/>
      <c r="BW277" s="60"/>
      <c r="BX277" s="60"/>
      <c r="BY277" s="61"/>
      <c r="BZ277" s="61"/>
      <c r="CA277" s="61"/>
      <c r="CB277" s="61"/>
      <c r="CC277" s="61"/>
      <c r="CD277" s="61"/>
      <c r="CE277" s="61"/>
      <c r="CF277" s="61"/>
      <c r="CG277" s="60"/>
      <c r="CH277" s="60"/>
      <c r="CI277" s="60"/>
      <c r="CJ277" s="60"/>
      <c r="CK277" s="60"/>
      <c r="CL277" s="60"/>
      <c r="CM277" s="60"/>
    </row>
    <row r="278" spans="1:91" ht="19.5" customHeight="1">
      <c r="A278" s="59"/>
      <c r="B278" s="59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1"/>
      <c r="T278" s="60"/>
      <c r="U278" s="60"/>
      <c r="V278" s="61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2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1"/>
      <c r="BW278" s="60"/>
      <c r="BX278" s="60"/>
      <c r="BY278" s="61"/>
      <c r="BZ278" s="61"/>
      <c r="CA278" s="61"/>
      <c r="CB278" s="61"/>
      <c r="CC278" s="61"/>
      <c r="CD278" s="61"/>
      <c r="CE278" s="61"/>
      <c r="CF278" s="61"/>
      <c r="CG278" s="60"/>
      <c r="CH278" s="60"/>
      <c r="CI278" s="60"/>
      <c r="CJ278" s="60"/>
      <c r="CK278" s="60"/>
      <c r="CL278" s="60"/>
      <c r="CM278" s="60"/>
    </row>
    <row r="279" spans="1:91" ht="19.5" customHeight="1">
      <c r="A279" s="59"/>
      <c r="B279" s="59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1"/>
      <c r="T279" s="60"/>
      <c r="U279" s="60"/>
      <c r="V279" s="61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2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1"/>
      <c r="BW279" s="60"/>
      <c r="BX279" s="60"/>
      <c r="BY279" s="61"/>
      <c r="BZ279" s="61"/>
      <c r="CA279" s="61"/>
      <c r="CB279" s="61"/>
      <c r="CC279" s="61"/>
      <c r="CD279" s="61"/>
      <c r="CE279" s="61"/>
      <c r="CF279" s="61"/>
      <c r="CG279" s="60"/>
      <c r="CH279" s="60"/>
      <c r="CI279" s="60"/>
      <c r="CJ279" s="60"/>
      <c r="CK279" s="60"/>
      <c r="CL279" s="60"/>
      <c r="CM279" s="60"/>
    </row>
    <row r="280" spans="1:91" ht="19.5" customHeight="1">
      <c r="A280" s="59"/>
      <c r="B280" s="59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1"/>
      <c r="T280" s="60"/>
      <c r="U280" s="60"/>
      <c r="V280" s="61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2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1"/>
      <c r="BW280" s="60"/>
      <c r="BX280" s="60"/>
      <c r="BY280" s="61"/>
      <c r="BZ280" s="61"/>
      <c r="CA280" s="61"/>
      <c r="CB280" s="61"/>
      <c r="CC280" s="61"/>
      <c r="CD280" s="61"/>
      <c r="CE280" s="61"/>
      <c r="CF280" s="61"/>
      <c r="CG280" s="60"/>
      <c r="CH280" s="60"/>
      <c r="CI280" s="60"/>
      <c r="CJ280" s="60"/>
      <c r="CK280" s="60"/>
      <c r="CL280" s="60"/>
      <c r="CM280" s="60"/>
    </row>
    <row r="281" spans="1:91" ht="19.5" customHeight="1">
      <c r="A281" s="59"/>
      <c r="B281" s="59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1"/>
      <c r="T281" s="60"/>
      <c r="U281" s="60"/>
      <c r="V281" s="61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2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1"/>
      <c r="BW281" s="60"/>
      <c r="BX281" s="60"/>
      <c r="BY281" s="61"/>
      <c r="BZ281" s="61"/>
      <c r="CA281" s="61"/>
      <c r="CB281" s="61"/>
      <c r="CC281" s="61"/>
      <c r="CD281" s="61"/>
      <c r="CE281" s="61"/>
      <c r="CF281" s="61"/>
      <c r="CG281" s="60"/>
      <c r="CH281" s="60"/>
      <c r="CI281" s="60"/>
      <c r="CJ281" s="60"/>
      <c r="CK281" s="60"/>
      <c r="CL281" s="60"/>
      <c r="CM281" s="60"/>
    </row>
    <row r="282" spans="1:91" ht="19.5" customHeight="1">
      <c r="A282" s="59"/>
      <c r="B282" s="59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1"/>
      <c r="T282" s="60"/>
      <c r="U282" s="60"/>
      <c r="V282" s="61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2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1"/>
      <c r="BW282" s="60"/>
      <c r="BX282" s="60"/>
      <c r="BY282" s="61"/>
      <c r="BZ282" s="61"/>
      <c r="CA282" s="61"/>
      <c r="CB282" s="61"/>
      <c r="CC282" s="61"/>
      <c r="CD282" s="61"/>
      <c r="CE282" s="61"/>
      <c r="CF282" s="61"/>
      <c r="CG282" s="60"/>
      <c r="CH282" s="60"/>
      <c r="CI282" s="60"/>
      <c r="CJ282" s="60"/>
      <c r="CK282" s="60"/>
      <c r="CL282" s="60"/>
      <c r="CM282" s="60"/>
    </row>
    <row r="283" spans="1:91" ht="19.5" customHeight="1">
      <c r="A283" s="59"/>
      <c r="B283" s="59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1"/>
      <c r="T283" s="60"/>
      <c r="U283" s="60"/>
      <c r="V283" s="61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2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1"/>
      <c r="BW283" s="60"/>
      <c r="BX283" s="60"/>
      <c r="BY283" s="61"/>
      <c r="BZ283" s="61"/>
      <c r="CA283" s="61"/>
      <c r="CB283" s="61"/>
      <c r="CC283" s="61"/>
      <c r="CD283" s="61"/>
      <c r="CE283" s="61"/>
      <c r="CF283" s="61"/>
      <c r="CG283" s="60"/>
      <c r="CH283" s="60"/>
      <c r="CI283" s="60"/>
      <c r="CJ283" s="60"/>
      <c r="CK283" s="60"/>
      <c r="CL283" s="60"/>
      <c r="CM283" s="60"/>
    </row>
    <row r="284" spans="1:91" ht="19.5" customHeight="1">
      <c r="A284" s="59"/>
      <c r="B284" s="59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1"/>
      <c r="T284" s="60"/>
      <c r="U284" s="60"/>
      <c r="V284" s="61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2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1"/>
      <c r="BW284" s="60"/>
      <c r="BX284" s="60"/>
      <c r="BY284" s="61"/>
      <c r="BZ284" s="61"/>
      <c r="CA284" s="61"/>
      <c r="CB284" s="61"/>
      <c r="CC284" s="61"/>
      <c r="CD284" s="61"/>
      <c r="CE284" s="61"/>
      <c r="CF284" s="61"/>
      <c r="CG284" s="60"/>
      <c r="CH284" s="60"/>
      <c r="CI284" s="60"/>
      <c r="CJ284" s="60"/>
      <c r="CK284" s="60"/>
      <c r="CL284" s="60"/>
      <c r="CM284" s="60"/>
    </row>
    <row r="285" spans="1:91" ht="19.5" customHeight="1">
      <c r="A285" s="59"/>
      <c r="B285" s="59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1"/>
      <c r="T285" s="60"/>
      <c r="U285" s="60"/>
      <c r="V285" s="61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2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1"/>
      <c r="BW285" s="60"/>
      <c r="BX285" s="60"/>
      <c r="BY285" s="61"/>
      <c r="BZ285" s="61"/>
      <c r="CA285" s="61"/>
      <c r="CB285" s="61"/>
      <c r="CC285" s="61"/>
      <c r="CD285" s="61"/>
      <c r="CE285" s="61"/>
      <c r="CF285" s="61"/>
      <c r="CG285" s="60"/>
      <c r="CH285" s="60"/>
      <c r="CI285" s="60"/>
      <c r="CJ285" s="60"/>
      <c r="CK285" s="60"/>
      <c r="CL285" s="60"/>
      <c r="CM285" s="60"/>
    </row>
    <row r="286" spans="1:91" ht="19.5" customHeight="1">
      <c r="A286" s="59"/>
      <c r="B286" s="59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1"/>
      <c r="T286" s="60"/>
      <c r="U286" s="60"/>
      <c r="V286" s="61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2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1"/>
      <c r="BW286" s="60"/>
      <c r="BX286" s="60"/>
      <c r="BY286" s="61"/>
      <c r="BZ286" s="61"/>
      <c r="CA286" s="61"/>
      <c r="CB286" s="61"/>
      <c r="CC286" s="61"/>
      <c r="CD286" s="61"/>
      <c r="CE286" s="61"/>
      <c r="CF286" s="61"/>
      <c r="CG286" s="60"/>
      <c r="CH286" s="60"/>
      <c r="CI286" s="60"/>
      <c r="CJ286" s="60"/>
      <c r="CK286" s="60"/>
      <c r="CL286" s="60"/>
      <c r="CM286" s="60"/>
    </row>
    <row r="287" spans="1:91" ht="19.5" customHeight="1">
      <c r="A287" s="59"/>
      <c r="B287" s="59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1"/>
      <c r="T287" s="60"/>
      <c r="U287" s="60"/>
      <c r="V287" s="61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2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1"/>
      <c r="BW287" s="60"/>
      <c r="BX287" s="60"/>
      <c r="BY287" s="61"/>
      <c r="BZ287" s="61"/>
      <c r="CA287" s="61"/>
      <c r="CB287" s="61"/>
      <c r="CC287" s="61"/>
      <c r="CD287" s="61"/>
      <c r="CE287" s="61"/>
      <c r="CF287" s="61"/>
      <c r="CG287" s="60"/>
      <c r="CH287" s="60"/>
      <c r="CI287" s="60"/>
      <c r="CJ287" s="60"/>
      <c r="CK287" s="60"/>
      <c r="CL287" s="60"/>
      <c r="CM287" s="60"/>
    </row>
    <row r="288" spans="1:91" ht="19.5" customHeight="1">
      <c r="A288" s="59"/>
      <c r="B288" s="59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1"/>
      <c r="T288" s="60"/>
      <c r="U288" s="60"/>
      <c r="V288" s="61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2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1"/>
      <c r="BW288" s="60"/>
      <c r="BX288" s="60"/>
      <c r="BY288" s="61"/>
      <c r="BZ288" s="61"/>
      <c r="CA288" s="61"/>
      <c r="CB288" s="61"/>
      <c r="CC288" s="61"/>
      <c r="CD288" s="61"/>
      <c r="CE288" s="61"/>
      <c r="CF288" s="61"/>
      <c r="CG288" s="60"/>
      <c r="CH288" s="60"/>
      <c r="CI288" s="60"/>
      <c r="CJ288" s="60"/>
      <c r="CK288" s="60"/>
      <c r="CL288" s="60"/>
      <c r="CM288" s="60"/>
    </row>
    <row r="289" spans="1:91" ht="19.5" customHeight="1">
      <c r="A289" s="59"/>
      <c r="B289" s="59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1"/>
      <c r="T289" s="60"/>
      <c r="U289" s="60"/>
      <c r="V289" s="61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2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1"/>
      <c r="BW289" s="60"/>
      <c r="BX289" s="60"/>
      <c r="BY289" s="61"/>
      <c r="BZ289" s="61"/>
      <c r="CA289" s="61"/>
      <c r="CB289" s="61"/>
      <c r="CC289" s="61"/>
      <c r="CD289" s="61"/>
      <c r="CE289" s="61"/>
      <c r="CF289" s="61"/>
      <c r="CG289" s="60"/>
      <c r="CH289" s="60"/>
      <c r="CI289" s="60"/>
      <c r="CJ289" s="60"/>
      <c r="CK289" s="60"/>
      <c r="CL289" s="60"/>
      <c r="CM289" s="60"/>
    </row>
    <row r="290" spans="1:91" ht="19.5" customHeight="1">
      <c r="A290" s="59"/>
      <c r="B290" s="59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1"/>
      <c r="T290" s="60"/>
      <c r="U290" s="60"/>
      <c r="V290" s="61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2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1"/>
      <c r="BW290" s="60"/>
      <c r="BX290" s="60"/>
      <c r="BY290" s="61"/>
      <c r="BZ290" s="61"/>
      <c r="CA290" s="61"/>
      <c r="CB290" s="61"/>
      <c r="CC290" s="61"/>
      <c r="CD290" s="61"/>
      <c r="CE290" s="61"/>
      <c r="CF290" s="61"/>
      <c r="CG290" s="60"/>
      <c r="CH290" s="60"/>
      <c r="CI290" s="60"/>
      <c r="CJ290" s="60"/>
      <c r="CK290" s="60"/>
      <c r="CL290" s="60"/>
      <c r="CM290" s="60"/>
    </row>
    <row r="291" spans="1:91" ht="19.5" customHeight="1">
      <c r="A291" s="59"/>
      <c r="B291" s="59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1"/>
      <c r="T291" s="60"/>
      <c r="U291" s="60"/>
      <c r="V291" s="61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2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1"/>
      <c r="BW291" s="60"/>
      <c r="BX291" s="60"/>
      <c r="BY291" s="61"/>
      <c r="BZ291" s="61"/>
      <c r="CA291" s="61"/>
      <c r="CB291" s="61"/>
      <c r="CC291" s="61"/>
      <c r="CD291" s="61"/>
      <c r="CE291" s="61"/>
      <c r="CF291" s="61"/>
      <c r="CG291" s="60"/>
      <c r="CH291" s="60"/>
      <c r="CI291" s="60"/>
      <c r="CJ291" s="60"/>
      <c r="CK291" s="60"/>
      <c r="CL291" s="60"/>
      <c r="CM291" s="60"/>
    </row>
    <row r="292" spans="1:91" ht="19.5" customHeight="1">
      <c r="A292" s="59"/>
      <c r="B292" s="59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1"/>
      <c r="T292" s="60"/>
      <c r="U292" s="60"/>
      <c r="V292" s="61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2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1"/>
      <c r="BW292" s="60"/>
      <c r="BX292" s="60"/>
      <c r="BY292" s="61"/>
      <c r="BZ292" s="61"/>
      <c r="CA292" s="61"/>
      <c r="CB292" s="61"/>
      <c r="CC292" s="61"/>
      <c r="CD292" s="61"/>
      <c r="CE292" s="61"/>
      <c r="CF292" s="61"/>
      <c r="CG292" s="60"/>
      <c r="CH292" s="60"/>
      <c r="CI292" s="60"/>
      <c r="CJ292" s="60"/>
      <c r="CK292" s="60"/>
      <c r="CL292" s="60"/>
      <c r="CM292" s="60"/>
    </row>
    <row r="293" spans="1:91" ht="19.5" customHeight="1">
      <c r="A293" s="59"/>
      <c r="B293" s="59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1"/>
      <c r="T293" s="60"/>
      <c r="U293" s="60"/>
      <c r="V293" s="61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2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1"/>
      <c r="BW293" s="60"/>
      <c r="BX293" s="60"/>
      <c r="BY293" s="61"/>
      <c r="BZ293" s="61"/>
      <c r="CA293" s="61"/>
      <c r="CB293" s="61"/>
      <c r="CC293" s="61"/>
      <c r="CD293" s="61"/>
      <c r="CE293" s="61"/>
      <c r="CF293" s="61"/>
      <c r="CG293" s="60"/>
      <c r="CH293" s="60"/>
      <c r="CI293" s="60"/>
      <c r="CJ293" s="60"/>
      <c r="CK293" s="60"/>
      <c r="CL293" s="60"/>
      <c r="CM293" s="60"/>
    </row>
    <row r="294" spans="1:91" ht="19.5" customHeight="1">
      <c r="A294" s="59"/>
      <c r="B294" s="59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1"/>
      <c r="T294" s="60"/>
      <c r="U294" s="60"/>
      <c r="V294" s="61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2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1"/>
      <c r="BW294" s="60"/>
      <c r="BX294" s="60"/>
      <c r="BY294" s="61"/>
      <c r="BZ294" s="61"/>
      <c r="CA294" s="61"/>
      <c r="CB294" s="61"/>
      <c r="CC294" s="61"/>
      <c r="CD294" s="61"/>
      <c r="CE294" s="61"/>
      <c r="CF294" s="61"/>
      <c r="CG294" s="60"/>
      <c r="CH294" s="60"/>
      <c r="CI294" s="60"/>
      <c r="CJ294" s="60"/>
      <c r="CK294" s="60"/>
      <c r="CL294" s="60"/>
      <c r="CM294" s="60"/>
    </row>
    <row r="295" spans="1:91" ht="19.5" customHeight="1">
      <c r="A295" s="59"/>
      <c r="B295" s="59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1"/>
      <c r="T295" s="60"/>
      <c r="U295" s="60"/>
      <c r="V295" s="61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2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1"/>
      <c r="BW295" s="60"/>
      <c r="BX295" s="60"/>
      <c r="BY295" s="61"/>
      <c r="BZ295" s="61"/>
      <c r="CA295" s="61"/>
      <c r="CB295" s="61"/>
      <c r="CC295" s="61"/>
      <c r="CD295" s="61"/>
      <c r="CE295" s="61"/>
      <c r="CF295" s="61"/>
      <c r="CG295" s="60"/>
      <c r="CH295" s="60"/>
      <c r="CI295" s="60"/>
      <c r="CJ295" s="60"/>
      <c r="CK295" s="60"/>
      <c r="CL295" s="60"/>
      <c r="CM295" s="60"/>
    </row>
    <row r="296" spans="1:91" ht="19.5" customHeight="1">
      <c r="A296" s="59"/>
      <c r="B296" s="59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1"/>
      <c r="T296" s="60"/>
      <c r="U296" s="60"/>
      <c r="V296" s="61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2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1"/>
      <c r="BW296" s="60"/>
      <c r="BX296" s="60"/>
      <c r="BY296" s="61"/>
      <c r="BZ296" s="61"/>
      <c r="CA296" s="61"/>
      <c r="CB296" s="61"/>
      <c r="CC296" s="61"/>
      <c r="CD296" s="61"/>
      <c r="CE296" s="61"/>
      <c r="CF296" s="61"/>
      <c r="CG296" s="60"/>
      <c r="CH296" s="60"/>
      <c r="CI296" s="60"/>
      <c r="CJ296" s="60"/>
      <c r="CK296" s="60"/>
      <c r="CL296" s="60"/>
      <c r="CM296" s="60"/>
    </row>
    <row r="297" spans="1:91" ht="19.5" customHeight="1">
      <c r="A297" s="59"/>
      <c r="B297" s="59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1"/>
      <c r="T297" s="60"/>
      <c r="U297" s="60"/>
      <c r="V297" s="61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2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1"/>
      <c r="BW297" s="60"/>
      <c r="BX297" s="60"/>
      <c r="BY297" s="61"/>
      <c r="BZ297" s="61"/>
      <c r="CA297" s="61"/>
      <c r="CB297" s="61"/>
      <c r="CC297" s="61"/>
      <c r="CD297" s="61"/>
      <c r="CE297" s="61"/>
      <c r="CF297" s="61"/>
      <c r="CG297" s="60"/>
      <c r="CH297" s="60"/>
      <c r="CI297" s="60"/>
      <c r="CJ297" s="60"/>
      <c r="CK297" s="60"/>
      <c r="CL297" s="60"/>
      <c r="CM297" s="60"/>
    </row>
    <row r="298" spans="1:91" ht="19.5" customHeight="1">
      <c r="A298" s="59"/>
      <c r="B298" s="59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1"/>
      <c r="T298" s="60"/>
      <c r="U298" s="60"/>
      <c r="V298" s="61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2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1"/>
      <c r="BW298" s="60"/>
      <c r="BX298" s="60"/>
      <c r="BY298" s="61"/>
      <c r="BZ298" s="61"/>
      <c r="CA298" s="61"/>
      <c r="CB298" s="61"/>
      <c r="CC298" s="61"/>
      <c r="CD298" s="61"/>
      <c r="CE298" s="61"/>
      <c r="CF298" s="61"/>
      <c r="CG298" s="60"/>
      <c r="CH298" s="60"/>
      <c r="CI298" s="60"/>
      <c r="CJ298" s="60"/>
      <c r="CK298" s="60"/>
      <c r="CL298" s="60"/>
      <c r="CM298" s="60"/>
    </row>
    <row r="299" spans="1:91" ht="19.5" customHeight="1">
      <c r="A299" s="59"/>
      <c r="B299" s="59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1"/>
      <c r="T299" s="60"/>
      <c r="U299" s="60"/>
      <c r="V299" s="61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2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1"/>
      <c r="BW299" s="60"/>
      <c r="BX299" s="60"/>
      <c r="BY299" s="61"/>
      <c r="BZ299" s="61"/>
      <c r="CA299" s="61"/>
      <c r="CB299" s="61"/>
      <c r="CC299" s="61"/>
      <c r="CD299" s="61"/>
      <c r="CE299" s="61"/>
      <c r="CF299" s="61"/>
      <c r="CG299" s="60"/>
      <c r="CH299" s="60"/>
      <c r="CI299" s="60"/>
      <c r="CJ299" s="60"/>
      <c r="CK299" s="60"/>
      <c r="CL299" s="60"/>
      <c r="CM299" s="60"/>
    </row>
    <row r="300" spans="1:91" ht="19.5" customHeight="1">
      <c r="A300" s="59"/>
      <c r="B300" s="59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1"/>
      <c r="T300" s="60"/>
      <c r="U300" s="60"/>
      <c r="V300" s="61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2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1"/>
      <c r="BW300" s="60"/>
      <c r="BX300" s="60"/>
      <c r="BY300" s="61"/>
      <c r="BZ300" s="61"/>
      <c r="CA300" s="61"/>
      <c r="CB300" s="61"/>
      <c r="CC300" s="61"/>
      <c r="CD300" s="61"/>
      <c r="CE300" s="61"/>
      <c r="CF300" s="61"/>
      <c r="CG300" s="60"/>
      <c r="CH300" s="60"/>
      <c r="CI300" s="60"/>
      <c r="CJ300" s="60"/>
      <c r="CK300" s="60"/>
      <c r="CL300" s="60"/>
      <c r="CM300" s="60"/>
    </row>
    <row r="301" spans="1:91" ht="19.5" customHeight="1">
      <c r="A301" s="59"/>
      <c r="B301" s="59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1"/>
      <c r="T301" s="60"/>
      <c r="U301" s="60"/>
      <c r="V301" s="61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2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1"/>
      <c r="BW301" s="60"/>
      <c r="BX301" s="60"/>
      <c r="BY301" s="61"/>
      <c r="BZ301" s="61"/>
      <c r="CA301" s="61"/>
      <c r="CB301" s="61"/>
      <c r="CC301" s="61"/>
      <c r="CD301" s="61"/>
      <c r="CE301" s="61"/>
      <c r="CF301" s="61"/>
      <c r="CG301" s="60"/>
      <c r="CH301" s="60"/>
      <c r="CI301" s="60"/>
      <c r="CJ301" s="60"/>
      <c r="CK301" s="60"/>
      <c r="CL301" s="60"/>
      <c r="CM301" s="60"/>
    </row>
    <row r="302" spans="1:91" ht="19.5" customHeight="1">
      <c r="A302" s="59"/>
      <c r="B302" s="59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1"/>
      <c r="T302" s="60"/>
      <c r="U302" s="60"/>
      <c r="V302" s="61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2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1"/>
      <c r="BW302" s="60"/>
      <c r="BX302" s="60"/>
      <c r="BY302" s="61"/>
      <c r="BZ302" s="61"/>
      <c r="CA302" s="61"/>
      <c r="CB302" s="61"/>
      <c r="CC302" s="61"/>
      <c r="CD302" s="61"/>
      <c r="CE302" s="61"/>
      <c r="CF302" s="61"/>
      <c r="CG302" s="60"/>
      <c r="CH302" s="60"/>
      <c r="CI302" s="60"/>
      <c r="CJ302" s="60"/>
      <c r="CK302" s="60"/>
      <c r="CL302" s="60"/>
      <c r="CM302" s="60"/>
    </row>
    <row r="303" spans="1:91" ht="19.5" customHeight="1">
      <c r="A303" s="59"/>
      <c r="B303" s="59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1"/>
      <c r="T303" s="60"/>
      <c r="U303" s="60"/>
      <c r="V303" s="61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2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1"/>
      <c r="BW303" s="60"/>
      <c r="BX303" s="60"/>
      <c r="BY303" s="61"/>
      <c r="BZ303" s="61"/>
      <c r="CA303" s="61"/>
      <c r="CB303" s="61"/>
      <c r="CC303" s="61"/>
      <c r="CD303" s="61"/>
      <c r="CE303" s="61"/>
      <c r="CF303" s="61"/>
      <c r="CG303" s="60"/>
      <c r="CH303" s="60"/>
      <c r="CI303" s="60"/>
      <c r="CJ303" s="60"/>
      <c r="CK303" s="60"/>
      <c r="CL303" s="60"/>
      <c r="CM303" s="60"/>
    </row>
    <row r="304" spans="1:91" ht="19.5" customHeight="1">
      <c r="A304" s="59"/>
      <c r="B304" s="59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1"/>
      <c r="T304" s="60"/>
      <c r="U304" s="60"/>
      <c r="V304" s="61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2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1"/>
      <c r="BW304" s="60"/>
      <c r="BX304" s="60"/>
      <c r="BY304" s="61"/>
      <c r="BZ304" s="61"/>
      <c r="CA304" s="61"/>
      <c r="CB304" s="61"/>
      <c r="CC304" s="61"/>
      <c r="CD304" s="61"/>
      <c r="CE304" s="61"/>
      <c r="CF304" s="61"/>
      <c r="CG304" s="60"/>
      <c r="CH304" s="60"/>
      <c r="CI304" s="60"/>
      <c r="CJ304" s="60"/>
      <c r="CK304" s="60"/>
      <c r="CL304" s="60"/>
      <c r="CM304" s="60"/>
    </row>
    <row r="305" spans="1:91" ht="19.5" customHeight="1">
      <c r="A305" s="59"/>
      <c r="B305" s="59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1"/>
      <c r="T305" s="60"/>
      <c r="U305" s="60"/>
      <c r="V305" s="61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2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1"/>
      <c r="BW305" s="60"/>
      <c r="BX305" s="60"/>
      <c r="BY305" s="61"/>
      <c r="BZ305" s="61"/>
      <c r="CA305" s="61"/>
      <c r="CB305" s="61"/>
      <c r="CC305" s="61"/>
      <c r="CD305" s="61"/>
      <c r="CE305" s="61"/>
      <c r="CF305" s="61"/>
      <c r="CG305" s="60"/>
      <c r="CH305" s="60"/>
      <c r="CI305" s="60"/>
      <c r="CJ305" s="60"/>
      <c r="CK305" s="60"/>
      <c r="CL305" s="60"/>
      <c r="CM305" s="60"/>
    </row>
    <row r="306" spans="1:91" ht="19.5" customHeight="1">
      <c r="A306" s="59"/>
      <c r="B306" s="59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1"/>
      <c r="T306" s="60"/>
      <c r="U306" s="60"/>
      <c r="V306" s="61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2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1"/>
      <c r="BW306" s="60"/>
      <c r="BX306" s="60"/>
      <c r="BY306" s="61"/>
      <c r="BZ306" s="61"/>
      <c r="CA306" s="61"/>
      <c r="CB306" s="61"/>
      <c r="CC306" s="61"/>
      <c r="CD306" s="61"/>
      <c r="CE306" s="61"/>
      <c r="CF306" s="61"/>
      <c r="CG306" s="60"/>
      <c r="CH306" s="60"/>
      <c r="CI306" s="60"/>
      <c r="CJ306" s="60"/>
      <c r="CK306" s="60"/>
      <c r="CL306" s="60"/>
      <c r="CM306" s="60"/>
    </row>
    <row r="307" spans="1:91" ht="19.5" customHeight="1">
      <c r="A307" s="59"/>
      <c r="B307" s="59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1"/>
      <c r="T307" s="60"/>
      <c r="U307" s="60"/>
      <c r="V307" s="61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2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1"/>
      <c r="BW307" s="60"/>
      <c r="BX307" s="60"/>
      <c r="BY307" s="61"/>
      <c r="BZ307" s="61"/>
      <c r="CA307" s="61"/>
      <c r="CB307" s="61"/>
      <c r="CC307" s="61"/>
      <c r="CD307" s="61"/>
      <c r="CE307" s="61"/>
      <c r="CF307" s="61"/>
      <c r="CG307" s="60"/>
      <c r="CH307" s="60"/>
      <c r="CI307" s="60"/>
      <c r="CJ307" s="60"/>
      <c r="CK307" s="60"/>
      <c r="CL307" s="60"/>
      <c r="CM307" s="60"/>
    </row>
    <row r="308" spans="1:91" ht="19.5" customHeight="1">
      <c r="A308" s="59"/>
      <c r="B308" s="59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1"/>
      <c r="T308" s="60"/>
      <c r="U308" s="60"/>
      <c r="V308" s="61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2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1"/>
      <c r="BW308" s="60"/>
      <c r="BX308" s="60"/>
      <c r="BY308" s="61"/>
      <c r="BZ308" s="61"/>
      <c r="CA308" s="61"/>
      <c r="CB308" s="61"/>
      <c r="CC308" s="61"/>
      <c r="CD308" s="61"/>
      <c r="CE308" s="61"/>
      <c r="CF308" s="61"/>
      <c r="CG308" s="60"/>
      <c r="CH308" s="60"/>
      <c r="CI308" s="60"/>
      <c r="CJ308" s="60"/>
      <c r="CK308" s="60"/>
      <c r="CL308" s="60"/>
      <c r="CM308" s="60"/>
    </row>
    <row r="309" spans="1:91" ht="19.5" customHeight="1">
      <c r="A309" s="59"/>
      <c r="B309" s="59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1"/>
      <c r="T309" s="60"/>
      <c r="U309" s="60"/>
      <c r="V309" s="61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2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1"/>
      <c r="BW309" s="60"/>
      <c r="BX309" s="60"/>
      <c r="BY309" s="61"/>
      <c r="BZ309" s="61"/>
      <c r="CA309" s="61"/>
      <c r="CB309" s="61"/>
      <c r="CC309" s="61"/>
      <c r="CD309" s="61"/>
      <c r="CE309" s="61"/>
      <c r="CF309" s="61"/>
      <c r="CG309" s="60"/>
      <c r="CH309" s="60"/>
      <c r="CI309" s="60"/>
      <c r="CJ309" s="60"/>
      <c r="CK309" s="60"/>
      <c r="CL309" s="60"/>
      <c r="CM309" s="60"/>
    </row>
    <row r="310" spans="1:91" ht="19.5" customHeight="1">
      <c r="A310" s="59"/>
      <c r="B310" s="59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1"/>
      <c r="T310" s="60"/>
      <c r="U310" s="60"/>
      <c r="V310" s="61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2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1"/>
      <c r="BW310" s="60"/>
      <c r="BX310" s="60"/>
      <c r="BY310" s="61"/>
      <c r="BZ310" s="61"/>
      <c r="CA310" s="61"/>
      <c r="CB310" s="61"/>
      <c r="CC310" s="61"/>
      <c r="CD310" s="61"/>
      <c r="CE310" s="61"/>
      <c r="CF310" s="61"/>
      <c r="CG310" s="60"/>
      <c r="CH310" s="60"/>
      <c r="CI310" s="60"/>
      <c r="CJ310" s="60"/>
      <c r="CK310" s="60"/>
      <c r="CL310" s="60"/>
      <c r="CM310" s="60"/>
    </row>
    <row r="311" spans="1:91" ht="19.5" customHeight="1">
      <c r="A311" s="59"/>
      <c r="B311" s="59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1"/>
      <c r="T311" s="60"/>
      <c r="U311" s="60"/>
      <c r="V311" s="61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2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1"/>
      <c r="BW311" s="60"/>
      <c r="BX311" s="60"/>
      <c r="BY311" s="61"/>
      <c r="BZ311" s="61"/>
      <c r="CA311" s="61"/>
      <c r="CB311" s="61"/>
      <c r="CC311" s="61"/>
      <c r="CD311" s="61"/>
      <c r="CE311" s="61"/>
      <c r="CF311" s="61"/>
      <c r="CG311" s="60"/>
      <c r="CH311" s="60"/>
      <c r="CI311" s="60"/>
      <c r="CJ311" s="60"/>
      <c r="CK311" s="60"/>
      <c r="CL311" s="60"/>
      <c r="CM311" s="60"/>
    </row>
    <row r="312" spans="1:91" ht="19.5" customHeight="1">
      <c r="A312" s="59"/>
      <c r="B312" s="59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1"/>
      <c r="T312" s="60"/>
      <c r="U312" s="60"/>
      <c r="V312" s="61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2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1"/>
      <c r="BW312" s="60"/>
      <c r="BX312" s="60"/>
      <c r="BY312" s="61"/>
      <c r="BZ312" s="61"/>
      <c r="CA312" s="61"/>
      <c r="CB312" s="61"/>
      <c r="CC312" s="61"/>
      <c r="CD312" s="61"/>
      <c r="CE312" s="61"/>
      <c r="CF312" s="61"/>
      <c r="CG312" s="60"/>
      <c r="CH312" s="60"/>
      <c r="CI312" s="60"/>
      <c r="CJ312" s="60"/>
      <c r="CK312" s="60"/>
      <c r="CL312" s="60"/>
      <c r="CM312" s="60"/>
    </row>
    <row r="313" spans="1:91" ht="19.5" customHeight="1">
      <c r="A313" s="59"/>
      <c r="B313" s="59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1"/>
      <c r="T313" s="60"/>
      <c r="U313" s="60"/>
      <c r="V313" s="61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2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1"/>
      <c r="BW313" s="60"/>
      <c r="BX313" s="60"/>
      <c r="BY313" s="61"/>
      <c r="BZ313" s="61"/>
      <c r="CA313" s="61"/>
      <c r="CB313" s="61"/>
      <c r="CC313" s="61"/>
      <c r="CD313" s="61"/>
      <c r="CE313" s="61"/>
      <c r="CF313" s="61"/>
      <c r="CG313" s="60"/>
      <c r="CH313" s="60"/>
      <c r="CI313" s="60"/>
      <c r="CJ313" s="60"/>
      <c r="CK313" s="60"/>
      <c r="CL313" s="60"/>
      <c r="CM313" s="60"/>
    </row>
    <row r="314" spans="1:91" ht="19.5" customHeight="1">
      <c r="A314" s="59"/>
      <c r="B314" s="59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1"/>
      <c r="T314" s="60"/>
      <c r="U314" s="60"/>
      <c r="V314" s="61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2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1"/>
      <c r="BW314" s="60"/>
      <c r="BX314" s="60"/>
      <c r="BY314" s="61"/>
      <c r="BZ314" s="61"/>
      <c r="CA314" s="61"/>
      <c r="CB314" s="61"/>
      <c r="CC314" s="61"/>
      <c r="CD314" s="61"/>
      <c r="CE314" s="61"/>
      <c r="CF314" s="61"/>
      <c r="CG314" s="60"/>
      <c r="CH314" s="60"/>
      <c r="CI314" s="60"/>
      <c r="CJ314" s="60"/>
      <c r="CK314" s="60"/>
      <c r="CL314" s="60"/>
      <c r="CM314" s="60"/>
    </row>
    <row r="315" spans="1:91" ht="19.5" customHeight="1">
      <c r="A315" s="59"/>
      <c r="B315" s="59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1"/>
      <c r="T315" s="60"/>
      <c r="U315" s="60"/>
      <c r="V315" s="61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2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1"/>
      <c r="BW315" s="60"/>
      <c r="BX315" s="60"/>
      <c r="BY315" s="61"/>
      <c r="BZ315" s="61"/>
      <c r="CA315" s="61"/>
      <c r="CB315" s="61"/>
      <c r="CC315" s="61"/>
      <c r="CD315" s="61"/>
      <c r="CE315" s="61"/>
      <c r="CF315" s="61"/>
      <c r="CG315" s="60"/>
      <c r="CH315" s="60"/>
      <c r="CI315" s="60"/>
      <c r="CJ315" s="60"/>
      <c r="CK315" s="60"/>
      <c r="CL315" s="60"/>
      <c r="CM315" s="60"/>
    </row>
    <row r="316" spans="1:91" ht="19.5" customHeight="1">
      <c r="A316" s="59"/>
      <c r="B316" s="59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1"/>
      <c r="T316" s="60"/>
      <c r="U316" s="60"/>
      <c r="V316" s="61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2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1"/>
      <c r="BW316" s="60"/>
      <c r="BX316" s="60"/>
      <c r="BY316" s="61"/>
      <c r="BZ316" s="61"/>
      <c r="CA316" s="61"/>
      <c r="CB316" s="61"/>
      <c r="CC316" s="61"/>
      <c r="CD316" s="61"/>
      <c r="CE316" s="61"/>
      <c r="CF316" s="61"/>
      <c r="CG316" s="60"/>
      <c r="CH316" s="60"/>
      <c r="CI316" s="60"/>
      <c r="CJ316" s="60"/>
      <c r="CK316" s="60"/>
      <c r="CL316" s="60"/>
      <c r="CM316" s="60"/>
    </row>
    <row r="317" spans="1:91" ht="19.5" customHeight="1">
      <c r="A317" s="59"/>
      <c r="B317" s="59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1"/>
      <c r="T317" s="60"/>
      <c r="U317" s="60"/>
      <c r="V317" s="61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2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1"/>
      <c r="BW317" s="60"/>
      <c r="BX317" s="60"/>
      <c r="BY317" s="61"/>
      <c r="BZ317" s="61"/>
      <c r="CA317" s="61"/>
      <c r="CB317" s="61"/>
      <c r="CC317" s="61"/>
      <c r="CD317" s="61"/>
      <c r="CE317" s="61"/>
      <c r="CF317" s="61"/>
      <c r="CG317" s="60"/>
      <c r="CH317" s="60"/>
      <c r="CI317" s="60"/>
      <c r="CJ317" s="60"/>
      <c r="CK317" s="60"/>
      <c r="CL317" s="60"/>
      <c r="CM317" s="60"/>
    </row>
    <row r="318" spans="1:91" ht="19.5" customHeight="1">
      <c r="A318" s="59"/>
      <c r="B318" s="59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1"/>
      <c r="T318" s="60"/>
      <c r="U318" s="60"/>
      <c r="V318" s="61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2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1"/>
      <c r="BW318" s="60"/>
      <c r="BX318" s="60"/>
      <c r="BY318" s="61"/>
      <c r="BZ318" s="61"/>
      <c r="CA318" s="61"/>
      <c r="CB318" s="61"/>
      <c r="CC318" s="61"/>
      <c r="CD318" s="61"/>
      <c r="CE318" s="61"/>
      <c r="CF318" s="61"/>
      <c r="CG318" s="60"/>
      <c r="CH318" s="60"/>
      <c r="CI318" s="60"/>
      <c r="CJ318" s="60"/>
      <c r="CK318" s="60"/>
      <c r="CL318" s="60"/>
      <c r="CM318" s="60"/>
    </row>
    <row r="319" spans="1:91" ht="19.5" customHeight="1">
      <c r="A319" s="59"/>
      <c r="B319" s="59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1"/>
      <c r="T319" s="60"/>
      <c r="U319" s="60"/>
      <c r="V319" s="61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2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1"/>
      <c r="BW319" s="60"/>
      <c r="BX319" s="60"/>
      <c r="BY319" s="61"/>
      <c r="BZ319" s="61"/>
      <c r="CA319" s="61"/>
      <c r="CB319" s="61"/>
      <c r="CC319" s="61"/>
      <c r="CD319" s="61"/>
      <c r="CE319" s="61"/>
      <c r="CF319" s="61"/>
      <c r="CG319" s="60"/>
      <c r="CH319" s="60"/>
      <c r="CI319" s="60"/>
      <c r="CJ319" s="60"/>
      <c r="CK319" s="60"/>
      <c r="CL319" s="60"/>
      <c r="CM319" s="60"/>
    </row>
    <row r="320" spans="1:91" ht="19.5" customHeight="1">
      <c r="A320" s="59"/>
      <c r="B320" s="59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1"/>
      <c r="T320" s="60"/>
      <c r="U320" s="60"/>
      <c r="V320" s="61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2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1"/>
      <c r="BW320" s="60"/>
      <c r="BX320" s="60"/>
      <c r="BY320" s="61"/>
      <c r="BZ320" s="61"/>
      <c r="CA320" s="61"/>
      <c r="CB320" s="61"/>
      <c r="CC320" s="61"/>
      <c r="CD320" s="61"/>
      <c r="CE320" s="61"/>
      <c r="CF320" s="61"/>
      <c r="CG320" s="60"/>
      <c r="CH320" s="60"/>
      <c r="CI320" s="60"/>
      <c r="CJ320" s="60"/>
      <c r="CK320" s="60"/>
      <c r="CL320" s="60"/>
      <c r="CM320" s="60"/>
    </row>
    <row r="321" spans="1:91" ht="19.5" customHeight="1">
      <c r="A321" s="59"/>
      <c r="B321" s="59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1"/>
      <c r="T321" s="60"/>
      <c r="U321" s="60"/>
      <c r="V321" s="61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2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1"/>
      <c r="BW321" s="60"/>
      <c r="BX321" s="60"/>
      <c r="BY321" s="61"/>
      <c r="BZ321" s="61"/>
      <c r="CA321" s="61"/>
      <c r="CB321" s="61"/>
      <c r="CC321" s="61"/>
      <c r="CD321" s="61"/>
      <c r="CE321" s="61"/>
      <c r="CF321" s="61"/>
      <c r="CG321" s="60"/>
      <c r="CH321" s="60"/>
      <c r="CI321" s="60"/>
      <c r="CJ321" s="60"/>
      <c r="CK321" s="60"/>
      <c r="CL321" s="60"/>
      <c r="CM321" s="60"/>
    </row>
    <row r="322" spans="1:91" ht="19.5" customHeight="1">
      <c r="A322" s="59"/>
      <c r="B322" s="59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1"/>
      <c r="T322" s="60"/>
      <c r="U322" s="60"/>
      <c r="V322" s="61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2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1"/>
      <c r="BW322" s="60"/>
      <c r="BX322" s="60"/>
      <c r="BY322" s="61"/>
      <c r="BZ322" s="61"/>
      <c r="CA322" s="61"/>
      <c r="CB322" s="61"/>
      <c r="CC322" s="61"/>
      <c r="CD322" s="61"/>
      <c r="CE322" s="61"/>
      <c r="CF322" s="61"/>
      <c r="CG322" s="60"/>
      <c r="CH322" s="60"/>
      <c r="CI322" s="60"/>
      <c r="CJ322" s="60"/>
      <c r="CK322" s="60"/>
      <c r="CL322" s="60"/>
      <c r="CM322" s="60"/>
    </row>
    <row r="323" spans="1:91" ht="19.5" customHeight="1">
      <c r="A323" s="59"/>
      <c r="B323" s="59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1"/>
      <c r="T323" s="60"/>
      <c r="U323" s="60"/>
      <c r="V323" s="61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2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1"/>
      <c r="BW323" s="60"/>
      <c r="BX323" s="60"/>
      <c r="BY323" s="61"/>
      <c r="BZ323" s="61"/>
      <c r="CA323" s="61"/>
      <c r="CB323" s="61"/>
      <c r="CC323" s="61"/>
      <c r="CD323" s="61"/>
      <c r="CE323" s="61"/>
      <c r="CF323" s="61"/>
      <c r="CG323" s="60"/>
      <c r="CH323" s="60"/>
      <c r="CI323" s="60"/>
      <c r="CJ323" s="60"/>
      <c r="CK323" s="60"/>
      <c r="CL323" s="60"/>
      <c r="CM323" s="60"/>
    </row>
    <row r="324" spans="1:91" ht="19.5" customHeight="1">
      <c r="A324" s="59"/>
      <c r="B324" s="59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1"/>
      <c r="T324" s="60"/>
      <c r="U324" s="60"/>
      <c r="V324" s="61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2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1"/>
      <c r="BW324" s="60"/>
      <c r="BX324" s="60"/>
      <c r="BY324" s="61"/>
      <c r="BZ324" s="61"/>
      <c r="CA324" s="61"/>
      <c r="CB324" s="61"/>
      <c r="CC324" s="61"/>
      <c r="CD324" s="61"/>
      <c r="CE324" s="61"/>
      <c r="CF324" s="61"/>
      <c r="CG324" s="60"/>
      <c r="CH324" s="60"/>
      <c r="CI324" s="60"/>
      <c r="CJ324" s="60"/>
      <c r="CK324" s="60"/>
      <c r="CL324" s="60"/>
      <c r="CM324" s="60"/>
    </row>
    <row r="325" spans="1:91" ht="19.5" customHeight="1">
      <c r="A325" s="59"/>
      <c r="B325" s="59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1"/>
      <c r="T325" s="60"/>
      <c r="U325" s="60"/>
      <c r="V325" s="61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2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1"/>
      <c r="BW325" s="60"/>
      <c r="BX325" s="60"/>
      <c r="BY325" s="61"/>
      <c r="BZ325" s="61"/>
      <c r="CA325" s="61"/>
      <c r="CB325" s="61"/>
      <c r="CC325" s="61"/>
      <c r="CD325" s="61"/>
      <c r="CE325" s="61"/>
      <c r="CF325" s="61"/>
      <c r="CG325" s="60"/>
      <c r="CH325" s="60"/>
      <c r="CI325" s="60"/>
      <c r="CJ325" s="60"/>
      <c r="CK325" s="60"/>
      <c r="CL325" s="60"/>
      <c r="CM325" s="60"/>
    </row>
    <row r="326" spans="1:91" ht="19.5" customHeight="1">
      <c r="A326" s="59"/>
      <c r="B326" s="59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1"/>
      <c r="T326" s="60"/>
      <c r="U326" s="60"/>
      <c r="V326" s="61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2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1"/>
      <c r="BW326" s="60"/>
      <c r="BX326" s="60"/>
      <c r="BY326" s="61"/>
      <c r="BZ326" s="61"/>
      <c r="CA326" s="61"/>
      <c r="CB326" s="61"/>
      <c r="CC326" s="61"/>
      <c r="CD326" s="61"/>
      <c r="CE326" s="61"/>
      <c r="CF326" s="61"/>
      <c r="CG326" s="60"/>
      <c r="CH326" s="60"/>
      <c r="CI326" s="60"/>
      <c r="CJ326" s="60"/>
      <c r="CK326" s="60"/>
      <c r="CL326" s="60"/>
      <c r="CM326" s="60"/>
    </row>
    <row r="327" spans="1:91" ht="19.5" customHeight="1">
      <c r="A327" s="59"/>
      <c r="B327" s="59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1"/>
      <c r="T327" s="60"/>
      <c r="U327" s="60"/>
      <c r="V327" s="61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2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1"/>
      <c r="BW327" s="60"/>
      <c r="BX327" s="60"/>
      <c r="BY327" s="61"/>
      <c r="BZ327" s="61"/>
      <c r="CA327" s="61"/>
      <c r="CB327" s="61"/>
      <c r="CC327" s="61"/>
      <c r="CD327" s="61"/>
      <c r="CE327" s="61"/>
      <c r="CF327" s="61"/>
      <c r="CG327" s="60"/>
      <c r="CH327" s="60"/>
      <c r="CI327" s="60"/>
      <c r="CJ327" s="60"/>
      <c r="CK327" s="60"/>
      <c r="CL327" s="60"/>
      <c r="CM327" s="60"/>
    </row>
    <row r="328" spans="1:91" ht="19.5" customHeight="1">
      <c r="A328" s="59"/>
      <c r="B328" s="59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1"/>
      <c r="T328" s="60"/>
      <c r="U328" s="60"/>
      <c r="V328" s="61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2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1"/>
      <c r="BW328" s="60"/>
      <c r="BX328" s="60"/>
      <c r="BY328" s="61"/>
      <c r="BZ328" s="61"/>
      <c r="CA328" s="61"/>
      <c r="CB328" s="61"/>
      <c r="CC328" s="61"/>
      <c r="CD328" s="61"/>
      <c r="CE328" s="61"/>
      <c r="CF328" s="61"/>
      <c r="CG328" s="60"/>
      <c r="CH328" s="60"/>
      <c r="CI328" s="60"/>
      <c r="CJ328" s="60"/>
      <c r="CK328" s="60"/>
      <c r="CL328" s="60"/>
      <c r="CM328" s="60"/>
    </row>
    <row r="329" spans="1:91" ht="19.5" customHeight="1">
      <c r="A329" s="59"/>
      <c r="B329" s="59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1"/>
      <c r="T329" s="60"/>
      <c r="U329" s="60"/>
      <c r="V329" s="61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2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1"/>
      <c r="BW329" s="60"/>
      <c r="BX329" s="60"/>
      <c r="BY329" s="61"/>
      <c r="BZ329" s="61"/>
      <c r="CA329" s="61"/>
      <c r="CB329" s="61"/>
      <c r="CC329" s="61"/>
      <c r="CD329" s="61"/>
      <c r="CE329" s="61"/>
      <c r="CF329" s="61"/>
      <c r="CG329" s="60"/>
      <c r="CH329" s="60"/>
      <c r="CI329" s="60"/>
      <c r="CJ329" s="60"/>
      <c r="CK329" s="60"/>
      <c r="CL329" s="60"/>
      <c r="CM329" s="60"/>
    </row>
    <row r="330" spans="1:91" ht="19.5" customHeight="1">
      <c r="A330" s="59"/>
      <c r="B330" s="59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1"/>
      <c r="T330" s="60"/>
      <c r="U330" s="60"/>
      <c r="V330" s="61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2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1"/>
      <c r="BW330" s="60"/>
      <c r="BX330" s="60"/>
      <c r="BY330" s="61"/>
      <c r="BZ330" s="61"/>
      <c r="CA330" s="61"/>
      <c r="CB330" s="61"/>
      <c r="CC330" s="61"/>
      <c r="CD330" s="61"/>
      <c r="CE330" s="61"/>
      <c r="CF330" s="61"/>
      <c r="CG330" s="60"/>
      <c r="CH330" s="60"/>
      <c r="CI330" s="60"/>
      <c r="CJ330" s="60"/>
      <c r="CK330" s="60"/>
      <c r="CL330" s="60"/>
      <c r="CM330" s="60"/>
    </row>
    <row r="331" spans="1:91" ht="19.5" customHeight="1">
      <c r="A331" s="59"/>
      <c r="B331" s="59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1"/>
      <c r="T331" s="60"/>
      <c r="U331" s="60"/>
      <c r="V331" s="61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2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1"/>
      <c r="BW331" s="60"/>
      <c r="BX331" s="60"/>
      <c r="BY331" s="61"/>
      <c r="BZ331" s="61"/>
      <c r="CA331" s="61"/>
      <c r="CB331" s="61"/>
      <c r="CC331" s="61"/>
      <c r="CD331" s="61"/>
      <c r="CE331" s="61"/>
      <c r="CF331" s="61"/>
      <c r="CG331" s="60"/>
      <c r="CH331" s="60"/>
      <c r="CI331" s="60"/>
      <c r="CJ331" s="60"/>
      <c r="CK331" s="60"/>
      <c r="CL331" s="60"/>
      <c r="CM331" s="60"/>
    </row>
    <row r="332" spans="1:91" ht="19.5" customHeight="1">
      <c r="A332" s="59"/>
      <c r="B332" s="59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1"/>
      <c r="T332" s="60"/>
      <c r="U332" s="60"/>
      <c r="V332" s="61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2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1"/>
      <c r="BW332" s="60"/>
      <c r="BX332" s="60"/>
      <c r="BY332" s="61"/>
      <c r="BZ332" s="61"/>
      <c r="CA332" s="61"/>
      <c r="CB332" s="61"/>
      <c r="CC332" s="61"/>
      <c r="CD332" s="61"/>
      <c r="CE332" s="61"/>
      <c r="CF332" s="61"/>
      <c r="CG332" s="60"/>
      <c r="CH332" s="60"/>
      <c r="CI332" s="60"/>
      <c r="CJ332" s="60"/>
      <c r="CK332" s="60"/>
      <c r="CL332" s="60"/>
      <c r="CM332" s="60"/>
    </row>
    <row r="333" spans="1:91" ht="19.5" customHeight="1">
      <c r="A333" s="59"/>
      <c r="B333" s="59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1"/>
      <c r="T333" s="60"/>
      <c r="U333" s="60"/>
      <c r="V333" s="61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2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1"/>
      <c r="BW333" s="60"/>
      <c r="BX333" s="60"/>
      <c r="BY333" s="61"/>
      <c r="BZ333" s="61"/>
      <c r="CA333" s="61"/>
      <c r="CB333" s="61"/>
      <c r="CC333" s="61"/>
      <c r="CD333" s="61"/>
      <c r="CE333" s="61"/>
      <c r="CF333" s="61"/>
      <c r="CG333" s="60"/>
      <c r="CH333" s="60"/>
      <c r="CI333" s="60"/>
      <c r="CJ333" s="60"/>
      <c r="CK333" s="60"/>
      <c r="CL333" s="60"/>
      <c r="CM333" s="60"/>
    </row>
    <row r="334" spans="1:91" ht="19.5" customHeight="1">
      <c r="A334" s="59"/>
      <c r="B334" s="59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1"/>
      <c r="T334" s="60"/>
      <c r="U334" s="60"/>
      <c r="V334" s="61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2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1"/>
      <c r="BW334" s="60"/>
      <c r="BX334" s="60"/>
      <c r="BY334" s="61"/>
      <c r="BZ334" s="61"/>
      <c r="CA334" s="61"/>
      <c r="CB334" s="61"/>
      <c r="CC334" s="61"/>
      <c r="CD334" s="61"/>
      <c r="CE334" s="61"/>
      <c r="CF334" s="61"/>
      <c r="CG334" s="60"/>
      <c r="CH334" s="60"/>
      <c r="CI334" s="60"/>
      <c r="CJ334" s="60"/>
      <c r="CK334" s="60"/>
      <c r="CL334" s="60"/>
      <c r="CM334" s="60"/>
    </row>
    <row r="335" spans="1:91" ht="19.5" customHeight="1">
      <c r="A335" s="59"/>
      <c r="B335" s="59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1"/>
      <c r="T335" s="60"/>
      <c r="U335" s="60"/>
      <c r="V335" s="61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2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1"/>
      <c r="BW335" s="60"/>
      <c r="BX335" s="60"/>
      <c r="BY335" s="61"/>
      <c r="BZ335" s="61"/>
      <c r="CA335" s="61"/>
      <c r="CB335" s="61"/>
      <c r="CC335" s="61"/>
      <c r="CD335" s="61"/>
      <c r="CE335" s="61"/>
      <c r="CF335" s="61"/>
      <c r="CG335" s="60"/>
      <c r="CH335" s="60"/>
      <c r="CI335" s="60"/>
      <c r="CJ335" s="60"/>
      <c r="CK335" s="60"/>
      <c r="CL335" s="60"/>
      <c r="CM335" s="60"/>
    </row>
    <row r="336" spans="1:91" ht="19.5" customHeight="1">
      <c r="A336" s="59"/>
      <c r="B336" s="59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1"/>
      <c r="T336" s="60"/>
      <c r="U336" s="60"/>
      <c r="V336" s="61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2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1"/>
      <c r="BW336" s="60"/>
      <c r="BX336" s="60"/>
      <c r="BY336" s="61"/>
      <c r="BZ336" s="61"/>
      <c r="CA336" s="61"/>
      <c r="CB336" s="61"/>
      <c r="CC336" s="61"/>
      <c r="CD336" s="61"/>
      <c r="CE336" s="61"/>
      <c r="CF336" s="61"/>
      <c r="CG336" s="60"/>
      <c r="CH336" s="60"/>
      <c r="CI336" s="60"/>
      <c r="CJ336" s="60"/>
      <c r="CK336" s="60"/>
      <c r="CL336" s="60"/>
      <c r="CM336" s="60"/>
    </row>
    <row r="337" spans="1:91" ht="19.5" customHeight="1">
      <c r="A337" s="59"/>
      <c r="B337" s="59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1"/>
      <c r="T337" s="60"/>
      <c r="U337" s="60"/>
      <c r="V337" s="61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2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1"/>
      <c r="BW337" s="60"/>
      <c r="BX337" s="60"/>
      <c r="BY337" s="61"/>
      <c r="BZ337" s="61"/>
      <c r="CA337" s="61"/>
      <c r="CB337" s="61"/>
      <c r="CC337" s="61"/>
      <c r="CD337" s="61"/>
      <c r="CE337" s="61"/>
      <c r="CF337" s="61"/>
      <c r="CG337" s="60"/>
      <c r="CH337" s="60"/>
      <c r="CI337" s="60"/>
      <c r="CJ337" s="60"/>
      <c r="CK337" s="60"/>
      <c r="CL337" s="60"/>
      <c r="CM337" s="60"/>
    </row>
    <row r="338" spans="1:91" ht="19.5" customHeight="1">
      <c r="A338" s="59"/>
      <c r="B338" s="59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1"/>
      <c r="T338" s="60"/>
      <c r="U338" s="60"/>
      <c r="V338" s="61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2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1"/>
      <c r="BW338" s="60"/>
      <c r="BX338" s="60"/>
      <c r="BY338" s="61"/>
      <c r="BZ338" s="61"/>
      <c r="CA338" s="61"/>
      <c r="CB338" s="61"/>
      <c r="CC338" s="61"/>
      <c r="CD338" s="61"/>
      <c r="CE338" s="61"/>
      <c r="CF338" s="61"/>
      <c r="CG338" s="60"/>
      <c r="CH338" s="60"/>
      <c r="CI338" s="60"/>
      <c r="CJ338" s="60"/>
      <c r="CK338" s="60"/>
      <c r="CL338" s="60"/>
      <c r="CM338" s="60"/>
    </row>
    <row r="339" spans="1:91" ht="19.5" customHeight="1">
      <c r="A339" s="59"/>
      <c r="B339" s="59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1"/>
      <c r="T339" s="60"/>
      <c r="U339" s="60"/>
      <c r="V339" s="61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2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1"/>
      <c r="BW339" s="60"/>
      <c r="BX339" s="60"/>
      <c r="BY339" s="61"/>
      <c r="BZ339" s="61"/>
      <c r="CA339" s="61"/>
      <c r="CB339" s="61"/>
      <c r="CC339" s="61"/>
      <c r="CD339" s="61"/>
      <c r="CE339" s="61"/>
      <c r="CF339" s="61"/>
      <c r="CG339" s="60"/>
      <c r="CH339" s="60"/>
      <c r="CI339" s="60"/>
      <c r="CJ339" s="60"/>
      <c r="CK339" s="60"/>
      <c r="CL339" s="60"/>
      <c r="CM339" s="60"/>
    </row>
    <row r="340" spans="1:91" ht="19.5" customHeight="1">
      <c r="A340" s="59"/>
      <c r="B340" s="59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1"/>
      <c r="T340" s="60"/>
      <c r="U340" s="60"/>
      <c r="V340" s="61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2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1"/>
      <c r="BW340" s="60"/>
      <c r="BX340" s="60"/>
      <c r="BY340" s="61"/>
      <c r="BZ340" s="61"/>
      <c r="CA340" s="61"/>
      <c r="CB340" s="61"/>
      <c r="CC340" s="61"/>
      <c r="CD340" s="61"/>
      <c r="CE340" s="61"/>
      <c r="CF340" s="61"/>
      <c r="CG340" s="60"/>
      <c r="CH340" s="60"/>
      <c r="CI340" s="60"/>
      <c r="CJ340" s="60"/>
      <c r="CK340" s="60"/>
      <c r="CL340" s="60"/>
      <c r="CM340" s="60"/>
    </row>
    <row r="341" spans="1:91" ht="19.5" customHeight="1">
      <c r="A341" s="59"/>
      <c r="B341" s="59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1"/>
      <c r="T341" s="60"/>
      <c r="U341" s="60"/>
      <c r="V341" s="61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2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0"/>
      <c r="BT341" s="60"/>
      <c r="BU341" s="61"/>
      <c r="BW341" s="60"/>
      <c r="BX341" s="60"/>
      <c r="BY341" s="61"/>
      <c r="BZ341" s="61"/>
      <c r="CA341" s="61"/>
      <c r="CB341" s="61"/>
      <c r="CC341" s="61"/>
      <c r="CD341" s="61"/>
      <c r="CE341" s="61"/>
      <c r="CF341" s="61"/>
      <c r="CG341" s="60"/>
      <c r="CH341" s="60"/>
      <c r="CI341" s="60"/>
      <c r="CJ341" s="60"/>
      <c r="CK341" s="60"/>
      <c r="CL341" s="60"/>
      <c r="CM341" s="60"/>
    </row>
    <row r="342" spans="1:91" ht="19.5" customHeight="1">
      <c r="A342" s="59"/>
      <c r="B342" s="59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1"/>
      <c r="T342" s="60"/>
      <c r="U342" s="60"/>
      <c r="V342" s="61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2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1"/>
      <c r="BW342" s="60"/>
      <c r="BX342" s="60"/>
      <c r="BY342" s="61"/>
      <c r="BZ342" s="61"/>
      <c r="CA342" s="61"/>
      <c r="CB342" s="61"/>
      <c r="CC342" s="61"/>
      <c r="CD342" s="61"/>
      <c r="CE342" s="61"/>
      <c r="CF342" s="61"/>
      <c r="CG342" s="60"/>
      <c r="CH342" s="60"/>
      <c r="CI342" s="60"/>
      <c r="CJ342" s="60"/>
      <c r="CK342" s="60"/>
      <c r="CL342" s="60"/>
      <c r="CM342" s="60"/>
    </row>
    <row r="343" spans="1:91" ht="19.5" customHeight="1">
      <c r="A343" s="59"/>
      <c r="B343" s="59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1"/>
      <c r="T343" s="60"/>
      <c r="U343" s="60"/>
      <c r="V343" s="61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2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1"/>
      <c r="BW343" s="60"/>
      <c r="BX343" s="60"/>
      <c r="BY343" s="61"/>
      <c r="BZ343" s="61"/>
      <c r="CA343" s="61"/>
      <c r="CB343" s="61"/>
      <c r="CC343" s="61"/>
      <c r="CD343" s="61"/>
      <c r="CE343" s="61"/>
      <c r="CF343" s="61"/>
      <c r="CG343" s="60"/>
      <c r="CH343" s="60"/>
      <c r="CI343" s="60"/>
      <c r="CJ343" s="60"/>
      <c r="CK343" s="60"/>
      <c r="CL343" s="60"/>
      <c r="CM343" s="60"/>
    </row>
    <row r="344" spans="1:91" ht="19.5" customHeight="1">
      <c r="A344" s="59"/>
      <c r="B344" s="59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1"/>
      <c r="T344" s="60"/>
      <c r="U344" s="60"/>
      <c r="V344" s="61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2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1"/>
      <c r="BW344" s="60"/>
      <c r="BX344" s="60"/>
      <c r="BY344" s="61"/>
      <c r="BZ344" s="61"/>
      <c r="CA344" s="61"/>
      <c r="CB344" s="61"/>
      <c r="CC344" s="61"/>
      <c r="CD344" s="61"/>
      <c r="CE344" s="61"/>
      <c r="CF344" s="61"/>
      <c r="CG344" s="60"/>
      <c r="CH344" s="60"/>
      <c r="CI344" s="60"/>
      <c r="CJ344" s="60"/>
      <c r="CK344" s="60"/>
      <c r="CL344" s="60"/>
      <c r="CM344" s="60"/>
    </row>
    <row r="345" spans="1:91" ht="19.5" customHeight="1">
      <c r="A345" s="59"/>
      <c r="B345" s="59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1"/>
      <c r="T345" s="60"/>
      <c r="U345" s="60"/>
      <c r="V345" s="61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2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1"/>
      <c r="BW345" s="60"/>
      <c r="BX345" s="60"/>
      <c r="BY345" s="61"/>
      <c r="BZ345" s="61"/>
      <c r="CA345" s="61"/>
      <c r="CB345" s="61"/>
      <c r="CC345" s="61"/>
      <c r="CD345" s="61"/>
      <c r="CE345" s="61"/>
      <c r="CF345" s="61"/>
      <c r="CG345" s="60"/>
      <c r="CH345" s="60"/>
      <c r="CI345" s="60"/>
      <c r="CJ345" s="60"/>
      <c r="CK345" s="60"/>
      <c r="CL345" s="60"/>
      <c r="CM345" s="60"/>
    </row>
    <row r="346" spans="1:91" ht="19.5" customHeight="1">
      <c r="A346" s="59"/>
      <c r="B346" s="59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1"/>
      <c r="T346" s="60"/>
      <c r="U346" s="60"/>
      <c r="V346" s="61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2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1"/>
      <c r="BW346" s="60"/>
      <c r="BX346" s="60"/>
      <c r="BY346" s="61"/>
      <c r="BZ346" s="61"/>
      <c r="CA346" s="61"/>
      <c r="CB346" s="61"/>
      <c r="CC346" s="61"/>
      <c r="CD346" s="61"/>
      <c r="CE346" s="61"/>
      <c r="CF346" s="61"/>
      <c r="CG346" s="60"/>
      <c r="CH346" s="60"/>
      <c r="CI346" s="60"/>
      <c r="CJ346" s="60"/>
      <c r="CK346" s="60"/>
      <c r="CL346" s="60"/>
      <c r="CM346" s="60"/>
    </row>
    <row r="347" spans="1:91" ht="19.5" customHeight="1">
      <c r="A347" s="59"/>
      <c r="B347" s="59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1"/>
      <c r="T347" s="60"/>
      <c r="U347" s="60"/>
      <c r="V347" s="61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2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0"/>
      <c r="BQ347" s="60"/>
      <c r="BR347" s="60"/>
      <c r="BS347" s="60"/>
      <c r="BT347" s="60"/>
      <c r="BU347" s="61"/>
      <c r="BW347" s="60"/>
      <c r="BX347" s="60"/>
      <c r="BY347" s="61"/>
      <c r="BZ347" s="61"/>
      <c r="CA347" s="61"/>
      <c r="CB347" s="61"/>
      <c r="CC347" s="61"/>
      <c r="CD347" s="61"/>
      <c r="CE347" s="61"/>
      <c r="CF347" s="61"/>
      <c r="CG347" s="60"/>
      <c r="CH347" s="60"/>
      <c r="CI347" s="60"/>
      <c r="CJ347" s="60"/>
      <c r="CK347" s="60"/>
      <c r="CL347" s="60"/>
      <c r="CM347" s="60"/>
    </row>
    <row r="348" spans="1:91" ht="19.5" customHeight="1">
      <c r="A348" s="59"/>
      <c r="B348" s="59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1"/>
      <c r="T348" s="60"/>
      <c r="U348" s="60"/>
      <c r="V348" s="61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2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1"/>
      <c r="BW348" s="60"/>
      <c r="BX348" s="60"/>
      <c r="BY348" s="61"/>
      <c r="BZ348" s="61"/>
      <c r="CA348" s="61"/>
      <c r="CB348" s="61"/>
      <c r="CC348" s="61"/>
      <c r="CD348" s="61"/>
      <c r="CE348" s="61"/>
      <c r="CF348" s="61"/>
      <c r="CG348" s="60"/>
      <c r="CH348" s="60"/>
      <c r="CI348" s="60"/>
      <c r="CJ348" s="60"/>
      <c r="CK348" s="60"/>
      <c r="CL348" s="60"/>
      <c r="CM348" s="60"/>
    </row>
    <row r="349" spans="1:91" ht="19.5" customHeight="1">
      <c r="A349" s="59"/>
      <c r="B349" s="59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1"/>
      <c r="T349" s="60"/>
      <c r="U349" s="60"/>
      <c r="V349" s="61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2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1"/>
      <c r="BW349" s="60"/>
      <c r="BX349" s="60"/>
      <c r="BY349" s="61"/>
      <c r="BZ349" s="61"/>
      <c r="CA349" s="61"/>
      <c r="CB349" s="61"/>
      <c r="CC349" s="61"/>
      <c r="CD349" s="61"/>
      <c r="CE349" s="61"/>
      <c r="CF349" s="61"/>
      <c r="CG349" s="60"/>
      <c r="CH349" s="60"/>
      <c r="CI349" s="60"/>
      <c r="CJ349" s="60"/>
      <c r="CK349" s="60"/>
      <c r="CL349" s="60"/>
      <c r="CM349" s="60"/>
    </row>
    <row r="350" spans="1:91" ht="19.5" customHeight="1">
      <c r="A350" s="59"/>
      <c r="B350" s="59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1"/>
      <c r="T350" s="60"/>
      <c r="U350" s="60"/>
      <c r="V350" s="61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2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1"/>
      <c r="BW350" s="60"/>
      <c r="BX350" s="60"/>
      <c r="BY350" s="61"/>
      <c r="BZ350" s="61"/>
      <c r="CA350" s="61"/>
      <c r="CB350" s="61"/>
      <c r="CC350" s="61"/>
      <c r="CD350" s="61"/>
      <c r="CE350" s="61"/>
      <c r="CF350" s="61"/>
      <c r="CG350" s="60"/>
      <c r="CH350" s="60"/>
      <c r="CI350" s="60"/>
      <c r="CJ350" s="60"/>
      <c r="CK350" s="60"/>
      <c r="CL350" s="60"/>
      <c r="CM350" s="60"/>
    </row>
    <row r="351" spans="1:91" ht="19.5" customHeight="1">
      <c r="A351" s="59"/>
      <c r="B351" s="59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1"/>
      <c r="T351" s="60"/>
      <c r="U351" s="60"/>
      <c r="V351" s="61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2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1"/>
      <c r="BW351" s="60"/>
      <c r="BX351" s="60"/>
      <c r="BY351" s="61"/>
      <c r="BZ351" s="61"/>
      <c r="CA351" s="61"/>
      <c r="CB351" s="61"/>
      <c r="CC351" s="61"/>
      <c r="CD351" s="61"/>
      <c r="CE351" s="61"/>
      <c r="CF351" s="61"/>
      <c r="CG351" s="60"/>
      <c r="CH351" s="60"/>
      <c r="CI351" s="60"/>
      <c r="CJ351" s="60"/>
      <c r="CK351" s="60"/>
      <c r="CL351" s="60"/>
      <c r="CM351" s="60"/>
    </row>
    <row r="352" spans="1:91" ht="19.5" customHeight="1">
      <c r="A352" s="59"/>
      <c r="B352" s="59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1"/>
      <c r="T352" s="60"/>
      <c r="U352" s="60"/>
      <c r="V352" s="61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2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1"/>
      <c r="BW352" s="60"/>
      <c r="BX352" s="60"/>
      <c r="BY352" s="61"/>
      <c r="BZ352" s="61"/>
      <c r="CA352" s="61"/>
      <c r="CB352" s="61"/>
      <c r="CC352" s="61"/>
      <c r="CD352" s="61"/>
      <c r="CE352" s="61"/>
      <c r="CF352" s="61"/>
      <c r="CG352" s="60"/>
      <c r="CH352" s="60"/>
      <c r="CI352" s="60"/>
      <c r="CJ352" s="60"/>
      <c r="CK352" s="60"/>
      <c r="CL352" s="60"/>
      <c r="CM352" s="60"/>
    </row>
    <row r="353" spans="1:91" ht="19.5" customHeight="1">
      <c r="A353" s="59"/>
      <c r="B353" s="59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1"/>
      <c r="T353" s="60"/>
      <c r="U353" s="60"/>
      <c r="V353" s="61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2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1"/>
      <c r="BW353" s="60"/>
      <c r="BX353" s="60"/>
      <c r="BY353" s="61"/>
      <c r="BZ353" s="61"/>
      <c r="CA353" s="61"/>
      <c r="CB353" s="61"/>
      <c r="CC353" s="61"/>
      <c r="CD353" s="61"/>
      <c r="CE353" s="61"/>
      <c r="CF353" s="61"/>
      <c r="CG353" s="60"/>
      <c r="CH353" s="60"/>
      <c r="CI353" s="60"/>
      <c r="CJ353" s="60"/>
      <c r="CK353" s="60"/>
      <c r="CL353" s="60"/>
      <c r="CM353" s="60"/>
    </row>
    <row r="354" spans="1:91" ht="19.5" customHeight="1">
      <c r="A354" s="59"/>
      <c r="B354" s="59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1"/>
      <c r="T354" s="60"/>
      <c r="U354" s="60"/>
      <c r="V354" s="61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2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1"/>
      <c r="BW354" s="60"/>
      <c r="BX354" s="60"/>
      <c r="BY354" s="61"/>
      <c r="BZ354" s="61"/>
      <c r="CA354" s="61"/>
      <c r="CB354" s="61"/>
      <c r="CC354" s="61"/>
      <c r="CD354" s="61"/>
      <c r="CE354" s="61"/>
      <c r="CF354" s="61"/>
      <c r="CG354" s="60"/>
      <c r="CH354" s="60"/>
      <c r="CI354" s="60"/>
      <c r="CJ354" s="60"/>
      <c r="CK354" s="60"/>
      <c r="CL354" s="60"/>
      <c r="CM354" s="60"/>
    </row>
    <row r="355" spans="1:91" ht="19.5" customHeight="1">
      <c r="A355" s="59"/>
      <c r="B355" s="59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1"/>
      <c r="T355" s="60"/>
      <c r="U355" s="60"/>
      <c r="V355" s="61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2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1"/>
      <c r="BW355" s="60"/>
      <c r="BX355" s="60"/>
      <c r="BY355" s="61"/>
      <c r="BZ355" s="61"/>
      <c r="CA355" s="61"/>
      <c r="CB355" s="61"/>
      <c r="CC355" s="61"/>
      <c r="CD355" s="61"/>
      <c r="CE355" s="61"/>
      <c r="CF355" s="61"/>
      <c r="CG355" s="60"/>
      <c r="CH355" s="60"/>
      <c r="CI355" s="60"/>
      <c r="CJ355" s="60"/>
      <c r="CK355" s="60"/>
      <c r="CL355" s="60"/>
      <c r="CM355" s="60"/>
    </row>
    <row r="356" spans="1:91" ht="19.5" customHeight="1">
      <c r="A356" s="59"/>
      <c r="B356" s="59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1"/>
      <c r="T356" s="60"/>
      <c r="U356" s="60"/>
      <c r="V356" s="61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2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1"/>
      <c r="BW356" s="60"/>
      <c r="BX356" s="60"/>
      <c r="BY356" s="61"/>
      <c r="BZ356" s="61"/>
      <c r="CA356" s="61"/>
      <c r="CB356" s="61"/>
      <c r="CC356" s="61"/>
      <c r="CD356" s="61"/>
      <c r="CE356" s="61"/>
      <c r="CF356" s="61"/>
      <c r="CG356" s="60"/>
      <c r="CH356" s="60"/>
      <c r="CI356" s="60"/>
      <c r="CJ356" s="60"/>
      <c r="CK356" s="60"/>
      <c r="CL356" s="60"/>
      <c r="CM356" s="60"/>
    </row>
    <row r="357" spans="1:91" ht="19.5" customHeight="1">
      <c r="A357" s="59"/>
      <c r="B357" s="59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1"/>
      <c r="T357" s="60"/>
      <c r="U357" s="60"/>
      <c r="V357" s="61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2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1"/>
      <c r="BW357" s="60"/>
      <c r="BX357" s="60"/>
      <c r="BY357" s="61"/>
      <c r="BZ357" s="61"/>
      <c r="CA357" s="61"/>
      <c r="CB357" s="61"/>
      <c r="CC357" s="61"/>
      <c r="CD357" s="61"/>
      <c r="CE357" s="61"/>
      <c r="CF357" s="61"/>
      <c r="CG357" s="60"/>
      <c r="CH357" s="60"/>
      <c r="CI357" s="60"/>
      <c r="CJ357" s="60"/>
      <c r="CK357" s="60"/>
      <c r="CL357" s="60"/>
      <c r="CM357" s="60"/>
    </row>
    <row r="358" spans="1:91" ht="19.5" customHeight="1">
      <c r="A358" s="59"/>
      <c r="B358" s="59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1"/>
      <c r="T358" s="60"/>
      <c r="U358" s="60"/>
      <c r="V358" s="61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2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1"/>
      <c r="BW358" s="60"/>
      <c r="BX358" s="60"/>
      <c r="BY358" s="61"/>
      <c r="BZ358" s="61"/>
      <c r="CA358" s="61"/>
      <c r="CB358" s="61"/>
      <c r="CC358" s="61"/>
      <c r="CD358" s="61"/>
      <c r="CE358" s="61"/>
      <c r="CF358" s="61"/>
      <c r="CG358" s="60"/>
      <c r="CH358" s="60"/>
      <c r="CI358" s="60"/>
      <c r="CJ358" s="60"/>
      <c r="CK358" s="60"/>
      <c r="CL358" s="60"/>
      <c r="CM358" s="60"/>
    </row>
    <row r="359" spans="1:91" ht="19.5" customHeight="1">
      <c r="A359" s="59"/>
      <c r="B359" s="59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1"/>
      <c r="T359" s="60"/>
      <c r="U359" s="60"/>
      <c r="V359" s="61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2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1"/>
      <c r="BW359" s="60"/>
      <c r="BX359" s="60"/>
      <c r="BY359" s="61"/>
      <c r="BZ359" s="61"/>
      <c r="CA359" s="61"/>
      <c r="CB359" s="61"/>
      <c r="CC359" s="61"/>
      <c r="CD359" s="61"/>
      <c r="CE359" s="61"/>
      <c r="CF359" s="61"/>
      <c r="CG359" s="60"/>
      <c r="CH359" s="60"/>
      <c r="CI359" s="60"/>
      <c r="CJ359" s="60"/>
      <c r="CK359" s="60"/>
      <c r="CL359" s="60"/>
      <c r="CM359" s="60"/>
    </row>
    <row r="360" spans="1:91" ht="19.5" customHeight="1">
      <c r="A360" s="59"/>
      <c r="B360" s="59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1"/>
      <c r="T360" s="60"/>
      <c r="U360" s="60"/>
      <c r="V360" s="61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2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1"/>
      <c r="BW360" s="60"/>
      <c r="BX360" s="60"/>
      <c r="BY360" s="61"/>
      <c r="BZ360" s="61"/>
      <c r="CA360" s="61"/>
      <c r="CB360" s="61"/>
      <c r="CC360" s="61"/>
      <c r="CD360" s="61"/>
      <c r="CE360" s="61"/>
      <c r="CF360" s="61"/>
      <c r="CG360" s="60"/>
      <c r="CH360" s="60"/>
      <c r="CI360" s="60"/>
      <c r="CJ360" s="60"/>
      <c r="CK360" s="60"/>
      <c r="CL360" s="60"/>
      <c r="CM360" s="60"/>
    </row>
    <row r="361" spans="1:91" ht="19.5" customHeight="1">
      <c r="A361" s="59"/>
      <c r="B361" s="59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1"/>
      <c r="T361" s="60"/>
      <c r="U361" s="60"/>
      <c r="V361" s="61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2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1"/>
      <c r="BW361" s="60"/>
      <c r="BX361" s="60"/>
      <c r="BY361" s="61"/>
      <c r="BZ361" s="61"/>
      <c r="CA361" s="61"/>
      <c r="CB361" s="61"/>
      <c r="CC361" s="61"/>
      <c r="CD361" s="61"/>
      <c r="CE361" s="61"/>
      <c r="CF361" s="61"/>
      <c r="CG361" s="60"/>
      <c r="CH361" s="60"/>
      <c r="CI361" s="60"/>
      <c r="CJ361" s="60"/>
      <c r="CK361" s="60"/>
      <c r="CL361" s="60"/>
      <c r="CM361" s="60"/>
    </row>
    <row r="362" spans="1:91" ht="19.5" customHeight="1">
      <c r="A362" s="59"/>
      <c r="B362" s="59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1"/>
      <c r="T362" s="60"/>
      <c r="U362" s="60"/>
      <c r="V362" s="61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2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0"/>
      <c r="BQ362" s="60"/>
      <c r="BR362" s="60"/>
      <c r="BS362" s="60"/>
      <c r="BT362" s="60"/>
      <c r="BU362" s="61"/>
      <c r="BW362" s="60"/>
      <c r="BX362" s="60"/>
      <c r="BY362" s="61"/>
      <c r="BZ362" s="61"/>
      <c r="CA362" s="61"/>
      <c r="CB362" s="61"/>
      <c r="CC362" s="61"/>
      <c r="CD362" s="61"/>
      <c r="CE362" s="61"/>
      <c r="CF362" s="61"/>
      <c r="CG362" s="60"/>
      <c r="CH362" s="60"/>
      <c r="CI362" s="60"/>
      <c r="CJ362" s="60"/>
      <c r="CK362" s="60"/>
      <c r="CL362" s="60"/>
      <c r="CM362" s="60"/>
    </row>
    <row r="363" spans="1:91" ht="19.5" customHeight="1">
      <c r="A363" s="59"/>
      <c r="B363" s="59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1"/>
      <c r="T363" s="60"/>
      <c r="U363" s="60"/>
      <c r="V363" s="61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2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1"/>
      <c r="BW363" s="60"/>
      <c r="BX363" s="60"/>
      <c r="BY363" s="61"/>
      <c r="BZ363" s="61"/>
      <c r="CA363" s="61"/>
      <c r="CB363" s="61"/>
      <c r="CC363" s="61"/>
      <c r="CD363" s="61"/>
      <c r="CE363" s="61"/>
      <c r="CF363" s="61"/>
      <c r="CG363" s="60"/>
      <c r="CH363" s="60"/>
      <c r="CI363" s="60"/>
      <c r="CJ363" s="60"/>
      <c r="CK363" s="60"/>
      <c r="CL363" s="60"/>
      <c r="CM363" s="60"/>
    </row>
    <row r="364" spans="1:91" ht="19.5" customHeight="1">
      <c r="A364" s="59"/>
      <c r="B364" s="59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1"/>
      <c r="T364" s="60"/>
      <c r="U364" s="60"/>
      <c r="V364" s="61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2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1"/>
      <c r="BW364" s="60"/>
      <c r="BX364" s="60"/>
      <c r="BY364" s="61"/>
      <c r="BZ364" s="61"/>
      <c r="CA364" s="61"/>
      <c r="CB364" s="61"/>
      <c r="CC364" s="61"/>
      <c r="CD364" s="61"/>
      <c r="CE364" s="61"/>
      <c r="CF364" s="61"/>
      <c r="CG364" s="60"/>
      <c r="CH364" s="60"/>
      <c r="CI364" s="60"/>
      <c r="CJ364" s="60"/>
      <c r="CK364" s="60"/>
      <c r="CL364" s="60"/>
      <c r="CM364" s="60"/>
    </row>
    <row r="365" spans="1:91" ht="19.5" customHeight="1">
      <c r="A365" s="59"/>
      <c r="B365" s="59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1"/>
      <c r="T365" s="60"/>
      <c r="U365" s="60"/>
      <c r="V365" s="61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2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1"/>
      <c r="BW365" s="60"/>
      <c r="BX365" s="60"/>
      <c r="BY365" s="61"/>
      <c r="BZ365" s="61"/>
      <c r="CA365" s="61"/>
      <c r="CB365" s="61"/>
      <c r="CC365" s="61"/>
      <c r="CD365" s="61"/>
      <c r="CE365" s="61"/>
      <c r="CF365" s="61"/>
      <c r="CG365" s="60"/>
      <c r="CH365" s="60"/>
      <c r="CI365" s="60"/>
      <c r="CJ365" s="60"/>
      <c r="CK365" s="60"/>
      <c r="CL365" s="60"/>
      <c r="CM365" s="60"/>
    </row>
    <row r="366" spans="1:91" ht="19.5" customHeight="1">
      <c r="A366" s="59"/>
      <c r="B366" s="59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1"/>
      <c r="T366" s="60"/>
      <c r="U366" s="60"/>
      <c r="V366" s="61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2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1"/>
      <c r="BW366" s="60"/>
      <c r="BX366" s="60"/>
      <c r="BY366" s="61"/>
      <c r="BZ366" s="61"/>
      <c r="CA366" s="61"/>
      <c r="CB366" s="61"/>
      <c r="CC366" s="61"/>
      <c r="CD366" s="61"/>
      <c r="CE366" s="61"/>
      <c r="CF366" s="61"/>
      <c r="CG366" s="60"/>
      <c r="CH366" s="60"/>
      <c r="CI366" s="60"/>
      <c r="CJ366" s="60"/>
      <c r="CK366" s="60"/>
      <c r="CL366" s="60"/>
      <c r="CM366" s="60"/>
    </row>
    <row r="367" spans="1:91" ht="19.5" customHeight="1">
      <c r="A367" s="59"/>
      <c r="B367" s="59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1"/>
      <c r="T367" s="60"/>
      <c r="U367" s="60"/>
      <c r="V367" s="61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2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1"/>
      <c r="BW367" s="60"/>
      <c r="BX367" s="60"/>
      <c r="BY367" s="61"/>
      <c r="BZ367" s="61"/>
      <c r="CA367" s="61"/>
      <c r="CB367" s="61"/>
      <c r="CC367" s="61"/>
      <c r="CD367" s="61"/>
      <c r="CE367" s="61"/>
      <c r="CF367" s="61"/>
      <c r="CG367" s="60"/>
      <c r="CH367" s="60"/>
      <c r="CI367" s="60"/>
      <c r="CJ367" s="60"/>
      <c r="CK367" s="60"/>
      <c r="CL367" s="60"/>
      <c r="CM367" s="60"/>
    </row>
    <row r="368" spans="1:91" ht="19.5" customHeight="1">
      <c r="A368" s="59"/>
      <c r="B368" s="59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1"/>
      <c r="T368" s="60"/>
      <c r="U368" s="60"/>
      <c r="V368" s="61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2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1"/>
      <c r="BW368" s="60"/>
      <c r="BX368" s="60"/>
      <c r="BY368" s="61"/>
      <c r="BZ368" s="61"/>
      <c r="CA368" s="61"/>
      <c r="CB368" s="61"/>
      <c r="CC368" s="61"/>
      <c r="CD368" s="61"/>
      <c r="CE368" s="61"/>
      <c r="CF368" s="61"/>
      <c r="CG368" s="60"/>
      <c r="CH368" s="60"/>
      <c r="CI368" s="60"/>
      <c r="CJ368" s="60"/>
      <c r="CK368" s="60"/>
      <c r="CL368" s="60"/>
      <c r="CM368" s="60"/>
    </row>
    <row r="369" spans="1:91" ht="19.5" customHeight="1">
      <c r="A369" s="59"/>
      <c r="B369" s="59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1"/>
      <c r="T369" s="60"/>
      <c r="U369" s="60"/>
      <c r="V369" s="61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2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1"/>
      <c r="BW369" s="60"/>
      <c r="BX369" s="60"/>
      <c r="BY369" s="61"/>
      <c r="BZ369" s="61"/>
      <c r="CA369" s="61"/>
      <c r="CB369" s="61"/>
      <c r="CC369" s="61"/>
      <c r="CD369" s="61"/>
      <c r="CE369" s="61"/>
      <c r="CF369" s="61"/>
      <c r="CG369" s="60"/>
      <c r="CH369" s="60"/>
      <c r="CI369" s="60"/>
      <c r="CJ369" s="60"/>
      <c r="CK369" s="60"/>
      <c r="CL369" s="60"/>
      <c r="CM369" s="60"/>
    </row>
    <row r="370" spans="1:91" ht="19.5" customHeight="1">
      <c r="A370" s="59"/>
      <c r="B370" s="59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1"/>
      <c r="T370" s="60"/>
      <c r="U370" s="60"/>
      <c r="V370" s="61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2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1"/>
      <c r="BW370" s="60"/>
      <c r="BX370" s="60"/>
      <c r="BY370" s="61"/>
      <c r="BZ370" s="61"/>
      <c r="CA370" s="61"/>
      <c r="CB370" s="61"/>
      <c r="CC370" s="61"/>
      <c r="CD370" s="61"/>
      <c r="CE370" s="61"/>
      <c r="CF370" s="61"/>
      <c r="CG370" s="60"/>
      <c r="CH370" s="60"/>
      <c r="CI370" s="60"/>
      <c r="CJ370" s="60"/>
      <c r="CK370" s="60"/>
      <c r="CL370" s="60"/>
      <c r="CM370" s="60"/>
    </row>
    <row r="371" spans="1:91" ht="19.5" customHeight="1">
      <c r="A371" s="59"/>
      <c r="B371" s="59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1"/>
      <c r="T371" s="60"/>
      <c r="U371" s="60"/>
      <c r="V371" s="61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2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1"/>
      <c r="BW371" s="60"/>
      <c r="BX371" s="60"/>
      <c r="BY371" s="61"/>
      <c r="BZ371" s="61"/>
      <c r="CA371" s="61"/>
      <c r="CB371" s="61"/>
      <c r="CC371" s="61"/>
      <c r="CD371" s="61"/>
      <c r="CE371" s="61"/>
      <c r="CF371" s="61"/>
      <c r="CG371" s="60"/>
      <c r="CH371" s="60"/>
      <c r="CI371" s="60"/>
      <c r="CJ371" s="60"/>
      <c r="CK371" s="60"/>
      <c r="CL371" s="60"/>
      <c r="CM371" s="60"/>
    </row>
    <row r="372" spans="1:91" ht="19.5" customHeight="1">
      <c r="A372" s="59"/>
      <c r="B372" s="59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1"/>
      <c r="T372" s="60"/>
      <c r="U372" s="60"/>
      <c r="V372" s="61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2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1"/>
      <c r="BW372" s="60"/>
      <c r="BX372" s="60"/>
      <c r="BY372" s="61"/>
      <c r="BZ372" s="61"/>
      <c r="CA372" s="61"/>
      <c r="CB372" s="61"/>
      <c r="CC372" s="61"/>
      <c r="CD372" s="61"/>
      <c r="CE372" s="61"/>
      <c r="CF372" s="61"/>
      <c r="CG372" s="60"/>
      <c r="CH372" s="60"/>
      <c r="CI372" s="60"/>
      <c r="CJ372" s="60"/>
      <c r="CK372" s="60"/>
      <c r="CL372" s="60"/>
      <c r="CM372" s="60"/>
    </row>
    <row r="373" spans="1:91" ht="19.5" customHeight="1">
      <c r="A373" s="59"/>
      <c r="B373" s="59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1"/>
      <c r="T373" s="60"/>
      <c r="U373" s="60"/>
      <c r="V373" s="61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2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1"/>
      <c r="BW373" s="60"/>
      <c r="BX373" s="60"/>
      <c r="BY373" s="61"/>
      <c r="BZ373" s="61"/>
      <c r="CA373" s="61"/>
      <c r="CB373" s="61"/>
      <c r="CC373" s="61"/>
      <c r="CD373" s="61"/>
      <c r="CE373" s="61"/>
      <c r="CF373" s="61"/>
      <c r="CG373" s="60"/>
      <c r="CH373" s="60"/>
      <c r="CI373" s="60"/>
      <c r="CJ373" s="60"/>
      <c r="CK373" s="60"/>
      <c r="CL373" s="60"/>
      <c r="CM373" s="60"/>
    </row>
    <row r="374" spans="1:91" ht="19.5" customHeight="1">
      <c r="A374" s="59"/>
      <c r="B374" s="59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1"/>
      <c r="T374" s="60"/>
      <c r="U374" s="60"/>
      <c r="V374" s="61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2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1"/>
      <c r="BW374" s="60"/>
      <c r="BX374" s="60"/>
      <c r="BY374" s="61"/>
      <c r="BZ374" s="61"/>
      <c r="CA374" s="61"/>
      <c r="CB374" s="61"/>
      <c r="CC374" s="61"/>
      <c r="CD374" s="61"/>
      <c r="CE374" s="61"/>
      <c r="CF374" s="61"/>
      <c r="CG374" s="60"/>
      <c r="CH374" s="60"/>
      <c r="CI374" s="60"/>
      <c r="CJ374" s="60"/>
      <c r="CK374" s="60"/>
      <c r="CL374" s="60"/>
      <c r="CM374" s="60"/>
    </row>
    <row r="375" spans="1:91" ht="19.5" customHeight="1">
      <c r="A375" s="59"/>
      <c r="B375" s="59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1"/>
      <c r="T375" s="60"/>
      <c r="U375" s="60"/>
      <c r="V375" s="61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2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1"/>
      <c r="BW375" s="60"/>
      <c r="BX375" s="60"/>
      <c r="BY375" s="61"/>
      <c r="BZ375" s="61"/>
      <c r="CA375" s="61"/>
      <c r="CB375" s="61"/>
      <c r="CC375" s="61"/>
      <c r="CD375" s="61"/>
      <c r="CE375" s="61"/>
      <c r="CF375" s="61"/>
      <c r="CG375" s="60"/>
      <c r="CH375" s="60"/>
      <c r="CI375" s="60"/>
      <c r="CJ375" s="60"/>
      <c r="CK375" s="60"/>
      <c r="CL375" s="60"/>
      <c r="CM375" s="60"/>
    </row>
    <row r="376" spans="1:91" ht="19.5" customHeight="1">
      <c r="A376" s="59"/>
      <c r="B376" s="59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1"/>
      <c r="T376" s="60"/>
      <c r="U376" s="60"/>
      <c r="V376" s="61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2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1"/>
      <c r="BW376" s="60"/>
      <c r="BX376" s="60"/>
      <c r="BY376" s="61"/>
      <c r="BZ376" s="61"/>
      <c r="CA376" s="61"/>
      <c r="CB376" s="61"/>
      <c r="CC376" s="61"/>
      <c r="CD376" s="61"/>
      <c r="CE376" s="61"/>
      <c r="CF376" s="61"/>
      <c r="CG376" s="60"/>
      <c r="CH376" s="60"/>
      <c r="CI376" s="60"/>
      <c r="CJ376" s="60"/>
      <c r="CK376" s="60"/>
      <c r="CL376" s="60"/>
      <c r="CM376" s="60"/>
    </row>
    <row r="377" spans="1:91" ht="19.5" customHeight="1">
      <c r="A377" s="59"/>
      <c r="B377" s="59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1"/>
      <c r="T377" s="60"/>
      <c r="U377" s="60"/>
      <c r="V377" s="61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2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1"/>
      <c r="BW377" s="60"/>
      <c r="BX377" s="60"/>
      <c r="BY377" s="61"/>
      <c r="BZ377" s="61"/>
      <c r="CA377" s="61"/>
      <c r="CB377" s="61"/>
      <c r="CC377" s="61"/>
      <c r="CD377" s="61"/>
      <c r="CE377" s="61"/>
      <c r="CF377" s="61"/>
      <c r="CG377" s="60"/>
      <c r="CH377" s="60"/>
      <c r="CI377" s="60"/>
      <c r="CJ377" s="60"/>
      <c r="CK377" s="60"/>
      <c r="CL377" s="60"/>
      <c r="CM377" s="60"/>
    </row>
    <row r="378" spans="1:91" ht="19.5" customHeight="1">
      <c r="A378" s="59"/>
      <c r="B378" s="59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1"/>
      <c r="T378" s="60"/>
      <c r="U378" s="60"/>
      <c r="V378" s="61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2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1"/>
      <c r="BW378" s="60"/>
      <c r="BX378" s="60"/>
      <c r="BY378" s="61"/>
      <c r="BZ378" s="61"/>
      <c r="CA378" s="61"/>
      <c r="CB378" s="61"/>
      <c r="CC378" s="61"/>
      <c r="CD378" s="61"/>
      <c r="CE378" s="61"/>
      <c r="CF378" s="61"/>
      <c r="CG378" s="60"/>
      <c r="CH378" s="60"/>
      <c r="CI378" s="60"/>
      <c r="CJ378" s="60"/>
      <c r="CK378" s="60"/>
      <c r="CL378" s="60"/>
      <c r="CM378" s="60"/>
    </row>
    <row r="379" spans="1:91" ht="19.5" customHeight="1">
      <c r="A379" s="59"/>
      <c r="B379" s="59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1"/>
      <c r="T379" s="60"/>
      <c r="U379" s="60"/>
      <c r="V379" s="61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2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1"/>
      <c r="BW379" s="60"/>
      <c r="BX379" s="60"/>
      <c r="BY379" s="61"/>
      <c r="BZ379" s="61"/>
      <c r="CA379" s="61"/>
      <c r="CB379" s="61"/>
      <c r="CC379" s="61"/>
      <c r="CD379" s="61"/>
      <c r="CE379" s="61"/>
      <c r="CF379" s="61"/>
      <c r="CG379" s="60"/>
      <c r="CH379" s="60"/>
      <c r="CI379" s="60"/>
      <c r="CJ379" s="60"/>
      <c r="CK379" s="60"/>
      <c r="CL379" s="60"/>
      <c r="CM379" s="60"/>
    </row>
    <row r="380" spans="1:91" ht="19.5" customHeight="1">
      <c r="A380" s="59"/>
      <c r="B380" s="59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1"/>
      <c r="T380" s="60"/>
      <c r="U380" s="60"/>
      <c r="V380" s="61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2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1"/>
      <c r="BW380" s="60"/>
      <c r="BX380" s="60"/>
      <c r="BY380" s="61"/>
      <c r="BZ380" s="61"/>
      <c r="CA380" s="61"/>
      <c r="CB380" s="61"/>
      <c r="CC380" s="61"/>
      <c r="CD380" s="61"/>
      <c r="CE380" s="61"/>
      <c r="CF380" s="61"/>
      <c r="CG380" s="60"/>
      <c r="CH380" s="60"/>
      <c r="CI380" s="60"/>
      <c r="CJ380" s="60"/>
      <c r="CK380" s="60"/>
      <c r="CL380" s="60"/>
      <c r="CM380" s="60"/>
    </row>
    <row r="381" spans="1:91" ht="19.5" customHeight="1">
      <c r="A381" s="59"/>
      <c r="B381" s="59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1"/>
      <c r="T381" s="60"/>
      <c r="U381" s="60"/>
      <c r="V381" s="61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2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1"/>
      <c r="BW381" s="60"/>
      <c r="BX381" s="60"/>
      <c r="BY381" s="61"/>
      <c r="BZ381" s="61"/>
      <c r="CA381" s="61"/>
      <c r="CB381" s="61"/>
      <c r="CC381" s="61"/>
      <c r="CD381" s="61"/>
      <c r="CE381" s="61"/>
      <c r="CF381" s="61"/>
      <c r="CG381" s="60"/>
      <c r="CH381" s="60"/>
      <c r="CI381" s="60"/>
      <c r="CJ381" s="60"/>
      <c r="CK381" s="60"/>
      <c r="CL381" s="60"/>
      <c r="CM381" s="60"/>
    </row>
    <row r="382" spans="1:91" ht="19.5" customHeight="1">
      <c r="A382" s="59"/>
      <c r="B382" s="59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1"/>
      <c r="T382" s="60"/>
      <c r="U382" s="60"/>
      <c r="V382" s="61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2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1"/>
      <c r="BW382" s="60"/>
      <c r="BX382" s="60"/>
      <c r="BY382" s="61"/>
      <c r="BZ382" s="61"/>
      <c r="CA382" s="61"/>
      <c r="CB382" s="61"/>
      <c r="CC382" s="61"/>
      <c r="CD382" s="61"/>
      <c r="CE382" s="61"/>
      <c r="CF382" s="61"/>
      <c r="CG382" s="60"/>
      <c r="CH382" s="60"/>
      <c r="CI382" s="60"/>
      <c r="CJ382" s="60"/>
      <c r="CK382" s="60"/>
      <c r="CL382" s="60"/>
      <c r="CM382" s="60"/>
    </row>
    <row r="383" spans="1:91" ht="19.5" customHeight="1">
      <c r="A383" s="59"/>
      <c r="B383" s="59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1"/>
      <c r="T383" s="60"/>
      <c r="U383" s="60"/>
      <c r="V383" s="61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2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1"/>
      <c r="BW383" s="60"/>
      <c r="BX383" s="60"/>
      <c r="BY383" s="61"/>
      <c r="BZ383" s="61"/>
      <c r="CA383" s="61"/>
      <c r="CB383" s="61"/>
      <c r="CC383" s="61"/>
      <c r="CD383" s="61"/>
      <c r="CE383" s="61"/>
      <c r="CF383" s="61"/>
      <c r="CG383" s="60"/>
      <c r="CH383" s="60"/>
      <c r="CI383" s="60"/>
      <c r="CJ383" s="60"/>
      <c r="CK383" s="60"/>
      <c r="CL383" s="60"/>
      <c r="CM383" s="60"/>
    </row>
    <row r="384" spans="1:91" ht="19.5" customHeight="1">
      <c r="A384" s="59"/>
      <c r="B384" s="59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1"/>
      <c r="T384" s="60"/>
      <c r="U384" s="60"/>
      <c r="V384" s="61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2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1"/>
      <c r="BW384" s="60"/>
      <c r="BX384" s="60"/>
      <c r="BY384" s="61"/>
      <c r="BZ384" s="61"/>
      <c r="CA384" s="61"/>
      <c r="CB384" s="61"/>
      <c r="CC384" s="61"/>
      <c r="CD384" s="61"/>
      <c r="CE384" s="61"/>
      <c r="CF384" s="61"/>
      <c r="CG384" s="60"/>
      <c r="CH384" s="60"/>
      <c r="CI384" s="60"/>
      <c r="CJ384" s="60"/>
      <c r="CK384" s="60"/>
      <c r="CL384" s="60"/>
      <c r="CM384" s="60"/>
    </row>
    <row r="385" spans="1:91" ht="19.5" customHeight="1">
      <c r="A385" s="59"/>
      <c r="B385" s="59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1"/>
      <c r="T385" s="60"/>
      <c r="U385" s="60"/>
      <c r="V385" s="61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2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1"/>
      <c r="BW385" s="60"/>
      <c r="BX385" s="60"/>
      <c r="BY385" s="61"/>
      <c r="BZ385" s="61"/>
      <c r="CA385" s="61"/>
      <c r="CB385" s="61"/>
      <c r="CC385" s="61"/>
      <c r="CD385" s="61"/>
      <c r="CE385" s="61"/>
      <c r="CF385" s="61"/>
      <c r="CG385" s="60"/>
      <c r="CH385" s="60"/>
      <c r="CI385" s="60"/>
      <c r="CJ385" s="60"/>
      <c r="CK385" s="60"/>
      <c r="CL385" s="60"/>
      <c r="CM385" s="60"/>
    </row>
    <row r="386" spans="1:91" ht="19.5" customHeight="1">
      <c r="A386" s="59"/>
      <c r="B386" s="59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1"/>
      <c r="T386" s="60"/>
      <c r="U386" s="60"/>
      <c r="V386" s="61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2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1"/>
      <c r="BW386" s="60"/>
      <c r="BX386" s="60"/>
      <c r="BY386" s="61"/>
      <c r="BZ386" s="61"/>
      <c r="CA386" s="61"/>
      <c r="CB386" s="61"/>
      <c r="CC386" s="61"/>
      <c r="CD386" s="61"/>
      <c r="CE386" s="61"/>
      <c r="CF386" s="61"/>
      <c r="CG386" s="60"/>
      <c r="CH386" s="60"/>
      <c r="CI386" s="60"/>
      <c r="CJ386" s="60"/>
      <c r="CK386" s="60"/>
      <c r="CL386" s="60"/>
      <c r="CM386" s="60"/>
    </row>
    <row r="387" spans="1:91" ht="19.5" customHeight="1">
      <c r="A387" s="59"/>
      <c r="B387" s="59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1"/>
      <c r="T387" s="60"/>
      <c r="U387" s="60"/>
      <c r="V387" s="61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2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1"/>
      <c r="BW387" s="60"/>
      <c r="BX387" s="60"/>
      <c r="BY387" s="61"/>
      <c r="BZ387" s="61"/>
      <c r="CA387" s="61"/>
      <c r="CB387" s="61"/>
      <c r="CC387" s="61"/>
      <c r="CD387" s="61"/>
      <c r="CE387" s="61"/>
      <c r="CF387" s="61"/>
      <c r="CG387" s="60"/>
      <c r="CH387" s="60"/>
      <c r="CI387" s="60"/>
      <c r="CJ387" s="60"/>
      <c r="CK387" s="60"/>
      <c r="CL387" s="60"/>
      <c r="CM387" s="60"/>
    </row>
    <row r="388" spans="1:91" ht="19.5" customHeight="1">
      <c r="A388" s="59"/>
      <c r="B388" s="59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S388" s="61"/>
      <c r="T388" s="60"/>
      <c r="V388" s="61"/>
      <c r="W388" s="60"/>
      <c r="Y388" s="60"/>
      <c r="Z388" s="60"/>
      <c r="AB388" s="60"/>
      <c r="AC388" s="60"/>
      <c r="AE388" s="60"/>
      <c r="AF388" s="60"/>
      <c r="AG388" s="60"/>
      <c r="AH388" s="60"/>
      <c r="AI388" s="60"/>
      <c r="AJ388" s="60"/>
      <c r="AL388" s="60"/>
      <c r="AN388" s="60"/>
      <c r="AO388" s="60"/>
      <c r="AP388" s="60"/>
      <c r="AQ388" s="60"/>
      <c r="AR388" s="60"/>
      <c r="AS388" s="60"/>
      <c r="AT388" s="60"/>
      <c r="AU388" s="60"/>
      <c r="AW388" s="60"/>
      <c r="AX388" s="60"/>
      <c r="AY388" s="60"/>
      <c r="BA388" s="60"/>
      <c r="BC388" s="60"/>
      <c r="BD388" s="60"/>
      <c r="BE388" s="60"/>
      <c r="BG388" s="60"/>
      <c r="BH388" s="60"/>
      <c r="BI388" s="60"/>
      <c r="BK388" s="60"/>
      <c r="BL388" s="60"/>
      <c r="BM388" s="60"/>
      <c r="BO388" s="60"/>
      <c r="BQ388" s="60"/>
      <c r="BR388" s="60"/>
      <c r="BS388" s="60"/>
      <c r="BU388" s="61"/>
      <c r="BW388" s="60"/>
      <c r="BX388" s="60"/>
      <c r="BY388" s="61"/>
      <c r="BZ388" s="61"/>
      <c r="CA388" s="61"/>
      <c r="CB388" s="61"/>
      <c r="CC388" s="61"/>
      <c r="CD388" s="61"/>
      <c r="CE388" s="61"/>
      <c r="CF388" s="61"/>
      <c r="CG388" s="60"/>
      <c r="CH388" s="60"/>
      <c r="CJ388" s="60"/>
      <c r="CK388" s="60"/>
      <c r="CL388" s="60"/>
      <c r="CM388" s="60"/>
    </row>
    <row r="389" spans="1:91" ht="19.5" customHeight="1">
      <c r="A389" s="59"/>
      <c r="B389" s="59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S389" s="61"/>
      <c r="T389" s="60"/>
      <c r="V389" s="61"/>
      <c r="W389" s="60"/>
      <c r="Y389" s="60"/>
      <c r="Z389" s="60"/>
      <c r="AB389" s="60"/>
      <c r="AC389" s="60"/>
      <c r="AE389" s="60"/>
      <c r="AF389" s="60"/>
      <c r="AG389" s="60"/>
      <c r="AH389" s="60"/>
      <c r="AI389" s="60"/>
      <c r="AJ389" s="60"/>
      <c r="AL389" s="60"/>
      <c r="AN389" s="60"/>
      <c r="AO389" s="60"/>
      <c r="AP389" s="60"/>
      <c r="AQ389" s="60"/>
      <c r="AR389" s="60"/>
      <c r="AS389" s="60"/>
      <c r="AT389" s="60"/>
      <c r="AU389" s="60"/>
      <c r="AW389" s="60"/>
      <c r="AX389" s="60"/>
      <c r="AY389" s="60"/>
      <c r="BA389" s="60"/>
      <c r="BC389" s="60"/>
      <c r="BD389" s="60"/>
      <c r="BE389" s="60"/>
      <c r="BG389" s="60"/>
      <c r="BH389" s="60"/>
      <c r="BI389" s="60"/>
      <c r="BK389" s="60"/>
      <c r="BL389" s="60"/>
      <c r="BM389" s="60"/>
      <c r="BO389" s="60"/>
      <c r="BQ389" s="60"/>
      <c r="BR389" s="60"/>
      <c r="BS389" s="60"/>
      <c r="BU389" s="61"/>
      <c r="BW389" s="60"/>
      <c r="BX389" s="60"/>
      <c r="BY389" s="61"/>
      <c r="BZ389" s="61"/>
      <c r="CA389" s="61"/>
      <c r="CB389" s="61"/>
      <c r="CC389" s="61"/>
      <c r="CD389" s="61"/>
      <c r="CE389" s="61"/>
      <c r="CF389" s="61"/>
      <c r="CG389" s="60"/>
      <c r="CH389" s="60"/>
      <c r="CJ389" s="60"/>
      <c r="CK389" s="60"/>
      <c r="CL389" s="60"/>
      <c r="CM389" s="60"/>
    </row>
    <row r="390" spans="1:91" ht="19.5" customHeight="1">
      <c r="A390" s="59"/>
      <c r="B390" s="59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S390" s="61"/>
      <c r="T390" s="60"/>
      <c r="V390" s="61"/>
      <c r="W390" s="60"/>
      <c r="Y390" s="60"/>
      <c r="Z390" s="60"/>
      <c r="AB390" s="60"/>
      <c r="AC390" s="60"/>
      <c r="AE390" s="60"/>
      <c r="AF390" s="60"/>
      <c r="AG390" s="60"/>
      <c r="AH390" s="60"/>
      <c r="AI390" s="60"/>
      <c r="AJ390" s="60"/>
      <c r="AL390" s="60"/>
      <c r="AN390" s="60"/>
      <c r="AO390" s="60"/>
      <c r="AP390" s="60"/>
      <c r="AQ390" s="60"/>
      <c r="AR390" s="60"/>
      <c r="AS390" s="60"/>
      <c r="AT390" s="60"/>
      <c r="AU390" s="60"/>
      <c r="AW390" s="60"/>
      <c r="AX390" s="60"/>
      <c r="AY390" s="60"/>
      <c r="BA390" s="60"/>
      <c r="BC390" s="60"/>
      <c r="BD390" s="60"/>
      <c r="BE390" s="60"/>
      <c r="BG390" s="60"/>
      <c r="BH390" s="60"/>
      <c r="BI390" s="60"/>
      <c r="BK390" s="60"/>
      <c r="BL390" s="60"/>
      <c r="BM390" s="60"/>
      <c r="BO390" s="60"/>
      <c r="BQ390" s="60"/>
      <c r="BR390" s="60"/>
      <c r="BS390" s="60"/>
      <c r="BU390" s="61"/>
      <c r="BW390" s="60"/>
      <c r="BX390" s="60"/>
      <c r="BY390" s="61"/>
      <c r="BZ390" s="61"/>
      <c r="CA390" s="61"/>
      <c r="CB390" s="61"/>
      <c r="CC390" s="61"/>
      <c r="CD390" s="61"/>
      <c r="CE390" s="61"/>
      <c r="CF390" s="61"/>
      <c r="CG390" s="60"/>
      <c r="CH390" s="60"/>
      <c r="CJ390" s="60"/>
      <c r="CK390" s="60"/>
      <c r="CL390" s="60"/>
      <c r="CM390" s="60"/>
    </row>
    <row r="391" spans="1:91" ht="19.5" customHeight="1">
      <c r="A391" s="59"/>
      <c r="B391" s="59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S391" s="61"/>
      <c r="T391" s="60"/>
      <c r="V391" s="61"/>
      <c r="W391" s="60"/>
      <c r="Y391" s="60"/>
      <c r="Z391" s="60"/>
      <c r="AB391" s="60"/>
      <c r="AC391" s="60"/>
      <c r="AE391" s="60"/>
      <c r="AF391" s="60"/>
      <c r="AG391" s="60"/>
      <c r="AH391" s="60"/>
      <c r="AI391" s="60"/>
      <c r="AJ391" s="60"/>
      <c r="AL391" s="60"/>
      <c r="AN391" s="60"/>
      <c r="AO391" s="60"/>
      <c r="AP391" s="60"/>
      <c r="AQ391" s="60"/>
      <c r="AR391" s="60"/>
      <c r="AS391" s="60"/>
      <c r="AT391" s="60"/>
      <c r="AU391" s="60"/>
      <c r="AW391" s="60"/>
      <c r="AX391" s="60"/>
      <c r="AY391" s="60"/>
      <c r="BA391" s="60"/>
      <c r="BC391" s="60"/>
      <c r="BD391" s="60"/>
      <c r="BE391" s="60"/>
      <c r="BG391" s="60"/>
      <c r="BH391" s="60"/>
      <c r="BI391" s="60"/>
      <c r="BK391" s="60"/>
      <c r="BL391" s="60"/>
      <c r="BM391" s="60"/>
      <c r="BO391" s="60"/>
      <c r="BQ391" s="60"/>
      <c r="BR391" s="60"/>
      <c r="BS391" s="60"/>
      <c r="BU391" s="61"/>
      <c r="BW391" s="60"/>
      <c r="BX391" s="60"/>
      <c r="BY391" s="61"/>
      <c r="BZ391" s="61"/>
      <c r="CA391" s="61"/>
      <c r="CB391" s="61"/>
      <c r="CC391" s="61"/>
      <c r="CD391" s="61"/>
      <c r="CE391" s="61"/>
      <c r="CF391" s="61"/>
      <c r="CG391" s="60"/>
      <c r="CH391" s="60"/>
      <c r="CJ391" s="60"/>
      <c r="CK391" s="60"/>
      <c r="CL391" s="60"/>
      <c r="CM391" s="60"/>
    </row>
    <row r="392" spans="1:91" ht="19.5" customHeight="1">
      <c r="A392" s="59"/>
      <c r="B392" s="59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S392" s="61"/>
      <c r="T392" s="60"/>
      <c r="V392" s="61"/>
      <c r="W392" s="60"/>
      <c r="Y392" s="60"/>
      <c r="Z392" s="60"/>
      <c r="AB392" s="60"/>
      <c r="AC392" s="60"/>
      <c r="AE392" s="60"/>
      <c r="AF392" s="60"/>
      <c r="AG392" s="60"/>
      <c r="AH392" s="60"/>
      <c r="AI392" s="60"/>
      <c r="AJ392" s="60"/>
      <c r="AL392" s="60"/>
      <c r="AN392" s="60"/>
      <c r="AO392" s="60"/>
      <c r="AP392" s="60"/>
      <c r="AQ392" s="60"/>
      <c r="AR392" s="60"/>
      <c r="AS392" s="60"/>
      <c r="AT392" s="60"/>
      <c r="AU392" s="60"/>
      <c r="AW392" s="60"/>
      <c r="AX392" s="60"/>
      <c r="AY392" s="60"/>
      <c r="BA392" s="60"/>
      <c r="BC392" s="60"/>
      <c r="BD392" s="60"/>
      <c r="BE392" s="60"/>
      <c r="BG392" s="60"/>
      <c r="BH392" s="60"/>
      <c r="BI392" s="60"/>
      <c r="BK392" s="60"/>
      <c r="BL392" s="60"/>
      <c r="BM392" s="60"/>
      <c r="BO392" s="60"/>
      <c r="BQ392" s="60"/>
      <c r="BR392" s="60"/>
      <c r="BS392" s="60"/>
      <c r="BU392" s="61"/>
      <c r="BW392" s="60"/>
      <c r="BX392" s="60"/>
      <c r="BY392" s="61"/>
      <c r="BZ392" s="61"/>
      <c r="CA392" s="61"/>
      <c r="CB392" s="61"/>
      <c r="CC392" s="61"/>
      <c r="CD392" s="61"/>
      <c r="CE392" s="61"/>
      <c r="CF392" s="61"/>
      <c r="CG392" s="60"/>
      <c r="CH392" s="60"/>
      <c r="CJ392" s="60"/>
      <c r="CK392" s="60"/>
      <c r="CL392" s="60"/>
      <c r="CM392" s="60"/>
    </row>
    <row r="393" spans="1:91" ht="19.5" customHeight="1">
      <c r="A393" s="59"/>
      <c r="B393" s="59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S393" s="61"/>
      <c r="T393" s="60"/>
      <c r="V393" s="61"/>
      <c r="W393" s="60"/>
      <c r="Y393" s="60"/>
      <c r="Z393" s="60"/>
      <c r="AB393" s="60"/>
      <c r="AC393" s="60"/>
      <c r="AE393" s="60"/>
      <c r="AF393" s="60"/>
      <c r="AG393" s="60"/>
      <c r="AH393" s="60"/>
      <c r="AI393" s="60"/>
      <c r="AJ393" s="60"/>
      <c r="AL393" s="60"/>
      <c r="AN393" s="60"/>
      <c r="AO393" s="60"/>
      <c r="AP393" s="60"/>
      <c r="AQ393" s="60"/>
      <c r="AR393" s="60"/>
      <c r="AS393" s="60"/>
      <c r="AT393" s="60"/>
      <c r="AU393" s="60"/>
      <c r="AW393" s="60"/>
      <c r="AX393" s="60"/>
      <c r="AY393" s="60"/>
      <c r="BA393" s="60"/>
      <c r="BC393" s="60"/>
      <c r="BD393" s="60"/>
      <c r="BE393" s="60"/>
      <c r="BG393" s="60"/>
      <c r="BH393" s="60"/>
      <c r="BI393" s="60"/>
      <c r="BK393" s="60"/>
      <c r="BL393" s="60"/>
      <c r="BM393" s="60"/>
      <c r="BO393" s="60"/>
      <c r="BQ393" s="60"/>
      <c r="BR393" s="60"/>
      <c r="BS393" s="60"/>
      <c r="BU393" s="61"/>
      <c r="BW393" s="60"/>
      <c r="BX393" s="60"/>
      <c r="BY393" s="61"/>
      <c r="BZ393" s="61"/>
      <c r="CA393" s="61"/>
      <c r="CB393" s="61"/>
      <c r="CC393" s="61"/>
      <c r="CD393" s="61"/>
      <c r="CE393" s="61"/>
      <c r="CF393" s="61"/>
      <c r="CG393" s="60"/>
      <c r="CH393" s="60"/>
      <c r="CJ393" s="60"/>
      <c r="CK393" s="60"/>
      <c r="CL393" s="60"/>
      <c r="CM393" s="60"/>
    </row>
    <row r="394" spans="1:91" ht="19.5" customHeight="1">
      <c r="A394" s="59"/>
      <c r="B394" s="59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S394" s="61"/>
      <c r="T394" s="60"/>
      <c r="V394" s="61"/>
      <c r="W394" s="60"/>
      <c r="Y394" s="60"/>
      <c r="Z394" s="60"/>
      <c r="AB394" s="60"/>
      <c r="AC394" s="60"/>
      <c r="AE394" s="60"/>
      <c r="AF394" s="60"/>
      <c r="AG394" s="60"/>
      <c r="AH394" s="60"/>
      <c r="AI394" s="60"/>
      <c r="AJ394" s="60"/>
      <c r="AL394" s="60"/>
      <c r="AN394" s="60"/>
      <c r="AO394" s="60"/>
      <c r="AP394" s="60"/>
      <c r="AQ394" s="60"/>
      <c r="AR394" s="60"/>
      <c r="AS394" s="60"/>
      <c r="AT394" s="60"/>
      <c r="AU394" s="60"/>
      <c r="AW394" s="60"/>
      <c r="AX394" s="60"/>
      <c r="AY394" s="60"/>
      <c r="BA394" s="60"/>
      <c r="BC394" s="60"/>
      <c r="BD394" s="60"/>
      <c r="BE394" s="60"/>
      <c r="BG394" s="60"/>
      <c r="BH394" s="60"/>
      <c r="BI394" s="60"/>
      <c r="BK394" s="60"/>
      <c r="BL394" s="60"/>
      <c r="BM394" s="60"/>
      <c r="BO394" s="60"/>
      <c r="BQ394" s="60"/>
      <c r="BR394" s="60"/>
      <c r="BS394" s="60"/>
      <c r="BU394" s="61"/>
      <c r="BW394" s="60"/>
      <c r="BX394" s="60"/>
      <c r="BY394" s="61"/>
      <c r="BZ394" s="61"/>
      <c r="CA394" s="61"/>
      <c r="CB394" s="61"/>
      <c r="CC394" s="61"/>
      <c r="CD394" s="61"/>
      <c r="CE394" s="61"/>
      <c r="CF394" s="61"/>
      <c r="CG394" s="60"/>
      <c r="CH394" s="60"/>
      <c r="CJ394" s="60"/>
      <c r="CK394" s="60"/>
      <c r="CL394" s="60"/>
      <c r="CM394" s="60"/>
    </row>
    <row r="395" spans="1:91" ht="19.5" customHeight="1">
      <c r="A395" s="59"/>
      <c r="B395" s="59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S395" s="61"/>
      <c r="T395" s="60"/>
      <c r="V395" s="61"/>
      <c r="W395" s="60"/>
      <c r="Y395" s="60"/>
      <c r="Z395" s="60"/>
      <c r="AB395" s="60"/>
      <c r="AC395" s="60"/>
      <c r="AE395" s="60"/>
      <c r="AF395" s="60"/>
      <c r="AG395" s="60"/>
      <c r="AH395" s="60"/>
      <c r="AI395" s="60"/>
      <c r="AJ395" s="60"/>
      <c r="AL395" s="60"/>
      <c r="AN395" s="60"/>
      <c r="AO395" s="60"/>
      <c r="AP395" s="60"/>
      <c r="AQ395" s="60"/>
      <c r="AR395" s="60"/>
      <c r="AS395" s="60"/>
      <c r="AT395" s="60"/>
      <c r="AU395" s="60"/>
      <c r="AW395" s="60"/>
      <c r="AX395" s="60"/>
      <c r="AY395" s="60"/>
      <c r="BA395" s="60"/>
      <c r="BC395" s="60"/>
      <c r="BD395" s="60"/>
      <c r="BE395" s="60"/>
      <c r="BG395" s="60"/>
      <c r="BH395" s="60"/>
      <c r="BI395" s="60"/>
      <c r="BK395" s="60"/>
      <c r="BL395" s="60"/>
      <c r="BM395" s="60"/>
      <c r="BO395" s="60"/>
      <c r="BQ395" s="60"/>
      <c r="BR395" s="60"/>
      <c r="BS395" s="60"/>
      <c r="BU395" s="61"/>
      <c r="BW395" s="60"/>
      <c r="BX395" s="60"/>
      <c r="BY395" s="61"/>
      <c r="BZ395" s="61"/>
      <c r="CA395" s="61"/>
      <c r="CB395" s="61"/>
      <c r="CC395" s="61"/>
      <c r="CD395" s="61"/>
      <c r="CE395" s="61"/>
      <c r="CF395" s="61"/>
      <c r="CG395" s="60"/>
      <c r="CH395" s="60"/>
      <c r="CJ395" s="60"/>
      <c r="CK395" s="60"/>
      <c r="CL395" s="60"/>
      <c r="CM395" s="60"/>
    </row>
    <row r="396" spans="1:91" ht="19.5" customHeight="1">
      <c r="A396" s="59"/>
      <c r="B396" s="59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S396" s="61"/>
      <c r="T396" s="60"/>
      <c r="V396" s="61"/>
      <c r="W396" s="60"/>
      <c r="Y396" s="60"/>
      <c r="Z396" s="60"/>
      <c r="AB396" s="60"/>
      <c r="AC396" s="60"/>
      <c r="AE396" s="60"/>
      <c r="AF396" s="60"/>
      <c r="AG396" s="60"/>
      <c r="AH396" s="60"/>
      <c r="AI396" s="60"/>
      <c r="AJ396" s="60"/>
      <c r="AL396" s="60"/>
      <c r="AN396" s="60"/>
      <c r="AO396" s="60"/>
      <c r="AP396" s="60"/>
      <c r="AQ396" s="60"/>
      <c r="AR396" s="60"/>
      <c r="AS396" s="60"/>
      <c r="AT396" s="60"/>
      <c r="AU396" s="60"/>
      <c r="AW396" s="60"/>
      <c r="AX396" s="60"/>
      <c r="AY396" s="60"/>
      <c r="BA396" s="60"/>
      <c r="BC396" s="60"/>
      <c r="BD396" s="60"/>
      <c r="BE396" s="60"/>
      <c r="BG396" s="60"/>
      <c r="BH396" s="60"/>
      <c r="BI396" s="60"/>
      <c r="BK396" s="60"/>
      <c r="BL396" s="60"/>
      <c r="BM396" s="60"/>
      <c r="BO396" s="60"/>
      <c r="BQ396" s="60"/>
      <c r="BR396" s="60"/>
      <c r="BS396" s="60"/>
      <c r="BU396" s="61"/>
      <c r="BW396" s="60"/>
      <c r="BX396" s="60"/>
      <c r="BY396" s="61"/>
      <c r="BZ396" s="61"/>
      <c r="CA396" s="61"/>
      <c r="CB396" s="61"/>
      <c r="CC396" s="61"/>
      <c r="CD396" s="61"/>
      <c r="CE396" s="61"/>
      <c r="CF396" s="61"/>
      <c r="CG396" s="60"/>
      <c r="CH396" s="60"/>
      <c r="CJ396" s="60"/>
      <c r="CK396" s="60"/>
      <c r="CL396" s="60"/>
      <c r="CM396" s="60"/>
    </row>
    <row r="397" spans="1:91" ht="19.5" customHeight="1">
      <c r="A397" s="59"/>
      <c r="B397" s="59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S397" s="61"/>
      <c r="T397" s="60"/>
      <c r="V397" s="61"/>
      <c r="W397" s="60"/>
      <c r="Y397" s="60"/>
      <c r="Z397" s="60"/>
      <c r="AB397" s="60"/>
      <c r="AC397" s="60"/>
      <c r="AE397" s="60"/>
      <c r="AF397" s="60"/>
      <c r="AG397" s="60"/>
      <c r="AH397" s="60"/>
      <c r="AI397" s="60"/>
      <c r="AJ397" s="60"/>
      <c r="AL397" s="60"/>
      <c r="AN397" s="60"/>
      <c r="AO397" s="60"/>
      <c r="AP397" s="60"/>
      <c r="AQ397" s="60"/>
      <c r="AR397" s="60"/>
      <c r="AS397" s="60"/>
      <c r="AT397" s="60"/>
      <c r="AU397" s="60"/>
      <c r="AW397" s="60"/>
      <c r="AX397" s="60"/>
      <c r="AY397" s="60"/>
      <c r="BA397" s="60"/>
      <c r="BC397" s="60"/>
      <c r="BD397" s="60"/>
      <c r="BE397" s="60"/>
      <c r="BG397" s="60"/>
      <c r="BH397" s="60"/>
      <c r="BI397" s="60"/>
      <c r="BK397" s="60"/>
      <c r="BL397" s="60"/>
      <c r="BM397" s="60"/>
      <c r="BO397" s="60"/>
      <c r="BQ397" s="60"/>
      <c r="BR397" s="60"/>
      <c r="BS397" s="60"/>
      <c r="BU397" s="61"/>
      <c r="BW397" s="60"/>
      <c r="BX397" s="60"/>
      <c r="BY397" s="61"/>
      <c r="BZ397" s="61"/>
      <c r="CA397" s="61"/>
      <c r="CB397" s="61"/>
      <c r="CC397" s="61"/>
      <c r="CD397" s="61"/>
      <c r="CE397" s="61"/>
      <c r="CF397" s="61"/>
      <c r="CG397" s="60"/>
      <c r="CH397" s="60"/>
      <c r="CJ397" s="60"/>
      <c r="CK397" s="60"/>
      <c r="CL397" s="60"/>
      <c r="CM397" s="60"/>
    </row>
    <row r="398" spans="1:91" ht="19.5" customHeight="1">
      <c r="A398" s="59"/>
      <c r="B398" s="59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S398" s="61"/>
      <c r="T398" s="60"/>
      <c r="V398" s="61"/>
      <c r="W398" s="60"/>
      <c r="Y398" s="60"/>
      <c r="Z398" s="60"/>
      <c r="AB398" s="60"/>
      <c r="AC398" s="60"/>
      <c r="AE398" s="60"/>
      <c r="AF398" s="60"/>
      <c r="AG398" s="60"/>
      <c r="AH398" s="60"/>
      <c r="AI398" s="60"/>
      <c r="AJ398" s="60"/>
      <c r="AL398" s="60"/>
      <c r="AN398" s="60"/>
      <c r="AO398" s="60"/>
      <c r="AP398" s="60"/>
      <c r="AQ398" s="60"/>
      <c r="AR398" s="60"/>
      <c r="AS398" s="60"/>
      <c r="AT398" s="60"/>
      <c r="AU398" s="60"/>
      <c r="AW398" s="60"/>
      <c r="AX398" s="60"/>
      <c r="AY398" s="60"/>
      <c r="BA398" s="60"/>
      <c r="BC398" s="60"/>
      <c r="BD398" s="60"/>
      <c r="BE398" s="60"/>
      <c r="BG398" s="60"/>
      <c r="BH398" s="60"/>
      <c r="BI398" s="60"/>
      <c r="BK398" s="60"/>
      <c r="BL398" s="60"/>
      <c r="BM398" s="60"/>
      <c r="BO398" s="60"/>
      <c r="BQ398" s="60"/>
      <c r="BR398" s="60"/>
      <c r="BS398" s="60"/>
      <c r="BU398" s="61"/>
      <c r="BW398" s="60"/>
      <c r="BX398" s="60"/>
      <c r="BY398" s="61"/>
      <c r="BZ398" s="61"/>
      <c r="CA398" s="61"/>
      <c r="CB398" s="61"/>
      <c r="CC398" s="61"/>
      <c r="CD398" s="61"/>
      <c r="CE398" s="61"/>
      <c r="CF398" s="61"/>
      <c r="CG398" s="60"/>
      <c r="CH398" s="60"/>
      <c r="CJ398" s="60"/>
      <c r="CK398" s="60"/>
      <c r="CL398" s="60"/>
      <c r="CM398" s="60"/>
    </row>
    <row r="399" spans="1:91" ht="19.5" customHeight="1">
      <c r="A399" s="59"/>
      <c r="B399" s="59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S399" s="61"/>
      <c r="T399" s="60"/>
      <c r="V399" s="61"/>
      <c r="W399" s="60"/>
      <c r="Y399" s="60"/>
      <c r="Z399" s="60"/>
      <c r="AB399" s="60"/>
      <c r="AC399" s="60"/>
      <c r="AE399" s="60"/>
      <c r="AF399" s="60"/>
      <c r="AG399" s="60"/>
      <c r="AH399" s="60"/>
      <c r="AI399" s="60"/>
      <c r="AJ399" s="60"/>
      <c r="AL399" s="60"/>
      <c r="AN399" s="60"/>
      <c r="AO399" s="60"/>
      <c r="AP399" s="60"/>
      <c r="AQ399" s="60"/>
      <c r="AR399" s="60"/>
      <c r="AS399" s="60"/>
      <c r="AT399" s="60"/>
      <c r="AU399" s="60"/>
      <c r="AW399" s="60"/>
      <c r="AX399" s="60"/>
      <c r="AY399" s="60"/>
      <c r="BA399" s="60"/>
      <c r="BC399" s="60"/>
      <c r="BD399" s="60"/>
      <c r="BE399" s="60"/>
      <c r="BG399" s="60"/>
      <c r="BH399" s="60"/>
      <c r="BI399" s="60"/>
      <c r="BK399" s="60"/>
      <c r="BL399" s="60"/>
      <c r="BM399" s="60"/>
      <c r="BO399" s="60"/>
      <c r="BQ399" s="60"/>
      <c r="BR399" s="60"/>
      <c r="BS399" s="60"/>
      <c r="BU399" s="61"/>
      <c r="BW399" s="60"/>
      <c r="BX399" s="60"/>
      <c r="BY399" s="61"/>
      <c r="BZ399" s="61"/>
      <c r="CA399" s="61"/>
      <c r="CB399" s="61"/>
      <c r="CC399" s="61"/>
      <c r="CD399" s="61"/>
      <c r="CE399" s="61"/>
      <c r="CF399" s="61"/>
      <c r="CG399" s="60"/>
      <c r="CH399" s="60"/>
      <c r="CJ399" s="60"/>
      <c r="CK399" s="60"/>
      <c r="CL399" s="60"/>
      <c r="CM399" s="60"/>
    </row>
    <row r="400" spans="1:91" ht="19.5" customHeight="1">
      <c r="A400" s="59"/>
      <c r="B400" s="59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S400" s="61"/>
      <c r="T400" s="60"/>
      <c r="V400" s="61"/>
      <c r="W400" s="60"/>
      <c r="Y400" s="60"/>
      <c r="Z400" s="60"/>
      <c r="AB400" s="60"/>
      <c r="AC400" s="60"/>
      <c r="AE400" s="60"/>
      <c r="AF400" s="60"/>
      <c r="AG400" s="60"/>
      <c r="AH400" s="60"/>
      <c r="AI400" s="60"/>
      <c r="AJ400" s="60"/>
      <c r="AL400" s="60"/>
      <c r="AN400" s="60"/>
      <c r="AO400" s="60"/>
      <c r="AP400" s="60"/>
      <c r="AQ400" s="60"/>
      <c r="AR400" s="60"/>
      <c r="AS400" s="60"/>
      <c r="AT400" s="60"/>
      <c r="AU400" s="60"/>
      <c r="AW400" s="60"/>
      <c r="AX400" s="60"/>
      <c r="AY400" s="60"/>
      <c r="BA400" s="60"/>
      <c r="BC400" s="60"/>
      <c r="BD400" s="60"/>
      <c r="BE400" s="60"/>
      <c r="BG400" s="60"/>
      <c r="BH400" s="60"/>
      <c r="BI400" s="60"/>
      <c r="BK400" s="60"/>
      <c r="BL400" s="60"/>
      <c r="BM400" s="60"/>
      <c r="BO400" s="60"/>
      <c r="BQ400" s="60"/>
      <c r="BR400" s="60"/>
      <c r="BS400" s="60"/>
      <c r="BU400" s="61"/>
      <c r="BW400" s="60"/>
      <c r="BX400" s="60"/>
      <c r="BY400" s="61"/>
      <c r="BZ400" s="61"/>
      <c r="CA400" s="61"/>
      <c r="CB400" s="61"/>
      <c r="CC400" s="61"/>
      <c r="CD400" s="61"/>
      <c r="CE400" s="61"/>
      <c r="CF400" s="61"/>
      <c r="CG400" s="60"/>
      <c r="CH400" s="60"/>
      <c r="CJ400" s="60"/>
      <c r="CK400" s="60"/>
      <c r="CL400" s="60"/>
      <c r="CM400" s="60"/>
    </row>
    <row r="401" spans="1:91" ht="19.5" customHeight="1">
      <c r="A401" s="59"/>
      <c r="B401" s="59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S401" s="61"/>
      <c r="T401" s="60"/>
      <c r="V401" s="61"/>
      <c r="W401" s="60"/>
      <c r="Y401" s="60"/>
      <c r="Z401" s="60"/>
      <c r="AB401" s="60"/>
      <c r="AC401" s="60"/>
      <c r="AE401" s="60"/>
      <c r="AF401" s="60"/>
      <c r="AG401" s="60"/>
      <c r="AH401" s="60"/>
      <c r="AI401" s="60"/>
      <c r="AJ401" s="60"/>
      <c r="AL401" s="60"/>
      <c r="AN401" s="60"/>
      <c r="AO401" s="60"/>
      <c r="AP401" s="60"/>
      <c r="AQ401" s="60"/>
      <c r="AR401" s="60"/>
      <c r="AS401" s="60"/>
      <c r="AT401" s="60"/>
      <c r="AU401" s="60"/>
      <c r="AW401" s="60"/>
      <c r="AX401" s="60"/>
      <c r="AY401" s="60"/>
      <c r="BA401" s="60"/>
      <c r="BC401" s="60"/>
      <c r="BD401" s="60"/>
      <c r="BE401" s="60"/>
      <c r="BG401" s="60"/>
      <c r="BH401" s="60"/>
      <c r="BI401" s="60"/>
      <c r="BK401" s="60"/>
      <c r="BL401" s="60"/>
      <c r="BM401" s="60"/>
      <c r="BO401" s="60"/>
      <c r="BQ401" s="60"/>
      <c r="BR401" s="60"/>
      <c r="BS401" s="60"/>
      <c r="BU401" s="61"/>
      <c r="BW401" s="60"/>
      <c r="BX401" s="60"/>
      <c r="BY401" s="61"/>
      <c r="BZ401" s="61"/>
      <c r="CA401" s="61"/>
      <c r="CB401" s="61"/>
      <c r="CC401" s="61"/>
      <c r="CD401" s="61"/>
      <c r="CE401" s="61"/>
      <c r="CF401" s="61"/>
      <c r="CG401" s="60"/>
      <c r="CH401" s="60"/>
      <c r="CJ401" s="60"/>
      <c r="CK401" s="60"/>
      <c r="CL401" s="60"/>
      <c r="CM401" s="60"/>
    </row>
    <row r="402" spans="1:91" ht="19.5" customHeight="1">
      <c r="A402" s="59"/>
      <c r="B402" s="59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S402" s="61"/>
      <c r="T402" s="60"/>
      <c r="V402" s="61"/>
      <c r="W402" s="60"/>
      <c r="Y402" s="60"/>
      <c r="Z402" s="60"/>
      <c r="AB402" s="60"/>
      <c r="AC402" s="60"/>
      <c r="AE402" s="60"/>
      <c r="AF402" s="60"/>
      <c r="AG402" s="60"/>
      <c r="AH402" s="60"/>
      <c r="AI402" s="60"/>
      <c r="AJ402" s="60"/>
      <c r="AL402" s="60"/>
      <c r="AN402" s="60"/>
      <c r="AO402" s="60"/>
      <c r="AP402" s="60"/>
      <c r="AQ402" s="60"/>
      <c r="AR402" s="60"/>
      <c r="AS402" s="60"/>
      <c r="AT402" s="60"/>
      <c r="AU402" s="60"/>
      <c r="AW402" s="60"/>
      <c r="AX402" s="60"/>
      <c r="AY402" s="60"/>
      <c r="BA402" s="60"/>
      <c r="BC402" s="60"/>
      <c r="BD402" s="60"/>
      <c r="BE402" s="60"/>
      <c r="BG402" s="60"/>
      <c r="BH402" s="60"/>
      <c r="BI402" s="60"/>
      <c r="BK402" s="60"/>
      <c r="BL402" s="60"/>
      <c r="BM402" s="60"/>
      <c r="BO402" s="60"/>
      <c r="BQ402" s="60"/>
      <c r="BR402" s="60"/>
      <c r="BS402" s="60"/>
      <c r="BU402" s="61"/>
      <c r="BW402" s="60"/>
      <c r="BX402" s="60"/>
      <c r="BY402" s="61"/>
      <c r="BZ402" s="61"/>
      <c r="CA402" s="61"/>
      <c r="CB402" s="61"/>
      <c r="CC402" s="61"/>
      <c r="CD402" s="61"/>
      <c r="CE402" s="61"/>
      <c r="CF402" s="61"/>
      <c r="CG402" s="60"/>
      <c r="CH402" s="60"/>
      <c r="CJ402" s="60"/>
      <c r="CK402" s="60"/>
      <c r="CL402" s="60"/>
      <c r="CM402" s="60"/>
    </row>
    <row r="403" spans="1:91" ht="19.5" customHeight="1">
      <c r="A403" s="59"/>
      <c r="B403" s="59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S403" s="61"/>
      <c r="T403" s="60"/>
      <c r="V403" s="61"/>
      <c r="W403" s="60"/>
      <c r="Y403" s="60"/>
      <c r="Z403" s="60"/>
      <c r="AB403" s="60"/>
      <c r="AC403" s="60"/>
      <c r="AE403" s="60"/>
      <c r="AF403" s="60"/>
      <c r="AG403" s="60"/>
      <c r="AH403" s="60"/>
      <c r="AI403" s="60"/>
      <c r="AJ403" s="60"/>
      <c r="AL403" s="60"/>
      <c r="AN403" s="60"/>
      <c r="AO403" s="60"/>
      <c r="AP403" s="60"/>
      <c r="AQ403" s="60"/>
      <c r="AR403" s="60"/>
      <c r="AS403" s="60"/>
      <c r="AT403" s="60"/>
      <c r="AU403" s="60"/>
      <c r="AW403" s="60"/>
      <c r="AX403" s="60"/>
      <c r="AY403" s="60"/>
      <c r="BA403" s="60"/>
      <c r="BC403" s="60"/>
      <c r="BD403" s="60"/>
      <c r="BE403" s="60"/>
      <c r="BG403" s="60"/>
      <c r="BH403" s="60"/>
      <c r="BI403" s="60"/>
      <c r="BK403" s="60"/>
      <c r="BL403" s="60"/>
      <c r="BM403" s="60"/>
      <c r="BO403" s="60"/>
      <c r="BQ403" s="60"/>
      <c r="BR403" s="60"/>
      <c r="BS403" s="60"/>
      <c r="BU403" s="61"/>
      <c r="BW403" s="60"/>
      <c r="BX403" s="60"/>
      <c r="BY403" s="61"/>
      <c r="BZ403" s="61"/>
      <c r="CA403" s="61"/>
      <c r="CB403" s="61"/>
      <c r="CC403" s="61"/>
      <c r="CD403" s="61"/>
      <c r="CE403" s="61"/>
      <c r="CF403" s="61"/>
      <c r="CG403" s="60"/>
      <c r="CH403" s="60"/>
      <c r="CJ403" s="60"/>
      <c r="CK403" s="60"/>
      <c r="CL403" s="60"/>
      <c r="CM403" s="60"/>
    </row>
    <row r="404" spans="1:91" ht="19.5" customHeight="1">
      <c r="A404" s="59"/>
      <c r="B404" s="59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S404" s="61"/>
      <c r="T404" s="60"/>
      <c r="V404" s="61"/>
      <c r="W404" s="60"/>
      <c r="Y404" s="60"/>
      <c r="Z404" s="60"/>
      <c r="AB404" s="60"/>
      <c r="AC404" s="60"/>
      <c r="AE404" s="60"/>
      <c r="AF404" s="60"/>
      <c r="AG404" s="60"/>
      <c r="AH404" s="60"/>
      <c r="AI404" s="60"/>
      <c r="AJ404" s="60"/>
      <c r="AL404" s="60"/>
      <c r="AN404" s="60"/>
      <c r="AO404" s="60"/>
      <c r="AP404" s="60"/>
      <c r="AQ404" s="60"/>
      <c r="AR404" s="60"/>
      <c r="AS404" s="60"/>
      <c r="AT404" s="60"/>
      <c r="AU404" s="60"/>
      <c r="AW404" s="60"/>
      <c r="AX404" s="60"/>
      <c r="AY404" s="60"/>
      <c r="BA404" s="60"/>
      <c r="BC404" s="60"/>
      <c r="BD404" s="60"/>
      <c r="BE404" s="60"/>
      <c r="BG404" s="60"/>
      <c r="BH404" s="60"/>
      <c r="BI404" s="60"/>
      <c r="BK404" s="60"/>
      <c r="BL404" s="60"/>
      <c r="BM404" s="60"/>
      <c r="BO404" s="60"/>
      <c r="BQ404" s="60"/>
      <c r="BR404" s="60"/>
      <c r="BS404" s="60"/>
      <c r="BU404" s="61"/>
      <c r="BW404" s="60"/>
      <c r="BX404" s="60"/>
      <c r="BY404" s="61"/>
      <c r="BZ404" s="61"/>
      <c r="CA404" s="61"/>
      <c r="CB404" s="61"/>
      <c r="CC404" s="61"/>
      <c r="CD404" s="61"/>
      <c r="CE404" s="61"/>
      <c r="CF404" s="61"/>
      <c r="CG404" s="60"/>
      <c r="CH404" s="60"/>
      <c r="CJ404" s="60"/>
      <c r="CK404" s="60"/>
      <c r="CL404" s="60"/>
      <c r="CM404" s="60"/>
    </row>
    <row r="405" spans="1:91" ht="19.5" customHeight="1">
      <c r="A405" s="59"/>
      <c r="B405" s="59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S405" s="61"/>
      <c r="T405" s="60"/>
      <c r="V405" s="61"/>
      <c r="W405" s="60"/>
      <c r="Y405" s="60"/>
      <c r="Z405" s="60"/>
      <c r="AB405" s="60"/>
      <c r="AC405" s="60"/>
      <c r="AE405" s="60"/>
      <c r="AF405" s="60"/>
      <c r="AG405" s="60"/>
      <c r="AH405" s="60"/>
      <c r="AI405" s="60"/>
      <c r="AJ405" s="60"/>
      <c r="AL405" s="60"/>
      <c r="AN405" s="60"/>
      <c r="AO405" s="60"/>
      <c r="AP405" s="60"/>
      <c r="AQ405" s="60"/>
      <c r="AR405" s="60"/>
      <c r="AS405" s="60"/>
      <c r="AT405" s="60"/>
      <c r="AU405" s="60"/>
      <c r="AW405" s="60"/>
      <c r="AX405" s="60"/>
      <c r="AY405" s="60"/>
      <c r="BA405" s="60"/>
      <c r="BC405" s="60"/>
      <c r="BD405" s="60"/>
      <c r="BE405" s="60"/>
      <c r="BG405" s="60"/>
      <c r="BH405" s="60"/>
      <c r="BI405" s="60"/>
      <c r="BK405" s="60"/>
      <c r="BL405" s="60"/>
      <c r="BM405" s="60"/>
      <c r="BO405" s="60"/>
      <c r="BQ405" s="60"/>
      <c r="BR405" s="60"/>
      <c r="BS405" s="60"/>
      <c r="BU405" s="61"/>
      <c r="BW405" s="60"/>
      <c r="BX405" s="60"/>
      <c r="BY405" s="61"/>
      <c r="BZ405" s="61"/>
      <c r="CA405" s="61"/>
      <c r="CB405" s="61"/>
      <c r="CC405" s="61"/>
      <c r="CD405" s="61"/>
      <c r="CE405" s="61"/>
      <c r="CF405" s="61"/>
      <c r="CG405" s="60"/>
      <c r="CH405" s="60"/>
      <c r="CJ405" s="60"/>
      <c r="CK405" s="60"/>
      <c r="CL405" s="60"/>
      <c r="CM405" s="60"/>
    </row>
    <row r="406" spans="1:91" ht="19.5" customHeight="1">
      <c r="A406" s="59"/>
      <c r="B406" s="59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S406" s="61"/>
      <c r="T406" s="60"/>
      <c r="V406" s="61"/>
      <c r="W406" s="60"/>
      <c r="Y406" s="60"/>
      <c r="Z406" s="60"/>
      <c r="AB406" s="60"/>
      <c r="AC406" s="60"/>
      <c r="AE406" s="60"/>
      <c r="AF406" s="60"/>
      <c r="AG406" s="60"/>
      <c r="AH406" s="60"/>
      <c r="AI406" s="60"/>
      <c r="AJ406" s="60"/>
      <c r="AL406" s="60"/>
      <c r="AN406" s="60"/>
      <c r="AO406" s="60"/>
      <c r="AP406" s="60"/>
      <c r="AQ406" s="60"/>
      <c r="AR406" s="60"/>
      <c r="AS406" s="60"/>
      <c r="AT406" s="60"/>
      <c r="AU406" s="60"/>
      <c r="AW406" s="60"/>
      <c r="AX406" s="60"/>
      <c r="AY406" s="60"/>
      <c r="BA406" s="60"/>
      <c r="BC406" s="60"/>
      <c r="BD406" s="60"/>
      <c r="BE406" s="60"/>
      <c r="BG406" s="60"/>
      <c r="BH406" s="60"/>
      <c r="BI406" s="60"/>
      <c r="BK406" s="60"/>
      <c r="BL406" s="60"/>
      <c r="BM406" s="60"/>
      <c r="BO406" s="60"/>
      <c r="BQ406" s="60"/>
      <c r="BR406" s="60"/>
      <c r="BS406" s="60"/>
      <c r="BU406" s="61"/>
      <c r="BW406" s="60"/>
      <c r="BX406" s="60"/>
      <c r="BY406" s="61"/>
      <c r="BZ406" s="61"/>
      <c r="CA406" s="61"/>
      <c r="CB406" s="61"/>
      <c r="CC406" s="61"/>
      <c r="CD406" s="61"/>
      <c r="CE406" s="61"/>
      <c r="CF406" s="61"/>
      <c r="CG406" s="60"/>
      <c r="CH406" s="60"/>
      <c r="CJ406" s="60"/>
      <c r="CK406" s="60"/>
      <c r="CL406" s="60"/>
      <c r="CM406" s="60"/>
    </row>
    <row r="407" spans="1:91" ht="19.5" customHeight="1">
      <c r="A407" s="59"/>
      <c r="B407" s="59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S407" s="61"/>
      <c r="T407" s="60"/>
      <c r="V407" s="61"/>
      <c r="W407" s="60"/>
      <c r="Y407" s="60"/>
      <c r="Z407" s="60"/>
      <c r="AB407" s="60"/>
      <c r="AC407" s="60"/>
      <c r="AE407" s="60"/>
      <c r="AF407" s="60"/>
      <c r="AG407" s="60"/>
      <c r="AH407" s="60"/>
      <c r="AI407" s="60"/>
      <c r="AJ407" s="60"/>
      <c r="AL407" s="60"/>
      <c r="AN407" s="60"/>
      <c r="AO407" s="60"/>
      <c r="AP407" s="60"/>
      <c r="AQ407" s="60"/>
      <c r="AR407" s="60"/>
      <c r="AS407" s="60"/>
      <c r="AT407" s="60"/>
      <c r="AU407" s="60"/>
      <c r="AW407" s="60"/>
      <c r="AX407" s="60"/>
      <c r="AY407" s="60"/>
      <c r="BA407" s="60"/>
      <c r="BC407" s="60"/>
      <c r="BD407" s="60"/>
      <c r="BE407" s="60"/>
      <c r="BG407" s="60"/>
      <c r="BH407" s="60"/>
      <c r="BI407" s="60"/>
      <c r="BK407" s="60"/>
      <c r="BL407" s="60"/>
      <c r="BM407" s="60"/>
      <c r="BO407" s="60"/>
      <c r="BQ407" s="60"/>
      <c r="BR407" s="60"/>
      <c r="BS407" s="60"/>
      <c r="BU407" s="61"/>
      <c r="BW407" s="60"/>
      <c r="BX407" s="60"/>
      <c r="BY407" s="61"/>
      <c r="BZ407" s="61"/>
      <c r="CA407" s="61"/>
      <c r="CB407" s="61"/>
      <c r="CC407" s="61"/>
      <c r="CD407" s="61"/>
      <c r="CE407" s="61"/>
      <c r="CF407" s="61"/>
      <c r="CG407" s="60"/>
      <c r="CH407" s="60"/>
      <c r="CJ407" s="60"/>
      <c r="CK407" s="60"/>
      <c r="CL407" s="60"/>
      <c r="CM407" s="60"/>
    </row>
    <row r="408" spans="1:91" ht="19.5" customHeight="1">
      <c r="A408" s="59"/>
      <c r="B408" s="59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S408" s="61"/>
      <c r="T408" s="60"/>
      <c r="V408" s="61"/>
      <c r="W408" s="60"/>
      <c r="Y408" s="60"/>
      <c r="Z408" s="60"/>
      <c r="AB408" s="60"/>
      <c r="AC408" s="60"/>
      <c r="AE408" s="60"/>
      <c r="AF408" s="60"/>
      <c r="AG408" s="60"/>
      <c r="AH408" s="60"/>
      <c r="AI408" s="60"/>
      <c r="AJ408" s="60"/>
      <c r="AL408" s="60"/>
      <c r="AN408" s="60"/>
      <c r="AO408" s="60"/>
      <c r="AP408" s="60"/>
      <c r="AQ408" s="60"/>
      <c r="AR408" s="60"/>
      <c r="AS408" s="60"/>
      <c r="AT408" s="60"/>
      <c r="AU408" s="60"/>
      <c r="AW408" s="60"/>
      <c r="AX408" s="60"/>
      <c r="AY408" s="60"/>
      <c r="BA408" s="60"/>
      <c r="BC408" s="60"/>
      <c r="BD408" s="60"/>
      <c r="BE408" s="60"/>
      <c r="BG408" s="60"/>
      <c r="BH408" s="60"/>
      <c r="BI408" s="60"/>
      <c r="BK408" s="60"/>
      <c r="BL408" s="60"/>
      <c r="BM408" s="60"/>
      <c r="BO408" s="60"/>
      <c r="BQ408" s="60"/>
      <c r="BR408" s="60"/>
      <c r="BS408" s="60"/>
      <c r="BU408" s="61"/>
      <c r="BW408" s="60"/>
      <c r="BX408" s="60"/>
      <c r="BY408" s="61"/>
      <c r="BZ408" s="61"/>
      <c r="CA408" s="61"/>
      <c r="CB408" s="61"/>
      <c r="CC408" s="61"/>
      <c r="CD408" s="61"/>
      <c r="CE408" s="61"/>
      <c r="CF408" s="61"/>
      <c r="CG408" s="60"/>
      <c r="CH408" s="60"/>
      <c r="CJ408" s="60"/>
      <c r="CK408" s="60"/>
      <c r="CL408" s="60"/>
      <c r="CM408" s="60"/>
    </row>
    <row r="409" spans="1:91" ht="19.5" customHeight="1">
      <c r="A409" s="59"/>
      <c r="B409" s="59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S409" s="61"/>
      <c r="T409" s="60"/>
      <c r="V409" s="61"/>
      <c r="W409" s="60"/>
      <c r="Y409" s="60"/>
      <c r="Z409" s="60"/>
      <c r="AB409" s="60"/>
      <c r="AC409" s="60"/>
      <c r="AE409" s="60"/>
      <c r="AF409" s="60"/>
      <c r="AG409" s="60"/>
      <c r="AH409" s="60"/>
      <c r="AI409" s="60"/>
      <c r="AJ409" s="60"/>
      <c r="AL409" s="60"/>
      <c r="AN409" s="60"/>
      <c r="AO409" s="60"/>
      <c r="AP409" s="60"/>
      <c r="AQ409" s="60"/>
      <c r="AR409" s="60"/>
      <c r="AS409" s="60"/>
      <c r="AT409" s="60"/>
      <c r="AU409" s="60"/>
      <c r="AW409" s="60"/>
      <c r="AX409" s="60"/>
      <c r="AY409" s="60"/>
      <c r="BA409" s="60"/>
      <c r="BC409" s="60"/>
      <c r="BD409" s="60"/>
      <c r="BE409" s="60"/>
      <c r="BG409" s="60"/>
      <c r="BH409" s="60"/>
      <c r="BI409" s="60"/>
      <c r="BK409" s="60"/>
      <c r="BL409" s="60"/>
      <c r="BM409" s="60"/>
      <c r="BO409" s="60"/>
      <c r="BQ409" s="60"/>
      <c r="BR409" s="60"/>
      <c r="BS409" s="60"/>
      <c r="BU409" s="61"/>
      <c r="BW409" s="60"/>
      <c r="BX409" s="60"/>
      <c r="BY409" s="61"/>
      <c r="BZ409" s="61"/>
      <c r="CA409" s="61"/>
      <c r="CB409" s="61"/>
      <c r="CC409" s="61"/>
      <c r="CD409" s="61"/>
      <c r="CE409" s="61"/>
      <c r="CF409" s="61"/>
      <c r="CG409" s="60"/>
      <c r="CH409" s="60"/>
      <c r="CJ409" s="60"/>
      <c r="CK409" s="60"/>
      <c r="CL409" s="60"/>
      <c r="CM409" s="60"/>
    </row>
    <row r="410" spans="1:91" ht="19.5" customHeight="1">
      <c r="A410" s="59"/>
      <c r="B410" s="59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S410" s="61"/>
      <c r="T410" s="60"/>
      <c r="V410" s="61"/>
      <c r="W410" s="60"/>
      <c r="Y410" s="60"/>
      <c r="Z410" s="60"/>
      <c r="AB410" s="60"/>
      <c r="AC410" s="60"/>
      <c r="AE410" s="60"/>
      <c r="AF410" s="60"/>
      <c r="AG410" s="60"/>
      <c r="AH410" s="60"/>
      <c r="AI410" s="60"/>
      <c r="AJ410" s="60"/>
      <c r="AL410" s="60"/>
      <c r="AN410" s="60"/>
      <c r="AO410" s="60"/>
      <c r="AP410" s="60"/>
      <c r="AQ410" s="60"/>
      <c r="AR410" s="60"/>
      <c r="AS410" s="60"/>
      <c r="AT410" s="60"/>
      <c r="AU410" s="60"/>
      <c r="AW410" s="60"/>
      <c r="AX410" s="60"/>
      <c r="AY410" s="60"/>
      <c r="BA410" s="60"/>
      <c r="BC410" s="60"/>
      <c r="BD410" s="60"/>
      <c r="BE410" s="60"/>
      <c r="BG410" s="60"/>
      <c r="BH410" s="60"/>
      <c r="BI410" s="60"/>
      <c r="BK410" s="60"/>
      <c r="BL410" s="60"/>
      <c r="BM410" s="60"/>
      <c r="BO410" s="60"/>
      <c r="BQ410" s="60"/>
      <c r="BR410" s="60"/>
      <c r="BS410" s="60"/>
      <c r="BU410" s="61"/>
      <c r="BW410" s="60"/>
      <c r="BX410" s="60"/>
      <c r="BY410" s="61"/>
      <c r="BZ410" s="61"/>
      <c r="CA410" s="61"/>
      <c r="CB410" s="61"/>
      <c r="CC410" s="61"/>
      <c r="CD410" s="61"/>
      <c r="CE410" s="61"/>
      <c r="CF410" s="61"/>
      <c r="CG410" s="60"/>
      <c r="CH410" s="60"/>
      <c r="CJ410" s="60"/>
      <c r="CK410" s="60"/>
      <c r="CL410" s="60"/>
      <c r="CM410" s="60"/>
    </row>
    <row r="411" spans="1:91" ht="19.5" customHeight="1">
      <c r="A411" s="59"/>
      <c r="B411" s="59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S411" s="61"/>
      <c r="T411" s="60"/>
      <c r="V411" s="61"/>
      <c r="W411" s="60"/>
      <c r="Y411" s="60"/>
      <c r="Z411" s="60"/>
      <c r="AB411" s="60"/>
      <c r="AC411" s="60"/>
      <c r="AE411" s="60"/>
      <c r="AF411" s="60"/>
      <c r="AG411" s="60"/>
      <c r="AH411" s="60"/>
      <c r="AI411" s="60"/>
      <c r="AJ411" s="60"/>
      <c r="AL411" s="60"/>
      <c r="AN411" s="60"/>
      <c r="AO411" s="60"/>
      <c r="AP411" s="60"/>
      <c r="AQ411" s="60"/>
      <c r="AR411" s="60"/>
      <c r="AS411" s="60"/>
      <c r="AT411" s="60"/>
      <c r="AU411" s="60"/>
      <c r="AW411" s="60"/>
      <c r="AX411" s="60"/>
      <c r="AY411" s="60"/>
      <c r="BA411" s="60"/>
      <c r="BC411" s="60"/>
      <c r="BD411" s="60"/>
      <c r="BE411" s="60"/>
      <c r="BG411" s="60"/>
      <c r="BH411" s="60"/>
      <c r="BI411" s="60"/>
      <c r="BK411" s="60"/>
      <c r="BL411" s="60"/>
      <c r="BM411" s="60"/>
      <c r="BO411" s="60"/>
      <c r="BQ411" s="60"/>
      <c r="BR411" s="60"/>
      <c r="BS411" s="60"/>
      <c r="BU411" s="61"/>
      <c r="BW411" s="60"/>
      <c r="BX411" s="60"/>
      <c r="BY411" s="61"/>
      <c r="BZ411" s="61"/>
      <c r="CA411" s="61"/>
      <c r="CB411" s="61"/>
      <c r="CC411" s="61"/>
      <c r="CD411" s="61"/>
      <c r="CE411" s="61"/>
      <c r="CF411" s="61"/>
      <c r="CG411" s="60"/>
      <c r="CH411" s="60"/>
      <c r="CJ411" s="60"/>
      <c r="CK411" s="60"/>
      <c r="CL411" s="60"/>
      <c r="CM411" s="60"/>
    </row>
    <row r="412" spans="1:91" ht="19.5" customHeight="1">
      <c r="A412" s="59"/>
      <c r="B412" s="59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S412" s="61"/>
      <c r="T412" s="60"/>
      <c r="V412" s="61"/>
      <c r="W412" s="60"/>
      <c r="Y412" s="60"/>
      <c r="Z412" s="60"/>
      <c r="AB412" s="60"/>
      <c r="AC412" s="60"/>
      <c r="AE412" s="60"/>
      <c r="AF412" s="60"/>
      <c r="AG412" s="60"/>
      <c r="AH412" s="60"/>
      <c r="AI412" s="60"/>
      <c r="AJ412" s="60"/>
      <c r="AL412" s="60"/>
      <c r="AN412" s="60"/>
      <c r="AO412" s="60"/>
      <c r="AP412" s="60"/>
      <c r="AQ412" s="60"/>
      <c r="AR412" s="60"/>
      <c r="AS412" s="60"/>
      <c r="AT412" s="60"/>
      <c r="AU412" s="60"/>
      <c r="AW412" s="60"/>
      <c r="AX412" s="60"/>
      <c r="AY412" s="60"/>
      <c r="BA412" s="60"/>
      <c r="BC412" s="60"/>
      <c r="BD412" s="60"/>
      <c r="BE412" s="60"/>
      <c r="BG412" s="60"/>
      <c r="BH412" s="60"/>
      <c r="BI412" s="60"/>
      <c r="BK412" s="60"/>
      <c r="BL412" s="60"/>
      <c r="BM412" s="60"/>
      <c r="BO412" s="60"/>
      <c r="BQ412" s="60"/>
      <c r="BR412" s="60"/>
      <c r="BS412" s="60"/>
      <c r="BU412" s="61"/>
      <c r="BW412" s="60"/>
      <c r="BX412" s="60"/>
      <c r="BY412" s="61"/>
      <c r="BZ412" s="61"/>
      <c r="CA412" s="61"/>
      <c r="CB412" s="61"/>
      <c r="CC412" s="61"/>
      <c r="CD412" s="61"/>
      <c r="CE412" s="61"/>
      <c r="CF412" s="61"/>
      <c r="CG412" s="60"/>
      <c r="CH412" s="60"/>
      <c r="CJ412" s="60"/>
      <c r="CK412" s="60"/>
      <c r="CL412" s="60"/>
      <c r="CM412" s="60"/>
    </row>
    <row r="413" spans="1:91" ht="19.5" customHeight="1">
      <c r="A413" s="59"/>
      <c r="B413" s="59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S413" s="61"/>
      <c r="T413" s="60"/>
      <c r="V413" s="61"/>
      <c r="W413" s="60"/>
      <c r="Y413" s="60"/>
      <c r="Z413" s="60"/>
      <c r="AB413" s="60"/>
      <c r="AC413" s="60"/>
      <c r="AE413" s="60"/>
      <c r="AF413" s="60"/>
      <c r="AG413" s="60"/>
      <c r="AH413" s="60"/>
      <c r="AI413" s="60"/>
      <c r="AJ413" s="60"/>
      <c r="AL413" s="60"/>
      <c r="AN413" s="60"/>
      <c r="AO413" s="60"/>
      <c r="AP413" s="60"/>
      <c r="AQ413" s="60"/>
      <c r="AR413" s="60"/>
      <c r="AS413" s="60"/>
      <c r="AT413" s="60"/>
      <c r="AU413" s="60"/>
      <c r="AW413" s="60"/>
      <c r="AX413" s="60"/>
      <c r="AY413" s="60"/>
      <c r="BA413" s="60"/>
      <c r="BC413" s="60"/>
      <c r="BD413" s="60"/>
      <c r="BE413" s="60"/>
      <c r="BG413" s="60"/>
      <c r="BH413" s="60"/>
      <c r="BI413" s="60"/>
      <c r="BK413" s="60"/>
      <c r="BL413" s="60"/>
      <c r="BM413" s="60"/>
      <c r="BO413" s="60"/>
      <c r="BQ413" s="60"/>
      <c r="BR413" s="60"/>
      <c r="BS413" s="60"/>
      <c r="BU413" s="61"/>
      <c r="BW413" s="60"/>
      <c r="BX413" s="60"/>
      <c r="BY413" s="61"/>
      <c r="BZ413" s="61"/>
      <c r="CA413" s="61"/>
      <c r="CB413" s="61"/>
      <c r="CC413" s="61"/>
      <c r="CD413" s="61"/>
      <c r="CE413" s="61"/>
      <c r="CF413" s="61"/>
      <c r="CG413" s="60"/>
      <c r="CH413" s="60"/>
      <c r="CJ413" s="60"/>
      <c r="CK413" s="60"/>
      <c r="CL413" s="60"/>
      <c r="CM413" s="60"/>
    </row>
    <row r="414" spans="1:91" ht="19.5" customHeight="1">
      <c r="A414" s="59"/>
      <c r="B414" s="59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S414" s="61"/>
      <c r="T414" s="60"/>
      <c r="V414" s="61"/>
      <c r="W414" s="60"/>
      <c r="Y414" s="60"/>
      <c r="Z414" s="60"/>
      <c r="AB414" s="60"/>
      <c r="AC414" s="60"/>
      <c r="AE414" s="60"/>
      <c r="AF414" s="60"/>
      <c r="AG414" s="60"/>
      <c r="AH414" s="60"/>
      <c r="AI414" s="60"/>
      <c r="AJ414" s="60"/>
      <c r="AL414" s="60"/>
      <c r="AN414" s="60"/>
      <c r="AO414" s="60"/>
      <c r="AP414" s="60"/>
      <c r="AQ414" s="60"/>
      <c r="AR414" s="60"/>
      <c r="AS414" s="60"/>
      <c r="AT414" s="60"/>
      <c r="AU414" s="60"/>
      <c r="AW414" s="60"/>
      <c r="AX414" s="60"/>
      <c r="AY414" s="60"/>
      <c r="BA414" s="60"/>
      <c r="BC414" s="60"/>
      <c r="BD414" s="60"/>
      <c r="BE414" s="60"/>
      <c r="BG414" s="60"/>
      <c r="BH414" s="60"/>
      <c r="BI414" s="60"/>
      <c r="BK414" s="60"/>
      <c r="BL414" s="60"/>
      <c r="BM414" s="60"/>
      <c r="BO414" s="60"/>
      <c r="BQ414" s="60"/>
      <c r="BR414" s="60"/>
      <c r="BS414" s="60"/>
      <c r="BU414" s="61"/>
      <c r="BW414" s="60"/>
      <c r="BX414" s="60"/>
      <c r="BY414" s="61"/>
      <c r="BZ414" s="61"/>
      <c r="CA414" s="61"/>
      <c r="CB414" s="61"/>
      <c r="CC414" s="61"/>
      <c r="CD414" s="61"/>
      <c r="CE414" s="61"/>
      <c r="CF414" s="61"/>
      <c r="CG414" s="60"/>
      <c r="CH414" s="60"/>
      <c r="CJ414" s="60"/>
      <c r="CK414" s="60"/>
      <c r="CL414" s="60"/>
      <c r="CM414" s="60"/>
    </row>
    <row r="415" spans="1:91" ht="19.5" customHeight="1">
      <c r="A415" s="59"/>
      <c r="B415" s="59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S415" s="61"/>
      <c r="T415" s="60"/>
      <c r="V415" s="61"/>
      <c r="W415" s="60"/>
      <c r="Y415" s="60"/>
      <c r="Z415" s="60"/>
      <c r="AB415" s="60"/>
      <c r="AC415" s="60"/>
      <c r="AE415" s="60"/>
      <c r="AF415" s="60"/>
      <c r="AG415" s="60"/>
      <c r="AH415" s="60"/>
      <c r="AI415" s="60"/>
      <c r="AJ415" s="60"/>
      <c r="AL415" s="60"/>
      <c r="AN415" s="60"/>
      <c r="AO415" s="60"/>
      <c r="AP415" s="60"/>
      <c r="AQ415" s="60"/>
      <c r="AR415" s="60"/>
      <c r="AS415" s="60"/>
      <c r="AT415" s="60"/>
      <c r="AU415" s="60"/>
      <c r="AW415" s="60"/>
      <c r="AX415" s="60"/>
      <c r="AY415" s="60"/>
      <c r="BA415" s="60"/>
      <c r="BC415" s="60"/>
      <c r="BD415" s="60"/>
      <c r="BE415" s="60"/>
      <c r="BG415" s="60"/>
      <c r="BH415" s="60"/>
      <c r="BI415" s="60"/>
      <c r="BK415" s="60"/>
      <c r="BL415" s="60"/>
      <c r="BM415" s="60"/>
      <c r="BO415" s="60"/>
      <c r="BQ415" s="60"/>
      <c r="BR415" s="60"/>
      <c r="BS415" s="60"/>
      <c r="BU415" s="61"/>
      <c r="BW415" s="60"/>
      <c r="BX415" s="60"/>
      <c r="BY415" s="61"/>
      <c r="BZ415" s="61"/>
      <c r="CA415" s="61"/>
      <c r="CB415" s="61"/>
      <c r="CC415" s="61"/>
      <c r="CD415" s="61"/>
      <c r="CE415" s="61"/>
      <c r="CF415" s="61"/>
      <c r="CG415" s="60"/>
      <c r="CH415" s="60"/>
      <c r="CJ415" s="60"/>
      <c r="CK415" s="60"/>
      <c r="CL415" s="60"/>
      <c r="CM415" s="60"/>
    </row>
    <row r="416" spans="1:91" ht="19.5" customHeight="1">
      <c r="A416" s="59"/>
      <c r="B416" s="59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S416" s="61"/>
      <c r="T416" s="60"/>
      <c r="V416" s="61"/>
      <c r="W416" s="60"/>
      <c r="Y416" s="60"/>
      <c r="Z416" s="60"/>
      <c r="AB416" s="60"/>
      <c r="AC416" s="60"/>
      <c r="AE416" s="60"/>
      <c r="AF416" s="60"/>
      <c r="AG416" s="60"/>
      <c r="AH416" s="60"/>
      <c r="AI416" s="60"/>
      <c r="AJ416" s="60"/>
      <c r="AL416" s="60"/>
      <c r="AN416" s="60"/>
      <c r="AO416" s="60"/>
      <c r="AP416" s="60"/>
      <c r="AQ416" s="60"/>
      <c r="AR416" s="60"/>
      <c r="AS416" s="60"/>
      <c r="AT416" s="60"/>
      <c r="AU416" s="60"/>
      <c r="AW416" s="60"/>
      <c r="AX416" s="60"/>
      <c r="AY416" s="60"/>
      <c r="BA416" s="60"/>
      <c r="BC416" s="60"/>
      <c r="BD416" s="60"/>
      <c r="BE416" s="60"/>
      <c r="BG416" s="60"/>
      <c r="BH416" s="60"/>
      <c r="BI416" s="60"/>
      <c r="BK416" s="60"/>
      <c r="BL416" s="60"/>
      <c r="BM416" s="60"/>
      <c r="BO416" s="60"/>
      <c r="BQ416" s="60"/>
      <c r="BR416" s="60"/>
      <c r="BS416" s="60"/>
      <c r="BU416" s="61"/>
      <c r="BW416" s="60"/>
      <c r="BX416" s="60"/>
      <c r="BY416" s="61"/>
      <c r="BZ416" s="61"/>
      <c r="CA416" s="61"/>
      <c r="CB416" s="61"/>
      <c r="CC416" s="61"/>
      <c r="CD416" s="61"/>
      <c r="CE416" s="61"/>
      <c r="CF416" s="61"/>
      <c r="CG416" s="60"/>
      <c r="CH416" s="60"/>
      <c r="CJ416" s="60"/>
      <c r="CK416" s="60"/>
      <c r="CL416" s="60"/>
      <c r="CM416" s="60"/>
    </row>
    <row r="417" spans="1:91" ht="19.5" customHeight="1">
      <c r="A417" s="59"/>
      <c r="B417" s="59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S417" s="61"/>
      <c r="T417" s="60"/>
      <c r="V417" s="61"/>
      <c r="W417" s="60"/>
      <c r="Y417" s="60"/>
      <c r="Z417" s="60"/>
      <c r="AB417" s="60"/>
      <c r="AC417" s="60"/>
      <c r="AE417" s="60"/>
      <c r="AF417" s="60"/>
      <c r="AG417" s="60"/>
      <c r="AH417" s="60"/>
      <c r="AI417" s="60"/>
      <c r="AJ417" s="60"/>
      <c r="AL417" s="60"/>
      <c r="AN417" s="60"/>
      <c r="AO417" s="60"/>
      <c r="AP417" s="60"/>
      <c r="AQ417" s="60"/>
      <c r="AR417" s="60"/>
      <c r="AS417" s="60"/>
      <c r="AT417" s="60"/>
      <c r="AU417" s="60"/>
      <c r="AW417" s="60"/>
      <c r="AX417" s="60"/>
      <c r="AY417" s="60"/>
      <c r="BA417" s="60"/>
      <c r="BC417" s="60"/>
      <c r="BD417" s="60"/>
      <c r="BE417" s="60"/>
      <c r="BG417" s="60"/>
      <c r="BH417" s="60"/>
      <c r="BI417" s="60"/>
      <c r="BK417" s="60"/>
      <c r="BL417" s="60"/>
      <c r="BM417" s="60"/>
      <c r="BO417" s="60"/>
      <c r="BQ417" s="60"/>
      <c r="BR417" s="60"/>
      <c r="BS417" s="60"/>
      <c r="BU417" s="61"/>
      <c r="BW417" s="60"/>
      <c r="BX417" s="60"/>
      <c r="BY417" s="61"/>
      <c r="BZ417" s="61"/>
      <c r="CA417" s="61"/>
      <c r="CB417" s="61"/>
      <c r="CC417" s="61"/>
      <c r="CD417" s="61"/>
      <c r="CE417" s="61"/>
      <c r="CF417" s="61"/>
      <c r="CG417" s="60"/>
      <c r="CH417" s="60"/>
      <c r="CJ417" s="60"/>
      <c r="CK417" s="60"/>
      <c r="CL417" s="60"/>
      <c r="CM417" s="60"/>
    </row>
    <row r="418" spans="1:91" ht="19.5" customHeight="1">
      <c r="A418" s="59"/>
      <c r="B418" s="59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S418" s="61"/>
      <c r="T418" s="60"/>
      <c r="V418" s="61"/>
      <c r="W418" s="60"/>
      <c r="Y418" s="60"/>
      <c r="Z418" s="60"/>
      <c r="AB418" s="60"/>
      <c r="AC418" s="60"/>
      <c r="AE418" s="60"/>
      <c r="AF418" s="60"/>
      <c r="AG418" s="60"/>
      <c r="AH418" s="60"/>
      <c r="AI418" s="60"/>
      <c r="AJ418" s="60"/>
      <c r="AL418" s="60"/>
      <c r="AN418" s="60"/>
      <c r="AO418" s="60"/>
      <c r="AP418" s="60"/>
      <c r="AQ418" s="60"/>
      <c r="AR418" s="60"/>
      <c r="AS418" s="60"/>
      <c r="AT418" s="60"/>
      <c r="AU418" s="60"/>
      <c r="AW418" s="60"/>
      <c r="AX418" s="60"/>
      <c r="AY418" s="60"/>
      <c r="BA418" s="60"/>
      <c r="BC418" s="60"/>
      <c r="BD418" s="60"/>
      <c r="BE418" s="60"/>
      <c r="BG418" s="60"/>
      <c r="BH418" s="60"/>
      <c r="BI418" s="60"/>
      <c r="BK418" s="60"/>
      <c r="BL418" s="60"/>
      <c r="BM418" s="60"/>
      <c r="BO418" s="60"/>
      <c r="BQ418" s="60"/>
      <c r="BR418" s="60"/>
      <c r="BS418" s="60"/>
      <c r="BU418" s="61"/>
      <c r="BW418" s="60"/>
      <c r="BX418" s="60"/>
      <c r="BY418" s="61"/>
      <c r="BZ418" s="61"/>
      <c r="CA418" s="61"/>
      <c r="CB418" s="61"/>
      <c r="CC418" s="61"/>
      <c r="CD418" s="61"/>
      <c r="CE418" s="61"/>
      <c r="CF418" s="61"/>
      <c r="CG418" s="60"/>
      <c r="CH418" s="60"/>
      <c r="CJ418" s="60"/>
      <c r="CK418" s="60"/>
      <c r="CL418" s="60"/>
      <c r="CM418" s="60"/>
    </row>
    <row r="419" spans="1:91" ht="19.5" customHeight="1">
      <c r="A419" s="59"/>
      <c r="B419" s="59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S419" s="61"/>
      <c r="T419" s="60"/>
      <c r="V419" s="61"/>
      <c r="W419" s="60"/>
      <c r="Y419" s="60"/>
      <c r="Z419" s="60"/>
      <c r="AB419" s="60"/>
      <c r="AC419" s="60"/>
      <c r="AE419" s="60"/>
      <c r="AF419" s="60"/>
      <c r="AG419" s="60"/>
      <c r="AH419" s="60"/>
      <c r="AI419" s="60"/>
      <c r="AJ419" s="60"/>
      <c r="AL419" s="60"/>
      <c r="AN419" s="60"/>
      <c r="AO419" s="60"/>
      <c r="AP419" s="60"/>
      <c r="AQ419" s="60"/>
      <c r="AR419" s="60"/>
      <c r="AS419" s="60"/>
      <c r="AT419" s="60"/>
      <c r="AU419" s="60"/>
      <c r="AW419" s="60"/>
      <c r="AX419" s="60"/>
      <c r="AY419" s="60"/>
      <c r="BA419" s="60"/>
      <c r="BC419" s="60"/>
      <c r="BD419" s="60"/>
      <c r="BE419" s="60"/>
      <c r="BG419" s="60"/>
      <c r="BH419" s="60"/>
      <c r="BI419" s="60"/>
      <c r="BK419" s="60"/>
      <c r="BL419" s="60"/>
      <c r="BM419" s="60"/>
      <c r="BO419" s="60"/>
      <c r="BQ419" s="60"/>
      <c r="BR419" s="60"/>
      <c r="BS419" s="60"/>
      <c r="BU419" s="61"/>
      <c r="BW419" s="60"/>
      <c r="BX419" s="60"/>
      <c r="BY419" s="61"/>
      <c r="BZ419" s="61"/>
      <c r="CA419" s="61"/>
      <c r="CB419" s="61"/>
      <c r="CC419" s="61"/>
      <c r="CD419" s="61"/>
      <c r="CE419" s="61"/>
      <c r="CF419" s="61"/>
      <c r="CG419" s="60"/>
      <c r="CH419" s="60"/>
      <c r="CJ419" s="60"/>
      <c r="CK419" s="60"/>
      <c r="CL419" s="60"/>
      <c r="CM419" s="60"/>
    </row>
    <row r="420" spans="1:91" ht="19.5" customHeight="1">
      <c r="A420" s="59"/>
      <c r="B420" s="59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S420" s="61"/>
      <c r="T420" s="60"/>
      <c r="V420" s="61"/>
      <c r="W420" s="60"/>
      <c r="Y420" s="60"/>
      <c r="Z420" s="60"/>
      <c r="AB420" s="60"/>
      <c r="AC420" s="60"/>
      <c r="AE420" s="60"/>
      <c r="AF420" s="60"/>
      <c r="AG420" s="60"/>
      <c r="AH420" s="60"/>
      <c r="AI420" s="60"/>
      <c r="AJ420" s="60"/>
      <c r="AL420" s="60"/>
      <c r="AN420" s="60"/>
      <c r="AO420" s="60"/>
      <c r="AP420" s="60"/>
      <c r="AQ420" s="60"/>
      <c r="AR420" s="60"/>
      <c r="AS420" s="60"/>
      <c r="AT420" s="60"/>
      <c r="AU420" s="60"/>
      <c r="AW420" s="60"/>
      <c r="AX420" s="60"/>
      <c r="AY420" s="60"/>
      <c r="BA420" s="60"/>
      <c r="BC420" s="60"/>
      <c r="BD420" s="60"/>
      <c r="BE420" s="60"/>
      <c r="BG420" s="60"/>
      <c r="BH420" s="60"/>
      <c r="BI420" s="60"/>
      <c r="BK420" s="60"/>
      <c r="BL420" s="60"/>
      <c r="BM420" s="60"/>
      <c r="BO420" s="60"/>
      <c r="BQ420" s="60"/>
      <c r="BR420" s="60"/>
      <c r="BS420" s="60"/>
      <c r="BU420" s="61"/>
      <c r="BW420" s="60"/>
      <c r="BX420" s="60"/>
      <c r="BY420" s="61"/>
      <c r="BZ420" s="61"/>
      <c r="CA420" s="61"/>
      <c r="CB420" s="61"/>
      <c r="CC420" s="61"/>
      <c r="CD420" s="61"/>
      <c r="CE420" s="61"/>
      <c r="CF420" s="61"/>
      <c r="CG420" s="60"/>
      <c r="CH420" s="60"/>
      <c r="CJ420" s="60"/>
      <c r="CK420" s="60"/>
      <c r="CL420" s="60"/>
      <c r="CM420" s="60"/>
    </row>
    <row r="421" spans="1:91" ht="19.5" customHeight="1">
      <c r="A421" s="59"/>
      <c r="B421" s="59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S421" s="61"/>
      <c r="T421" s="60"/>
      <c r="V421" s="61"/>
      <c r="W421" s="60"/>
      <c r="Y421" s="60"/>
      <c r="Z421" s="60"/>
      <c r="AB421" s="60"/>
      <c r="AC421" s="60"/>
      <c r="AE421" s="60"/>
      <c r="AF421" s="60"/>
      <c r="AG421" s="60"/>
      <c r="AH421" s="60"/>
      <c r="AI421" s="60"/>
      <c r="AJ421" s="60"/>
      <c r="AL421" s="60"/>
      <c r="AN421" s="60"/>
      <c r="AO421" s="60"/>
      <c r="AP421" s="60"/>
      <c r="AQ421" s="60"/>
      <c r="AR421" s="60"/>
      <c r="AS421" s="60"/>
      <c r="AT421" s="60"/>
      <c r="AU421" s="60"/>
      <c r="AW421" s="60"/>
      <c r="AX421" s="60"/>
      <c r="AY421" s="60"/>
      <c r="BA421" s="60"/>
      <c r="BC421" s="60"/>
      <c r="BD421" s="60"/>
      <c r="BE421" s="60"/>
      <c r="BG421" s="60"/>
      <c r="BH421" s="60"/>
      <c r="BI421" s="60"/>
      <c r="BK421" s="60"/>
      <c r="BL421" s="60"/>
      <c r="BM421" s="60"/>
      <c r="BO421" s="60"/>
      <c r="BQ421" s="60"/>
      <c r="BR421" s="60"/>
      <c r="BS421" s="60"/>
      <c r="BU421" s="61"/>
      <c r="BW421" s="60"/>
      <c r="BX421" s="60"/>
      <c r="BY421" s="61"/>
      <c r="BZ421" s="61"/>
      <c r="CA421" s="61"/>
      <c r="CB421" s="61"/>
      <c r="CC421" s="61"/>
      <c r="CD421" s="61"/>
      <c r="CE421" s="61"/>
      <c r="CF421" s="61"/>
      <c r="CG421" s="60"/>
      <c r="CH421" s="60"/>
      <c r="CJ421" s="60"/>
      <c r="CK421" s="60"/>
      <c r="CL421" s="60"/>
      <c r="CM421" s="60"/>
    </row>
    <row r="422" spans="1:91" ht="19.5" customHeight="1">
      <c r="A422" s="59"/>
      <c r="B422" s="59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S422" s="61"/>
      <c r="T422" s="60"/>
      <c r="V422" s="61"/>
      <c r="W422" s="60"/>
      <c r="Y422" s="60"/>
      <c r="Z422" s="60"/>
      <c r="AB422" s="60"/>
      <c r="AC422" s="60"/>
      <c r="AE422" s="60"/>
      <c r="AF422" s="60"/>
      <c r="AG422" s="60"/>
      <c r="AH422" s="60"/>
      <c r="AI422" s="60"/>
      <c r="AJ422" s="60"/>
      <c r="AL422" s="60"/>
      <c r="AN422" s="60"/>
      <c r="AO422" s="60"/>
      <c r="AP422" s="60"/>
      <c r="AQ422" s="60"/>
      <c r="AR422" s="60"/>
      <c r="AS422" s="60"/>
      <c r="AT422" s="60"/>
      <c r="AU422" s="60"/>
      <c r="AW422" s="60"/>
      <c r="AX422" s="60"/>
      <c r="AY422" s="60"/>
      <c r="BA422" s="60"/>
      <c r="BC422" s="60"/>
      <c r="BD422" s="60"/>
      <c r="BE422" s="60"/>
      <c r="BG422" s="60"/>
      <c r="BH422" s="60"/>
      <c r="BI422" s="60"/>
      <c r="BK422" s="60"/>
      <c r="BL422" s="60"/>
      <c r="BM422" s="60"/>
      <c r="BO422" s="60"/>
      <c r="BQ422" s="60"/>
      <c r="BR422" s="60"/>
      <c r="BS422" s="60"/>
      <c r="BU422" s="61"/>
      <c r="BW422" s="60"/>
      <c r="BX422" s="60"/>
      <c r="BY422" s="61"/>
      <c r="BZ422" s="61"/>
      <c r="CA422" s="61"/>
      <c r="CB422" s="61"/>
      <c r="CC422" s="61"/>
      <c r="CD422" s="61"/>
      <c r="CE422" s="61"/>
      <c r="CF422" s="61"/>
      <c r="CG422" s="60"/>
      <c r="CH422" s="60"/>
      <c r="CJ422" s="60"/>
      <c r="CK422" s="60"/>
      <c r="CL422" s="60"/>
      <c r="CM422" s="60"/>
    </row>
    <row r="423" spans="1:91" ht="19.5" customHeight="1">
      <c r="A423" s="59"/>
      <c r="B423" s="59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S423" s="61"/>
      <c r="T423" s="60"/>
      <c r="V423" s="61"/>
      <c r="W423" s="60"/>
      <c r="Y423" s="60"/>
      <c r="Z423" s="60"/>
      <c r="AB423" s="60"/>
      <c r="AC423" s="60"/>
      <c r="AE423" s="60"/>
      <c r="AF423" s="60"/>
      <c r="AG423" s="60"/>
      <c r="AH423" s="60"/>
      <c r="AI423" s="60"/>
      <c r="AJ423" s="60"/>
      <c r="AL423" s="60"/>
      <c r="AN423" s="60"/>
      <c r="AO423" s="60"/>
      <c r="AP423" s="60"/>
      <c r="AQ423" s="60"/>
      <c r="AR423" s="60"/>
      <c r="AS423" s="60"/>
      <c r="AT423" s="60"/>
      <c r="AU423" s="60"/>
      <c r="AW423" s="60"/>
      <c r="AX423" s="60"/>
      <c r="AY423" s="60"/>
      <c r="BA423" s="60"/>
      <c r="BC423" s="60"/>
      <c r="BD423" s="60"/>
      <c r="BE423" s="60"/>
      <c r="BG423" s="60"/>
      <c r="BH423" s="60"/>
      <c r="BI423" s="60"/>
      <c r="BK423" s="60"/>
      <c r="BL423" s="60"/>
      <c r="BM423" s="60"/>
      <c r="BO423" s="60"/>
      <c r="BQ423" s="60"/>
      <c r="BR423" s="60"/>
      <c r="BS423" s="60"/>
      <c r="BU423" s="61"/>
      <c r="BW423" s="60"/>
      <c r="BX423" s="60"/>
      <c r="BY423" s="61"/>
      <c r="BZ423" s="61"/>
      <c r="CA423" s="61"/>
      <c r="CB423" s="61"/>
      <c r="CC423" s="61"/>
      <c r="CD423" s="61"/>
      <c r="CE423" s="61"/>
      <c r="CF423" s="61"/>
      <c r="CG423" s="60"/>
      <c r="CH423" s="60"/>
      <c r="CJ423" s="60"/>
      <c r="CK423" s="60"/>
      <c r="CL423" s="60"/>
      <c r="CM423" s="60"/>
    </row>
    <row r="424" spans="1:91" ht="19.5" customHeight="1">
      <c r="A424" s="59"/>
      <c r="B424" s="59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S424" s="61"/>
      <c r="T424" s="60"/>
      <c r="V424" s="61"/>
      <c r="W424" s="60"/>
      <c r="Y424" s="60"/>
      <c r="Z424" s="60"/>
      <c r="AB424" s="60"/>
      <c r="AC424" s="60"/>
      <c r="AE424" s="60"/>
      <c r="AF424" s="60"/>
      <c r="AG424" s="60"/>
      <c r="AH424" s="60"/>
      <c r="AI424" s="60"/>
      <c r="AJ424" s="60"/>
      <c r="AL424" s="60"/>
      <c r="AN424" s="60"/>
      <c r="AO424" s="60"/>
      <c r="AP424" s="60"/>
      <c r="AQ424" s="60"/>
      <c r="AR424" s="60"/>
      <c r="AS424" s="60"/>
      <c r="AT424" s="60"/>
      <c r="AU424" s="60"/>
      <c r="AW424" s="60"/>
      <c r="AX424" s="60"/>
      <c r="AY424" s="60"/>
      <c r="BA424" s="60"/>
      <c r="BC424" s="60"/>
      <c r="BD424" s="60"/>
      <c r="BE424" s="60"/>
      <c r="BG424" s="60"/>
      <c r="BH424" s="60"/>
      <c r="BI424" s="60"/>
      <c r="BK424" s="60"/>
      <c r="BL424" s="60"/>
      <c r="BM424" s="60"/>
      <c r="BO424" s="60"/>
      <c r="BQ424" s="60"/>
      <c r="BR424" s="60"/>
      <c r="BS424" s="60"/>
      <c r="BU424" s="61"/>
      <c r="BW424" s="60"/>
      <c r="BX424" s="60"/>
      <c r="BY424" s="61"/>
      <c r="BZ424" s="61"/>
      <c r="CA424" s="61"/>
      <c r="CB424" s="61"/>
      <c r="CC424" s="61"/>
      <c r="CD424" s="61"/>
      <c r="CE424" s="61"/>
      <c r="CF424" s="61"/>
      <c r="CG424" s="60"/>
      <c r="CH424" s="60"/>
      <c r="CJ424" s="60"/>
      <c r="CK424" s="60"/>
      <c r="CL424" s="60"/>
      <c r="CM424" s="60"/>
    </row>
    <row r="425" spans="1:91" ht="19.5" customHeight="1">
      <c r="A425" s="59"/>
      <c r="B425" s="59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S425" s="61"/>
      <c r="T425" s="60"/>
      <c r="V425" s="61"/>
      <c r="W425" s="60"/>
      <c r="Y425" s="60"/>
      <c r="Z425" s="60"/>
      <c r="AB425" s="60"/>
      <c r="AC425" s="60"/>
      <c r="AE425" s="60"/>
      <c r="AF425" s="60"/>
      <c r="AG425" s="60"/>
      <c r="AH425" s="60"/>
      <c r="AI425" s="60"/>
      <c r="AJ425" s="60"/>
      <c r="AL425" s="60"/>
      <c r="AN425" s="60"/>
      <c r="AO425" s="60"/>
      <c r="AP425" s="60"/>
      <c r="AQ425" s="60"/>
      <c r="AR425" s="60"/>
      <c r="AS425" s="60"/>
      <c r="AT425" s="60"/>
      <c r="AU425" s="60"/>
      <c r="AW425" s="60"/>
      <c r="AX425" s="60"/>
      <c r="AY425" s="60"/>
      <c r="BA425" s="60"/>
      <c r="BC425" s="60"/>
      <c r="BD425" s="60"/>
      <c r="BE425" s="60"/>
      <c r="BG425" s="60"/>
      <c r="BH425" s="60"/>
      <c r="BI425" s="60"/>
      <c r="BK425" s="60"/>
      <c r="BL425" s="60"/>
      <c r="BM425" s="60"/>
      <c r="BO425" s="60"/>
      <c r="BQ425" s="60"/>
      <c r="BR425" s="60"/>
      <c r="BS425" s="60"/>
      <c r="BU425" s="61"/>
      <c r="BW425" s="60"/>
      <c r="BX425" s="60"/>
      <c r="BY425" s="61"/>
      <c r="BZ425" s="61"/>
      <c r="CA425" s="61"/>
      <c r="CB425" s="61"/>
      <c r="CC425" s="61"/>
      <c r="CD425" s="61"/>
      <c r="CE425" s="61"/>
      <c r="CF425" s="61"/>
      <c r="CG425" s="60"/>
      <c r="CH425" s="60"/>
      <c r="CJ425" s="60"/>
      <c r="CK425" s="60"/>
      <c r="CL425" s="60"/>
      <c r="CM425" s="60"/>
    </row>
    <row r="426" spans="1:91" ht="19.5" customHeight="1">
      <c r="A426" s="59"/>
      <c r="B426" s="59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S426" s="61"/>
      <c r="T426" s="60"/>
      <c r="V426" s="61"/>
      <c r="W426" s="60"/>
      <c r="Y426" s="60"/>
      <c r="Z426" s="60"/>
      <c r="AB426" s="60"/>
      <c r="AC426" s="60"/>
      <c r="AE426" s="60"/>
      <c r="AF426" s="60"/>
      <c r="AG426" s="60"/>
      <c r="AH426" s="60"/>
      <c r="AI426" s="60"/>
      <c r="AJ426" s="60"/>
      <c r="AL426" s="60"/>
      <c r="AN426" s="60"/>
      <c r="AO426" s="60"/>
      <c r="AP426" s="60"/>
      <c r="AQ426" s="60"/>
      <c r="AR426" s="60"/>
      <c r="AS426" s="60"/>
      <c r="AT426" s="60"/>
      <c r="AU426" s="60"/>
      <c r="AW426" s="60"/>
      <c r="AX426" s="60"/>
      <c r="AY426" s="60"/>
      <c r="BA426" s="60"/>
      <c r="BC426" s="60"/>
      <c r="BD426" s="60"/>
      <c r="BE426" s="60"/>
      <c r="BG426" s="60"/>
      <c r="BH426" s="60"/>
      <c r="BI426" s="60"/>
      <c r="BK426" s="60"/>
      <c r="BL426" s="60"/>
      <c r="BM426" s="60"/>
      <c r="BO426" s="60"/>
      <c r="BQ426" s="60"/>
      <c r="BR426" s="60"/>
      <c r="BS426" s="60"/>
      <c r="BU426" s="61"/>
      <c r="BW426" s="60"/>
      <c r="BX426" s="60"/>
      <c r="BY426" s="61"/>
      <c r="BZ426" s="61"/>
      <c r="CA426" s="61"/>
      <c r="CB426" s="61"/>
      <c r="CC426" s="61"/>
      <c r="CD426" s="61"/>
      <c r="CE426" s="61"/>
      <c r="CF426" s="61"/>
      <c r="CG426" s="60"/>
      <c r="CH426" s="60"/>
      <c r="CJ426" s="60"/>
      <c r="CK426" s="60"/>
      <c r="CL426" s="60"/>
      <c r="CM426" s="60"/>
    </row>
    <row r="427" spans="1:91" ht="19.5" customHeight="1">
      <c r="A427" s="59"/>
      <c r="B427" s="59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S427" s="61"/>
      <c r="T427" s="60"/>
      <c r="V427" s="61"/>
      <c r="W427" s="60"/>
      <c r="Y427" s="60"/>
      <c r="Z427" s="60"/>
      <c r="AB427" s="60"/>
      <c r="AC427" s="60"/>
      <c r="AE427" s="60"/>
      <c r="AF427" s="60"/>
      <c r="AG427" s="60"/>
      <c r="AH427" s="60"/>
      <c r="AI427" s="60"/>
      <c r="AJ427" s="60"/>
      <c r="AL427" s="60"/>
      <c r="AN427" s="60"/>
      <c r="AO427" s="60"/>
      <c r="AP427" s="60"/>
      <c r="AQ427" s="60"/>
      <c r="AR427" s="60"/>
      <c r="AS427" s="60"/>
      <c r="AT427" s="60"/>
      <c r="AU427" s="60"/>
      <c r="AW427" s="60"/>
      <c r="AX427" s="60"/>
      <c r="AY427" s="60"/>
      <c r="BA427" s="60"/>
      <c r="BC427" s="60"/>
      <c r="BD427" s="60"/>
      <c r="BE427" s="60"/>
      <c r="BG427" s="60"/>
      <c r="BH427" s="60"/>
      <c r="BI427" s="60"/>
      <c r="BK427" s="60"/>
      <c r="BL427" s="60"/>
      <c r="BM427" s="60"/>
      <c r="BO427" s="60"/>
      <c r="BQ427" s="60"/>
      <c r="BR427" s="60"/>
      <c r="BS427" s="60"/>
      <c r="BU427" s="61"/>
      <c r="BW427" s="60"/>
      <c r="BX427" s="60"/>
      <c r="BY427" s="61"/>
      <c r="BZ427" s="61"/>
      <c r="CA427" s="61"/>
      <c r="CB427" s="61"/>
      <c r="CC427" s="61"/>
      <c r="CD427" s="61"/>
      <c r="CE427" s="61"/>
      <c r="CF427" s="61"/>
      <c r="CG427" s="60"/>
      <c r="CH427" s="60"/>
      <c r="CJ427" s="60"/>
      <c r="CK427" s="60"/>
      <c r="CL427" s="60"/>
      <c r="CM427" s="60"/>
    </row>
    <row r="428" spans="1:91" ht="19.5" customHeight="1">
      <c r="A428" s="59"/>
      <c r="B428" s="59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S428" s="61"/>
      <c r="T428" s="60"/>
      <c r="V428" s="61"/>
      <c r="W428" s="60"/>
      <c r="Y428" s="60"/>
      <c r="Z428" s="60"/>
      <c r="AB428" s="60"/>
      <c r="AC428" s="60"/>
      <c r="AE428" s="60"/>
      <c r="AF428" s="60"/>
      <c r="AG428" s="60"/>
      <c r="AH428" s="60"/>
      <c r="AI428" s="60"/>
      <c r="AJ428" s="60"/>
      <c r="AL428" s="60"/>
      <c r="AN428" s="60"/>
      <c r="AO428" s="60"/>
      <c r="AP428" s="60"/>
      <c r="AQ428" s="60"/>
      <c r="AR428" s="60"/>
      <c r="AS428" s="60"/>
      <c r="AT428" s="60"/>
      <c r="AU428" s="60"/>
      <c r="AW428" s="60"/>
      <c r="AX428" s="60"/>
      <c r="AY428" s="60"/>
      <c r="BA428" s="60"/>
      <c r="BC428" s="60"/>
      <c r="BD428" s="60"/>
      <c r="BE428" s="60"/>
      <c r="BG428" s="60"/>
      <c r="BH428" s="60"/>
      <c r="BI428" s="60"/>
      <c r="BK428" s="60"/>
      <c r="BL428" s="60"/>
      <c r="BM428" s="60"/>
      <c r="BO428" s="60"/>
      <c r="BQ428" s="60"/>
      <c r="BR428" s="60"/>
      <c r="BS428" s="60"/>
      <c r="BU428" s="61"/>
      <c r="BW428" s="60"/>
      <c r="BX428" s="60"/>
      <c r="BY428" s="61"/>
      <c r="BZ428" s="61"/>
      <c r="CA428" s="61"/>
      <c r="CB428" s="61"/>
      <c r="CC428" s="61"/>
      <c r="CD428" s="61"/>
      <c r="CE428" s="61"/>
      <c r="CF428" s="61"/>
      <c r="CG428" s="60"/>
      <c r="CH428" s="60"/>
      <c r="CJ428" s="60"/>
      <c r="CK428" s="60"/>
      <c r="CL428" s="60"/>
      <c r="CM428" s="60"/>
    </row>
    <row r="429" spans="1:91" ht="19.5" customHeight="1">
      <c r="A429" s="59"/>
      <c r="B429" s="59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S429" s="61"/>
      <c r="T429" s="60"/>
      <c r="V429" s="61"/>
      <c r="W429" s="60"/>
      <c r="Y429" s="60"/>
      <c r="Z429" s="60"/>
      <c r="AB429" s="60"/>
      <c r="AC429" s="60"/>
      <c r="AE429" s="60"/>
      <c r="AF429" s="60"/>
      <c r="AG429" s="60"/>
      <c r="AH429" s="60"/>
      <c r="AI429" s="60"/>
      <c r="AJ429" s="60"/>
      <c r="AL429" s="60"/>
      <c r="AN429" s="60"/>
      <c r="AO429" s="60"/>
      <c r="AP429" s="60"/>
      <c r="AQ429" s="60"/>
      <c r="AR429" s="60"/>
      <c r="AS429" s="60"/>
      <c r="AT429" s="60"/>
      <c r="AU429" s="60"/>
      <c r="AW429" s="60"/>
      <c r="AX429" s="60"/>
      <c r="AY429" s="60"/>
      <c r="BA429" s="60"/>
      <c r="BC429" s="60"/>
      <c r="BD429" s="60"/>
      <c r="BE429" s="60"/>
      <c r="BG429" s="60"/>
      <c r="BH429" s="60"/>
      <c r="BI429" s="60"/>
      <c r="BK429" s="60"/>
      <c r="BL429" s="60"/>
      <c r="BM429" s="60"/>
      <c r="BO429" s="60"/>
      <c r="BQ429" s="60"/>
      <c r="BR429" s="60"/>
      <c r="BS429" s="60"/>
      <c r="BU429" s="61"/>
      <c r="BW429" s="60"/>
      <c r="BX429" s="60"/>
      <c r="BY429" s="61"/>
      <c r="BZ429" s="61"/>
      <c r="CA429" s="61"/>
      <c r="CB429" s="61"/>
      <c r="CC429" s="61"/>
      <c r="CD429" s="61"/>
      <c r="CE429" s="61"/>
      <c r="CF429" s="61"/>
      <c r="CG429" s="60"/>
      <c r="CH429" s="60"/>
      <c r="CJ429" s="60"/>
      <c r="CK429" s="60"/>
      <c r="CL429" s="60"/>
      <c r="CM429" s="60"/>
    </row>
    <row r="430" spans="1:91" ht="19.5" customHeight="1">
      <c r="A430" s="59"/>
      <c r="B430" s="59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S430" s="61"/>
      <c r="T430" s="60"/>
      <c r="V430" s="61"/>
      <c r="W430" s="60"/>
      <c r="Y430" s="60"/>
      <c r="Z430" s="60"/>
      <c r="AB430" s="60"/>
      <c r="AC430" s="60"/>
      <c r="AE430" s="60"/>
      <c r="AF430" s="60"/>
      <c r="AG430" s="60"/>
      <c r="AH430" s="60"/>
      <c r="AI430" s="60"/>
      <c r="AJ430" s="60"/>
      <c r="AL430" s="60"/>
      <c r="AN430" s="60"/>
      <c r="AO430" s="60"/>
      <c r="AP430" s="60"/>
      <c r="AQ430" s="60"/>
      <c r="AR430" s="60"/>
      <c r="AS430" s="60"/>
      <c r="AT430" s="60"/>
      <c r="AU430" s="60"/>
      <c r="AW430" s="60"/>
      <c r="AX430" s="60"/>
      <c r="AY430" s="60"/>
      <c r="BA430" s="60"/>
      <c r="BC430" s="60"/>
      <c r="BD430" s="60"/>
      <c r="BE430" s="60"/>
      <c r="BG430" s="60"/>
      <c r="BH430" s="60"/>
      <c r="BI430" s="60"/>
      <c r="BK430" s="60"/>
      <c r="BL430" s="60"/>
      <c r="BM430" s="60"/>
      <c r="BO430" s="60"/>
      <c r="BQ430" s="60"/>
      <c r="BR430" s="60"/>
      <c r="BS430" s="60"/>
      <c r="BU430" s="61"/>
      <c r="BW430" s="60"/>
      <c r="BX430" s="60"/>
      <c r="BY430" s="61"/>
      <c r="BZ430" s="61"/>
      <c r="CA430" s="61"/>
      <c r="CB430" s="61"/>
      <c r="CC430" s="61"/>
      <c r="CD430" s="61"/>
      <c r="CE430" s="61"/>
      <c r="CF430" s="61"/>
      <c r="CG430" s="60"/>
      <c r="CH430" s="60"/>
      <c r="CJ430" s="60"/>
      <c r="CK430" s="60"/>
      <c r="CL430" s="60"/>
      <c r="CM430" s="60"/>
    </row>
    <row r="431" spans="1:91" ht="19.5" customHeight="1">
      <c r="A431" s="59"/>
      <c r="B431" s="59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S431" s="61"/>
      <c r="T431" s="60"/>
      <c r="V431" s="61"/>
      <c r="W431" s="60"/>
      <c r="Y431" s="60"/>
      <c r="Z431" s="60"/>
      <c r="AB431" s="60"/>
      <c r="AC431" s="60"/>
      <c r="AE431" s="60"/>
      <c r="AF431" s="60"/>
      <c r="AG431" s="60"/>
      <c r="AH431" s="60"/>
      <c r="AI431" s="60"/>
      <c r="AJ431" s="60"/>
      <c r="AL431" s="60"/>
      <c r="AN431" s="60"/>
      <c r="AO431" s="60"/>
      <c r="AP431" s="60"/>
      <c r="AQ431" s="60"/>
      <c r="AR431" s="60"/>
      <c r="AS431" s="60"/>
      <c r="AT431" s="60"/>
      <c r="AU431" s="60"/>
      <c r="AW431" s="60"/>
      <c r="AX431" s="60"/>
      <c r="AY431" s="60"/>
      <c r="BA431" s="60"/>
      <c r="BC431" s="60"/>
      <c r="BD431" s="60"/>
      <c r="BE431" s="60"/>
      <c r="BG431" s="60"/>
      <c r="BH431" s="60"/>
      <c r="BI431" s="60"/>
      <c r="BK431" s="60"/>
      <c r="BL431" s="60"/>
      <c r="BM431" s="60"/>
      <c r="BO431" s="60"/>
      <c r="BQ431" s="60"/>
      <c r="BR431" s="60"/>
      <c r="BS431" s="60"/>
      <c r="BU431" s="61"/>
      <c r="BW431" s="60"/>
      <c r="BX431" s="60"/>
      <c r="BY431" s="61"/>
      <c r="BZ431" s="61"/>
      <c r="CA431" s="61"/>
      <c r="CB431" s="61"/>
      <c r="CC431" s="61"/>
      <c r="CD431" s="61"/>
      <c r="CE431" s="61"/>
      <c r="CF431" s="61"/>
      <c r="CG431" s="60"/>
      <c r="CH431" s="60"/>
      <c r="CJ431" s="60"/>
      <c r="CK431" s="60"/>
      <c r="CL431" s="60"/>
      <c r="CM431" s="60"/>
    </row>
    <row r="432" spans="1:91" ht="19.5" customHeight="1">
      <c r="A432" s="59"/>
      <c r="B432" s="59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S432" s="61"/>
      <c r="T432" s="60"/>
      <c r="V432" s="61"/>
      <c r="W432" s="60"/>
      <c r="Y432" s="60"/>
      <c r="Z432" s="60"/>
      <c r="AB432" s="60"/>
      <c r="AC432" s="60"/>
      <c r="AE432" s="60"/>
      <c r="AF432" s="60"/>
      <c r="AG432" s="60"/>
      <c r="AH432" s="60"/>
      <c r="AI432" s="60"/>
      <c r="AJ432" s="60"/>
      <c r="AL432" s="60"/>
      <c r="AN432" s="60"/>
      <c r="AO432" s="60"/>
      <c r="AP432" s="60"/>
      <c r="AQ432" s="60"/>
      <c r="AR432" s="60"/>
      <c r="AS432" s="60"/>
      <c r="AT432" s="60"/>
      <c r="AU432" s="60"/>
      <c r="AW432" s="60"/>
      <c r="AX432" s="60"/>
      <c r="AY432" s="60"/>
      <c r="BA432" s="60"/>
      <c r="BC432" s="60"/>
      <c r="BD432" s="60"/>
      <c r="BE432" s="60"/>
      <c r="BG432" s="60"/>
      <c r="BH432" s="60"/>
      <c r="BI432" s="60"/>
      <c r="BK432" s="60"/>
      <c r="BL432" s="60"/>
      <c r="BM432" s="60"/>
      <c r="BO432" s="60"/>
      <c r="BQ432" s="60"/>
      <c r="BR432" s="60"/>
      <c r="BS432" s="60"/>
      <c r="BU432" s="61"/>
      <c r="BW432" s="60"/>
      <c r="BX432" s="60"/>
      <c r="BY432" s="61"/>
      <c r="BZ432" s="61"/>
      <c r="CA432" s="61"/>
      <c r="CB432" s="61"/>
      <c r="CC432" s="61"/>
      <c r="CD432" s="61"/>
      <c r="CE432" s="61"/>
      <c r="CF432" s="61"/>
      <c r="CG432" s="60"/>
      <c r="CH432" s="60"/>
      <c r="CJ432" s="60"/>
      <c r="CK432" s="60"/>
      <c r="CL432" s="60"/>
      <c r="CM432" s="60"/>
    </row>
    <row r="433" spans="1:91" ht="19.5" customHeight="1">
      <c r="A433" s="59"/>
      <c r="B433" s="59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S433" s="61"/>
      <c r="T433" s="60"/>
      <c r="V433" s="61"/>
      <c r="W433" s="60"/>
      <c r="Y433" s="60"/>
      <c r="Z433" s="60"/>
      <c r="AB433" s="60"/>
      <c r="AC433" s="60"/>
      <c r="AE433" s="60"/>
      <c r="AF433" s="60"/>
      <c r="AG433" s="60"/>
      <c r="AH433" s="60"/>
      <c r="AI433" s="60"/>
      <c r="AJ433" s="60"/>
      <c r="AL433" s="60"/>
      <c r="AN433" s="60"/>
      <c r="AO433" s="60"/>
      <c r="AP433" s="60"/>
      <c r="AQ433" s="60"/>
      <c r="AR433" s="60"/>
      <c r="AS433" s="60"/>
      <c r="AT433" s="60"/>
      <c r="AU433" s="60"/>
      <c r="AW433" s="60"/>
      <c r="AX433" s="60"/>
      <c r="AY433" s="60"/>
      <c r="BA433" s="60"/>
      <c r="BC433" s="60"/>
      <c r="BD433" s="60"/>
      <c r="BE433" s="60"/>
      <c r="BG433" s="60"/>
      <c r="BH433" s="60"/>
      <c r="BI433" s="60"/>
      <c r="BK433" s="60"/>
      <c r="BL433" s="60"/>
      <c r="BM433" s="60"/>
      <c r="BO433" s="60"/>
      <c r="BQ433" s="60"/>
      <c r="BR433" s="60"/>
      <c r="BS433" s="60"/>
      <c r="BU433" s="61"/>
      <c r="BW433" s="60"/>
      <c r="BX433" s="60"/>
      <c r="BY433" s="61"/>
      <c r="BZ433" s="61"/>
      <c r="CA433" s="61"/>
      <c r="CB433" s="61"/>
      <c r="CC433" s="61"/>
      <c r="CD433" s="61"/>
      <c r="CE433" s="61"/>
      <c r="CF433" s="61"/>
      <c r="CG433" s="60"/>
      <c r="CH433" s="60"/>
      <c r="CJ433" s="60"/>
      <c r="CK433" s="60"/>
      <c r="CL433" s="60"/>
      <c r="CM433" s="60"/>
    </row>
    <row r="434" spans="1:91" ht="19.5" customHeight="1">
      <c r="A434" s="59"/>
      <c r="B434" s="59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S434" s="61"/>
      <c r="T434" s="60"/>
      <c r="V434" s="61"/>
      <c r="W434" s="60"/>
      <c r="Y434" s="60"/>
      <c r="Z434" s="60"/>
      <c r="AB434" s="60"/>
      <c r="AC434" s="60"/>
      <c r="AE434" s="60"/>
      <c r="AF434" s="60"/>
      <c r="AG434" s="60"/>
      <c r="AH434" s="60"/>
      <c r="AI434" s="60"/>
      <c r="AJ434" s="60"/>
      <c r="AL434" s="60"/>
      <c r="AN434" s="60"/>
      <c r="AO434" s="60"/>
      <c r="AP434" s="60"/>
      <c r="AQ434" s="60"/>
      <c r="AR434" s="60"/>
      <c r="AS434" s="60"/>
      <c r="AT434" s="60"/>
      <c r="AU434" s="60"/>
      <c r="AW434" s="60"/>
      <c r="AX434" s="60"/>
      <c r="AY434" s="60"/>
      <c r="BA434" s="60"/>
      <c r="BC434" s="60"/>
      <c r="BD434" s="60"/>
      <c r="BE434" s="60"/>
      <c r="BG434" s="60"/>
      <c r="BH434" s="60"/>
      <c r="BI434" s="60"/>
      <c r="BK434" s="60"/>
      <c r="BL434" s="60"/>
      <c r="BM434" s="60"/>
      <c r="BO434" s="60"/>
      <c r="BQ434" s="60"/>
      <c r="BR434" s="60"/>
      <c r="BS434" s="60"/>
      <c r="BU434" s="61"/>
      <c r="BW434" s="60"/>
      <c r="BX434" s="60"/>
      <c r="BY434" s="61"/>
      <c r="BZ434" s="61"/>
      <c r="CA434" s="61"/>
      <c r="CB434" s="61"/>
      <c r="CC434" s="61"/>
      <c r="CD434" s="61"/>
      <c r="CE434" s="61"/>
      <c r="CF434" s="61"/>
      <c r="CG434" s="60"/>
      <c r="CH434" s="60"/>
      <c r="CJ434" s="60"/>
      <c r="CK434" s="60"/>
      <c r="CL434" s="60"/>
      <c r="CM434" s="60"/>
    </row>
    <row r="435" spans="1:91" ht="19.5" customHeight="1">
      <c r="A435" s="59"/>
      <c r="B435" s="59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S435" s="61"/>
      <c r="T435" s="60"/>
      <c r="V435" s="61"/>
      <c r="W435" s="60"/>
      <c r="Y435" s="60"/>
      <c r="Z435" s="60"/>
      <c r="AB435" s="60"/>
      <c r="AC435" s="60"/>
      <c r="AE435" s="60"/>
      <c r="AF435" s="60"/>
      <c r="AG435" s="60"/>
      <c r="AH435" s="60"/>
      <c r="AI435" s="60"/>
      <c r="AJ435" s="60"/>
      <c r="AL435" s="60"/>
      <c r="AN435" s="60"/>
      <c r="AO435" s="60"/>
      <c r="AP435" s="60"/>
      <c r="AQ435" s="60"/>
      <c r="AR435" s="60"/>
      <c r="AS435" s="60"/>
      <c r="AT435" s="60"/>
      <c r="AU435" s="60"/>
      <c r="AW435" s="60"/>
      <c r="AX435" s="60"/>
      <c r="AY435" s="60"/>
      <c r="BA435" s="60"/>
      <c r="BC435" s="60"/>
      <c r="BD435" s="60"/>
      <c r="BE435" s="60"/>
      <c r="BG435" s="60"/>
      <c r="BH435" s="60"/>
      <c r="BI435" s="60"/>
      <c r="BK435" s="60"/>
      <c r="BL435" s="60"/>
      <c r="BM435" s="60"/>
      <c r="BO435" s="60"/>
      <c r="BQ435" s="60"/>
      <c r="BR435" s="60"/>
      <c r="BS435" s="60"/>
      <c r="BU435" s="61"/>
      <c r="BW435" s="60"/>
      <c r="BX435" s="60"/>
      <c r="BY435" s="61"/>
      <c r="BZ435" s="61"/>
      <c r="CA435" s="61"/>
      <c r="CB435" s="61"/>
      <c r="CC435" s="61"/>
      <c r="CD435" s="61"/>
      <c r="CE435" s="61"/>
      <c r="CF435" s="61"/>
      <c r="CG435" s="60"/>
      <c r="CH435" s="60"/>
      <c r="CJ435" s="60"/>
      <c r="CK435" s="60"/>
      <c r="CL435" s="60"/>
      <c r="CM435" s="60"/>
    </row>
    <row r="436" spans="1:91" ht="19.5" customHeight="1">
      <c r="A436" s="59"/>
      <c r="B436" s="59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S436" s="61"/>
      <c r="T436" s="60"/>
      <c r="V436" s="61"/>
      <c r="W436" s="60"/>
      <c r="Y436" s="60"/>
      <c r="Z436" s="60"/>
      <c r="AB436" s="60"/>
      <c r="AC436" s="60"/>
      <c r="AE436" s="60"/>
      <c r="AF436" s="60"/>
      <c r="AG436" s="60"/>
      <c r="AH436" s="60"/>
      <c r="AI436" s="60"/>
      <c r="AJ436" s="60"/>
      <c r="AL436" s="60"/>
      <c r="AN436" s="60"/>
      <c r="AO436" s="60"/>
      <c r="AP436" s="60"/>
      <c r="AQ436" s="60"/>
      <c r="AR436" s="60"/>
      <c r="AS436" s="60"/>
      <c r="AT436" s="60"/>
      <c r="AU436" s="60"/>
      <c r="AW436" s="60"/>
      <c r="AX436" s="60"/>
      <c r="AY436" s="60"/>
      <c r="BA436" s="60"/>
      <c r="BC436" s="60"/>
      <c r="BD436" s="60"/>
      <c r="BE436" s="60"/>
      <c r="BG436" s="60"/>
      <c r="BH436" s="60"/>
      <c r="BI436" s="60"/>
      <c r="BK436" s="60"/>
      <c r="BL436" s="60"/>
      <c r="BM436" s="60"/>
      <c r="BO436" s="60"/>
      <c r="BQ436" s="60"/>
      <c r="BR436" s="60"/>
      <c r="BS436" s="60"/>
      <c r="BU436" s="61"/>
      <c r="BW436" s="60"/>
      <c r="BX436" s="60"/>
      <c r="BY436" s="61"/>
      <c r="BZ436" s="61"/>
      <c r="CA436" s="61"/>
      <c r="CB436" s="61"/>
      <c r="CC436" s="61"/>
      <c r="CD436" s="61"/>
      <c r="CE436" s="61"/>
      <c r="CF436" s="61"/>
      <c r="CG436" s="60"/>
      <c r="CH436" s="60"/>
      <c r="CJ436" s="60"/>
      <c r="CK436" s="60"/>
      <c r="CL436" s="60"/>
      <c r="CM436" s="60"/>
    </row>
    <row r="437" spans="1:91" ht="19.5" customHeight="1">
      <c r="A437" s="59"/>
      <c r="B437" s="59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S437" s="61"/>
      <c r="T437" s="60"/>
      <c r="V437" s="61"/>
      <c r="W437" s="60"/>
      <c r="Y437" s="60"/>
      <c r="Z437" s="60"/>
      <c r="AB437" s="60"/>
      <c r="AC437" s="60"/>
      <c r="AE437" s="60"/>
      <c r="AF437" s="60"/>
      <c r="AG437" s="60"/>
      <c r="AH437" s="60"/>
      <c r="AI437" s="60"/>
      <c r="AJ437" s="60"/>
      <c r="AL437" s="60"/>
      <c r="AN437" s="60"/>
      <c r="AO437" s="60"/>
      <c r="AP437" s="60"/>
      <c r="AQ437" s="60"/>
      <c r="AR437" s="60"/>
      <c r="AS437" s="60"/>
      <c r="AT437" s="60"/>
      <c r="AU437" s="60"/>
      <c r="AW437" s="60"/>
      <c r="AX437" s="60"/>
      <c r="AY437" s="60"/>
      <c r="BA437" s="60"/>
      <c r="BC437" s="60"/>
      <c r="BD437" s="60"/>
      <c r="BE437" s="60"/>
      <c r="BG437" s="60"/>
      <c r="BH437" s="60"/>
      <c r="BI437" s="60"/>
      <c r="BK437" s="60"/>
      <c r="BL437" s="60"/>
      <c r="BM437" s="60"/>
      <c r="BO437" s="60"/>
      <c r="BQ437" s="60"/>
      <c r="BR437" s="60"/>
      <c r="BS437" s="60"/>
      <c r="BU437" s="61"/>
      <c r="BW437" s="60"/>
      <c r="BX437" s="60"/>
      <c r="BY437" s="61"/>
      <c r="BZ437" s="61"/>
      <c r="CA437" s="61"/>
      <c r="CB437" s="61"/>
      <c r="CC437" s="61"/>
      <c r="CD437" s="61"/>
      <c r="CE437" s="61"/>
      <c r="CF437" s="61"/>
      <c r="CG437" s="60"/>
      <c r="CH437" s="60"/>
      <c r="CJ437" s="60"/>
      <c r="CK437" s="60"/>
      <c r="CL437" s="60"/>
      <c r="CM437" s="60"/>
    </row>
    <row r="438" spans="1:91" ht="19.5" customHeight="1">
      <c r="A438" s="59"/>
      <c r="B438" s="59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S438" s="61"/>
      <c r="T438" s="60"/>
      <c r="V438" s="61"/>
      <c r="W438" s="60"/>
      <c r="Y438" s="60"/>
      <c r="Z438" s="60"/>
      <c r="AB438" s="60"/>
      <c r="AC438" s="60"/>
      <c r="AE438" s="60"/>
      <c r="AF438" s="60"/>
      <c r="AG438" s="60"/>
      <c r="AH438" s="60"/>
      <c r="AI438" s="60"/>
      <c r="AJ438" s="60"/>
      <c r="AL438" s="60"/>
      <c r="AN438" s="60"/>
      <c r="AO438" s="60"/>
      <c r="AP438" s="60"/>
      <c r="AQ438" s="60"/>
      <c r="AR438" s="60"/>
      <c r="AS438" s="60"/>
      <c r="AT438" s="60"/>
      <c r="AU438" s="60"/>
      <c r="AW438" s="60"/>
      <c r="AX438" s="60"/>
      <c r="AY438" s="60"/>
      <c r="BA438" s="60"/>
      <c r="BC438" s="60"/>
      <c r="BD438" s="60"/>
      <c r="BE438" s="60"/>
      <c r="BG438" s="60"/>
      <c r="BH438" s="60"/>
      <c r="BI438" s="60"/>
      <c r="BK438" s="60"/>
      <c r="BL438" s="60"/>
      <c r="BM438" s="60"/>
      <c r="BO438" s="60"/>
      <c r="BQ438" s="60"/>
      <c r="BR438" s="60"/>
      <c r="BS438" s="60"/>
      <c r="BU438" s="61"/>
      <c r="BW438" s="60"/>
      <c r="BX438" s="60"/>
      <c r="BY438" s="61"/>
      <c r="BZ438" s="61"/>
      <c r="CA438" s="61"/>
      <c r="CB438" s="61"/>
      <c r="CC438" s="61"/>
      <c r="CD438" s="61"/>
      <c r="CE438" s="61"/>
      <c r="CF438" s="61"/>
      <c r="CG438" s="60"/>
      <c r="CH438" s="60"/>
      <c r="CJ438" s="60"/>
      <c r="CK438" s="60"/>
      <c r="CL438" s="60"/>
      <c r="CM438" s="60"/>
    </row>
    <row r="439" spans="1:91" ht="19.5" customHeight="1">
      <c r="A439" s="59"/>
      <c r="B439" s="59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S439" s="61"/>
      <c r="T439" s="60"/>
      <c r="V439" s="61"/>
      <c r="W439" s="60"/>
      <c r="Y439" s="60"/>
      <c r="Z439" s="60"/>
      <c r="AB439" s="60"/>
      <c r="AC439" s="60"/>
      <c r="AE439" s="60"/>
      <c r="AF439" s="60"/>
      <c r="AG439" s="60"/>
      <c r="AH439" s="60"/>
      <c r="AI439" s="60"/>
      <c r="AJ439" s="60"/>
      <c r="AL439" s="60"/>
      <c r="AN439" s="60"/>
      <c r="AO439" s="60"/>
      <c r="AP439" s="60"/>
      <c r="AQ439" s="60"/>
      <c r="AR439" s="60"/>
      <c r="AS439" s="60"/>
      <c r="AT439" s="60"/>
      <c r="AU439" s="60"/>
      <c r="AW439" s="60"/>
      <c r="AX439" s="60"/>
      <c r="AY439" s="60"/>
      <c r="BA439" s="60"/>
      <c r="BC439" s="60"/>
      <c r="BD439" s="60"/>
      <c r="BE439" s="60"/>
      <c r="BG439" s="60"/>
      <c r="BH439" s="60"/>
      <c r="BI439" s="60"/>
      <c r="BK439" s="60"/>
      <c r="BL439" s="60"/>
      <c r="BM439" s="60"/>
      <c r="BO439" s="60"/>
      <c r="BQ439" s="60"/>
      <c r="BR439" s="60"/>
      <c r="BS439" s="60"/>
      <c r="BU439" s="61"/>
      <c r="BW439" s="60"/>
      <c r="BX439" s="60"/>
      <c r="BY439" s="61"/>
      <c r="BZ439" s="61"/>
      <c r="CA439" s="61"/>
      <c r="CB439" s="61"/>
      <c r="CC439" s="61"/>
      <c r="CD439" s="61"/>
      <c r="CE439" s="61"/>
      <c r="CF439" s="61"/>
      <c r="CG439" s="60"/>
      <c r="CH439" s="60"/>
      <c r="CJ439" s="60"/>
      <c r="CK439" s="60"/>
      <c r="CL439" s="60"/>
      <c r="CM439" s="60"/>
    </row>
    <row r="440" spans="1:91" ht="19.5" customHeight="1">
      <c r="A440" s="59"/>
      <c r="B440" s="59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S440" s="61"/>
      <c r="T440" s="60"/>
      <c r="V440" s="61"/>
      <c r="W440" s="60"/>
      <c r="Y440" s="60"/>
      <c r="Z440" s="60"/>
      <c r="AB440" s="60"/>
      <c r="AC440" s="60"/>
      <c r="AE440" s="60"/>
      <c r="AF440" s="60"/>
      <c r="AG440" s="60"/>
      <c r="AH440" s="60"/>
      <c r="AI440" s="60"/>
      <c r="AJ440" s="60"/>
      <c r="AL440" s="60"/>
      <c r="AN440" s="60"/>
      <c r="AO440" s="60"/>
      <c r="AP440" s="60"/>
      <c r="AQ440" s="60"/>
      <c r="AR440" s="60"/>
      <c r="AS440" s="60"/>
      <c r="AT440" s="60"/>
      <c r="AU440" s="60"/>
      <c r="AW440" s="60"/>
      <c r="AX440" s="60"/>
      <c r="AY440" s="60"/>
      <c r="BA440" s="60"/>
      <c r="BC440" s="60"/>
      <c r="BD440" s="60"/>
      <c r="BE440" s="60"/>
      <c r="BG440" s="60"/>
      <c r="BH440" s="60"/>
      <c r="BI440" s="60"/>
      <c r="BK440" s="60"/>
      <c r="BL440" s="60"/>
      <c r="BM440" s="60"/>
      <c r="BO440" s="60"/>
      <c r="BQ440" s="60"/>
      <c r="BR440" s="60"/>
      <c r="BS440" s="60"/>
      <c r="BU440" s="61"/>
      <c r="BW440" s="60"/>
      <c r="BX440" s="60"/>
      <c r="BY440" s="61"/>
      <c r="BZ440" s="61"/>
      <c r="CA440" s="61"/>
      <c r="CB440" s="61"/>
      <c r="CC440" s="61"/>
      <c r="CD440" s="61"/>
      <c r="CE440" s="61"/>
      <c r="CF440" s="61"/>
      <c r="CG440" s="60"/>
      <c r="CH440" s="60"/>
      <c r="CJ440" s="60"/>
      <c r="CK440" s="60"/>
      <c r="CL440" s="60"/>
      <c r="CM440" s="60"/>
    </row>
    <row r="441" spans="1:91" ht="19.5" customHeight="1">
      <c r="A441" s="59"/>
      <c r="B441" s="59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S441" s="61"/>
      <c r="T441" s="60"/>
      <c r="V441" s="61"/>
      <c r="W441" s="60"/>
      <c r="Y441" s="60"/>
      <c r="Z441" s="60"/>
      <c r="AB441" s="60"/>
      <c r="AC441" s="60"/>
      <c r="AE441" s="60"/>
      <c r="AF441" s="60"/>
      <c r="AG441" s="60"/>
      <c r="AH441" s="60"/>
      <c r="AI441" s="60"/>
      <c r="AJ441" s="60"/>
      <c r="AL441" s="60"/>
      <c r="AN441" s="60"/>
      <c r="AO441" s="60"/>
      <c r="AP441" s="60"/>
      <c r="AQ441" s="60"/>
      <c r="AR441" s="60"/>
      <c r="AS441" s="60"/>
      <c r="AT441" s="60"/>
      <c r="AU441" s="60"/>
      <c r="AW441" s="60"/>
      <c r="AX441" s="60"/>
      <c r="AY441" s="60"/>
      <c r="BA441" s="60"/>
      <c r="BC441" s="60"/>
      <c r="BD441" s="60"/>
      <c r="BE441" s="60"/>
      <c r="BG441" s="60"/>
      <c r="BH441" s="60"/>
      <c r="BI441" s="60"/>
      <c r="BK441" s="60"/>
      <c r="BL441" s="60"/>
      <c r="BM441" s="60"/>
      <c r="BO441" s="60"/>
      <c r="BQ441" s="60"/>
      <c r="BR441" s="60"/>
      <c r="BS441" s="60"/>
      <c r="BU441" s="61"/>
      <c r="BW441" s="60"/>
      <c r="BX441" s="60"/>
      <c r="BY441" s="61"/>
      <c r="BZ441" s="61"/>
      <c r="CA441" s="61"/>
      <c r="CB441" s="61"/>
      <c r="CC441" s="61"/>
      <c r="CD441" s="61"/>
      <c r="CE441" s="61"/>
      <c r="CF441" s="61"/>
      <c r="CG441" s="60"/>
      <c r="CH441" s="60"/>
      <c r="CJ441" s="60"/>
      <c r="CK441" s="60"/>
      <c r="CL441" s="60"/>
      <c r="CM441" s="60"/>
    </row>
    <row r="442" spans="1:91" ht="19.5" customHeight="1">
      <c r="A442" s="59"/>
      <c r="B442" s="59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S442" s="61"/>
      <c r="T442" s="60"/>
      <c r="V442" s="61"/>
      <c r="W442" s="60"/>
      <c r="Y442" s="60"/>
      <c r="Z442" s="60"/>
      <c r="AB442" s="60"/>
      <c r="AC442" s="60"/>
      <c r="AE442" s="60"/>
      <c r="AF442" s="60"/>
      <c r="AG442" s="60"/>
      <c r="AH442" s="60"/>
      <c r="AI442" s="60"/>
      <c r="AJ442" s="60"/>
      <c r="AL442" s="60"/>
      <c r="AN442" s="60"/>
      <c r="AO442" s="60"/>
      <c r="AP442" s="60"/>
      <c r="AQ442" s="60"/>
      <c r="AR442" s="60"/>
      <c r="AS442" s="60"/>
      <c r="AT442" s="60"/>
      <c r="AU442" s="60"/>
      <c r="AW442" s="60"/>
      <c r="AX442" s="60"/>
      <c r="AY442" s="60"/>
      <c r="BA442" s="60"/>
      <c r="BC442" s="60"/>
      <c r="BD442" s="60"/>
      <c r="BE442" s="60"/>
      <c r="BG442" s="60"/>
      <c r="BH442" s="60"/>
      <c r="BI442" s="60"/>
      <c r="BK442" s="60"/>
      <c r="BL442" s="60"/>
      <c r="BM442" s="60"/>
      <c r="BO442" s="60"/>
      <c r="BQ442" s="60"/>
      <c r="BR442" s="60"/>
      <c r="BS442" s="60"/>
      <c r="BU442" s="61"/>
      <c r="BW442" s="60"/>
      <c r="BX442" s="60"/>
      <c r="BY442" s="61"/>
      <c r="BZ442" s="61"/>
      <c r="CA442" s="61"/>
      <c r="CB442" s="61"/>
      <c r="CC442" s="61"/>
      <c r="CD442" s="61"/>
      <c r="CE442" s="61"/>
      <c r="CF442" s="61"/>
      <c r="CG442" s="60"/>
      <c r="CH442" s="60"/>
      <c r="CJ442" s="60"/>
      <c r="CK442" s="60"/>
      <c r="CL442" s="60"/>
      <c r="CM442" s="60"/>
    </row>
    <row r="443" spans="1:91" ht="19.5" customHeight="1">
      <c r="A443" s="59"/>
      <c r="B443" s="59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S443" s="61"/>
      <c r="T443" s="60"/>
      <c r="V443" s="61"/>
      <c r="W443" s="60"/>
      <c r="Y443" s="60"/>
      <c r="Z443" s="60"/>
      <c r="AB443" s="60"/>
      <c r="AC443" s="60"/>
      <c r="AE443" s="60"/>
      <c r="AF443" s="60"/>
      <c r="AG443" s="60"/>
      <c r="AH443" s="60"/>
      <c r="AI443" s="60"/>
      <c r="AJ443" s="60"/>
      <c r="AL443" s="60"/>
      <c r="AN443" s="60"/>
      <c r="AO443" s="60"/>
      <c r="AP443" s="60"/>
      <c r="AQ443" s="60"/>
      <c r="AR443" s="60"/>
      <c r="AS443" s="60"/>
      <c r="AT443" s="60"/>
      <c r="AU443" s="60"/>
      <c r="AW443" s="60"/>
      <c r="AX443" s="60"/>
      <c r="AY443" s="60"/>
      <c r="BA443" s="60"/>
      <c r="BC443" s="60"/>
      <c r="BD443" s="60"/>
      <c r="BE443" s="60"/>
      <c r="BG443" s="60"/>
      <c r="BH443" s="60"/>
      <c r="BI443" s="60"/>
      <c r="BK443" s="60"/>
      <c r="BL443" s="60"/>
      <c r="BM443" s="60"/>
      <c r="BO443" s="60"/>
      <c r="BQ443" s="60"/>
      <c r="BR443" s="60"/>
      <c r="BS443" s="60"/>
      <c r="BU443" s="61"/>
      <c r="BW443" s="60"/>
      <c r="BX443" s="60"/>
      <c r="BY443" s="61"/>
      <c r="BZ443" s="61"/>
      <c r="CA443" s="61"/>
      <c r="CB443" s="61"/>
      <c r="CC443" s="61"/>
      <c r="CD443" s="61"/>
      <c r="CE443" s="61"/>
      <c r="CF443" s="61"/>
      <c r="CG443" s="60"/>
      <c r="CH443" s="60"/>
      <c r="CJ443" s="60"/>
      <c r="CK443" s="60"/>
      <c r="CL443" s="60"/>
      <c r="CM443" s="60"/>
    </row>
    <row r="444" spans="1:91" ht="19.5" customHeight="1">
      <c r="A444" s="59"/>
      <c r="B444" s="59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S444" s="61"/>
      <c r="T444" s="60"/>
      <c r="V444" s="61"/>
      <c r="W444" s="60"/>
      <c r="Y444" s="60"/>
      <c r="Z444" s="60"/>
      <c r="AB444" s="60"/>
      <c r="AC444" s="60"/>
      <c r="AE444" s="60"/>
      <c r="AF444" s="60"/>
      <c r="AG444" s="60"/>
      <c r="AH444" s="60"/>
      <c r="AI444" s="60"/>
      <c r="AJ444" s="60"/>
      <c r="AL444" s="60"/>
      <c r="AN444" s="60"/>
      <c r="AO444" s="60"/>
      <c r="AP444" s="60"/>
      <c r="AQ444" s="60"/>
      <c r="AR444" s="60"/>
      <c r="AS444" s="60"/>
      <c r="AT444" s="60"/>
      <c r="AU444" s="60"/>
      <c r="AW444" s="60"/>
      <c r="AX444" s="60"/>
      <c r="AY444" s="60"/>
      <c r="BA444" s="60"/>
      <c r="BC444" s="60"/>
      <c r="BD444" s="60"/>
      <c r="BE444" s="60"/>
      <c r="BG444" s="60"/>
      <c r="BH444" s="60"/>
      <c r="BI444" s="60"/>
      <c r="BK444" s="60"/>
      <c r="BL444" s="60"/>
      <c r="BM444" s="60"/>
      <c r="BO444" s="60"/>
      <c r="BQ444" s="60"/>
      <c r="BR444" s="60"/>
      <c r="BS444" s="60"/>
      <c r="BU444" s="61"/>
      <c r="BW444" s="60"/>
      <c r="BX444" s="60"/>
      <c r="BY444" s="61"/>
      <c r="BZ444" s="61"/>
      <c r="CA444" s="61"/>
      <c r="CB444" s="61"/>
      <c r="CC444" s="61"/>
      <c r="CD444" s="61"/>
      <c r="CE444" s="61"/>
      <c r="CF444" s="61"/>
      <c r="CG444" s="60"/>
      <c r="CH444" s="60"/>
      <c r="CJ444" s="60"/>
      <c r="CK444" s="60"/>
      <c r="CL444" s="60"/>
      <c r="CM444" s="60"/>
    </row>
    <row r="445" spans="1:91" ht="19.5" customHeight="1">
      <c r="A445" s="59"/>
      <c r="B445" s="59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S445" s="61"/>
      <c r="T445" s="60"/>
      <c r="V445" s="61"/>
      <c r="W445" s="60"/>
      <c r="Y445" s="60"/>
      <c r="Z445" s="60"/>
      <c r="AB445" s="60"/>
      <c r="AC445" s="60"/>
      <c r="AE445" s="60"/>
      <c r="AF445" s="60"/>
      <c r="AG445" s="60"/>
      <c r="AH445" s="60"/>
      <c r="AI445" s="60"/>
      <c r="AJ445" s="60"/>
      <c r="AL445" s="60"/>
      <c r="AN445" s="60"/>
      <c r="AO445" s="60"/>
      <c r="AP445" s="60"/>
      <c r="AQ445" s="60"/>
      <c r="AR445" s="60"/>
      <c r="AS445" s="60"/>
      <c r="AT445" s="60"/>
      <c r="AU445" s="60"/>
      <c r="AW445" s="60"/>
      <c r="AX445" s="60"/>
      <c r="AY445" s="60"/>
      <c r="BA445" s="60"/>
      <c r="BC445" s="60"/>
      <c r="BD445" s="60"/>
      <c r="BE445" s="60"/>
      <c r="BG445" s="60"/>
      <c r="BH445" s="60"/>
      <c r="BI445" s="60"/>
      <c r="BK445" s="60"/>
      <c r="BL445" s="60"/>
      <c r="BM445" s="60"/>
      <c r="BO445" s="60"/>
      <c r="BQ445" s="60"/>
      <c r="BR445" s="60"/>
      <c r="BS445" s="60"/>
      <c r="BU445" s="61"/>
      <c r="BW445" s="60"/>
      <c r="BX445" s="60"/>
      <c r="BY445" s="61"/>
      <c r="BZ445" s="61"/>
      <c r="CA445" s="61"/>
      <c r="CB445" s="61"/>
      <c r="CC445" s="61"/>
      <c r="CD445" s="61"/>
      <c r="CE445" s="61"/>
      <c r="CF445" s="61"/>
      <c r="CG445" s="60"/>
      <c r="CH445" s="60"/>
      <c r="CJ445" s="60"/>
      <c r="CK445" s="60"/>
      <c r="CL445" s="60"/>
      <c r="CM445" s="60"/>
    </row>
    <row r="446" spans="1:91" ht="19.5" customHeight="1">
      <c r="A446" s="59"/>
      <c r="B446" s="59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S446" s="61"/>
      <c r="T446" s="60"/>
      <c r="V446" s="61"/>
      <c r="W446" s="60"/>
      <c r="Y446" s="60"/>
      <c r="Z446" s="60"/>
      <c r="AB446" s="60"/>
      <c r="AC446" s="60"/>
      <c r="AE446" s="60"/>
      <c r="AF446" s="60"/>
      <c r="AG446" s="60"/>
      <c r="AH446" s="60"/>
      <c r="AI446" s="60"/>
      <c r="AJ446" s="60"/>
      <c r="AL446" s="60"/>
      <c r="AN446" s="60"/>
      <c r="AO446" s="60"/>
      <c r="AP446" s="60"/>
      <c r="AQ446" s="60"/>
      <c r="AR446" s="60"/>
      <c r="AS446" s="60"/>
      <c r="AT446" s="60"/>
      <c r="AU446" s="60"/>
      <c r="AW446" s="60"/>
      <c r="AX446" s="60"/>
      <c r="AY446" s="60"/>
      <c r="BA446" s="60"/>
      <c r="BC446" s="60"/>
      <c r="BD446" s="60"/>
      <c r="BE446" s="60"/>
      <c r="BG446" s="60"/>
      <c r="BH446" s="60"/>
      <c r="BI446" s="60"/>
      <c r="BK446" s="60"/>
      <c r="BL446" s="60"/>
      <c r="BM446" s="60"/>
      <c r="BO446" s="60"/>
      <c r="BQ446" s="60"/>
      <c r="BR446" s="60"/>
      <c r="BS446" s="60"/>
      <c r="BU446" s="61"/>
      <c r="BW446" s="60"/>
      <c r="BX446" s="60"/>
      <c r="BY446" s="61"/>
      <c r="BZ446" s="61"/>
      <c r="CA446" s="61"/>
      <c r="CB446" s="61"/>
      <c r="CC446" s="61"/>
      <c r="CD446" s="61"/>
      <c r="CE446" s="61"/>
      <c r="CF446" s="61"/>
      <c r="CG446" s="60"/>
      <c r="CH446" s="60"/>
      <c r="CJ446" s="60"/>
      <c r="CK446" s="60"/>
      <c r="CL446" s="60"/>
      <c r="CM446" s="60"/>
    </row>
    <row r="447" spans="1:91" ht="19.5" customHeight="1">
      <c r="A447" s="59"/>
      <c r="B447" s="59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S447" s="61"/>
      <c r="T447" s="60"/>
      <c r="V447" s="61"/>
      <c r="W447" s="60"/>
      <c r="Y447" s="60"/>
      <c r="Z447" s="60"/>
      <c r="AB447" s="60"/>
      <c r="AC447" s="60"/>
      <c r="AE447" s="60"/>
      <c r="AF447" s="60"/>
      <c r="AG447" s="60"/>
      <c r="AH447" s="60"/>
      <c r="AI447" s="60"/>
      <c r="AJ447" s="60"/>
      <c r="AL447" s="60"/>
      <c r="AN447" s="60"/>
      <c r="AO447" s="60"/>
      <c r="AP447" s="60"/>
      <c r="AQ447" s="60"/>
      <c r="AR447" s="60"/>
      <c r="AS447" s="60"/>
      <c r="AT447" s="60"/>
      <c r="AU447" s="60"/>
      <c r="AW447" s="60"/>
      <c r="AX447" s="60"/>
      <c r="AY447" s="60"/>
      <c r="BA447" s="60"/>
      <c r="BC447" s="60"/>
      <c r="BD447" s="60"/>
      <c r="BE447" s="60"/>
      <c r="BG447" s="60"/>
      <c r="BH447" s="60"/>
      <c r="BI447" s="60"/>
      <c r="BK447" s="60"/>
      <c r="BL447" s="60"/>
      <c r="BM447" s="60"/>
      <c r="BO447" s="60"/>
      <c r="BQ447" s="60"/>
      <c r="BR447" s="60"/>
      <c r="BS447" s="60"/>
      <c r="BU447" s="61"/>
      <c r="BW447" s="60"/>
      <c r="BX447" s="60"/>
      <c r="BY447" s="61"/>
      <c r="BZ447" s="61"/>
      <c r="CA447" s="61"/>
      <c r="CB447" s="61"/>
      <c r="CC447" s="61"/>
      <c r="CD447" s="61"/>
      <c r="CE447" s="61"/>
      <c r="CF447" s="61"/>
      <c r="CG447" s="60"/>
      <c r="CH447" s="60"/>
      <c r="CJ447" s="60"/>
      <c r="CK447" s="60"/>
      <c r="CL447" s="60"/>
      <c r="CM447" s="60"/>
    </row>
    <row r="448" spans="1:91" ht="19.5" customHeight="1">
      <c r="A448" s="59"/>
      <c r="B448" s="59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S448" s="61"/>
      <c r="T448" s="60"/>
      <c r="V448" s="61"/>
      <c r="W448" s="60"/>
      <c r="Y448" s="60"/>
      <c r="Z448" s="60"/>
      <c r="AB448" s="60"/>
      <c r="AC448" s="60"/>
      <c r="AE448" s="60"/>
      <c r="AF448" s="60"/>
      <c r="AG448" s="60"/>
      <c r="AH448" s="60"/>
      <c r="AI448" s="60"/>
      <c r="AJ448" s="60"/>
      <c r="AL448" s="60"/>
      <c r="AN448" s="60"/>
      <c r="AO448" s="60"/>
      <c r="AP448" s="60"/>
      <c r="AQ448" s="60"/>
      <c r="AR448" s="60"/>
      <c r="AS448" s="60"/>
      <c r="AT448" s="60"/>
      <c r="AU448" s="60"/>
      <c r="AW448" s="60"/>
      <c r="AX448" s="60"/>
      <c r="AY448" s="60"/>
      <c r="BA448" s="60"/>
      <c r="BC448" s="60"/>
      <c r="BD448" s="60"/>
      <c r="BE448" s="60"/>
      <c r="BG448" s="60"/>
      <c r="BH448" s="60"/>
      <c r="BI448" s="60"/>
      <c r="BK448" s="60"/>
      <c r="BL448" s="60"/>
      <c r="BM448" s="60"/>
      <c r="BO448" s="60"/>
      <c r="BQ448" s="60"/>
      <c r="BR448" s="60"/>
      <c r="BS448" s="60"/>
      <c r="BU448" s="61"/>
      <c r="BW448" s="60"/>
      <c r="BX448" s="60"/>
      <c r="BY448" s="61"/>
      <c r="BZ448" s="61"/>
      <c r="CA448" s="61"/>
      <c r="CB448" s="61"/>
      <c r="CC448" s="61"/>
      <c r="CD448" s="61"/>
      <c r="CE448" s="61"/>
      <c r="CF448" s="61"/>
      <c r="CG448" s="60"/>
      <c r="CH448" s="60"/>
      <c r="CJ448" s="60"/>
      <c r="CK448" s="60"/>
      <c r="CL448" s="60"/>
      <c r="CM448" s="60"/>
    </row>
    <row r="449" spans="1:91" ht="19.5" customHeight="1">
      <c r="A449" s="59"/>
      <c r="B449" s="59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S449" s="61"/>
      <c r="T449" s="60"/>
      <c r="V449" s="61"/>
      <c r="W449" s="60"/>
      <c r="Y449" s="60"/>
      <c r="Z449" s="60"/>
      <c r="AB449" s="60"/>
      <c r="AC449" s="60"/>
      <c r="AE449" s="60"/>
      <c r="AF449" s="60"/>
      <c r="AG449" s="60"/>
      <c r="AH449" s="60"/>
      <c r="AI449" s="60"/>
      <c r="AJ449" s="60"/>
      <c r="AL449" s="60"/>
      <c r="AN449" s="60"/>
      <c r="AO449" s="60"/>
      <c r="AP449" s="60"/>
      <c r="AQ449" s="60"/>
      <c r="AR449" s="60"/>
      <c r="AS449" s="60"/>
      <c r="AT449" s="60"/>
      <c r="AU449" s="60"/>
      <c r="AW449" s="60"/>
      <c r="AX449" s="60"/>
      <c r="AY449" s="60"/>
      <c r="BA449" s="60"/>
      <c r="BC449" s="60"/>
      <c r="BD449" s="60"/>
      <c r="BE449" s="60"/>
      <c r="BG449" s="60"/>
      <c r="BH449" s="60"/>
      <c r="BI449" s="60"/>
      <c r="BK449" s="60"/>
      <c r="BL449" s="60"/>
      <c r="BM449" s="60"/>
      <c r="BO449" s="60"/>
      <c r="BQ449" s="60"/>
      <c r="BR449" s="60"/>
      <c r="BS449" s="60"/>
      <c r="BU449" s="61"/>
      <c r="BW449" s="60"/>
      <c r="BX449" s="60"/>
      <c r="BY449" s="61"/>
      <c r="BZ449" s="61"/>
      <c r="CA449" s="61"/>
      <c r="CB449" s="61"/>
      <c r="CC449" s="61"/>
      <c r="CD449" s="61"/>
      <c r="CE449" s="61"/>
      <c r="CF449" s="61"/>
      <c r="CG449" s="60"/>
      <c r="CH449" s="60"/>
      <c r="CJ449" s="60"/>
      <c r="CK449" s="60"/>
      <c r="CL449" s="60"/>
      <c r="CM449" s="60"/>
    </row>
    <row r="450" spans="1:91" ht="19.5" customHeight="1">
      <c r="A450" s="59"/>
      <c r="B450" s="59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S450" s="61"/>
      <c r="T450" s="60"/>
      <c r="V450" s="61"/>
      <c r="W450" s="60"/>
      <c r="Y450" s="60"/>
      <c r="Z450" s="60"/>
      <c r="AB450" s="60"/>
      <c r="AC450" s="60"/>
      <c r="AE450" s="60"/>
      <c r="AF450" s="60"/>
      <c r="AG450" s="60"/>
      <c r="AH450" s="60"/>
      <c r="AI450" s="60"/>
      <c r="AJ450" s="60"/>
      <c r="AL450" s="60"/>
      <c r="AN450" s="60"/>
      <c r="AO450" s="60"/>
      <c r="AP450" s="60"/>
      <c r="AQ450" s="60"/>
      <c r="AR450" s="60"/>
      <c r="AS450" s="60"/>
      <c r="AT450" s="60"/>
      <c r="AU450" s="60"/>
      <c r="AW450" s="60"/>
      <c r="AX450" s="60"/>
      <c r="AY450" s="60"/>
      <c r="BA450" s="60"/>
      <c r="BC450" s="60"/>
      <c r="BD450" s="60"/>
      <c r="BE450" s="60"/>
      <c r="BG450" s="60"/>
      <c r="BH450" s="60"/>
      <c r="BI450" s="60"/>
      <c r="BK450" s="60"/>
      <c r="BL450" s="60"/>
      <c r="BM450" s="60"/>
      <c r="BO450" s="60"/>
      <c r="BQ450" s="60"/>
      <c r="BR450" s="60"/>
      <c r="BS450" s="60"/>
      <c r="BU450" s="61"/>
      <c r="BW450" s="60"/>
      <c r="BX450" s="60"/>
      <c r="BY450" s="61"/>
      <c r="BZ450" s="61"/>
      <c r="CA450" s="61"/>
      <c r="CB450" s="61"/>
      <c r="CC450" s="61"/>
      <c r="CD450" s="61"/>
      <c r="CE450" s="61"/>
      <c r="CF450" s="61"/>
      <c r="CG450" s="60"/>
      <c r="CH450" s="60"/>
      <c r="CJ450" s="60"/>
      <c r="CK450" s="60"/>
      <c r="CL450" s="60"/>
      <c r="CM450" s="60"/>
    </row>
    <row r="451" spans="1:91" ht="19.5" customHeight="1">
      <c r="A451" s="59"/>
      <c r="B451" s="59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S451" s="61"/>
      <c r="T451" s="60"/>
      <c r="V451" s="61"/>
      <c r="W451" s="60"/>
      <c r="Y451" s="60"/>
      <c r="Z451" s="60"/>
      <c r="AB451" s="60"/>
      <c r="AC451" s="60"/>
      <c r="AE451" s="60"/>
      <c r="AF451" s="60"/>
      <c r="AG451" s="60"/>
      <c r="AH451" s="60"/>
      <c r="AI451" s="60"/>
      <c r="AJ451" s="60"/>
      <c r="AL451" s="60"/>
      <c r="AN451" s="60"/>
      <c r="AO451" s="60"/>
      <c r="AP451" s="60"/>
      <c r="AQ451" s="60"/>
      <c r="AR451" s="60"/>
      <c r="AS451" s="60"/>
      <c r="AT451" s="60"/>
      <c r="AU451" s="60"/>
      <c r="AW451" s="60"/>
      <c r="AX451" s="60"/>
      <c r="AY451" s="60"/>
      <c r="BA451" s="60"/>
      <c r="BC451" s="60"/>
      <c r="BD451" s="60"/>
      <c r="BE451" s="60"/>
      <c r="BG451" s="60"/>
      <c r="BH451" s="60"/>
      <c r="BI451" s="60"/>
      <c r="BK451" s="60"/>
      <c r="BL451" s="60"/>
      <c r="BM451" s="60"/>
      <c r="BO451" s="60"/>
      <c r="BQ451" s="60"/>
      <c r="BR451" s="60"/>
      <c r="BS451" s="60"/>
      <c r="BU451" s="61"/>
      <c r="BW451" s="60"/>
      <c r="BX451" s="60"/>
      <c r="BY451" s="61"/>
      <c r="BZ451" s="61"/>
      <c r="CA451" s="61"/>
      <c r="CB451" s="61"/>
      <c r="CC451" s="61"/>
      <c r="CD451" s="61"/>
      <c r="CE451" s="61"/>
      <c r="CF451" s="61"/>
      <c r="CG451" s="60"/>
      <c r="CH451" s="60"/>
      <c r="CJ451" s="60"/>
      <c r="CK451" s="60"/>
      <c r="CL451" s="60"/>
      <c r="CM451" s="60"/>
    </row>
    <row r="452" spans="1:91" ht="19.5" customHeight="1">
      <c r="A452" s="59"/>
      <c r="B452" s="59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S452" s="61"/>
      <c r="T452" s="60"/>
      <c r="V452" s="61"/>
      <c r="W452" s="60"/>
      <c r="Y452" s="60"/>
      <c r="Z452" s="60"/>
      <c r="AB452" s="60"/>
      <c r="AC452" s="60"/>
      <c r="AE452" s="60"/>
      <c r="AF452" s="60"/>
      <c r="AG452" s="60"/>
      <c r="AH452" s="60"/>
      <c r="AI452" s="60"/>
      <c r="AJ452" s="60"/>
      <c r="AL452" s="60"/>
      <c r="AN452" s="60"/>
      <c r="AO452" s="60"/>
      <c r="AP452" s="60"/>
      <c r="AQ452" s="60"/>
      <c r="AR452" s="60"/>
      <c r="AS452" s="60"/>
      <c r="AT452" s="60"/>
      <c r="AU452" s="60"/>
      <c r="AW452" s="60"/>
      <c r="AX452" s="60"/>
      <c r="AY452" s="60"/>
      <c r="BA452" s="60"/>
      <c r="BC452" s="60"/>
      <c r="BD452" s="60"/>
      <c r="BE452" s="60"/>
      <c r="BG452" s="60"/>
      <c r="BH452" s="60"/>
      <c r="BI452" s="60"/>
      <c r="BK452" s="60"/>
      <c r="BL452" s="60"/>
      <c r="BM452" s="60"/>
      <c r="BO452" s="60"/>
      <c r="BQ452" s="60"/>
      <c r="BR452" s="60"/>
      <c r="BS452" s="60"/>
      <c r="BU452" s="61"/>
      <c r="BW452" s="60"/>
      <c r="BX452" s="60"/>
      <c r="BY452" s="61"/>
      <c r="BZ452" s="61"/>
      <c r="CA452" s="61"/>
      <c r="CB452" s="61"/>
      <c r="CC452" s="61"/>
      <c r="CD452" s="61"/>
      <c r="CE452" s="61"/>
      <c r="CF452" s="61"/>
      <c r="CG452" s="60"/>
      <c r="CH452" s="60"/>
      <c r="CJ452" s="60"/>
      <c r="CK452" s="60"/>
      <c r="CL452" s="60"/>
      <c r="CM452" s="60"/>
    </row>
    <row r="453" spans="1:91" ht="19.5" customHeight="1">
      <c r="A453" s="59"/>
      <c r="B453" s="59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S453" s="61"/>
      <c r="T453" s="60"/>
      <c r="V453" s="61"/>
      <c r="W453" s="60"/>
      <c r="Y453" s="60"/>
      <c r="Z453" s="60"/>
      <c r="AB453" s="60"/>
      <c r="AC453" s="60"/>
      <c r="AE453" s="60"/>
      <c r="AF453" s="60"/>
      <c r="AG453" s="60"/>
      <c r="AH453" s="60"/>
      <c r="AI453" s="60"/>
      <c r="AJ453" s="60"/>
      <c r="AL453" s="60"/>
      <c r="AN453" s="60"/>
      <c r="AO453" s="60"/>
      <c r="AP453" s="60"/>
      <c r="AQ453" s="60"/>
      <c r="AR453" s="60"/>
      <c r="AS453" s="60"/>
      <c r="AT453" s="60"/>
      <c r="AU453" s="60"/>
      <c r="AW453" s="60"/>
      <c r="AX453" s="60"/>
      <c r="AY453" s="60"/>
      <c r="BA453" s="60"/>
      <c r="BC453" s="60"/>
      <c r="BD453" s="60"/>
      <c r="BE453" s="60"/>
      <c r="BG453" s="60"/>
      <c r="BH453" s="60"/>
      <c r="BI453" s="60"/>
      <c r="BK453" s="60"/>
      <c r="BL453" s="60"/>
      <c r="BM453" s="60"/>
      <c r="BO453" s="60"/>
      <c r="BQ453" s="60"/>
      <c r="BR453" s="60"/>
      <c r="BS453" s="60"/>
      <c r="BU453" s="61"/>
      <c r="BW453" s="60"/>
      <c r="BX453" s="60"/>
      <c r="BY453" s="61"/>
      <c r="BZ453" s="61"/>
      <c r="CA453" s="61"/>
      <c r="CB453" s="61"/>
      <c r="CC453" s="61"/>
      <c r="CD453" s="61"/>
      <c r="CE453" s="61"/>
      <c r="CF453" s="61"/>
      <c r="CG453" s="60"/>
      <c r="CH453" s="60"/>
      <c r="CJ453" s="60"/>
      <c r="CK453" s="60"/>
      <c r="CL453" s="60"/>
      <c r="CM453" s="60"/>
    </row>
    <row r="454" spans="1:91" ht="19.5" customHeight="1">
      <c r="A454" s="59"/>
      <c r="B454" s="59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S454" s="61"/>
      <c r="T454" s="60"/>
      <c r="V454" s="61"/>
      <c r="W454" s="60"/>
      <c r="Y454" s="60"/>
      <c r="Z454" s="60"/>
      <c r="AB454" s="60"/>
      <c r="AC454" s="60"/>
      <c r="AE454" s="60"/>
      <c r="AF454" s="60"/>
      <c r="AG454" s="60"/>
      <c r="AH454" s="60"/>
      <c r="AI454" s="60"/>
      <c r="AJ454" s="60"/>
      <c r="AL454" s="60"/>
      <c r="AN454" s="60"/>
      <c r="AO454" s="60"/>
      <c r="AP454" s="60"/>
      <c r="AQ454" s="60"/>
      <c r="AR454" s="60"/>
      <c r="AS454" s="60"/>
      <c r="AT454" s="60"/>
      <c r="AU454" s="60"/>
      <c r="AW454" s="60"/>
      <c r="AX454" s="60"/>
      <c r="AY454" s="60"/>
      <c r="BA454" s="60"/>
      <c r="BC454" s="60"/>
      <c r="BD454" s="60"/>
      <c r="BE454" s="60"/>
      <c r="BG454" s="60"/>
      <c r="BH454" s="60"/>
      <c r="BI454" s="60"/>
      <c r="BK454" s="60"/>
      <c r="BL454" s="60"/>
      <c r="BM454" s="60"/>
      <c r="BO454" s="60"/>
      <c r="BQ454" s="60"/>
      <c r="BR454" s="60"/>
      <c r="BS454" s="60"/>
      <c r="BU454" s="61"/>
      <c r="BW454" s="60"/>
      <c r="BX454" s="60"/>
      <c r="BY454" s="61"/>
      <c r="BZ454" s="61"/>
      <c r="CA454" s="61"/>
      <c r="CB454" s="61"/>
      <c r="CC454" s="61"/>
      <c r="CD454" s="61"/>
      <c r="CE454" s="61"/>
      <c r="CF454" s="61"/>
      <c r="CG454" s="60"/>
      <c r="CH454" s="60"/>
      <c r="CJ454" s="60"/>
      <c r="CK454" s="60"/>
      <c r="CL454" s="60"/>
      <c r="CM454" s="60"/>
    </row>
    <row r="455" spans="1:91" ht="19.5" customHeight="1">
      <c r="A455" s="59"/>
      <c r="B455" s="59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S455" s="61"/>
      <c r="T455" s="60"/>
      <c r="V455" s="61"/>
      <c r="W455" s="60"/>
      <c r="Y455" s="60"/>
      <c r="Z455" s="60"/>
      <c r="AB455" s="60"/>
      <c r="AC455" s="60"/>
      <c r="AE455" s="60"/>
      <c r="AF455" s="60"/>
      <c r="AG455" s="60"/>
      <c r="AH455" s="60"/>
      <c r="AI455" s="60"/>
      <c r="AJ455" s="60"/>
      <c r="AL455" s="60"/>
      <c r="AN455" s="60"/>
      <c r="AO455" s="60"/>
      <c r="AP455" s="60"/>
      <c r="AQ455" s="60"/>
      <c r="AR455" s="60"/>
      <c r="AS455" s="60"/>
      <c r="AT455" s="60"/>
      <c r="AU455" s="60"/>
      <c r="AW455" s="60"/>
      <c r="AX455" s="60"/>
      <c r="AY455" s="60"/>
      <c r="BA455" s="60"/>
      <c r="BC455" s="60"/>
      <c r="BD455" s="60"/>
      <c r="BE455" s="60"/>
      <c r="BG455" s="60"/>
      <c r="BH455" s="60"/>
      <c r="BI455" s="60"/>
      <c r="BK455" s="60"/>
      <c r="BL455" s="60"/>
      <c r="BM455" s="60"/>
      <c r="BO455" s="60"/>
      <c r="BQ455" s="60"/>
      <c r="BR455" s="60"/>
      <c r="BS455" s="60"/>
      <c r="BU455" s="61"/>
      <c r="BW455" s="60"/>
      <c r="BX455" s="60"/>
      <c r="BY455" s="61"/>
      <c r="BZ455" s="61"/>
      <c r="CA455" s="61"/>
      <c r="CB455" s="61"/>
      <c r="CC455" s="61"/>
      <c r="CD455" s="61"/>
      <c r="CE455" s="61"/>
      <c r="CF455" s="61"/>
      <c r="CG455" s="60"/>
      <c r="CH455" s="60"/>
      <c r="CJ455" s="60"/>
      <c r="CK455" s="60"/>
      <c r="CL455" s="60"/>
      <c r="CM455" s="60"/>
    </row>
    <row r="456" spans="1:91" ht="19.5" customHeight="1">
      <c r="A456" s="59"/>
      <c r="B456" s="59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S456" s="61"/>
      <c r="T456" s="60"/>
      <c r="V456" s="61"/>
      <c r="W456" s="60"/>
      <c r="Y456" s="60"/>
      <c r="Z456" s="60"/>
      <c r="AB456" s="60"/>
      <c r="AC456" s="60"/>
      <c r="AE456" s="60"/>
      <c r="AF456" s="60"/>
      <c r="AG456" s="60"/>
      <c r="AH456" s="60"/>
      <c r="AI456" s="60"/>
      <c r="AJ456" s="60"/>
      <c r="AL456" s="60"/>
      <c r="AN456" s="60"/>
      <c r="AO456" s="60"/>
      <c r="AP456" s="60"/>
      <c r="AQ456" s="60"/>
      <c r="AR456" s="60"/>
      <c r="AS456" s="60"/>
      <c r="AT456" s="60"/>
      <c r="AU456" s="60"/>
      <c r="AW456" s="60"/>
      <c r="AX456" s="60"/>
      <c r="AY456" s="60"/>
      <c r="BA456" s="60"/>
      <c r="BC456" s="60"/>
      <c r="BD456" s="60"/>
      <c r="BE456" s="60"/>
      <c r="BG456" s="60"/>
      <c r="BH456" s="60"/>
      <c r="BI456" s="60"/>
      <c r="BK456" s="60"/>
      <c r="BL456" s="60"/>
      <c r="BM456" s="60"/>
      <c r="BO456" s="60"/>
      <c r="BQ456" s="60"/>
      <c r="BR456" s="60"/>
      <c r="BS456" s="60"/>
      <c r="BU456" s="61"/>
      <c r="BW456" s="60"/>
      <c r="BX456" s="60"/>
      <c r="BY456" s="61"/>
      <c r="BZ456" s="61"/>
      <c r="CA456" s="61"/>
      <c r="CB456" s="61"/>
      <c r="CC456" s="61"/>
      <c r="CD456" s="61"/>
      <c r="CE456" s="61"/>
      <c r="CF456" s="61"/>
      <c r="CG456" s="60"/>
      <c r="CH456" s="60"/>
      <c r="CJ456" s="60"/>
      <c r="CK456" s="60"/>
      <c r="CL456" s="60"/>
      <c r="CM456" s="60"/>
    </row>
    <row r="457" spans="1:91" ht="19.5" customHeight="1">
      <c r="AO457" s="60"/>
      <c r="AP457" s="60"/>
    </row>
    <row r="458" spans="1:91" ht="19.5" customHeight="1">
      <c r="AO458" s="60"/>
      <c r="AP458" s="60"/>
    </row>
    <row r="459" spans="1:91" ht="19.5" customHeight="1">
      <c r="AO459" s="60"/>
      <c r="AP459" s="60"/>
    </row>
    <row r="460" spans="1:91" ht="19.5" customHeight="1">
      <c r="AO460" s="60"/>
      <c r="AP460" s="60"/>
    </row>
    <row r="461" spans="1:91" ht="19.5" customHeight="1">
      <c r="AO461" s="60"/>
      <c r="AP461" s="60"/>
    </row>
  </sheetData>
  <mergeCells count="56">
    <mergeCell ref="C1:U1"/>
    <mergeCell ref="C2:U2"/>
    <mergeCell ref="C3:U3"/>
    <mergeCell ref="V4:W4"/>
    <mergeCell ref="A5:A8"/>
    <mergeCell ref="B5:B8"/>
    <mergeCell ref="C5:C8"/>
    <mergeCell ref="D5:D8"/>
    <mergeCell ref="E5:G7"/>
    <mergeCell ref="H5:I7"/>
    <mergeCell ref="J5:K7"/>
    <mergeCell ref="L5:N7"/>
    <mergeCell ref="O5:BU5"/>
    <mergeCell ref="O6:AH6"/>
    <mergeCell ref="AI6:AP6"/>
    <mergeCell ref="AQ6:AR7"/>
    <mergeCell ref="CK5:CK8"/>
    <mergeCell ref="CL5:CM7"/>
    <mergeCell ref="BY5:CJ5"/>
    <mergeCell ref="BY6:BZ7"/>
    <mergeCell ref="CA6:CB7"/>
    <mergeCell ref="CC6:CD7"/>
    <mergeCell ref="CE6:CF7"/>
    <mergeCell ref="CG6:CH7"/>
    <mergeCell ref="CI6:CJ7"/>
    <mergeCell ref="BP6:BQ7"/>
    <mergeCell ref="BR6:BS7"/>
    <mergeCell ref="BV5:BV8"/>
    <mergeCell ref="BW5:BX7"/>
    <mergeCell ref="BT6:BU7"/>
    <mergeCell ref="X7:Z7"/>
    <mergeCell ref="AA7:AC7"/>
    <mergeCell ref="AS6:BC6"/>
    <mergeCell ref="BD6:BI6"/>
    <mergeCell ref="BJ6:BO6"/>
    <mergeCell ref="BJ7:BK7"/>
    <mergeCell ref="BL7:BM7"/>
    <mergeCell ref="BN7:BO7"/>
    <mergeCell ref="BF7:BG7"/>
    <mergeCell ref="BH7:BI7"/>
    <mergeCell ref="A34:B34"/>
    <mergeCell ref="AX7:AY7"/>
    <mergeCell ref="AZ7:BA7"/>
    <mergeCell ref="BB7:BC7"/>
    <mergeCell ref="BD7:BE7"/>
    <mergeCell ref="AI7:AJ7"/>
    <mergeCell ref="AK7:AL7"/>
    <mergeCell ref="AM7:AN7"/>
    <mergeCell ref="AO7:AP7"/>
    <mergeCell ref="AS7:AU7"/>
    <mergeCell ref="AV7:AW7"/>
    <mergeCell ref="AD7:AF7"/>
    <mergeCell ref="AG7:AH7"/>
    <mergeCell ref="O7:Q7"/>
    <mergeCell ref="R7:T7"/>
    <mergeCell ref="U7:W7"/>
  </mergeCells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I36"/>
  <sheetViews>
    <sheetView topLeftCell="A22" workbookViewId="0">
      <selection activeCell="E42" sqref="E42"/>
    </sheetView>
  </sheetViews>
  <sheetFormatPr defaultColWidth="12" defaultRowHeight="15.75" customHeight="1"/>
  <cols>
    <col min="1" max="1" width="4.140625" style="5" customWidth="1"/>
    <col min="2" max="2" width="14.42578125" style="5" customWidth="1"/>
    <col min="3" max="217" width="12" style="5"/>
    <col min="218" max="16384" width="12" style="64"/>
  </cols>
  <sheetData>
    <row r="1" spans="1:121" ht="12.75" customHeight="1">
      <c r="B1" s="187" t="s">
        <v>23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63"/>
      <c r="R1" s="63"/>
    </row>
    <row r="2" spans="1:121" ht="12" customHeight="1">
      <c r="B2" s="188" t="s">
        <v>72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65"/>
      <c r="R2" s="65"/>
    </row>
    <row r="3" spans="1:121" ht="13.5" customHeight="1">
      <c r="A3" s="5" t="s">
        <v>0</v>
      </c>
      <c r="B3" s="188" t="s">
        <v>50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65"/>
      <c r="R3" s="65"/>
    </row>
    <row r="4" spans="1:121" ht="13.5" customHeight="1">
      <c r="A4" s="5" t="s">
        <v>0</v>
      </c>
      <c r="C4" s="5" t="s">
        <v>0</v>
      </c>
      <c r="D4" s="5" t="s">
        <v>0</v>
      </c>
      <c r="F4" s="5" t="s">
        <v>0</v>
      </c>
      <c r="G4" s="5" t="s">
        <v>0</v>
      </c>
      <c r="O4" s="5" t="s">
        <v>24</v>
      </c>
    </row>
    <row r="5" spans="1:121" s="15" customFormat="1" ht="15.75" customHeight="1">
      <c r="A5" s="191" t="s">
        <v>1</v>
      </c>
      <c r="B5" s="136" t="s">
        <v>2</v>
      </c>
      <c r="C5" s="175" t="s">
        <v>131</v>
      </c>
      <c r="D5" s="176"/>
      <c r="E5" s="176"/>
      <c r="F5" s="176"/>
      <c r="G5" s="176"/>
      <c r="H5" s="178"/>
      <c r="I5" s="195" t="s">
        <v>53</v>
      </c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7"/>
    </row>
    <row r="6" spans="1:121" s="15" customFormat="1" ht="15.75" customHeight="1">
      <c r="A6" s="191"/>
      <c r="B6" s="136"/>
      <c r="C6" s="192"/>
      <c r="D6" s="193"/>
      <c r="E6" s="193"/>
      <c r="F6" s="193"/>
      <c r="G6" s="193"/>
      <c r="H6" s="194"/>
      <c r="I6" s="175" t="s">
        <v>132</v>
      </c>
      <c r="J6" s="176"/>
      <c r="K6" s="176"/>
      <c r="L6" s="176"/>
      <c r="M6" s="101" t="s">
        <v>54</v>
      </c>
      <c r="N6" s="102"/>
      <c r="O6" s="102"/>
      <c r="P6" s="102"/>
      <c r="Q6" s="102"/>
      <c r="R6" s="102"/>
      <c r="S6" s="102"/>
      <c r="T6" s="174"/>
      <c r="U6" s="175" t="s">
        <v>133</v>
      </c>
      <c r="V6" s="176"/>
      <c r="W6" s="176"/>
      <c r="X6" s="178"/>
      <c r="Y6" s="175" t="s">
        <v>134</v>
      </c>
      <c r="Z6" s="176"/>
      <c r="AA6" s="176"/>
      <c r="AB6" s="178"/>
      <c r="AC6" s="175" t="s">
        <v>135</v>
      </c>
      <c r="AD6" s="176"/>
      <c r="AE6" s="176"/>
      <c r="AF6" s="178"/>
      <c r="AG6" s="198" t="s">
        <v>53</v>
      </c>
      <c r="AH6" s="182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7"/>
      <c r="AW6" s="175" t="s">
        <v>136</v>
      </c>
      <c r="AX6" s="176"/>
      <c r="AY6" s="176"/>
      <c r="AZ6" s="178"/>
      <c r="BA6" s="68" t="s">
        <v>9</v>
      </c>
      <c r="BB6" s="68"/>
      <c r="BC6" s="68"/>
      <c r="BD6" s="68"/>
      <c r="BE6" s="68"/>
      <c r="BF6" s="68"/>
      <c r="BG6" s="68"/>
      <c r="BH6" s="68"/>
      <c r="BI6" s="175" t="s">
        <v>137</v>
      </c>
      <c r="BJ6" s="176"/>
      <c r="BK6" s="176"/>
      <c r="BL6" s="178"/>
      <c r="BM6" s="69" t="s">
        <v>55</v>
      </c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182"/>
      <c r="CB6" s="182"/>
      <c r="CC6" s="182"/>
      <c r="CD6" s="182"/>
      <c r="CE6" s="182"/>
      <c r="CF6" s="183"/>
      <c r="CG6" s="175" t="s">
        <v>138</v>
      </c>
      <c r="CH6" s="176"/>
      <c r="CI6" s="176"/>
      <c r="CJ6" s="178"/>
      <c r="CK6" s="175" t="s">
        <v>139</v>
      </c>
      <c r="CL6" s="176"/>
      <c r="CM6" s="176"/>
      <c r="CN6" s="178"/>
      <c r="CO6" s="70" t="s">
        <v>55</v>
      </c>
      <c r="CP6" s="70"/>
      <c r="CQ6" s="70"/>
      <c r="CR6" s="70"/>
      <c r="CS6" s="70"/>
      <c r="CT6" s="70"/>
      <c r="CU6" s="70"/>
      <c r="CV6" s="70"/>
      <c r="CW6" s="175" t="s">
        <v>140</v>
      </c>
      <c r="CX6" s="176"/>
      <c r="CY6" s="176"/>
      <c r="CZ6" s="178"/>
      <c r="DA6" s="71" t="s">
        <v>55</v>
      </c>
      <c r="DB6" s="71"/>
      <c r="DC6" s="71"/>
      <c r="DD6" s="71"/>
      <c r="DE6" s="175" t="s">
        <v>141</v>
      </c>
      <c r="DF6" s="176"/>
      <c r="DG6" s="176"/>
      <c r="DH6" s="178"/>
      <c r="DI6" s="175" t="s">
        <v>142</v>
      </c>
      <c r="DJ6" s="176"/>
      <c r="DK6" s="176"/>
      <c r="DL6" s="176"/>
      <c r="DM6" s="176"/>
      <c r="DN6" s="178"/>
      <c r="DO6" s="136" t="s">
        <v>20</v>
      </c>
      <c r="DP6" s="136"/>
    </row>
    <row r="7" spans="1:121" s="15" customFormat="1" ht="72" customHeight="1">
      <c r="A7" s="191"/>
      <c r="B7" s="136"/>
      <c r="C7" s="179"/>
      <c r="D7" s="180"/>
      <c r="E7" s="180"/>
      <c r="F7" s="180"/>
      <c r="G7" s="180"/>
      <c r="H7" s="181"/>
      <c r="I7" s="192"/>
      <c r="J7" s="193"/>
      <c r="K7" s="193"/>
      <c r="L7" s="193"/>
      <c r="M7" s="175" t="s">
        <v>56</v>
      </c>
      <c r="N7" s="176"/>
      <c r="O7" s="176"/>
      <c r="P7" s="176"/>
      <c r="Q7" s="175" t="s">
        <v>57</v>
      </c>
      <c r="R7" s="176"/>
      <c r="S7" s="176"/>
      <c r="T7" s="176"/>
      <c r="U7" s="179"/>
      <c r="V7" s="180"/>
      <c r="W7" s="180"/>
      <c r="X7" s="181"/>
      <c r="Y7" s="179"/>
      <c r="Z7" s="180"/>
      <c r="AA7" s="180"/>
      <c r="AB7" s="181"/>
      <c r="AC7" s="179"/>
      <c r="AD7" s="180"/>
      <c r="AE7" s="180"/>
      <c r="AF7" s="181"/>
      <c r="AG7" s="175" t="s">
        <v>58</v>
      </c>
      <c r="AH7" s="176"/>
      <c r="AI7" s="176"/>
      <c r="AJ7" s="176"/>
      <c r="AK7" s="175" t="s">
        <v>59</v>
      </c>
      <c r="AL7" s="176"/>
      <c r="AM7" s="176"/>
      <c r="AN7" s="176"/>
      <c r="AO7" s="175" t="s">
        <v>60</v>
      </c>
      <c r="AP7" s="176"/>
      <c r="AQ7" s="176"/>
      <c r="AR7" s="176"/>
      <c r="AS7" s="175" t="s">
        <v>143</v>
      </c>
      <c r="AT7" s="176"/>
      <c r="AU7" s="176"/>
      <c r="AV7" s="176"/>
      <c r="AW7" s="179"/>
      <c r="AX7" s="180"/>
      <c r="AY7" s="180"/>
      <c r="AZ7" s="181"/>
      <c r="BA7" s="177" t="s">
        <v>61</v>
      </c>
      <c r="BB7" s="177"/>
      <c r="BC7" s="177"/>
      <c r="BD7" s="177"/>
      <c r="BE7" s="184" t="s">
        <v>62</v>
      </c>
      <c r="BF7" s="185"/>
      <c r="BG7" s="185"/>
      <c r="BH7" s="186"/>
      <c r="BI7" s="179"/>
      <c r="BJ7" s="180"/>
      <c r="BK7" s="180"/>
      <c r="BL7" s="181"/>
      <c r="BM7" s="175" t="s">
        <v>63</v>
      </c>
      <c r="BN7" s="176"/>
      <c r="BO7" s="176"/>
      <c r="BP7" s="176"/>
      <c r="BQ7" s="175" t="s">
        <v>64</v>
      </c>
      <c r="BR7" s="176"/>
      <c r="BS7" s="176"/>
      <c r="BT7" s="176"/>
      <c r="BU7" s="177" t="s">
        <v>65</v>
      </c>
      <c r="BV7" s="177"/>
      <c r="BW7" s="177"/>
      <c r="BX7" s="177"/>
      <c r="BY7" s="175" t="s">
        <v>66</v>
      </c>
      <c r="BZ7" s="176"/>
      <c r="CA7" s="176"/>
      <c r="CB7" s="176"/>
      <c r="CC7" s="175" t="s">
        <v>67</v>
      </c>
      <c r="CD7" s="176"/>
      <c r="CE7" s="176"/>
      <c r="CF7" s="176"/>
      <c r="CG7" s="179"/>
      <c r="CH7" s="180"/>
      <c r="CI7" s="180"/>
      <c r="CJ7" s="181"/>
      <c r="CK7" s="179"/>
      <c r="CL7" s="180"/>
      <c r="CM7" s="180"/>
      <c r="CN7" s="181"/>
      <c r="CO7" s="177" t="s">
        <v>68</v>
      </c>
      <c r="CP7" s="177"/>
      <c r="CQ7" s="177"/>
      <c r="CR7" s="177"/>
      <c r="CS7" s="177" t="s">
        <v>69</v>
      </c>
      <c r="CT7" s="177"/>
      <c r="CU7" s="177"/>
      <c r="CV7" s="177"/>
      <c r="CW7" s="179"/>
      <c r="CX7" s="180"/>
      <c r="CY7" s="180"/>
      <c r="CZ7" s="181"/>
      <c r="DA7" s="175" t="s">
        <v>70</v>
      </c>
      <c r="DB7" s="176"/>
      <c r="DC7" s="176"/>
      <c r="DD7" s="178"/>
      <c r="DE7" s="179"/>
      <c r="DF7" s="180"/>
      <c r="DG7" s="180"/>
      <c r="DH7" s="181"/>
      <c r="DI7" s="179"/>
      <c r="DJ7" s="180"/>
      <c r="DK7" s="180"/>
      <c r="DL7" s="180"/>
      <c r="DM7" s="180"/>
      <c r="DN7" s="181"/>
      <c r="DO7" s="136"/>
      <c r="DP7" s="136"/>
    </row>
    <row r="8" spans="1:121" s="15" customFormat="1" ht="14.25" customHeight="1">
      <c r="A8" s="191"/>
      <c r="B8" s="136"/>
      <c r="C8" s="101" t="s">
        <v>71</v>
      </c>
      <c r="D8" s="174"/>
      <c r="E8" s="136" t="s">
        <v>12</v>
      </c>
      <c r="F8" s="136"/>
      <c r="G8" s="136" t="s">
        <v>13</v>
      </c>
      <c r="H8" s="136"/>
      <c r="I8" s="136" t="s">
        <v>12</v>
      </c>
      <c r="J8" s="136"/>
      <c r="K8" s="136" t="s">
        <v>13</v>
      </c>
      <c r="L8" s="136"/>
      <c r="M8" s="136" t="s">
        <v>12</v>
      </c>
      <c r="N8" s="136"/>
      <c r="O8" s="136" t="s">
        <v>13</v>
      </c>
      <c r="P8" s="136"/>
      <c r="Q8" s="136" t="s">
        <v>12</v>
      </c>
      <c r="R8" s="136"/>
      <c r="S8" s="136" t="s">
        <v>13</v>
      </c>
      <c r="T8" s="136"/>
      <c r="U8" s="136" t="s">
        <v>12</v>
      </c>
      <c r="V8" s="136"/>
      <c r="W8" s="136" t="s">
        <v>13</v>
      </c>
      <c r="X8" s="136"/>
      <c r="Y8" s="136" t="s">
        <v>12</v>
      </c>
      <c r="Z8" s="136"/>
      <c r="AA8" s="136" t="s">
        <v>13</v>
      </c>
      <c r="AB8" s="136"/>
      <c r="AC8" s="136" t="s">
        <v>12</v>
      </c>
      <c r="AD8" s="136"/>
      <c r="AE8" s="136" t="s">
        <v>13</v>
      </c>
      <c r="AF8" s="136"/>
      <c r="AG8" s="136" t="s">
        <v>12</v>
      </c>
      <c r="AH8" s="136"/>
      <c r="AI8" s="136" t="s">
        <v>13</v>
      </c>
      <c r="AJ8" s="136"/>
      <c r="AK8" s="136" t="s">
        <v>12</v>
      </c>
      <c r="AL8" s="136"/>
      <c r="AM8" s="136" t="s">
        <v>13</v>
      </c>
      <c r="AN8" s="136"/>
      <c r="AO8" s="136" t="s">
        <v>12</v>
      </c>
      <c r="AP8" s="136"/>
      <c r="AQ8" s="136" t="s">
        <v>13</v>
      </c>
      <c r="AR8" s="136"/>
      <c r="AS8" s="136" t="s">
        <v>12</v>
      </c>
      <c r="AT8" s="136"/>
      <c r="AU8" s="136" t="s">
        <v>13</v>
      </c>
      <c r="AV8" s="136"/>
      <c r="AW8" s="136" t="s">
        <v>12</v>
      </c>
      <c r="AX8" s="136"/>
      <c r="AY8" s="136" t="s">
        <v>13</v>
      </c>
      <c r="AZ8" s="136"/>
      <c r="BA8" s="136" t="s">
        <v>12</v>
      </c>
      <c r="BB8" s="136"/>
      <c r="BC8" s="136" t="s">
        <v>13</v>
      </c>
      <c r="BD8" s="136"/>
      <c r="BE8" s="136" t="s">
        <v>12</v>
      </c>
      <c r="BF8" s="136"/>
      <c r="BG8" s="136" t="s">
        <v>13</v>
      </c>
      <c r="BH8" s="136"/>
      <c r="BI8" s="136" t="s">
        <v>12</v>
      </c>
      <c r="BJ8" s="136"/>
      <c r="BK8" s="136" t="s">
        <v>13</v>
      </c>
      <c r="BL8" s="136"/>
      <c r="BM8" s="136" t="s">
        <v>12</v>
      </c>
      <c r="BN8" s="136"/>
      <c r="BO8" s="136" t="s">
        <v>13</v>
      </c>
      <c r="BP8" s="136"/>
      <c r="BQ8" s="136" t="s">
        <v>12</v>
      </c>
      <c r="BR8" s="136"/>
      <c r="BS8" s="136" t="s">
        <v>13</v>
      </c>
      <c r="BT8" s="136"/>
      <c r="BU8" s="136" t="s">
        <v>12</v>
      </c>
      <c r="BV8" s="136"/>
      <c r="BW8" s="136" t="s">
        <v>13</v>
      </c>
      <c r="BX8" s="136"/>
      <c r="BY8" s="136" t="s">
        <v>12</v>
      </c>
      <c r="BZ8" s="136"/>
      <c r="CA8" s="136" t="s">
        <v>13</v>
      </c>
      <c r="CB8" s="136"/>
      <c r="CC8" s="136" t="s">
        <v>12</v>
      </c>
      <c r="CD8" s="136"/>
      <c r="CE8" s="136" t="s">
        <v>13</v>
      </c>
      <c r="CF8" s="136"/>
      <c r="CG8" s="136" t="s">
        <v>12</v>
      </c>
      <c r="CH8" s="136"/>
      <c r="CI8" s="136" t="s">
        <v>13</v>
      </c>
      <c r="CJ8" s="136"/>
      <c r="CK8" s="136" t="s">
        <v>12</v>
      </c>
      <c r="CL8" s="136"/>
      <c r="CM8" s="136" t="s">
        <v>13</v>
      </c>
      <c r="CN8" s="136"/>
      <c r="CO8" s="136" t="s">
        <v>12</v>
      </c>
      <c r="CP8" s="136"/>
      <c r="CQ8" s="136" t="s">
        <v>13</v>
      </c>
      <c r="CR8" s="136"/>
      <c r="CS8" s="136" t="s">
        <v>12</v>
      </c>
      <c r="CT8" s="136"/>
      <c r="CU8" s="136" t="s">
        <v>13</v>
      </c>
      <c r="CV8" s="136"/>
      <c r="CW8" s="136" t="s">
        <v>12</v>
      </c>
      <c r="CX8" s="136"/>
      <c r="CY8" s="136" t="s">
        <v>13</v>
      </c>
      <c r="CZ8" s="136"/>
      <c r="DA8" s="136" t="s">
        <v>12</v>
      </c>
      <c r="DB8" s="136"/>
      <c r="DC8" s="136" t="s">
        <v>13</v>
      </c>
      <c r="DD8" s="136"/>
      <c r="DE8" s="136" t="s">
        <v>12</v>
      </c>
      <c r="DF8" s="136"/>
      <c r="DG8" s="136" t="s">
        <v>13</v>
      </c>
      <c r="DH8" s="136"/>
      <c r="DI8" s="101" t="s">
        <v>49</v>
      </c>
      <c r="DJ8" s="174"/>
      <c r="DK8" s="136" t="s">
        <v>12</v>
      </c>
      <c r="DL8" s="136"/>
      <c r="DM8" s="136" t="s">
        <v>13</v>
      </c>
      <c r="DN8" s="136"/>
      <c r="DO8" s="101" t="s">
        <v>13</v>
      </c>
      <c r="DP8" s="174"/>
    </row>
    <row r="9" spans="1:121" s="82" customFormat="1" ht="24.75" customHeight="1">
      <c r="A9" s="191"/>
      <c r="B9" s="136"/>
      <c r="C9" s="1" t="s">
        <v>21</v>
      </c>
      <c r="D9" s="2" t="s">
        <v>22</v>
      </c>
      <c r="E9" s="1" t="s">
        <v>21</v>
      </c>
      <c r="F9" s="2" t="s">
        <v>22</v>
      </c>
      <c r="G9" s="1" t="s">
        <v>21</v>
      </c>
      <c r="H9" s="2" t="s">
        <v>22</v>
      </c>
      <c r="I9" s="1" t="s">
        <v>21</v>
      </c>
      <c r="J9" s="2" t="s">
        <v>22</v>
      </c>
      <c r="K9" s="1" t="s">
        <v>21</v>
      </c>
      <c r="L9" s="2" t="s">
        <v>22</v>
      </c>
      <c r="M9" s="1" t="s">
        <v>21</v>
      </c>
      <c r="N9" s="2" t="s">
        <v>22</v>
      </c>
      <c r="O9" s="1" t="s">
        <v>21</v>
      </c>
      <c r="P9" s="2" t="s">
        <v>22</v>
      </c>
      <c r="Q9" s="1" t="s">
        <v>21</v>
      </c>
      <c r="R9" s="2" t="s">
        <v>22</v>
      </c>
      <c r="S9" s="1" t="s">
        <v>21</v>
      </c>
      <c r="T9" s="2" t="s">
        <v>22</v>
      </c>
      <c r="U9" s="1" t="s">
        <v>21</v>
      </c>
      <c r="V9" s="2" t="s">
        <v>22</v>
      </c>
      <c r="W9" s="1" t="s">
        <v>21</v>
      </c>
      <c r="X9" s="2" t="s">
        <v>22</v>
      </c>
      <c r="Y9" s="1" t="s">
        <v>21</v>
      </c>
      <c r="Z9" s="2" t="s">
        <v>22</v>
      </c>
      <c r="AA9" s="1" t="s">
        <v>21</v>
      </c>
      <c r="AB9" s="2" t="s">
        <v>22</v>
      </c>
      <c r="AC9" s="1" t="s">
        <v>21</v>
      </c>
      <c r="AD9" s="2" t="s">
        <v>22</v>
      </c>
      <c r="AE9" s="1" t="s">
        <v>21</v>
      </c>
      <c r="AF9" s="2" t="s">
        <v>22</v>
      </c>
      <c r="AG9" s="1" t="s">
        <v>21</v>
      </c>
      <c r="AH9" s="2" t="s">
        <v>22</v>
      </c>
      <c r="AI9" s="1" t="s">
        <v>21</v>
      </c>
      <c r="AJ9" s="2" t="s">
        <v>22</v>
      </c>
      <c r="AK9" s="1" t="s">
        <v>21</v>
      </c>
      <c r="AL9" s="2" t="s">
        <v>22</v>
      </c>
      <c r="AM9" s="1" t="s">
        <v>21</v>
      </c>
      <c r="AN9" s="2" t="s">
        <v>22</v>
      </c>
      <c r="AO9" s="1" t="s">
        <v>21</v>
      </c>
      <c r="AP9" s="2" t="s">
        <v>22</v>
      </c>
      <c r="AQ9" s="1" t="s">
        <v>21</v>
      </c>
      <c r="AR9" s="2" t="s">
        <v>22</v>
      </c>
      <c r="AS9" s="1" t="s">
        <v>21</v>
      </c>
      <c r="AT9" s="2" t="s">
        <v>22</v>
      </c>
      <c r="AU9" s="1" t="s">
        <v>21</v>
      </c>
      <c r="AV9" s="2" t="s">
        <v>22</v>
      </c>
      <c r="AW9" s="1" t="s">
        <v>21</v>
      </c>
      <c r="AX9" s="2" t="s">
        <v>22</v>
      </c>
      <c r="AY9" s="1" t="s">
        <v>21</v>
      </c>
      <c r="AZ9" s="2" t="s">
        <v>22</v>
      </c>
      <c r="BA9" s="1" t="s">
        <v>21</v>
      </c>
      <c r="BB9" s="2" t="s">
        <v>22</v>
      </c>
      <c r="BC9" s="1" t="s">
        <v>21</v>
      </c>
      <c r="BD9" s="2" t="s">
        <v>22</v>
      </c>
      <c r="BE9" s="1" t="s">
        <v>21</v>
      </c>
      <c r="BF9" s="2" t="s">
        <v>22</v>
      </c>
      <c r="BG9" s="1" t="s">
        <v>21</v>
      </c>
      <c r="BH9" s="2" t="s">
        <v>22</v>
      </c>
      <c r="BI9" s="1" t="s">
        <v>21</v>
      </c>
      <c r="BJ9" s="2" t="s">
        <v>22</v>
      </c>
      <c r="BK9" s="1" t="s">
        <v>21</v>
      </c>
      <c r="BL9" s="2" t="s">
        <v>22</v>
      </c>
      <c r="BM9" s="1" t="s">
        <v>21</v>
      </c>
      <c r="BN9" s="2" t="s">
        <v>22</v>
      </c>
      <c r="BO9" s="1" t="s">
        <v>21</v>
      </c>
      <c r="BP9" s="2" t="s">
        <v>22</v>
      </c>
      <c r="BQ9" s="1" t="s">
        <v>21</v>
      </c>
      <c r="BR9" s="2" t="s">
        <v>22</v>
      </c>
      <c r="BS9" s="1" t="s">
        <v>21</v>
      </c>
      <c r="BT9" s="2" t="s">
        <v>22</v>
      </c>
      <c r="BU9" s="1" t="s">
        <v>21</v>
      </c>
      <c r="BV9" s="2" t="s">
        <v>22</v>
      </c>
      <c r="BW9" s="1" t="s">
        <v>21</v>
      </c>
      <c r="BX9" s="2" t="s">
        <v>22</v>
      </c>
      <c r="BY9" s="1" t="s">
        <v>21</v>
      </c>
      <c r="BZ9" s="2" t="s">
        <v>22</v>
      </c>
      <c r="CA9" s="1" t="s">
        <v>21</v>
      </c>
      <c r="CB9" s="2" t="s">
        <v>22</v>
      </c>
      <c r="CC9" s="1" t="s">
        <v>21</v>
      </c>
      <c r="CD9" s="2" t="s">
        <v>22</v>
      </c>
      <c r="CE9" s="1" t="s">
        <v>21</v>
      </c>
      <c r="CF9" s="2" t="s">
        <v>22</v>
      </c>
      <c r="CG9" s="1" t="s">
        <v>21</v>
      </c>
      <c r="CH9" s="2" t="s">
        <v>22</v>
      </c>
      <c r="CI9" s="1" t="s">
        <v>21</v>
      </c>
      <c r="CJ9" s="2" t="s">
        <v>22</v>
      </c>
      <c r="CK9" s="1" t="s">
        <v>21</v>
      </c>
      <c r="CL9" s="2" t="s">
        <v>22</v>
      </c>
      <c r="CM9" s="1" t="s">
        <v>21</v>
      </c>
      <c r="CN9" s="2" t="s">
        <v>22</v>
      </c>
      <c r="CO9" s="1" t="s">
        <v>21</v>
      </c>
      <c r="CP9" s="2" t="s">
        <v>22</v>
      </c>
      <c r="CQ9" s="1" t="s">
        <v>21</v>
      </c>
      <c r="CR9" s="2" t="s">
        <v>22</v>
      </c>
      <c r="CS9" s="1" t="s">
        <v>21</v>
      </c>
      <c r="CT9" s="2" t="s">
        <v>22</v>
      </c>
      <c r="CU9" s="1" t="s">
        <v>21</v>
      </c>
      <c r="CV9" s="2" t="s">
        <v>22</v>
      </c>
      <c r="CW9" s="1" t="s">
        <v>21</v>
      </c>
      <c r="CX9" s="2" t="s">
        <v>22</v>
      </c>
      <c r="CY9" s="1" t="s">
        <v>21</v>
      </c>
      <c r="CZ9" s="2" t="s">
        <v>22</v>
      </c>
      <c r="DA9" s="1" t="s">
        <v>21</v>
      </c>
      <c r="DB9" s="2" t="s">
        <v>22</v>
      </c>
      <c r="DC9" s="1" t="s">
        <v>21</v>
      </c>
      <c r="DD9" s="2" t="s">
        <v>22</v>
      </c>
      <c r="DE9" s="1" t="s">
        <v>21</v>
      </c>
      <c r="DF9" s="2" t="s">
        <v>22</v>
      </c>
      <c r="DG9" s="1" t="s">
        <v>21</v>
      </c>
      <c r="DH9" s="2" t="s">
        <v>22</v>
      </c>
      <c r="DI9" s="1" t="s">
        <v>21</v>
      </c>
      <c r="DJ9" s="2" t="s">
        <v>22</v>
      </c>
      <c r="DK9" s="1" t="s">
        <v>21</v>
      </c>
      <c r="DL9" s="2" t="s">
        <v>22</v>
      </c>
      <c r="DM9" s="1" t="s">
        <v>21</v>
      </c>
      <c r="DN9" s="2" t="s">
        <v>22</v>
      </c>
      <c r="DO9" s="1" t="s">
        <v>21</v>
      </c>
      <c r="DP9" s="2" t="s">
        <v>22</v>
      </c>
    </row>
    <row r="10" spans="1:121" ht="11.25" customHeight="1">
      <c r="A10" s="72" t="s">
        <v>0</v>
      </c>
      <c r="B10" s="72">
        <v>1</v>
      </c>
      <c r="C10" s="73">
        <v>2</v>
      </c>
      <c r="D10" s="73">
        <v>3</v>
      </c>
      <c r="E10" s="73">
        <v>4</v>
      </c>
      <c r="F10" s="73">
        <v>5</v>
      </c>
      <c r="G10" s="73">
        <v>6</v>
      </c>
      <c r="H10" s="73">
        <v>7</v>
      </c>
      <c r="I10" s="74">
        <v>8</v>
      </c>
      <c r="J10" s="73">
        <v>9</v>
      </c>
      <c r="K10" s="73">
        <v>10</v>
      </c>
      <c r="L10" s="73">
        <v>11</v>
      </c>
      <c r="M10" s="73">
        <v>12</v>
      </c>
      <c r="N10" s="73">
        <v>13</v>
      </c>
      <c r="O10" s="73">
        <v>14</v>
      </c>
      <c r="P10" s="73">
        <v>15</v>
      </c>
      <c r="Q10" s="73">
        <v>16</v>
      </c>
      <c r="R10" s="73">
        <v>17</v>
      </c>
      <c r="S10" s="73">
        <v>18</v>
      </c>
      <c r="T10" s="73">
        <v>19</v>
      </c>
      <c r="U10" s="73">
        <v>20</v>
      </c>
      <c r="V10" s="73">
        <v>21</v>
      </c>
      <c r="W10" s="73">
        <v>22</v>
      </c>
      <c r="X10" s="73">
        <v>23</v>
      </c>
      <c r="Y10" s="73">
        <v>24</v>
      </c>
      <c r="Z10" s="73">
        <v>25</v>
      </c>
      <c r="AA10" s="73">
        <v>26</v>
      </c>
      <c r="AB10" s="73">
        <v>27</v>
      </c>
      <c r="AC10" s="73">
        <v>28</v>
      </c>
      <c r="AD10" s="73">
        <v>29</v>
      </c>
      <c r="AE10" s="73">
        <v>30</v>
      </c>
      <c r="AF10" s="73">
        <v>31</v>
      </c>
      <c r="AG10" s="73">
        <v>32</v>
      </c>
      <c r="AH10" s="73">
        <v>33</v>
      </c>
      <c r="AI10" s="73">
        <v>34</v>
      </c>
      <c r="AJ10" s="73">
        <v>35</v>
      </c>
      <c r="AK10" s="73">
        <v>36</v>
      </c>
      <c r="AL10" s="73">
        <v>37</v>
      </c>
      <c r="AM10" s="73">
        <v>38</v>
      </c>
      <c r="AN10" s="73">
        <v>39</v>
      </c>
      <c r="AO10" s="73">
        <v>40</v>
      </c>
      <c r="AP10" s="73">
        <v>41</v>
      </c>
      <c r="AQ10" s="73">
        <v>42</v>
      </c>
      <c r="AR10" s="73">
        <v>43</v>
      </c>
      <c r="AS10" s="73">
        <v>44</v>
      </c>
      <c r="AT10" s="73">
        <v>45</v>
      </c>
      <c r="AU10" s="73">
        <v>46</v>
      </c>
      <c r="AV10" s="73">
        <v>47</v>
      </c>
      <c r="AW10" s="73">
        <v>48</v>
      </c>
      <c r="AX10" s="73">
        <v>49</v>
      </c>
      <c r="AY10" s="73">
        <v>50</v>
      </c>
      <c r="AZ10" s="73">
        <v>51</v>
      </c>
      <c r="BA10" s="73">
        <v>52</v>
      </c>
      <c r="BB10" s="73">
        <v>53</v>
      </c>
      <c r="BC10" s="73">
        <v>54</v>
      </c>
      <c r="BD10" s="73">
        <v>55</v>
      </c>
      <c r="BE10" s="73">
        <v>56</v>
      </c>
      <c r="BF10" s="73">
        <v>57</v>
      </c>
      <c r="BG10" s="75">
        <v>58</v>
      </c>
      <c r="BH10" s="75">
        <v>59</v>
      </c>
      <c r="BI10" s="73">
        <v>60</v>
      </c>
      <c r="BJ10" s="73">
        <v>61</v>
      </c>
      <c r="BK10" s="73">
        <v>62</v>
      </c>
      <c r="BL10" s="73">
        <v>63</v>
      </c>
      <c r="BM10" s="73">
        <v>64</v>
      </c>
      <c r="BN10" s="73">
        <v>65</v>
      </c>
      <c r="BO10" s="76">
        <v>66</v>
      </c>
      <c r="BP10" s="76">
        <v>67</v>
      </c>
      <c r="BQ10" s="76">
        <v>68</v>
      </c>
      <c r="BR10" s="76">
        <v>69</v>
      </c>
      <c r="BS10" s="76">
        <v>70</v>
      </c>
      <c r="BT10" s="76">
        <v>71</v>
      </c>
      <c r="BU10" s="76">
        <v>72</v>
      </c>
      <c r="BV10" s="76">
        <v>73</v>
      </c>
      <c r="BW10" s="76">
        <v>74</v>
      </c>
      <c r="BX10" s="76">
        <v>75</v>
      </c>
      <c r="BY10" s="76">
        <v>76</v>
      </c>
      <c r="BZ10" s="76">
        <v>77</v>
      </c>
      <c r="CA10" s="76">
        <v>78</v>
      </c>
      <c r="CB10" s="76">
        <v>79</v>
      </c>
      <c r="CC10" s="76">
        <v>80</v>
      </c>
      <c r="CD10" s="76">
        <v>81</v>
      </c>
      <c r="CE10" s="76">
        <v>82</v>
      </c>
      <c r="CF10" s="76">
        <v>83</v>
      </c>
      <c r="CG10" s="76">
        <v>84</v>
      </c>
      <c r="CH10" s="76">
        <v>85</v>
      </c>
      <c r="CI10" s="76">
        <v>86</v>
      </c>
      <c r="CJ10" s="76">
        <v>87</v>
      </c>
      <c r="CK10" s="73">
        <v>88</v>
      </c>
      <c r="CL10" s="73">
        <v>89</v>
      </c>
      <c r="CM10" s="73">
        <v>90</v>
      </c>
      <c r="CN10" s="73">
        <v>91</v>
      </c>
      <c r="CO10" s="73">
        <v>92</v>
      </c>
      <c r="CP10" s="73">
        <v>93</v>
      </c>
      <c r="CQ10" s="73">
        <v>94</v>
      </c>
      <c r="CR10" s="73">
        <v>95</v>
      </c>
      <c r="CS10" s="73">
        <v>96</v>
      </c>
      <c r="CT10" s="73">
        <v>97</v>
      </c>
      <c r="CU10" s="73">
        <v>98</v>
      </c>
      <c r="CV10" s="73">
        <v>99</v>
      </c>
      <c r="CW10" s="73">
        <v>100</v>
      </c>
      <c r="CX10" s="73">
        <v>101</v>
      </c>
      <c r="CY10" s="73">
        <v>102</v>
      </c>
      <c r="CZ10" s="73">
        <v>103</v>
      </c>
      <c r="DA10" s="73">
        <v>104</v>
      </c>
      <c r="DB10" s="73">
        <v>105</v>
      </c>
      <c r="DC10" s="73">
        <v>106</v>
      </c>
      <c r="DD10" s="73">
        <v>107</v>
      </c>
      <c r="DE10" s="73">
        <v>108</v>
      </c>
      <c r="DF10" s="73">
        <v>109</v>
      </c>
      <c r="DG10" s="73">
        <v>110</v>
      </c>
      <c r="DH10" s="73">
        <v>111</v>
      </c>
      <c r="DI10" s="73">
        <v>112</v>
      </c>
      <c r="DJ10" s="73">
        <v>113</v>
      </c>
      <c r="DK10" s="73">
        <v>114</v>
      </c>
      <c r="DL10" s="73">
        <v>115</v>
      </c>
      <c r="DM10" s="73">
        <v>116</v>
      </c>
      <c r="DN10" s="73">
        <v>117</v>
      </c>
      <c r="DO10" s="73">
        <v>118</v>
      </c>
      <c r="DP10" s="73">
        <v>119</v>
      </c>
      <c r="DQ10" s="34" t="s">
        <v>0</v>
      </c>
    </row>
    <row r="11" spans="1:121" ht="15" customHeight="1">
      <c r="A11" s="77">
        <v>1</v>
      </c>
      <c r="B11" s="78" t="s">
        <v>25</v>
      </c>
      <c r="C11" s="79">
        <f t="shared" ref="C11:D11" si="0">E11+G11-DO11</f>
        <v>772057.88609999989</v>
      </c>
      <c r="D11" s="79">
        <f t="shared" si="0"/>
        <v>588082.23019999999</v>
      </c>
      <c r="E11" s="79">
        <f t="shared" ref="E11:H11" si="1">I11+U11+Y11+AC11+AW11+BI11+CG11+CK11+CW11+DE11+DK11</f>
        <v>746630.29999999993</v>
      </c>
      <c r="F11" s="79">
        <f t="shared" si="1"/>
        <v>737552.38520000002</v>
      </c>
      <c r="G11" s="79">
        <f t="shared" si="1"/>
        <v>25427.586099999997</v>
      </c>
      <c r="H11" s="79">
        <f t="shared" si="1"/>
        <v>-149470.15500000003</v>
      </c>
      <c r="I11" s="28">
        <v>191155.90299999999</v>
      </c>
      <c r="J11" s="28">
        <v>189048.1275</v>
      </c>
      <c r="K11" s="28">
        <v>19960</v>
      </c>
      <c r="L11" s="28">
        <v>19324.777999999998</v>
      </c>
      <c r="M11" s="28">
        <v>177696.103</v>
      </c>
      <c r="N11" s="28">
        <v>176591.09650000001</v>
      </c>
      <c r="O11" s="28">
        <v>19960</v>
      </c>
      <c r="P11" s="28">
        <v>19324.777999999998</v>
      </c>
      <c r="Q11" s="28">
        <v>9291</v>
      </c>
      <c r="R11" s="28">
        <v>8288.2309999999998</v>
      </c>
      <c r="S11" s="28"/>
      <c r="T11" s="28"/>
      <c r="U11" s="28">
        <v>240</v>
      </c>
      <c r="V11" s="28">
        <v>234</v>
      </c>
      <c r="W11" s="28"/>
      <c r="X11" s="28"/>
      <c r="Y11" s="28">
        <v>0</v>
      </c>
      <c r="Z11" s="28">
        <v>0</v>
      </c>
      <c r="AA11" s="28">
        <v>0</v>
      </c>
      <c r="AB11" s="28">
        <v>0</v>
      </c>
      <c r="AC11" s="28">
        <v>3841.721</v>
      </c>
      <c r="AD11" s="28">
        <v>3426.3330000000001</v>
      </c>
      <c r="AE11" s="28">
        <v>-110459.7179</v>
      </c>
      <c r="AF11" s="28">
        <v>-230396.40900000001</v>
      </c>
      <c r="AG11" s="28"/>
      <c r="AH11" s="28"/>
      <c r="AI11" s="28"/>
      <c r="AJ11" s="28"/>
      <c r="AK11" s="28"/>
      <c r="AL11" s="28"/>
      <c r="AM11" s="28"/>
      <c r="AN11" s="28"/>
      <c r="AO11" s="28">
        <v>3641.721</v>
      </c>
      <c r="AP11" s="28">
        <v>3248.933</v>
      </c>
      <c r="AQ11" s="28">
        <v>69866.402100000007</v>
      </c>
      <c r="AR11" s="28">
        <v>25640.771000000001</v>
      </c>
      <c r="AS11" s="80"/>
      <c r="AT11" s="80"/>
      <c r="AU11" s="28">
        <v>-180326.12</v>
      </c>
      <c r="AV11" s="28">
        <v>-256037.18</v>
      </c>
      <c r="AW11" s="28">
        <v>93197</v>
      </c>
      <c r="AX11" s="28">
        <v>91056.55</v>
      </c>
      <c r="AY11" s="28">
        <v>1600</v>
      </c>
      <c r="AZ11" s="28">
        <v>1541.9760000000001</v>
      </c>
      <c r="BA11" s="28">
        <v>93197</v>
      </c>
      <c r="BB11" s="28">
        <v>91056.55</v>
      </c>
      <c r="BC11" s="28">
        <v>1600</v>
      </c>
      <c r="BD11" s="28">
        <v>1541.9760000000001</v>
      </c>
      <c r="BE11" s="28"/>
      <c r="BF11" s="28"/>
      <c r="BG11" s="80"/>
      <c r="BH11" s="80"/>
      <c r="BI11" s="28">
        <v>72313.2</v>
      </c>
      <c r="BJ11" s="28">
        <v>71649.177299999996</v>
      </c>
      <c r="BK11" s="28">
        <v>86377</v>
      </c>
      <c r="BL11" s="28">
        <v>52778.803</v>
      </c>
      <c r="BM11" s="28"/>
      <c r="BN11" s="28"/>
      <c r="BO11" s="28">
        <v>84193</v>
      </c>
      <c r="BP11" s="28">
        <v>51450.468999999997</v>
      </c>
      <c r="BQ11" s="28"/>
      <c r="BR11" s="28"/>
      <c r="BS11" s="28"/>
      <c r="BT11" s="28"/>
      <c r="BU11" s="28">
        <v>5987.2790000000005</v>
      </c>
      <c r="BV11" s="28">
        <v>5778.3789999999999</v>
      </c>
      <c r="BW11" s="28"/>
      <c r="BX11" s="28"/>
      <c r="BY11" s="28">
        <v>53333.921000000002</v>
      </c>
      <c r="BZ11" s="28">
        <v>53185.570299999999</v>
      </c>
      <c r="CA11" s="28">
        <v>2184</v>
      </c>
      <c r="CB11" s="28">
        <v>1328.3340000000001</v>
      </c>
      <c r="CC11" s="28">
        <v>12992</v>
      </c>
      <c r="CD11" s="28">
        <v>12685.227999999999</v>
      </c>
      <c r="CE11" s="28"/>
      <c r="CF11" s="28"/>
      <c r="CG11" s="28"/>
      <c r="CH11" s="28"/>
      <c r="CI11" s="28"/>
      <c r="CJ11" s="28"/>
      <c r="CK11" s="28">
        <v>75790.801999999996</v>
      </c>
      <c r="CL11" s="28">
        <v>75375.072400000005</v>
      </c>
      <c r="CM11" s="28">
        <v>13080.304</v>
      </c>
      <c r="CN11" s="28">
        <v>2111.348</v>
      </c>
      <c r="CO11" s="28">
        <v>75448.801999999996</v>
      </c>
      <c r="CP11" s="28">
        <v>75033.088000000003</v>
      </c>
      <c r="CQ11" s="28">
        <v>13080.304</v>
      </c>
      <c r="CR11" s="28">
        <v>2111.348</v>
      </c>
      <c r="CS11" s="28">
        <v>21849.101999999999</v>
      </c>
      <c r="CT11" s="28">
        <v>21729.752</v>
      </c>
      <c r="CU11" s="28">
        <v>10080.304</v>
      </c>
      <c r="CV11" s="28">
        <v>80.304000000000002</v>
      </c>
      <c r="CW11" s="28">
        <v>299211.674</v>
      </c>
      <c r="CX11" s="28">
        <v>295883.125</v>
      </c>
      <c r="CY11" s="28">
        <v>14870</v>
      </c>
      <c r="CZ11" s="28">
        <v>5169.3490000000002</v>
      </c>
      <c r="DA11" s="28">
        <v>207567.53400000001</v>
      </c>
      <c r="DB11" s="28">
        <v>204767.75599999999</v>
      </c>
      <c r="DC11" s="28">
        <v>10445</v>
      </c>
      <c r="DD11" s="28">
        <v>2825.4679999999998</v>
      </c>
      <c r="DE11" s="28">
        <v>10880</v>
      </c>
      <c r="DF11" s="28">
        <v>10880</v>
      </c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34" t="s">
        <v>0</v>
      </c>
    </row>
    <row r="12" spans="1:121" ht="15" customHeight="1">
      <c r="A12" s="77">
        <v>2</v>
      </c>
      <c r="B12" s="78" t="s">
        <v>26</v>
      </c>
      <c r="C12" s="79">
        <f t="shared" ref="C12:C34" si="2">E12+G12-DO12</f>
        <v>874206.69540000008</v>
      </c>
      <c r="D12" s="79">
        <f t="shared" ref="D12:D34" si="3">F12+H12-DP12</f>
        <v>762334.26709999994</v>
      </c>
      <c r="E12" s="79">
        <f t="shared" ref="E12:E34" si="4">I12+U12+Y12+AC12+AW12+BI12+CG12+CK12+CW12+DE12+DK12</f>
        <v>772273.3</v>
      </c>
      <c r="F12" s="79">
        <f t="shared" ref="F12:F34" si="5">J12+V12+Z12+AD12+AX12+BJ12+CH12+CL12+CX12+DF12+DL12</f>
        <v>716751.22509999992</v>
      </c>
      <c r="G12" s="79">
        <f t="shared" ref="G12:G34" si="6">K12+W12+AA12+AE12+AY12+BK12+CI12+CM12+CY12+DG12+DM12</f>
        <v>101933.39539999999</v>
      </c>
      <c r="H12" s="79">
        <f t="shared" ref="H12:H34" si="7">L12+X12+AB12+AF12+AZ12+BL12+CJ12+CN12+CZ12+DH12+DN12</f>
        <v>45583.042000000001</v>
      </c>
      <c r="I12" s="28">
        <v>225906.83499999999</v>
      </c>
      <c r="J12" s="28">
        <v>190184.98199999999</v>
      </c>
      <c r="K12" s="28">
        <v>54143.123</v>
      </c>
      <c r="L12" s="28">
        <v>16383.487999999999</v>
      </c>
      <c r="M12" s="28">
        <v>204722.55100000001</v>
      </c>
      <c r="N12" s="28">
        <v>169026.70439999999</v>
      </c>
      <c r="O12" s="28">
        <v>24059.4</v>
      </c>
      <c r="P12" s="28">
        <v>9905.5580000000009</v>
      </c>
      <c r="Q12" s="28">
        <v>15821.084000000001</v>
      </c>
      <c r="R12" s="28">
        <v>15795.378000000001</v>
      </c>
      <c r="S12" s="28">
        <v>30083.723000000002</v>
      </c>
      <c r="T12" s="28">
        <v>6477.93</v>
      </c>
      <c r="U12" s="28"/>
      <c r="V12" s="28"/>
      <c r="W12" s="28"/>
      <c r="X12" s="28"/>
      <c r="Y12" s="28">
        <v>0</v>
      </c>
      <c r="Z12" s="28">
        <v>0</v>
      </c>
      <c r="AA12" s="28">
        <v>0</v>
      </c>
      <c r="AB12" s="28">
        <v>0</v>
      </c>
      <c r="AC12" s="28">
        <v>24584.248</v>
      </c>
      <c r="AD12" s="28">
        <v>24330.7258</v>
      </c>
      <c r="AE12" s="28">
        <v>19757.0124</v>
      </c>
      <c r="AF12" s="28">
        <v>1418.894</v>
      </c>
      <c r="AG12" s="28">
        <v>21822.748</v>
      </c>
      <c r="AH12" s="28">
        <v>21569.453799999999</v>
      </c>
      <c r="AI12" s="28">
        <v>9757.0123999999996</v>
      </c>
      <c r="AJ12" s="28">
        <v>4840</v>
      </c>
      <c r="AK12" s="28">
        <v>646.5</v>
      </c>
      <c r="AL12" s="28">
        <v>646.27200000000005</v>
      </c>
      <c r="AM12" s="28">
        <v>0</v>
      </c>
      <c r="AN12" s="28">
        <v>0</v>
      </c>
      <c r="AO12" s="28">
        <v>2115</v>
      </c>
      <c r="AP12" s="28">
        <v>2115</v>
      </c>
      <c r="AQ12" s="28">
        <v>10000</v>
      </c>
      <c r="AR12" s="28">
        <v>0</v>
      </c>
      <c r="AS12" s="80"/>
      <c r="AT12" s="80"/>
      <c r="AU12" s="28">
        <v>0</v>
      </c>
      <c r="AV12" s="28">
        <v>-3421.1060000000002</v>
      </c>
      <c r="AW12" s="28">
        <v>202207.234</v>
      </c>
      <c r="AX12" s="28">
        <v>192618.736</v>
      </c>
      <c r="AY12" s="28"/>
      <c r="AZ12" s="28"/>
      <c r="BA12" s="28">
        <v>202207.234</v>
      </c>
      <c r="BB12" s="28">
        <v>192618.736</v>
      </c>
      <c r="BC12" s="28"/>
      <c r="BD12" s="28"/>
      <c r="BE12" s="28"/>
      <c r="BF12" s="28"/>
      <c r="BG12" s="80"/>
      <c r="BH12" s="80"/>
      <c r="BI12" s="28">
        <v>31001.953000000001</v>
      </c>
      <c r="BJ12" s="28">
        <v>30243.615000000002</v>
      </c>
      <c r="BK12" s="28">
        <v>26894.26</v>
      </c>
      <c r="BL12" s="28">
        <v>26641.66</v>
      </c>
      <c r="BM12" s="28"/>
      <c r="BN12" s="28"/>
      <c r="BO12" s="28"/>
      <c r="BP12" s="28"/>
      <c r="BQ12" s="28"/>
      <c r="BR12" s="28"/>
      <c r="BS12" s="28"/>
      <c r="BT12" s="28"/>
      <c r="BU12" s="28">
        <v>26472.691999999999</v>
      </c>
      <c r="BV12" s="28">
        <v>26472.688999999998</v>
      </c>
      <c r="BW12" s="28">
        <v>3185.16</v>
      </c>
      <c r="BX12" s="28">
        <v>3185.16</v>
      </c>
      <c r="BY12" s="28">
        <v>4529.2610000000004</v>
      </c>
      <c r="BZ12" s="28">
        <v>3770.9259999999999</v>
      </c>
      <c r="CA12" s="28">
        <v>23709.1</v>
      </c>
      <c r="CB12" s="28">
        <v>23456.5</v>
      </c>
      <c r="CC12" s="28"/>
      <c r="CD12" s="28"/>
      <c r="CE12" s="28"/>
      <c r="CF12" s="28"/>
      <c r="CG12" s="28">
        <v>216.81100000000001</v>
      </c>
      <c r="CH12" s="28">
        <v>216.81100000000001</v>
      </c>
      <c r="CI12" s="28"/>
      <c r="CJ12" s="28"/>
      <c r="CK12" s="28">
        <v>79706.331000000006</v>
      </c>
      <c r="CL12" s="28">
        <v>74096.8223</v>
      </c>
      <c r="CM12" s="28">
        <v>1139</v>
      </c>
      <c r="CN12" s="28">
        <v>1139</v>
      </c>
      <c r="CO12" s="28">
        <v>63623.525000000001</v>
      </c>
      <c r="CP12" s="28">
        <v>58076.758399999999</v>
      </c>
      <c r="CQ12" s="28">
        <v>1139</v>
      </c>
      <c r="CR12" s="28">
        <v>1139</v>
      </c>
      <c r="CS12" s="28">
        <v>26639.74</v>
      </c>
      <c r="CT12" s="28">
        <v>26313.4215</v>
      </c>
      <c r="CU12" s="28">
        <v>1139</v>
      </c>
      <c r="CV12" s="28">
        <v>1139</v>
      </c>
      <c r="CW12" s="28">
        <v>202799.88800000001</v>
      </c>
      <c r="CX12" s="28">
        <v>200239.533</v>
      </c>
      <c r="CY12" s="28"/>
      <c r="CZ12" s="28"/>
      <c r="DA12" s="28">
        <v>202154.88800000001</v>
      </c>
      <c r="DB12" s="28">
        <v>199594.533</v>
      </c>
      <c r="DC12" s="28"/>
      <c r="DD12" s="28"/>
      <c r="DE12" s="28">
        <v>5850</v>
      </c>
      <c r="DF12" s="28">
        <v>4820</v>
      </c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34" t="s">
        <v>0</v>
      </c>
    </row>
    <row r="13" spans="1:121" ht="15" customHeight="1">
      <c r="A13" s="77">
        <v>3</v>
      </c>
      <c r="B13" s="78" t="s">
        <v>27</v>
      </c>
      <c r="C13" s="79">
        <f t="shared" si="2"/>
        <v>509626.74060000002</v>
      </c>
      <c r="D13" s="79">
        <f t="shared" si="3"/>
        <v>466350.16399999999</v>
      </c>
      <c r="E13" s="79">
        <f t="shared" si="4"/>
        <v>416589.5</v>
      </c>
      <c r="F13" s="79">
        <f t="shared" si="5"/>
        <v>404671.71799999999</v>
      </c>
      <c r="G13" s="79">
        <f t="shared" si="6"/>
        <v>93787.240600000005</v>
      </c>
      <c r="H13" s="79">
        <f t="shared" si="7"/>
        <v>61678.446000000004</v>
      </c>
      <c r="I13" s="28">
        <v>146924.15</v>
      </c>
      <c r="J13" s="28">
        <v>141378.19680000001</v>
      </c>
      <c r="K13" s="28">
        <v>4870.25</v>
      </c>
      <c r="L13" s="28">
        <v>2830.5</v>
      </c>
      <c r="M13" s="28">
        <v>130143.75</v>
      </c>
      <c r="N13" s="28">
        <v>125459.32980000001</v>
      </c>
      <c r="O13" s="28">
        <v>4120.25</v>
      </c>
      <c r="P13" s="28">
        <v>2080.5</v>
      </c>
      <c r="Q13" s="28">
        <v>10740</v>
      </c>
      <c r="R13" s="28">
        <v>9886.4670000000006</v>
      </c>
      <c r="S13" s="28">
        <v>750</v>
      </c>
      <c r="T13" s="28">
        <v>750</v>
      </c>
      <c r="U13" s="28"/>
      <c r="V13" s="28"/>
      <c r="W13" s="28"/>
      <c r="X13" s="28"/>
      <c r="Y13" s="28">
        <v>0</v>
      </c>
      <c r="Z13" s="28">
        <v>0</v>
      </c>
      <c r="AA13" s="28">
        <v>0</v>
      </c>
      <c r="AB13" s="28">
        <v>0</v>
      </c>
      <c r="AC13" s="28">
        <v>1860</v>
      </c>
      <c r="AD13" s="28">
        <v>500</v>
      </c>
      <c r="AE13" s="28">
        <v>73776.55</v>
      </c>
      <c r="AF13" s="28">
        <v>57387.946000000004</v>
      </c>
      <c r="AG13" s="28">
        <v>1860</v>
      </c>
      <c r="AH13" s="28">
        <v>500</v>
      </c>
      <c r="AI13" s="28">
        <v>1000</v>
      </c>
      <c r="AJ13" s="28">
        <v>0</v>
      </c>
      <c r="AK13" s="28"/>
      <c r="AL13" s="28"/>
      <c r="AM13" s="28"/>
      <c r="AN13" s="28"/>
      <c r="AO13" s="28"/>
      <c r="AP13" s="28"/>
      <c r="AQ13" s="28">
        <v>37026.290999999997</v>
      </c>
      <c r="AR13" s="28">
        <v>35421.4</v>
      </c>
      <c r="AS13" s="80"/>
      <c r="AT13" s="80"/>
      <c r="AU13" s="28">
        <v>-4880.25</v>
      </c>
      <c r="AV13" s="28">
        <v>-6776.69</v>
      </c>
      <c r="AW13" s="28">
        <v>62920</v>
      </c>
      <c r="AX13" s="28">
        <v>61936.034</v>
      </c>
      <c r="AY13" s="28"/>
      <c r="AZ13" s="28"/>
      <c r="BA13" s="28">
        <v>61890</v>
      </c>
      <c r="BB13" s="28">
        <v>60916.345999999998</v>
      </c>
      <c r="BC13" s="28"/>
      <c r="BD13" s="28"/>
      <c r="BE13" s="28">
        <v>1030</v>
      </c>
      <c r="BF13" s="28">
        <v>1019.688</v>
      </c>
      <c r="BG13" s="80"/>
      <c r="BH13" s="80"/>
      <c r="BI13" s="28">
        <v>9226.25</v>
      </c>
      <c r="BJ13" s="28">
        <v>9077.9071999999996</v>
      </c>
      <c r="BK13" s="28">
        <v>15140.4406</v>
      </c>
      <c r="BL13" s="28">
        <v>1460</v>
      </c>
      <c r="BM13" s="28"/>
      <c r="BN13" s="28"/>
      <c r="BO13" s="28"/>
      <c r="BP13" s="28"/>
      <c r="BQ13" s="28"/>
      <c r="BR13" s="28"/>
      <c r="BS13" s="28"/>
      <c r="BT13" s="28"/>
      <c r="BU13" s="28">
        <v>1666.25</v>
      </c>
      <c r="BV13" s="28">
        <v>1566.25</v>
      </c>
      <c r="BW13" s="28">
        <v>8500</v>
      </c>
      <c r="BX13" s="28">
        <v>1290</v>
      </c>
      <c r="BY13" s="28">
        <v>7560</v>
      </c>
      <c r="BZ13" s="28">
        <v>7511.6571999999996</v>
      </c>
      <c r="CA13" s="28">
        <v>6640.4405999999999</v>
      </c>
      <c r="CB13" s="28">
        <v>170</v>
      </c>
      <c r="CC13" s="28"/>
      <c r="CD13" s="28"/>
      <c r="CE13" s="28"/>
      <c r="CF13" s="28"/>
      <c r="CG13" s="28"/>
      <c r="CH13" s="28"/>
      <c r="CI13" s="28"/>
      <c r="CJ13" s="28"/>
      <c r="CK13" s="28">
        <v>37770</v>
      </c>
      <c r="CL13" s="28">
        <v>37545.438000000002</v>
      </c>
      <c r="CM13" s="28"/>
      <c r="CN13" s="28"/>
      <c r="CO13" s="28">
        <v>37270</v>
      </c>
      <c r="CP13" s="28">
        <v>37045.438000000002</v>
      </c>
      <c r="CQ13" s="28"/>
      <c r="CR13" s="28"/>
      <c r="CS13" s="28">
        <v>32620</v>
      </c>
      <c r="CT13" s="28">
        <v>32431.207999999999</v>
      </c>
      <c r="CU13" s="28"/>
      <c r="CV13" s="28"/>
      <c r="CW13" s="28">
        <v>143139.1</v>
      </c>
      <c r="CX13" s="28">
        <v>140388.85200000001</v>
      </c>
      <c r="CY13" s="28"/>
      <c r="CZ13" s="28"/>
      <c r="DA13" s="28">
        <v>88060</v>
      </c>
      <c r="DB13" s="28">
        <v>86395.566000000006</v>
      </c>
      <c r="DC13" s="28"/>
      <c r="DD13" s="28"/>
      <c r="DE13" s="28">
        <v>14000</v>
      </c>
      <c r="DF13" s="28">
        <v>13845.29</v>
      </c>
      <c r="DG13" s="28"/>
      <c r="DH13" s="28"/>
      <c r="DI13" s="28"/>
      <c r="DJ13" s="28"/>
      <c r="DK13" s="28">
        <v>750</v>
      </c>
      <c r="DL13" s="28">
        <v>0</v>
      </c>
      <c r="DM13" s="28"/>
      <c r="DN13" s="28"/>
      <c r="DO13" s="28">
        <v>750</v>
      </c>
      <c r="DP13" s="28">
        <v>0</v>
      </c>
    </row>
    <row r="14" spans="1:121" ht="15" customHeight="1">
      <c r="A14" s="77">
        <v>4</v>
      </c>
      <c r="B14" s="78" t="s">
        <v>28</v>
      </c>
      <c r="C14" s="79">
        <f t="shared" si="2"/>
        <v>312270.23439999996</v>
      </c>
      <c r="D14" s="79">
        <f t="shared" si="3"/>
        <v>209750.2114</v>
      </c>
      <c r="E14" s="79">
        <f t="shared" si="4"/>
        <v>248969.75199999998</v>
      </c>
      <c r="F14" s="79">
        <f t="shared" si="5"/>
        <v>204171.60639999999</v>
      </c>
      <c r="G14" s="79">
        <f t="shared" si="6"/>
        <v>63300.482400000001</v>
      </c>
      <c r="H14" s="79">
        <f t="shared" si="7"/>
        <v>5578.6050000000005</v>
      </c>
      <c r="I14" s="28">
        <v>139261</v>
      </c>
      <c r="J14" s="28">
        <v>113805.1958</v>
      </c>
      <c r="K14" s="28">
        <v>24709.842400000001</v>
      </c>
      <c r="L14" s="28">
        <v>5809.95</v>
      </c>
      <c r="M14" s="28">
        <v>108950</v>
      </c>
      <c r="N14" s="28">
        <v>86092.697799999994</v>
      </c>
      <c r="O14" s="28">
        <v>17609.842400000001</v>
      </c>
      <c r="P14" s="28">
        <v>2437.1</v>
      </c>
      <c r="Q14" s="28">
        <v>29211</v>
      </c>
      <c r="R14" s="28">
        <v>27115.297999999999</v>
      </c>
      <c r="S14" s="28">
        <v>7100</v>
      </c>
      <c r="T14" s="28">
        <v>3372.85</v>
      </c>
      <c r="U14" s="28">
        <v>1000</v>
      </c>
      <c r="V14" s="28">
        <v>120</v>
      </c>
      <c r="W14" s="28"/>
      <c r="X14" s="28"/>
      <c r="Y14" s="28">
        <v>0</v>
      </c>
      <c r="Z14" s="28">
        <v>0</v>
      </c>
      <c r="AA14" s="28">
        <v>0</v>
      </c>
      <c r="AB14" s="28">
        <v>0</v>
      </c>
      <c r="AC14" s="28">
        <v>288</v>
      </c>
      <c r="AD14" s="28">
        <v>68.997600000000006</v>
      </c>
      <c r="AE14" s="28">
        <v>13000</v>
      </c>
      <c r="AF14" s="28">
        <v>-8037.183</v>
      </c>
      <c r="AG14" s="28">
        <v>288</v>
      </c>
      <c r="AH14" s="28">
        <v>68.997600000000006</v>
      </c>
      <c r="AI14" s="28"/>
      <c r="AJ14" s="28"/>
      <c r="AK14" s="28"/>
      <c r="AL14" s="28"/>
      <c r="AM14" s="28"/>
      <c r="AN14" s="28"/>
      <c r="AO14" s="28"/>
      <c r="AP14" s="28"/>
      <c r="AQ14" s="28">
        <v>15000</v>
      </c>
      <c r="AR14" s="28">
        <v>993.48</v>
      </c>
      <c r="AS14" s="80"/>
      <c r="AT14" s="80"/>
      <c r="AU14" s="28">
        <v>-2000</v>
      </c>
      <c r="AV14" s="28">
        <v>-9030.6630000000005</v>
      </c>
      <c r="AW14" s="28">
        <v>7100</v>
      </c>
      <c r="AX14" s="28">
        <v>6920.1270000000004</v>
      </c>
      <c r="AY14" s="28"/>
      <c r="AZ14" s="28"/>
      <c r="BA14" s="28">
        <v>7100</v>
      </c>
      <c r="BB14" s="28">
        <v>6920.1270000000004</v>
      </c>
      <c r="BC14" s="28"/>
      <c r="BD14" s="28"/>
      <c r="BE14" s="28"/>
      <c r="BF14" s="28"/>
      <c r="BG14" s="80"/>
      <c r="BH14" s="80"/>
      <c r="BI14" s="28">
        <v>0</v>
      </c>
      <c r="BJ14" s="28">
        <v>0</v>
      </c>
      <c r="BK14" s="28">
        <v>22800</v>
      </c>
      <c r="BL14" s="28">
        <v>6215.1980000000003</v>
      </c>
      <c r="BM14" s="28"/>
      <c r="BN14" s="28"/>
      <c r="BO14" s="28">
        <v>16200</v>
      </c>
      <c r="BP14" s="28">
        <v>4228</v>
      </c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>
        <v>6600</v>
      </c>
      <c r="CB14" s="28">
        <v>1987.1980000000001</v>
      </c>
      <c r="CC14" s="28"/>
      <c r="CD14" s="28"/>
      <c r="CE14" s="28"/>
      <c r="CF14" s="28"/>
      <c r="CG14" s="28"/>
      <c r="CH14" s="28"/>
      <c r="CI14" s="28"/>
      <c r="CJ14" s="28"/>
      <c r="CK14" s="28">
        <v>8500</v>
      </c>
      <c r="CL14" s="28">
        <v>8499.5509999999995</v>
      </c>
      <c r="CM14" s="28"/>
      <c r="CN14" s="28"/>
      <c r="CO14" s="28">
        <v>8500</v>
      </c>
      <c r="CP14" s="28">
        <v>8499.5509999999995</v>
      </c>
      <c r="CQ14" s="28"/>
      <c r="CR14" s="28"/>
      <c r="CS14" s="28">
        <v>7500</v>
      </c>
      <c r="CT14" s="28">
        <v>7500</v>
      </c>
      <c r="CU14" s="28"/>
      <c r="CV14" s="28"/>
      <c r="CW14" s="28">
        <v>73906.751999999993</v>
      </c>
      <c r="CX14" s="28">
        <v>70602.735000000001</v>
      </c>
      <c r="CY14" s="28">
        <v>2790.64</v>
      </c>
      <c r="CZ14" s="28">
        <v>1590.64</v>
      </c>
      <c r="DA14" s="28">
        <v>54906.752</v>
      </c>
      <c r="DB14" s="28">
        <v>52677.553</v>
      </c>
      <c r="DC14" s="28">
        <v>2790.64</v>
      </c>
      <c r="DD14" s="28">
        <v>1590.64</v>
      </c>
      <c r="DE14" s="28">
        <v>6500</v>
      </c>
      <c r="DF14" s="28">
        <v>4155</v>
      </c>
      <c r="DG14" s="28"/>
      <c r="DH14" s="28"/>
      <c r="DI14" s="28">
        <v>12414</v>
      </c>
      <c r="DJ14" s="28">
        <v>0</v>
      </c>
      <c r="DK14" s="28">
        <v>12414</v>
      </c>
      <c r="DL14" s="28">
        <v>0</v>
      </c>
      <c r="DM14" s="28"/>
      <c r="DN14" s="28"/>
      <c r="DO14" s="28"/>
      <c r="DP14" s="28"/>
    </row>
    <row r="15" spans="1:121" ht="15" customHeight="1">
      <c r="A15" s="77">
        <v>5</v>
      </c>
      <c r="B15" s="78" t="s">
        <v>29</v>
      </c>
      <c r="C15" s="79">
        <f t="shared" si="2"/>
        <v>162997.7133</v>
      </c>
      <c r="D15" s="79">
        <f t="shared" si="3"/>
        <v>157594.83659999998</v>
      </c>
      <c r="E15" s="79">
        <f t="shared" si="4"/>
        <v>140110.1</v>
      </c>
      <c r="F15" s="79">
        <f t="shared" si="5"/>
        <v>134876.94959999999</v>
      </c>
      <c r="G15" s="79">
        <f t="shared" si="6"/>
        <v>22887.613299999997</v>
      </c>
      <c r="H15" s="79">
        <f t="shared" si="7"/>
        <v>22717.887000000002</v>
      </c>
      <c r="I15" s="28">
        <v>44613</v>
      </c>
      <c r="J15" s="28">
        <v>42524.827599999997</v>
      </c>
      <c r="K15" s="28">
        <v>6594</v>
      </c>
      <c r="L15" s="28">
        <v>6589.5209999999997</v>
      </c>
      <c r="M15" s="28">
        <v>39440</v>
      </c>
      <c r="N15" s="28">
        <v>38493.229599999999</v>
      </c>
      <c r="O15" s="28">
        <v>6254</v>
      </c>
      <c r="P15" s="28">
        <v>6254</v>
      </c>
      <c r="Q15" s="28">
        <v>4823</v>
      </c>
      <c r="R15" s="28">
        <v>3697.7979999999998</v>
      </c>
      <c r="S15" s="28">
        <v>340</v>
      </c>
      <c r="T15" s="28">
        <v>335.52100000000002</v>
      </c>
      <c r="U15" s="28"/>
      <c r="V15" s="28"/>
      <c r="W15" s="28"/>
      <c r="X15" s="28"/>
      <c r="Y15" s="28">
        <v>0</v>
      </c>
      <c r="Z15" s="28">
        <v>0</v>
      </c>
      <c r="AA15" s="28">
        <v>0</v>
      </c>
      <c r="AB15" s="28">
        <v>0</v>
      </c>
      <c r="AC15" s="28"/>
      <c r="AD15" s="28"/>
      <c r="AE15" s="28">
        <v>-2959.6320000000001</v>
      </c>
      <c r="AF15" s="28">
        <v>-3082.482</v>
      </c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>
        <v>930</v>
      </c>
      <c r="AR15" s="28">
        <v>930</v>
      </c>
      <c r="AS15" s="80"/>
      <c r="AT15" s="80"/>
      <c r="AU15" s="28">
        <v>-3889.6320000000001</v>
      </c>
      <c r="AV15" s="28">
        <v>-4012.482</v>
      </c>
      <c r="AW15" s="28">
        <v>16737</v>
      </c>
      <c r="AX15" s="28">
        <v>16667.853999999999</v>
      </c>
      <c r="AY15" s="28"/>
      <c r="AZ15" s="28"/>
      <c r="BA15" s="28">
        <v>16737</v>
      </c>
      <c r="BB15" s="28">
        <v>16667.853999999999</v>
      </c>
      <c r="BC15" s="28"/>
      <c r="BD15" s="28"/>
      <c r="BE15" s="28"/>
      <c r="BF15" s="28"/>
      <c r="BG15" s="80"/>
      <c r="BH15" s="80"/>
      <c r="BI15" s="28">
        <v>4560</v>
      </c>
      <c r="BJ15" s="28">
        <v>4516.9660000000003</v>
      </c>
      <c r="BK15" s="28">
        <v>19253.245299999999</v>
      </c>
      <c r="BL15" s="28">
        <v>19210.848000000002</v>
      </c>
      <c r="BM15" s="28"/>
      <c r="BN15" s="28"/>
      <c r="BO15" s="28"/>
      <c r="BP15" s="28"/>
      <c r="BQ15" s="28"/>
      <c r="BR15" s="28"/>
      <c r="BS15" s="28"/>
      <c r="BT15" s="28"/>
      <c r="BU15" s="28">
        <v>2500</v>
      </c>
      <c r="BV15" s="28">
        <v>2490.7597000000001</v>
      </c>
      <c r="BW15" s="28">
        <v>19253.245299999999</v>
      </c>
      <c r="BX15" s="28">
        <v>19210.848000000002</v>
      </c>
      <c r="BY15" s="28">
        <v>2060</v>
      </c>
      <c r="BZ15" s="28">
        <v>2026.2063000000001</v>
      </c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>
        <v>15617.1</v>
      </c>
      <c r="CL15" s="28">
        <v>14903.071</v>
      </c>
      <c r="CM15" s="28"/>
      <c r="CN15" s="28"/>
      <c r="CO15" s="28">
        <v>15617.1</v>
      </c>
      <c r="CP15" s="28">
        <v>14903.071</v>
      </c>
      <c r="CQ15" s="28"/>
      <c r="CR15" s="28"/>
      <c r="CS15" s="28">
        <v>14167.1</v>
      </c>
      <c r="CT15" s="28">
        <v>13743.123</v>
      </c>
      <c r="CU15" s="28"/>
      <c r="CV15" s="28"/>
      <c r="CW15" s="28">
        <v>57266</v>
      </c>
      <c r="CX15" s="28">
        <v>55289.231</v>
      </c>
      <c r="CY15" s="28"/>
      <c r="CZ15" s="28"/>
      <c r="DA15" s="28">
        <v>40149.599999999999</v>
      </c>
      <c r="DB15" s="28">
        <v>38265.656999999999</v>
      </c>
      <c r="DC15" s="28"/>
      <c r="DD15" s="28"/>
      <c r="DE15" s="28">
        <v>1010</v>
      </c>
      <c r="DF15" s="28">
        <v>975</v>
      </c>
      <c r="DG15" s="28"/>
      <c r="DH15" s="28"/>
      <c r="DI15" s="28">
        <v>307</v>
      </c>
      <c r="DJ15" s="28">
        <v>0</v>
      </c>
      <c r="DK15" s="28">
        <v>307</v>
      </c>
      <c r="DL15" s="28">
        <v>0</v>
      </c>
      <c r="DM15" s="28"/>
      <c r="DN15" s="28"/>
      <c r="DO15" s="28"/>
      <c r="DP15" s="28"/>
    </row>
    <row r="16" spans="1:121" ht="15" customHeight="1">
      <c r="A16" s="77">
        <v>6</v>
      </c>
      <c r="B16" s="78" t="s">
        <v>30</v>
      </c>
      <c r="C16" s="79">
        <f t="shared" si="2"/>
        <v>557055.9486</v>
      </c>
      <c r="D16" s="79">
        <f t="shared" si="3"/>
        <v>452174.85219999996</v>
      </c>
      <c r="E16" s="79">
        <f t="shared" si="4"/>
        <v>556989.35719999997</v>
      </c>
      <c r="F16" s="79">
        <f t="shared" si="5"/>
        <v>543585.04119999998</v>
      </c>
      <c r="G16" s="79">
        <f t="shared" si="6"/>
        <v>66.591400000004796</v>
      </c>
      <c r="H16" s="79">
        <f t="shared" si="7"/>
        <v>-91410.188999999998</v>
      </c>
      <c r="I16" s="28">
        <v>133322.11499999999</v>
      </c>
      <c r="J16" s="28">
        <v>128216.7426</v>
      </c>
      <c r="K16" s="28">
        <v>12373.65</v>
      </c>
      <c r="L16" s="28">
        <v>8241.75</v>
      </c>
      <c r="M16" s="28">
        <v>122769.715</v>
      </c>
      <c r="N16" s="28">
        <v>117709.3426</v>
      </c>
      <c r="O16" s="28">
        <v>12373.65</v>
      </c>
      <c r="P16" s="28">
        <v>8241.75</v>
      </c>
      <c r="Q16" s="28">
        <v>10552.4</v>
      </c>
      <c r="R16" s="28">
        <v>10507.4</v>
      </c>
      <c r="S16" s="28"/>
      <c r="T16" s="28"/>
      <c r="U16" s="28"/>
      <c r="V16" s="28"/>
      <c r="W16" s="28"/>
      <c r="X16" s="28"/>
      <c r="Y16" s="28">
        <v>0</v>
      </c>
      <c r="Z16" s="28">
        <v>0</v>
      </c>
      <c r="AA16" s="28">
        <v>0</v>
      </c>
      <c r="AB16" s="28">
        <v>0</v>
      </c>
      <c r="AC16" s="28">
        <v>1140</v>
      </c>
      <c r="AD16" s="28">
        <v>950</v>
      </c>
      <c r="AE16" s="28">
        <v>-36635.649599999997</v>
      </c>
      <c r="AF16" s="28">
        <v>-117584.889</v>
      </c>
      <c r="AG16" s="28"/>
      <c r="AH16" s="28"/>
      <c r="AI16" s="28"/>
      <c r="AJ16" s="28"/>
      <c r="AK16" s="28"/>
      <c r="AL16" s="28"/>
      <c r="AM16" s="28"/>
      <c r="AN16" s="28"/>
      <c r="AO16" s="28">
        <v>1140</v>
      </c>
      <c r="AP16" s="28">
        <v>950</v>
      </c>
      <c r="AQ16" s="28">
        <v>94364.350399999996</v>
      </c>
      <c r="AR16" s="28">
        <v>13975.257</v>
      </c>
      <c r="AS16" s="80"/>
      <c r="AT16" s="80"/>
      <c r="AU16" s="28">
        <v>-131000</v>
      </c>
      <c r="AV16" s="28">
        <v>-131560.14600000001</v>
      </c>
      <c r="AW16" s="28">
        <v>120315</v>
      </c>
      <c r="AX16" s="28">
        <v>117347.74830000001</v>
      </c>
      <c r="AY16" s="28">
        <v>1231.7</v>
      </c>
      <c r="AZ16" s="28">
        <v>1221.7</v>
      </c>
      <c r="BA16" s="28">
        <v>120315</v>
      </c>
      <c r="BB16" s="28">
        <v>117347.74830000001</v>
      </c>
      <c r="BC16" s="28">
        <v>1231.7</v>
      </c>
      <c r="BD16" s="28">
        <v>1221.7</v>
      </c>
      <c r="BE16" s="28"/>
      <c r="BF16" s="28"/>
      <c r="BG16" s="80"/>
      <c r="BH16" s="80"/>
      <c r="BI16" s="28">
        <v>25531.5972</v>
      </c>
      <c r="BJ16" s="28">
        <v>25002.755300000001</v>
      </c>
      <c r="BK16" s="28">
        <v>15000</v>
      </c>
      <c r="BL16" s="28">
        <v>9000</v>
      </c>
      <c r="BM16" s="28"/>
      <c r="BN16" s="28"/>
      <c r="BO16" s="28"/>
      <c r="BP16" s="28"/>
      <c r="BQ16" s="28"/>
      <c r="BR16" s="28"/>
      <c r="BS16" s="28"/>
      <c r="BT16" s="28"/>
      <c r="BU16" s="28">
        <v>2354</v>
      </c>
      <c r="BV16" s="28">
        <v>2353.3253</v>
      </c>
      <c r="BW16" s="28"/>
      <c r="BX16" s="28"/>
      <c r="BY16" s="28">
        <v>15355.5972</v>
      </c>
      <c r="BZ16" s="28">
        <v>14827.43</v>
      </c>
      <c r="CA16" s="28"/>
      <c r="CB16" s="28"/>
      <c r="CC16" s="28">
        <v>7822</v>
      </c>
      <c r="CD16" s="28">
        <v>7822</v>
      </c>
      <c r="CE16" s="28">
        <v>15000</v>
      </c>
      <c r="CF16" s="28">
        <v>9000</v>
      </c>
      <c r="CG16" s="28"/>
      <c r="CH16" s="28"/>
      <c r="CI16" s="28"/>
      <c r="CJ16" s="28"/>
      <c r="CK16" s="28">
        <v>41566.845000000001</v>
      </c>
      <c r="CL16" s="28">
        <v>39806.74</v>
      </c>
      <c r="CM16" s="28">
        <v>1904.75</v>
      </c>
      <c r="CN16" s="28">
        <v>1904.75</v>
      </c>
      <c r="CO16" s="28">
        <v>41566.845000000001</v>
      </c>
      <c r="CP16" s="28">
        <v>39806.74</v>
      </c>
      <c r="CQ16" s="28">
        <v>1904.75</v>
      </c>
      <c r="CR16" s="28">
        <v>1904.75</v>
      </c>
      <c r="CS16" s="28">
        <v>9118</v>
      </c>
      <c r="CT16" s="28">
        <v>9118</v>
      </c>
      <c r="CU16" s="28">
        <v>1904.75</v>
      </c>
      <c r="CV16" s="28">
        <v>1904.75</v>
      </c>
      <c r="CW16" s="28">
        <v>223170.8</v>
      </c>
      <c r="CX16" s="28">
        <v>221218.05499999999</v>
      </c>
      <c r="CY16" s="28">
        <v>6192.1409999999996</v>
      </c>
      <c r="CZ16" s="28">
        <v>5806.5</v>
      </c>
      <c r="DA16" s="28">
        <v>83302</v>
      </c>
      <c r="DB16" s="28">
        <v>83167.554999999993</v>
      </c>
      <c r="DC16" s="28"/>
      <c r="DD16" s="28"/>
      <c r="DE16" s="28">
        <v>11043</v>
      </c>
      <c r="DF16" s="28">
        <v>11043</v>
      </c>
      <c r="DG16" s="28"/>
      <c r="DH16" s="28"/>
      <c r="DI16" s="28">
        <v>900</v>
      </c>
      <c r="DJ16" s="28">
        <v>0</v>
      </c>
      <c r="DK16" s="28">
        <v>900</v>
      </c>
      <c r="DL16" s="28">
        <v>0</v>
      </c>
      <c r="DM16" s="28"/>
      <c r="DN16" s="28"/>
      <c r="DO16" s="28"/>
      <c r="DP16" s="28"/>
      <c r="DQ16" s="34" t="s">
        <v>0</v>
      </c>
    </row>
    <row r="17" spans="1:120" ht="15" customHeight="1">
      <c r="A17" s="77">
        <v>7</v>
      </c>
      <c r="B17" s="78" t="s">
        <v>31</v>
      </c>
      <c r="C17" s="79">
        <f t="shared" si="2"/>
        <v>53106.128200000006</v>
      </c>
      <c r="D17" s="79">
        <f t="shared" si="3"/>
        <v>53106.128200000006</v>
      </c>
      <c r="E17" s="79">
        <f t="shared" si="4"/>
        <v>53217.968200000003</v>
      </c>
      <c r="F17" s="79">
        <f t="shared" si="5"/>
        <v>53217.968200000003</v>
      </c>
      <c r="G17" s="79">
        <f t="shared" si="6"/>
        <v>-111.84</v>
      </c>
      <c r="H17" s="79">
        <f t="shared" si="7"/>
        <v>-111.84</v>
      </c>
      <c r="I17" s="28">
        <v>16589.518199999999</v>
      </c>
      <c r="J17" s="28">
        <v>16589.518199999999</v>
      </c>
      <c r="K17" s="28">
        <v>0</v>
      </c>
      <c r="L17" s="28">
        <v>0</v>
      </c>
      <c r="M17" s="28">
        <v>16363.5182</v>
      </c>
      <c r="N17" s="28">
        <v>16363.5182</v>
      </c>
      <c r="O17" s="28"/>
      <c r="P17" s="28"/>
      <c r="Q17" s="28">
        <v>226</v>
      </c>
      <c r="R17" s="28">
        <v>226</v>
      </c>
      <c r="S17" s="28"/>
      <c r="T17" s="28"/>
      <c r="U17" s="28"/>
      <c r="V17" s="28"/>
      <c r="W17" s="28"/>
      <c r="X17" s="28"/>
      <c r="Y17" s="28">
        <v>0</v>
      </c>
      <c r="Z17" s="28">
        <v>0</v>
      </c>
      <c r="AA17" s="28">
        <v>0</v>
      </c>
      <c r="AB17" s="28">
        <v>0</v>
      </c>
      <c r="AC17" s="28"/>
      <c r="AD17" s="28"/>
      <c r="AE17" s="28">
        <v>-111.84</v>
      </c>
      <c r="AF17" s="28">
        <v>-111.84</v>
      </c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80"/>
      <c r="AT17" s="80"/>
      <c r="AU17" s="28">
        <v>-111.84</v>
      </c>
      <c r="AV17" s="28">
        <v>-111.84</v>
      </c>
      <c r="AW17" s="28">
        <v>11335</v>
      </c>
      <c r="AX17" s="28">
        <v>11335</v>
      </c>
      <c r="AY17" s="28"/>
      <c r="AZ17" s="28"/>
      <c r="BA17" s="28">
        <v>11335</v>
      </c>
      <c r="BB17" s="28">
        <v>11335</v>
      </c>
      <c r="BC17" s="28"/>
      <c r="BD17" s="28"/>
      <c r="BE17" s="28"/>
      <c r="BF17" s="28"/>
      <c r="BG17" s="80"/>
      <c r="BH17" s="80"/>
      <c r="BI17" s="28">
        <v>993.45</v>
      </c>
      <c r="BJ17" s="28">
        <v>993.45</v>
      </c>
      <c r="BK17" s="28"/>
      <c r="BL17" s="28"/>
      <c r="BM17" s="28"/>
      <c r="BN17" s="28"/>
      <c r="BO17" s="28"/>
      <c r="BP17" s="28"/>
      <c r="BQ17" s="28">
        <v>993.45</v>
      </c>
      <c r="BR17" s="28">
        <v>993.45</v>
      </c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>
        <v>7072.5</v>
      </c>
      <c r="CL17" s="28">
        <v>7072.5</v>
      </c>
      <c r="CM17" s="28"/>
      <c r="CN17" s="28"/>
      <c r="CO17" s="28">
        <v>6472.5</v>
      </c>
      <c r="CP17" s="28">
        <v>6472.5</v>
      </c>
      <c r="CQ17" s="28"/>
      <c r="CR17" s="28"/>
      <c r="CS17" s="28">
        <v>6472.5</v>
      </c>
      <c r="CT17" s="28">
        <v>6472.5</v>
      </c>
      <c r="CU17" s="28"/>
      <c r="CV17" s="28"/>
      <c r="CW17" s="28">
        <v>12617.5</v>
      </c>
      <c r="CX17" s="28">
        <v>12617.5</v>
      </c>
      <c r="CY17" s="28"/>
      <c r="CZ17" s="28"/>
      <c r="DA17" s="28">
        <v>672.5</v>
      </c>
      <c r="DB17" s="28">
        <v>672.5</v>
      </c>
      <c r="DC17" s="28"/>
      <c r="DD17" s="28"/>
      <c r="DE17" s="28">
        <v>4610</v>
      </c>
      <c r="DF17" s="28">
        <v>4610</v>
      </c>
      <c r="DG17" s="28"/>
      <c r="DH17" s="28"/>
      <c r="DI17" s="28"/>
      <c r="DJ17" s="28"/>
      <c r="DK17" s="28"/>
      <c r="DL17" s="28"/>
      <c r="DM17" s="28"/>
      <c r="DN17" s="28"/>
      <c r="DO17" s="28"/>
      <c r="DP17" s="28"/>
    </row>
    <row r="18" spans="1:120" ht="15" customHeight="1">
      <c r="A18" s="77">
        <v>8</v>
      </c>
      <c r="B18" s="78" t="s">
        <v>32</v>
      </c>
      <c r="C18" s="79">
        <f t="shared" si="2"/>
        <v>12800.535399999999</v>
      </c>
      <c r="D18" s="79">
        <f t="shared" si="3"/>
        <v>12793.571899999999</v>
      </c>
      <c r="E18" s="79">
        <f t="shared" si="4"/>
        <v>11721.05</v>
      </c>
      <c r="F18" s="79">
        <f t="shared" si="5"/>
        <v>11714.6399</v>
      </c>
      <c r="G18" s="79">
        <f t="shared" si="6"/>
        <v>1079.4854</v>
      </c>
      <c r="H18" s="79">
        <f t="shared" si="7"/>
        <v>1078.9319999999998</v>
      </c>
      <c r="I18" s="28">
        <v>11156.05</v>
      </c>
      <c r="J18" s="28">
        <v>11154.6399</v>
      </c>
      <c r="K18" s="28">
        <v>1532.7103999999999</v>
      </c>
      <c r="L18" s="28">
        <v>1532.1569999999999</v>
      </c>
      <c r="M18" s="28">
        <v>11156.05</v>
      </c>
      <c r="N18" s="28">
        <v>11154.6399</v>
      </c>
      <c r="O18" s="28">
        <v>1532.7103999999999</v>
      </c>
      <c r="P18" s="28">
        <v>1532.1569999999999</v>
      </c>
      <c r="Q18" s="28"/>
      <c r="R18" s="28"/>
      <c r="S18" s="28"/>
      <c r="T18" s="28"/>
      <c r="U18" s="28"/>
      <c r="V18" s="28"/>
      <c r="W18" s="28"/>
      <c r="X18" s="28"/>
      <c r="Y18" s="28">
        <v>0</v>
      </c>
      <c r="Z18" s="28">
        <v>0</v>
      </c>
      <c r="AA18" s="28">
        <v>0</v>
      </c>
      <c r="AB18" s="28">
        <v>0</v>
      </c>
      <c r="AC18" s="28"/>
      <c r="AD18" s="28"/>
      <c r="AE18" s="28">
        <v>-453.22500000000002</v>
      </c>
      <c r="AF18" s="28">
        <v>-453.22500000000002</v>
      </c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80"/>
      <c r="AT18" s="80"/>
      <c r="AU18" s="28">
        <v>-453.22500000000002</v>
      </c>
      <c r="AV18" s="28">
        <v>-453.22500000000002</v>
      </c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80"/>
      <c r="BH18" s="80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>
        <v>565</v>
      </c>
      <c r="DJ18" s="28">
        <v>560</v>
      </c>
      <c r="DK18" s="28">
        <v>565</v>
      </c>
      <c r="DL18" s="28">
        <v>560</v>
      </c>
      <c r="DM18" s="28"/>
      <c r="DN18" s="28"/>
      <c r="DO18" s="28"/>
      <c r="DP18" s="28"/>
    </row>
    <row r="19" spans="1:120" ht="15" customHeight="1">
      <c r="A19" s="77">
        <v>9</v>
      </c>
      <c r="B19" s="78" t="s">
        <v>33</v>
      </c>
      <c r="C19" s="79">
        <f t="shared" si="2"/>
        <v>4600.0410000000002</v>
      </c>
      <c r="D19" s="79">
        <f t="shared" si="3"/>
        <v>4334.4110000000001</v>
      </c>
      <c r="E19" s="79">
        <f t="shared" si="4"/>
        <v>4361.2</v>
      </c>
      <c r="F19" s="79">
        <f t="shared" si="5"/>
        <v>4334.4110000000001</v>
      </c>
      <c r="G19" s="79">
        <f t="shared" si="6"/>
        <v>238.84100000000001</v>
      </c>
      <c r="H19" s="79">
        <f t="shared" si="7"/>
        <v>0</v>
      </c>
      <c r="I19" s="28">
        <v>4361.2</v>
      </c>
      <c r="J19" s="28">
        <v>4334.4110000000001</v>
      </c>
      <c r="K19" s="28">
        <v>238.84100000000001</v>
      </c>
      <c r="L19" s="28">
        <v>0</v>
      </c>
      <c r="M19" s="28">
        <v>4361.2</v>
      </c>
      <c r="N19" s="28">
        <v>4334.4110000000001</v>
      </c>
      <c r="O19" s="28">
        <v>238.84100000000001</v>
      </c>
      <c r="P19" s="28">
        <v>0</v>
      </c>
      <c r="Q19" s="28"/>
      <c r="R19" s="28"/>
      <c r="S19" s="28"/>
      <c r="T19" s="28"/>
      <c r="U19" s="28"/>
      <c r="V19" s="28"/>
      <c r="W19" s="28"/>
      <c r="X19" s="28"/>
      <c r="Y19" s="28">
        <v>0</v>
      </c>
      <c r="Z19" s="28">
        <v>0</v>
      </c>
      <c r="AA19" s="28">
        <v>0</v>
      </c>
      <c r="AB19" s="28">
        <v>0</v>
      </c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80"/>
      <c r="AT19" s="80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80"/>
      <c r="BH19" s="80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</row>
    <row r="20" spans="1:120" ht="15" customHeight="1">
      <c r="A20" s="77">
        <v>10</v>
      </c>
      <c r="B20" s="78" t="s">
        <v>34</v>
      </c>
      <c r="C20" s="79">
        <f t="shared" si="2"/>
        <v>100473.96290000001</v>
      </c>
      <c r="D20" s="79">
        <f t="shared" si="3"/>
        <v>77303.275499999989</v>
      </c>
      <c r="E20" s="79">
        <f t="shared" si="4"/>
        <v>88343.400000000009</v>
      </c>
      <c r="F20" s="79">
        <f t="shared" si="5"/>
        <v>77567.204499999993</v>
      </c>
      <c r="G20" s="79">
        <f t="shared" si="6"/>
        <v>12130.562900000001</v>
      </c>
      <c r="H20" s="79">
        <f t="shared" si="7"/>
        <v>-263.92899999999997</v>
      </c>
      <c r="I20" s="28">
        <v>36560</v>
      </c>
      <c r="J20" s="28">
        <v>34401.0245</v>
      </c>
      <c r="K20" s="28">
        <v>13130.562900000001</v>
      </c>
      <c r="L20" s="28">
        <v>884.08</v>
      </c>
      <c r="M20" s="28">
        <v>35870</v>
      </c>
      <c r="N20" s="28">
        <v>33711.0245</v>
      </c>
      <c r="O20" s="28">
        <v>13130.562900000001</v>
      </c>
      <c r="P20" s="28">
        <v>884.08</v>
      </c>
      <c r="Q20" s="28">
        <v>690</v>
      </c>
      <c r="R20" s="28">
        <v>690</v>
      </c>
      <c r="S20" s="28"/>
      <c r="T20" s="28"/>
      <c r="U20" s="28"/>
      <c r="V20" s="28"/>
      <c r="W20" s="28"/>
      <c r="X20" s="28"/>
      <c r="Y20" s="28">
        <v>0</v>
      </c>
      <c r="Z20" s="28">
        <v>0</v>
      </c>
      <c r="AA20" s="28">
        <v>0</v>
      </c>
      <c r="AB20" s="28">
        <v>0</v>
      </c>
      <c r="AC20" s="28">
        <v>1300</v>
      </c>
      <c r="AD20" s="28">
        <v>262.3</v>
      </c>
      <c r="AE20" s="28">
        <v>-1000</v>
      </c>
      <c r="AF20" s="28">
        <v>-1148.009</v>
      </c>
      <c r="AG20" s="28">
        <v>300</v>
      </c>
      <c r="AH20" s="28">
        <v>102.3</v>
      </c>
      <c r="AI20" s="28"/>
      <c r="AJ20" s="28"/>
      <c r="AK20" s="28"/>
      <c r="AL20" s="28"/>
      <c r="AM20" s="28"/>
      <c r="AN20" s="28"/>
      <c r="AO20" s="28">
        <v>1000</v>
      </c>
      <c r="AP20" s="28">
        <v>160</v>
      </c>
      <c r="AQ20" s="28"/>
      <c r="AR20" s="28"/>
      <c r="AS20" s="80"/>
      <c r="AT20" s="80"/>
      <c r="AU20" s="28">
        <v>-1000</v>
      </c>
      <c r="AV20" s="28">
        <v>-1148.009</v>
      </c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80"/>
      <c r="BH20" s="80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>
        <v>12540</v>
      </c>
      <c r="CL20" s="28">
        <v>12170</v>
      </c>
      <c r="CM20" s="28"/>
      <c r="CN20" s="28"/>
      <c r="CO20" s="28">
        <v>12540</v>
      </c>
      <c r="CP20" s="28">
        <v>12170</v>
      </c>
      <c r="CQ20" s="28"/>
      <c r="CR20" s="28"/>
      <c r="CS20" s="28">
        <v>11640</v>
      </c>
      <c r="CT20" s="28">
        <v>11640</v>
      </c>
      <c r="CU20" s="28"/>
      <c r="CV20" s="28"/>
      <c r="CW20" s="28">
        <v>26947.599999999999</v>
      </c>
      <c r="CX20" s="28">
        <v>26939.599999999999</v>
      </c>
      <c r="CY20" s="28"/>
      <c r="CZ20" s="28"/>
      <c r="DA20" s="28">
        <v>25447.599999999999</v>
      </c>
      <c r="DB20" s="28">
        <v>25447.599999999999</v>
      </c>
      <c r="DC20" s="28"/>
      <c r="DD20" s="28"/>
      <c r="DE20" s="28">
        <v>1500</v>
      </c>
      <c r="DF20" s="28">
        <v>1470</v>
      </c>
      <c r="DG20" s="28"/>
      <c r="DH20" s="28"/>
      <c r="DI20" s="28">
        <v>9495.7999999999993</v>
      </c>
      <c r="DJ20" s="28">
        <v>2324.2800000000002</v>
      </c>
      <c r="DK20" s="28">
        <v>9495.7999999999993</v>
      </c>
      <c r="DL20" s="28">
        <v>2324.2800000000002</v>
      </c>
      <c r="DM20" s="28"/>
      <c r="DN20" s="28"/>
      <c r="DO20" s="28"/>
      <c r="DP20" s="28"/>
    </row>
    <row r="21" spans="1:120" ht="15" customHeight="1">
      <c r="A21" s="77">
        <v>11</v>
      </c>
      <c r="B21" s="78" t="s">
        <v>35</v>
      </c>
      <c r="C21" s="79">
        <f t="shared" si="2"/>
        <v>106646.09240000001</v>
      </c>
      <c r="D21" s="79">
        <f t="shared" si="3"/>
        <v>101823.71130000001</v>
      </c>
      <c r="E21" s="79">
        <f t="shared" si="4"/>
        <v>105923.8</v>
      </c>
      <c r="F21" s="79">
        <f t="shared" si="5"/>
        <v>101239.89300000001</v>
      </c>
      <c r="G21" s="79">
        <f t="shared" si="6"/>
        <v>722.29240000000027</v>
      </c>
      <c r="H21" s="79">
        <f t="shared" si="7"/>
        <v>583.81830000000036</v>
      </c>
      <c r="I21" s="28">
        <v>49053.8</v>
      </c>
      <c r="J21" s="28">
        <v>47401.785000000003</v>
      </c>
      <c r="K21" s="28">
        <v>1522.2924</v>
      </c>
      <c r="L21" s="28">
        <v>1213.8</v>
      </c>
      <c r="M21" s="28">
        <v>49053.8</v>
      </c>
      <c r="N21" s="28">
        <v>47401.785000000003</v>
      </c>
      <c r="O21" s="28">
        <v>1522.2924</v>
      </c>
      <c r="P21" s="28">
        <v>1213.8</v>
      </c>
      <c r="Q21" s="28"/>
      <c r="R21" s="28"/>
      <c r="S21" s="28"/>
      <c r="T21" s="28"/>
      <c r="U21" s="28"/>
      <c r="V21" s="28"/>
      <c r="W21" s="28"/>
      <c r="X21" s="28"/>
      <c r="Y21" s="28">
        <v>0</v>
      </c>
      <c r="Z21" s="28">
        <v>0</v>
      </c>
      <c r="AA21" s="28">
        <v>0</v>
      </c>
      <c r="AB21" s="28">
        <v>0</v>
      </c>
      <c r="AC21" s="28"/>
      <c r="AD21" s="28"/>
      <c r="AE21" s="28">
        <v>-4800</v>
      </c>
      <c r="AF21" s="28">
        <v>-3856.9319999999998</v>
      </c>
      <c r="AG21" s="28"/>
      <c r="AH21" s="28"/>
      <c r="AI21" s="28">
        <v>200</v>
      </c>
      <c r="AJ21" s="28">
        <v>0</v>
      </c>
      <c r="AK21" s="28"/>
      <c r="AL21" s="28"/>
      <c r="AM21" s="28"/>
      <c r="AN21" s="28"/>
      <c r="AO21" s="28"/>
      <c r="AP21" s="28"/>
      <c r="AQ21" s="28"/>
      <c r="AR21" s="28"/>
      <c r="AS21" s="80"/>
      <c r="AT21" s="80"/>
      <c r="AU21" s="28">
        <v>-5000</v>
      </c>
      <c r="AV21" s="28">
        <v>-3856.9319999999998</v>
      </c>
      <c r="AW21" s="28">
        <v>3470</v>
      </c>
      <c r="AX21" s="28">
        <v>3025.6060000000002</v>
      </c>
      <c r="AY21" s="28"/>
      <c r="AZ21" s="28"/>
      <c r="BA21" s="28">
        <v>3470</v>
      </c>
      <c r="BB21" s="28">
        <v>3025.6060000000002</v>
      </c>
      <c r="BC21" s="28"/>
      <c r="BD21" s="28"/>
      <c r="BE21" s="28"/>
      <c r="BF21" s="28"/>
      <c r="BG21" s="80"/>
      <c r="BH21" s="80"/>
      <c r="BI21" s="28">
        <v>4030</v>
      </c>
      <c r="BJ21" s="28">
        <v>2997.288</v>
      </c>
      <c r="BK21" s="28">
        <v>4000</v>
      </c>
      <c r="BL21" s="28">
        <v>3226.9503</v>
      </c>
      <c r="BM21" s="28"/>
      <c r="BN21" s="28"/>
      <c r="BO21" s="28"/>
      <c r="BP21" s="28"/>
      <c r="BQ21" s="28">
        <v>2800</v>
      </c>
      <c r="BR21" s="28">
        <v>2702.998</v>
      </c>
      <c r="BS21" s="28">
        <v>3000</v>
      </c>
      <c r="BT21" s="28">
        <v>2834.2503000000002</v>
      </c>
      <c r="BU21" s="28">
        <v>1230</v>
      </c>
      <c r="BV21" s="28">
        <v>294.29000000000002</v>
      </c>
      <c r="BW21" s="28"/>
      <c r="BX21" s="28"/>
      <c r="BY21" s="28"/>
      <c r="BZ21" s="28"/>
      <c r="CA21" s="28">
        <v>1000</v>
      </c>
      <c r="CB21" s="28">
        <v>392.7</v>
      </c>
      <c r="CC21" s="28"/>
      <c r="CD21" s="28"/>
      <c r="CE21" s="28"/>
      <c r="CF21" s="28"/>
      <c r="CG21" s="28"/>
      <c r="CH21" s="28"/>
      <c r="CI21" s="28"/>
      <c r="CJ21" s="28"/>
      <c r="CK21" s="28">
        <v>10500</v>
      </c>
      <c r="CL21" s="28">
        <v>10129</v>
      </c>
      <c r="CM21" s="28"/>
      <c r="CN21" s="28"/>
      <c r="CO21" s="28">
        <v>10500</v>
      </c>
      <c r="CP21" s="28">
        <v>10129</v>
      </c>
      <c r="CQ21" s="28"/>
      <c r="CR21" s="28"/>
      <c r="CS21" s="28">
        <v>10500</v>
      </c>
      <c r="CT21" s="28">
        <v>10129</v>
      </c>
      <c r="CU21" s="28"/>
      <c r="CV21" s="28"/>
      <c r="CW21" s="28">
        <v>37000</v>
      </c>
      <c r="CX21" s="28">
        <v>36816.214</v>
      </c>
      <c r="CY21" s="28"/>
      <c r="CZ21" s="28"/>
      <c r="DA21" s="28">
        <v>23000</v>
      </c>
      <c r="DB21" s="28">
        <v>22816.214</v>
      </c>
      <c r="DC21" s="28"/>
      <c r="DD21" s="28"/>
      <c r="DE21" s="28">
        <v>870</v>
      </c>
      <c r="DF21" s="28">
        <v>870</v>
      </c>
      <c r="DG21" s="28"/>
      <c r="DH21" s="28"/>
      <c r="DI21" s="28">
        <v>1000</v>
      </c>
      <c r="DJ21" s="28">
        <v>0</v>
      </c>
      <c r="DK21" s="28">
        <v>1000</v>
      </c>
      <c r="DL21" s="28">
        <v>0</v>
      </c>
      <c r="DM21" s="28"/>
      <c r="DN21" s="28"/>
      <c r="DO21" s="28"/>
      <c r="DP21" s="28"/>
    </row>
    <row r="22" spans="1:120" ht="15" customHeight="1">
      <c r="A22" s="77">
        <v>12</v>
      </c>
      <c r="B22" s="78" t="s">
        <v>36</v>
      </c>
      <c r="C22" s="79">
        <f t="shared" si="2"/>
        <v>12200.0527</v>
      </c>
      <c r="D22" s="79">
        <f t="shared" si="3"/>
        <v>12089.9</v>
      </c>
      <c r="E22" s="79">
        <f t="shared" si="4"/>
        <v>12106.4</v>
      </c>
      <c r="F22" s="79">
        <f t="shared" si="5"/>
        <v>12089.9</v>
      </c>
      <c r="G22" s="79">
        <f t="shared" si="6"/>
        <v>543.65269999999998</v>
      </c>
      <c r="H22" s="79">
        <f t="shared" si="7"/>
        <v>450</v>
      </c>
      <c r="I22" s="28">
        <v>11476.4</v>
      </c>
      <c r="J22" s="28">
        <v>11459.9</v>
      </c>
      <c r="K22" s="28">
        <v>0</v>
      </c>
      <c r="L22" s="28">
        <v>0</v>
      </c>
      <c r="M22" s="28">
        <v>11426.4</v>
      </c>
      <c r="N22" s="28">
        <v>11409.9</v>
      </c>
      <c r="O22" s="28"/>
      <c r="P22" s="28"/>
      <c r="Q22" s="28">
        <v>50</v>
      </c>
      <c r="R22" s="28">
        <v>50</v>
      </c>
      <c r="S22" s="28"/>
      <c r="T22" s="28"/>
      <c r="U22" s="28"/>
      <c r="V22" s="28"/>
      <c r="W22" s="28"/>
      <c r="X22" s="28"/>
      <c r="Y22" s="28">
        <v>0</v>
      </c>
      <c r="Z22" s="28">
        <v>0</v>
      </c>
      <c r="AA22" s="28">
        <v>0</v>
      </c>
      <c r="AB22" s="28">
        <v>0</v>
      </c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80"/>
      <c r="AT22" s="80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80"/>
      <c r="BH22" s="80"/>
      <c r="BI22" s="28">
        <v>80</v>
      </c>
      <c r="BJ22" s="28">
        <v>80</v>
      </c>
      <c r="BK22" s="28">
        <v>450</v>
      </c>
      <c r="BL22" s="28">
        <v>450</v>
      </c>
      <c r="BM22" s="28"/>
      <c r="BN22" s="28"/>
      <c r="BO22" s="28"/>
      <c r="BP22" s="28"/>
      <c r="BQ22" s="28"/>
      <c r="BR22" s="28"/>
      <c r="BS22" s="28"/>
      <c r="BT22" s="28"/>
      <c r="BU22" s="28">
        <v>80</v>
      </c>
      <c r="BV22" s="28">
        <v>80</v>
      </c>
      <c r="BW22" s="28">
        <v>450</v>
      </c>
      <c r="BX22" s="28">
        <v>450</v>
      </c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>
        <v>100</v>
      </c>
      <c r="DF22" s="28">
        <v>100</v>
      </c>
      <c r="DG22" s="28"/>
      <c r="DH22" s="28"/>
      <c r="DI22" s="28">
        <v>93.652699999999996</v>
      </c>
      <c r="DJ22" s="28">
        <v>0</v>
      </c>
      <c r="DK22" s="28">
        <v>450</v>
      </c>
      <c r="DL22" s="28">
        <v>450</v>
      </c>
      <c r="DM22" s="28">
        <v>93.652699999999996</v>
      </c>
      <c r="DN22" s="28">
        <v>0</v>
      </c>
      <c r="DO22" s="28">
        <v>450</v>
      </c>
      <c r="DP22" s="28">
        <v>450</v>
      </c>
    </row>
    <row r="23" spans="1:120" ht="15" customHeight="1">
      <c r="A23" s="77">
        <v>13</v>
      </c>
      <c r="B23" s="78" t="s">
        <v>37</v>
      </c>
      <c r="C23" s="79">
        <f t="shared" si="2"/>
        <v>88496.078299999994</v>
      </c>
      <c r="D23" s="79">
        <f t="shared" si="3"/>
        <v>87814.565999999992</v>
      </c>
      <c r="E23" s="79">
        <f t="shared" si="4"/>
        <v>78549.7</v>
      </c>
      <c r="F23" s="79">
        <f t="shared" si="5"/>
        <v>78120.787999999986</v>
      </c>
      <c r="G23" s="79">
        <f t="shared" si="6"/>
        <v>10841.3783</v>
      </c>
      <c r="H23" s="79">
        <f t="shared" si="7"/>
        <v>10588.778</v>
      </c>
      <c r="I23" s="28">
        <v>32218.7</v>
      </c>
      <c r="J23" s="28">
        <v>31931.313999999998</v>
      </c>
      <c r="K23" s="28">
        <v>3944.1783</v>
      </c>
      <c r="L23" s="28">
        <v>2385</v>
      </c>
      <c r="M23" s="28">
        <v>32218.7</v>
      </c>
      <c r="N23" s="28">
        <v>31931.313999999998</v>
      </c>
      <c r="O23" s="28">
        <v>3944.1783</v>
      </c>
      <c r="P23" s="28">
        <v>2385</v>
      </c>
      <c r="Q23" s="28"/>
      <c r="R23" s="28"/>
      <c r="S23" s="28"/>
      <c r="T23" s="28"/>
      <c r="U23" s="28"/>
      <c r="V23" s="28"/>
      <c r="W23" s="28"/>
      <c r="X23" s="28"/>
      <c r="Y23" s="28">
        <v>0</v>
      </c>
      <c r="Z23" s="28">
        <v>0</v>
      </c>
      <c r="AA23" s="28">
        <v>0</v>
      </c>
      <c r="AB23" s="28">
        <v>0</v>
      </c>
      <c r="AC23" s="28"/>
      <c r="AD23" s="28"/>
      <c r="AE23" s="28">
        <v>2800</v>
      </c>
      <c r="AF23" s="28">
        <v>4106.5780000000004</v>
      </c>
      <c r="AG23" s="28"/>
      <c r="AH23" s="28"/>
      <c r="AI23" s="28">
        <v>4800</v>
      </c>
      <c r="AJ23" s="28">
        <v>4800</v>
      </c>
      <c r="AK23" s="28"/>
      <c r="AL23" s="28"/>
      <c r="AM23" s="28"/>
      <c r="AN23" s="28"/>
      <c r="AO23" s="28"/>
      <c r="AP23" s="28"/>
      <c r="AQ23" s="28"/>
      <c r="AR23" s="28"/>
      <c r="AS23" s="80"/>
      <c r="AT23" s="80"/>
      <c r="AU23" s="28">
        <v>-2000</v>
      </c>
      <c r="AV23" s="28">
        <v>-693.42200000000003</v>
      </c>
      <c r="AW23" s="28">
        <v>900</v>
      </c>
      <c r="AX23" s="28">
        <v>900</v>
      </c>
      <c r="AY23" s="28"/>
      <c r="AZ23" s="28"/>
      <c r="BA23" s="28">
        <v>900</v>
      </c>
      <c r="BB23" s="28">
        <v>900</v>
      </c>
      <c r="BC23" s="28"/>
      <c r="BD23" s="28"/>
      <c r="BE23" s="28"/>
      <c r="BF23" s="28"/>
      <c r="BG23" s="80"/>
      <c r="BH23" s="80"/>
      <c r="BI23" s="28">
        <v>4815</v>
      </c>
      <c r="BJ23" s="28">
        <v>4810.2359999999999</v>
      </c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>
        <v>2150</v>
      </c>
      <c r="BV23" s="28">
        <v>2149.846</v>
      </c>
      <c r="BW23" s="28">
        <v>0</v>
      </c>
      <c r="BX23" s="28">
        <v>0</v>
      </c>
      <c r="BY23" s="28"/>
      <c r="BZ23" s="28"/>
      <c r="CA23" s="28"/>
      <c r="CB23" s="28"/>
      <c r="CC23" s="28">
        <v>2665</v>
      </c>
      <c r="CD23" s="28">
        <v>2660.39</v>
      </c>
      <c r="CE23" s="28"/>
      <c r="CF23" s="28"/>
      <c r="CG23" s="28">
        <v>300</v>
      </c>
      <c r="CH23" s="28">
        <v>230</v>
      </c>
      <c r="CI23" s="28"/>
      <c r="CJ23" s="28"/>
      <c r="CK23" s="28">
        <v>9665</v>
      </c>
      <c r="CL23" s="28">
        <v>9664.857</v>
      </c>
      <c r="CM23" s="28"/>
      <c r="CN23" s="28"/>
      <c r="CO23" s="28">
        <v>9665</v>
      </c>
      <c r="CP23" s="28">
        <v>9664.857</v>
      </c>
      <c r="CQ23" s="28"/>
      <c r="CR23" s="28"/>
      <c r="CS23" s="28">
        <v>9665</v>
      </c>
      <c r="CT23" s="28">
        <v>9664.857</v>
      </c>
      <c r="CU23" s="28"/>
      <c r="CV23" s="28"/>
      <c r="CW23" s="28">
        <v>24310</v>
      </c>
      <c r="CX23" s="28">
        <v>24309.157999999999</v>
      </c>
      <c r="CY23" s="28">
        <v>4097.2</v>
      </c>
      <c r="CZ23" s="28">
        <v>4097.2</v>
      </c>
      <c r="DA23" s="28">
        <v>24310</v>
      </c>
      <c r="DB23" s="28">
        <v>24309.157999999999</v>
      </c>
      <c r="DC23" s="28"/>
      <c r="DD23" s="28"/>
      <c r="DE23" s="28">
        <v>3005</v>
      </c>
      <c r="DF23" s="28">
        <v>2955</v>
      </c>
      <c r="DG23" s="28"/>
      <c r="DH23" s="28"/>
      <c r="DI23" s="28">
        <v>2441</v>
      </c>
      <c r="DJ23" s="28">
        <v>2425.223</v>
      </c>
      <c r="DK23" s="28">
        <v>3336</v>
      </c>
      <c r="DL23" s="28">
        <v>3320.223</v>
      </c>
      <c r="DM23" s="28"/>
      <c r="DN23" s="28"/>
      <c r="DO23" s="28">
        <v>895</v>
      </c>
      <c r="DP23" s="28">
        <v>895</v>
      </c>
    </row>
    <row r="24" spans="1:120" ht="15" customHeight="1">
      <c r="A24" s="77">
        <v>14</v>
      </c>
      <c r="B24" s="78" t="s">
        <v>38</v>
      </c>
      <c r="C24" s="79">
        <f t="shared" si="2"/>
        <v>49040.3</v>
      </c>
      <c r="D24" s="79">
        <f t="shared" si="3"/>
        <v>47403.999799999998</v>
      </c>
      <c r="E24" s="79">
        <f t="shared" si="4"/>
        <v>49040.3</v>
      </c>
      <c r="F24" s="79">
        <f t="shared" si="5"/>
        <v>47558.882799999999</v>
      </c>
      <c r="G24" s="79">
        <f t="shared" si="6"/>
        <v>0</v>
      </c>
      <c r="H24" s="79">
        <f t="shared" si="7"/>
        <v>-154.88299999999981</v>
      </c>
      <c r="I24" s="28">
        <v>24341.3</v>
      </c>
      <c r="J24" s="28">
        <v>24114.882799999999</v>
      </c>
      <c r="K24" s="28">
        <v>0</v>
      </c>
      <c r="L24" s="28">
        <v>0</v>
      </c>
      <c r="M24" s="28">
        <v>24341.3</v>
      </c>
      <c r="N24" s="28">
        <v>24114.882799999999</v>
      </c>
      <c r="O24" s="28">
        <v>0</v>
      </c>
      <c r="P24" s="28">
        <v>0</v>
      </c>
      <c r="Q24" s="28"/>
      <c r="R24" s="28"/>
      <c r="S24" s="28"/>
      <c r="T24" s="28"/>
      <c r="U24" s="28"/>
      <c r="V24" s="28"/>
      <c r="W24" s="28"/>
      <c r="X24" s="28"/>
      <c r="Y24" s="28">
        <v>0</v>
      </c>
      <c r="Z24" s="28">
        <v>0</v>
      </c>
      <c r="AA24" s="28">
        <v>0</v>
      </c>
      <c r="AB24" s="28">
        <v>0</v>
      </c>
      <c r="AC24" s="28">
        <v>300</v>
      </c>
      <c r="AD24" s="28">
        <v>300</v>
      </c>
      <c r="AE24" s="28">
        <v>-3550</v>
      </c>
      <c r="AF24" s="28">
        <v>-3439.8829999999998</v>
      </c>
      <c r="AG24" s="28"/>
      <c r="AH24" s="28"/>
      <c r="AI24" s="28"/>
      <c r="AJ24" s="28"/>
      <c r="AK24" s="28"/>
      <c r="AL24" s="28"/>
      <c r="AM24" s="28"/>
      <c r="AN24" s="28"/>
      <c r="AO24" s="28">
        <v>300</v>
      </c>
      <c r="AP24" s="28">
        <v>300</v>
      </c>
      <c r="AQ24" s="28">
        <v>1850</v>
      </c>
      <c r="AR24" s="28">
        <v>1850</v>
      </c>
      <c r="AS24" s="80">
        <v>0</v>
      </c>
      <c r="AT24" s="80">
        <v>0</v>
      </c>
      <c r="AU24" s="28">
        <v>-5400</v>
      </c>
      <c r="AV24" s="28">
        <v>-5289.8829999999998</v>
      </c>
      <c r="AW24" s="28">
        <v>640</v>
      </c>
      <c r="AX24" s="28">
        <v>640</v>
      </c>
      <c r="AY24" s="28"/>
      <c r="AZ24" s="28"/>
      <c r="BA24" s="28">
        <v>340</v>
      </c>
      <c r="BB24" s="28">
        <v>340</v>
      </c>
      <c r="BC24" s="28"/>
      <c r="BD24" s="28"/>
      <c r="BE24" s="28"/>
      <c r="BF24" s="28"/>
      <c r="BG24" s="80"/>
      <c r="BH24" s="80"/>
      <c r="BI24" s="28">
        <v>522</v>
      </c>
      <c r="BJ24" s="28">
        <v>522</v>
      </c>
      <c r="BK24" s="28">
        <v>3550</v>
      </c>
      <c r="BL24" s="28">
        <v>3285</v>
      </c>
      <c r="BM24" s="28"/>
      <c r="BN24" s="28"/>
      <c r="BO24" s="28"/>
      <c r="BP24" s="28"/>
      <c r="BQ24" s="28"/>
      <c r="BR24" s="28"/>
      <c r="BS24" s="28"/>
      <c r="BT24" s="28"/>
      <c r="BU24" s="28">
        <v>420</v>
      </c>
      <c r="BV24" s="28">
        <v>420</v>
      </c>
      <c r="BW24" s="28">
        <v>2600</v>
      </c>
      <c r="BX24" s="28">
        <v>2335</v>
      </c>
      <c r="BY24" s="28">
        <v>102</v>
      </c>
      <c r="BZ24" s="28">
        <v>102</v>
      </c>
      <c r="CA24" s="28">
        <v>950</v>
      </c>
      <c r="CB24" s="28">
        <v>950</v>
      </c>
      <c r="CC24" s="28"/>
      <c r="CD24" s="28"/>
      <c r="CE24" s="28"/>
      <c r="CF24" s="28"/>
      <c r="CG24" s="28"/>
      <c r="CH24" s="28"/>
      <c r="CI24" s="28"/>
      <c r="CJ24" s="28"/>
      <c r="CK24" s="28">
        <v>4405</v>
      </c>
      <c r="CL24" s="28">
        <v>4350</v>
      </c>
      <c r="CM24" s="28"/>
      <c r="CN24" s="28"/>
      <c r="CO24" s="28">
        <v>4145</v>
      </c>
      <c r="CP24" s="28">
        <v>4145</v>
      </c>
      <c r="CQ24" s="28"/>
      <c r="CR24" s="28"/>
      <c r="CS24" s="28">
        <v>4145</v>
      </c>
      <c r="CT24" s="28">
        <v>4145</v>
      </c>
      <c r="CU24" s="28"/>
      <c r="CV24" s="28"/>
      <c r="CW24" s="28">
        <v>16122</v>
      </c>
      <c r="CX24" s="28">
        <v>16122</v>
      </c>
      <c r="CY24" s="28"/>
      <c r="CZ24" s="28"/>
      <c r="DA24" s="28">
        <v>15582</v>
      </c>
      <c r="DB24" s="28">
        <v>15582</v>
      </c>
      <c r="DC24" s="28"/>
      <c r="DD24" s="28"/>
      <c r="DE24" s="28">
        <v>1600</v>
      </c>
      <c r="DF24" s="28">
        <v>1510</v>
      </c>
      <c r="DG24" s="28"/>
      <c r="DH24" s="28"/>
      <c r="DI24" s="28">
        <v>1110</v>
      </c>
      <c r="DJ24" s="28">
        <v>0</v>
      </c>
      <c r="DK24" s="28">
        <v>1110</v>
      </c>
      <c r="DL24" s="28">
        <v>0</v>
      </c>
      <c r="DM24" s="28"/>
      <c r="DN24" s="28"/>
      <c r="DO24" s="28"/>
      <c r="DP24" s="28"/>
    </row>
    <row r="25" spans="1:120" ht="15" customHeight="1">
      <c r="A25" s="77">
        <v>15</v>
      </c>
      <c r="B25" s="78" t="s">
        <v>39</v>
      </c>
      <c r="C25" s="79">
        <f t="shared" si="2"/>
        <v>11314.1371</v>
      </c>
      <c r="D25" s="79">
        <f t="shared" si="3"/>
        <v>10229.275300000001</v>
      </c>
      <c r="E25" s="79">
        <f t="shared" si="4"/>
        <v>8203.2999999999993</v>
      </c>
      <c r="F25" s="79">
        <f t="shared" si="5"/>
        <v>8195.0253000000012</v>
      </c>
      <c r="G25" s="79">
        <f t="shared" si="6"/>
        <v>3110.8370999999997</v>
      </c>
      <c r="H25" s="79">
        <f t="shared" si="7"/>
        <v>2034.25</v>
      </c>
      <c r="I25" s="28">
        <v>7657.8</v>
      </c>
      <c r="J25" s="28">
        <v>7649.5253000000002</v>
      </c>
      <c r="K25" s="28">
        <v>2077</v>
      </c>
      <c r="L25" s="28">
        <v>2077</v>
      </c>
      <c r="M25" s="28">
        <v>7657.8</v>
      </c>
      <c r="N25" s="28">
        <v>7649.5253000000002</v>
      </c>
      <c r="O25" s="28">
        <v>2077</v>
      </c>
      <c r="P25" s="28">
        <v>2077</v>
      </c>
      <c r="Q25" s="28"/>
      <c r="R25" s="28"/>
      <c r="S25" s="28"/>
      <c r="T25" s="28"/>
      <c r="U25" s="28"/>
      <c r="V25" s="28"/>
      <c r="W25" s="28"/>
      <c r="X25" s="28"/>
      <c r="Y25" s="28">
        <v>0</v>
      </c>
      <c r="Z25" s="28">
        <v>0</v>
      </c>
      <c r="AA25" s="28">
        <v>0</v>
      </c>
      <c r="AB25" s="28">
        <v>0</v>
      </c>
      <c r="AC25" s="28"/>
      <c r="AD25" s="28"/>
      <c r="AE25" s="28">
        <v>1033.8371</v>
      </c>
      <c r="AF25" s="28">
        <v>-42.75</v>
      </c>
      <c r="AG25" s="28"/>
      <c r="AH25" s="28"/>
      <c r="AI25" s="28">
        <v>1738.6871000000001</v>
      </c>
      <c r="AJ25" s="28">
        <v>662.1</v>
      </c>
      <c r="AK25" s="28"/>
      <c r="AL25" s="28"/>
      <c r="AM25" s="28"/>
      <c r="AN25" s="28"/>
      <c r="AO25" s="28"/>
      <c r="AP25" s="28"/>
      <c r="AQ25" s="28"/>
      <c r="AR25" s="28"/>
      <c r="AS25" s="80"/>
      <c r="AT25" s="80"/>
      <c r="AU25" s="28">
        <v>-704.85</v>
      </c>
      <c r="AV25" s="28">
        <v>-704.85</v>
      </c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80"/>
      <c r="BH25" s="80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>
        <v>480</v>
      </c>
      <c r="DF25" s="28">
        <v>480</v>
      </c>
      <c r="DG25" s="28"/>
      <c r="DH25" s="28"/>
      <c r="DI25" s="28">
        <v>65.5</v>
      </c>
      <c r="DJ25" s="28">
        <v>65.5</v>
      </c>
      <c r="DK25" s="28">
        <v>65.5</v>
      </c>
      <c r="DL25" s="28">
        <v>65.5</v>
      </c>
      <c r="DM25" s="28"/>
      <c r="DN25" s="28"/>
      <c r="DO25" s="28"/>
      <c r="DP25" s="28"/>
    </row>
    <row r="26" spans="1:120" ht="15" customHeight="1">
      <c r="A26" s="77">
        <v>16</v>
      </c>
      <c r="B26" s="78" t="s">
        <v>40</v>
      </c>
      <c r="C26" s="79">
        <f t="shared" si="2"/>
        <v>31620.5</v>
      </c>
      <c r="D26" s="79">
        <f t="shared" si="3"/>
        <v>27214.435099999999</v>
      </c>
      <c r="E26" s="79">
        <f t="shared" si="4"/>
        <v>14286</v>
      </c>
      <c r="F26" s="79">
        <f t="shared" si="5"/>
        <v>12735.750899999999</v>
      </c>
      <c r="G26" s="79">
        <f t="shared" si="6"/>
        <v>17334.5</v>
      </c>
      <c r="H26" s="79">
        <f t="shared" si="7"/>
        <v>14478.6842</v>
      </c>
      <c r="I26" s="28">
        <v>11560</v>
      </c>
      <c r="J26" s="28">
        <v>11160.750899999999</v>
      </c>
      <c r="K26" s="28">
        <v>17334.5</v>
      </c>
      <c r="L26" s="28">
        <v>15113.6682</v>
      </c>
      <c r="M26" s="28">
        <v>11560</v>
      </c>
      <c r="N26" s="28">
        <v>11160.750899999999</v>
      </c>
      <c r="O26" s="28">
        <v>2340.8290000000002</v>
      </c>
      <c r="P26" s="28">
        <v>120</v>
      </c>
      <c r="Q26" s="28"/>
      <c r="R26" s="28"/>
      <c r="S26" s="28">
        <v>14993.7</v>
      </c>
      <c r="T26" s="28">
        <v>14993.6682</v>
      </c>
      <c r="U26" s="28"/>
      <c r="V26" s="28"/>
      <c r="W26" s="28"/>
      <c r="X26" s="28"/>
      <c r="Y26" s="28">
        <v>0</v>
      </c>
      <c r="Z26" s="28">
        <v>0</v>
      </c>
      <c r="AA26" s="28">
        <v>0</v>
      </c>
      <c r="AB26" s="28">
        <v>0</v>
      </c>
      <c r="AC26" s="28"/>
      <c r="AD26" s="28"/>
      <c r="AE26" s="28">
        <v>0</v>
      </c>
      <c r="AF26" s="28">
        <v>-634.98400000000004</v>
      </c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80"/>
      <c r="AT26" s="80"/>
      <c r="AU26" s="28">
        <v>0</v>
      </c>
      <c r="AV26" s="28">
        <v>-634.98400000000004</v>
      </c>
      <c r="AW26" s="28">
        <v>900</v>
      </c>
      <c r="AX26" s="28">
        <v>825</v>
      </c>
      <c r="AY26" s="28"/>
      <c r="AZ26" s="28"/>
      <c r="BA26" s="28">
        <v>900</v>
      </c>
      <c r="BB26" s="28">
        <v>825</v>
      </c>
      <c r="BC26" s="28"/>
      <c r="BD26" s="28"/>
      <c r="BE26" s="28"/>
      <c r="BF26" s="28"/>
      <c r="BG26" s="80"/>
      <c r="BH26" s="80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>
        <v>750</v>
      </c>
      <c r="DF26" s="28">
        <v>750</v>
      </c>
      <c r="DG26" s="28"/>
      <c r="DH26" s="28"/>
      <c r="DI26" s="28">
        <v>1076</v>
      </c>
      <c r="DJ26" s="28">
        <v>0</v>
      </c>
      <c r="DK26" s="28">
        <v>1076</v>
      </c>
      <c r="DL26" s="28">
        <v>0</v>
      </c>
      <c r="DM26" s="28"/>
      <c r="DN26" s="28"/>
      <c r="DO26" s="28"/>
      <c r="DP26" s="28"/>
    </row>
    <row r="27" spans="1:120" ht="15" customHeight="1">
      <c r="A27" s="77">
        <v>17</v>
      </c>
      <c r="B27" s="78" t="s">
        <v>41</v>
      </c>
      <c r="C27" s="79">
        <f t="shared" si="2"/>
        <v>10755.679</v>
      </c>
      <c r="D27" s="79">
        <f t="shared" si="3"/>
        <v>9623.4114000000009</v>
      </c>
      <c r="E27" s="79">
        <f t="shared" si="4"/>
        <v>8233.9</v>
      </c>
      <c r="F27" s="79">
        <f t="shared" si="5"/>
        <v>7883.4114</v>
      </c>
      <c r="G27" s="79">
        <f t="shared" si="6"/>
        <v>2521.779</v>
      </c>
      <c r="H27" s="79">
        <f t="shared" si="7"/>
        <v>1740</v>
      </c>
      <c r="I27" s="28">
        <v>7515.4</v>
      </c>
      <c r="J27" s="28">
        <v>7411.4114</v>
      </c>
      <c r="K27" s="28">
        <v>3731.779</v>
      </c>
      <c r="L27" s="28">
        <v>3700</v>
      </c>
      <c r="M27" s="28">
        <v>7515.4</v>
      </c>
      <c r="N27" s="28">
        <v>7411.4114</v>
      </c>
      <c r="O27" s="28">
        <v>3731.779</v>
      </c>
      <c r="P27" s="28">
        <v>3700</v>
      </c>
      <c r="Q27" s="28"/>
      <c r="R27" s="28"/>
      <c r="S27" s="28"/>
      <c r="T27" s="28"/>
      <c r="U27" s="28"/>
      <c r="V27" s="28"/>
      <c r="W27" s="28"/>
      <c r="X27" s="28"/>
      <c r="Y27" s="28">
        <v>0</v>
      </c>
      <c r="Z27" s="28">
        <v>0</v>
      </c>
      <c r="AA27" s="28">
        <v>0</v>
      </c>
      <c r="AB27" s="28">
        <v>0</v>
      </c>
      <c r="AC27" s="28"/>
      <c r="AD27" s="28"/>
      <c r="AE27" s="28">
        <v>-1210</v>
      </c>
      <c r="AF27" s="28">
        <v>-1960</v>
      </c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80"/>
      <c r="AT27" s="80"/>
      <c r="AU27" s="28">
        <v>-1210</v>
      </c>
      <c r="AV27" s="28">
        <v>-1960</v>
      </c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80"/>
      <c r="BH27" s="80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>
        <v>372.5</v>
      </c>
      <c r="DF27" s="28">
        <v>372</v>
      </c>
      <c r="DG27" s="28"/>
      <c r="DH27" s="28"/>
      <c r="DI27" s="28">
        <v>346</v>
      </c>
      <c r="DJ27" s="28">
        <v>100</v>
      </c>
      <c r="DK27" s="28">
        <v>346</v>
      </c>
      <c r="DL27" s="28">
        <v>100</v>
      </c>
      <c r="DM27" s="28"/>
      <c r="DN27" s="28"/>
      <c r="DO27" s="28"/>
      <c r="DP27" s="28"/>
    </row>
    <row r="28" spans="1:120" ht="15" customHeight="1">
      <c r="A28" s="77">
        <v>18</v>
      </c>
      <c r="B28" s="78" t="s">
        <v>42</v>
      </c>
      <c r="C28" s="79">
        <f t="shared" si="2"/>
        <v>28845.784500000002</v>
      </c>
      <c r="D28" s="79">
        <f t="shared" si="3"/>
        <v>20423.948100000001</v>
      </c>
      <c r="E28" s="79">
        <f t="shared" si="4"/>
        <v>16904.2</v>
      </c>
      <c r="F28" s="79">
        <f t="shared" si="5"/>
        <v>15779.843500000001</v>
      </c>
      <c r="G28" s="79">
        <f t="shared" si="6"/>
        <v>11941.584500000001</v>
      </c>
      <c r="H28" s="79">
        <f t="shared" si="7"/>
        <v>4644.1046000000006</v>
      </c>
      <c r="I28" s="28">
        <v>15504.2</v>
      </c>
      <c r="J28" s="28">
        <v>14779.843500000001</v>
      </c>
      <c r="K28" s="28">
        <v>1868.3844999999999</v>
      </c>
      <c r="L28" s="28">
        <v>0</v>
      </c>
      <c r="M28" s="28">
        <v>15504.2</v>
      </c>
      <c r="N28" s="28">
        <v>14779.843500000001</v>
      </c>
      <c r="O28" s="28">
        <v>1868.3844999999999</v>
      </c>
      <c r="P28" s="28">
        <v>0</v>
      </c>
      <c r="Q28" s="28"/>
      <c r="R28" s="28"/>
      <c r="S28" s="28"/>
      <c r="T28" s="28"/>
      <c r="U28" s="28"/>
      <c r="V28" s="28"/>
      <c r="W28" s="28"/>
      <c r="X28" s="28"/>
      <c r="Y28" s="28">
        <v>0</v>
      </c>
      <c r="Z28" s="28">
        <v>0</v>
      </c>
      <c r="AA28" s="28">
        <v>0</v>
      </c>
      <c r="AB28" s="28">
        <v>0</v>
      </c>
      <c r="AC28" s="28"/>
      <c r="AD28" s="28"/>
      <c r="AE28" s="28">
        <v>0</v>
      </c>
      <c r="AF28" s="28">
        <v>-3120.895</v>
      </c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80"/>
      <c r="AT28" s="80"/>
      <c r="AU28" s="28">
        <v>0</v>
      </c>
      <c r="AV28" s="28">
        <v>-3120.895</v>
      </c>
      <c r="AW28" s="28">
        <v>400</v>
      </c>
      <c r="AX28" s="28">
        <v>0</v>
      </c>
      <c r="AY28" s="28"/>
      <c r="AZ28" s="28"/>
      <c r="BA28" s="28">
        <v>400</v>
      </c>
      <c r="BB28" s="28">
        <v>0</v>
      </c>
      <c r="BC28" s="28"/>
      <c r="BD28" s="28"/>
      <c r="BE28" s="28"/>
      <c r="BF28" s="28"/>
      <c r="BG28" s="80"/>
      <c r="BH28" s="80"/>
      <c r="BI28" s="28"/>
      <c r="BJ28" s="28"/>
      <c r="BK28" s="28">
        <v>10073.200000000001</v>
      </c>
      <c r="BL28" s="28">
        <v>7764.9996000000001</v>
      </c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>
        <v>10073.200000000001</v>
      </c>
      <c r="CB28" s="28">
        <v>7764.9996000000001</v>
      </c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>
        <v>1000</v>
      </c>
      <c r="DF28" s="28">
        <v>1000</v>
      </c>
      <c r="DG28" s="28"/>
      <c r="DH28" s="28"/>
      <c r="DI28" s="28"/>
      <c r="DJ28" s="28"/>
      <c r="DK28" s="28"/>
      <c r="DL28" s="28"/>
      <c r="DM28" s="28"/>
      <c r="DN28" s="28"/>
      <c r="DO28" s="28"/>
      <c r="DP28" s="28"/>
    </row>
    <row r="29" spans="1:120" ht="15" customHeight="1">
      <c r="A29" s="77">
        <v>19</v>
      </c>
      <c r="B29" s="78" t="s">
        <v>43</v>
      </c>
      <c r="C29" s="79">
        <f t="shared" si="2"/>
        <v>41738.748</v>
      </c>
      <c r="D29" s="79">
        <f t="shared" si="3"/>
        <v>39395.128100000002</v>
      </c>
      <c r="E29" s="79">
        <f t="shared" si="4"/>
        <v>41624.699999999997</v>
      </c>
      <c r="F29" s="79">
        <f t="shared" si="5"/>
        <v>39281.128100000002</v>
      </c>
      <c r="G29" s="79">
        <f t="shared" si="6"/>
        <v>114.048</v>
      </c>
      <c r="H29" s="79">
        <f t="shared" si="7"/>
        <v>114</v>
      </c>
      <c r="I29" s="28">
        <v>30824.7</v>
      </c>
      <c r="J29" s="28">
        <v>28706.128100000002</v>
      </c>
      <c r="K29" s="28">
        <v>114.048</v>
      </c>
      <c r="L29" s="28">
        <v>114</v>
      </c>
      <c r="M29" s="28">
        <v>30824.7</v>
      </c>
      <c r="N29" s="28">
        <v>28706.128100000002</v>
      </c>
      <c r="O29" s="28">
        <v>114.048</v>
      </c>
      <c r="P29" s="28">
        <v>114</v>
      </c>
      <c r="Q29" s="28"/>
      <c r="R29" s="28"/>
      <c r="S29" s="28"/>
      <c r="T29" s="28"/>
      <c r="U29" s="28"/>
      <c r="V29" s="28"/>
      <c r="W29" s="28"/>
      <c r="X29" s="28"/>
      <c r="Y29" s="28">
        <v>0</v>
      </c>
      <c r="Z29" s="28">
        <v>0</v>
      </c>
      <c r="AA29" s="28">
        <v>0</v>
      </c>
      <c r="AB29" s="28">
        <v>0</v>
      </c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80"/>
      <c r="AT29" s="80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80"/>
      <c r="BH29" s="80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>
        <v>9800</v>
      </c>
      <c r="CX29" s="28">
        <v>9800</v>
      </c>
      <c r="CY29" s="28"/>
      <c r="CZ29" s="28"/>
      <c r="DA29" s="28">
        <v>9800</v>
      </c>
      <c r="DB29" s="28">
        <v>9800</v>
      </c>
      <c r="DC29" s="28"/>
      <c r="DD29" s="28"/>
      <c r="DE29" s="28">
        <v>1000</v>
      </c>
      <c r="DF29" s="28">
        <v>775</v>
      </c>
      <c r="DG29" s="28"/>
      <c r="DH29" s="28"/>
      <c r="DI29" s="28"/>
      <c r="DJ29" s="28"/>
      <c r="DK29" s="28"/>
      <c r="DL29" s="28"/>
      <c r="DM29" s="28"/>
      <c r="DN29" s="28"/>
      <c r="DO29" s="28"/>
      <c r="DP29" s="28"/>
    </row>
    <row r="30" spans="1:120" ht="15" customHeight="1">
      <c r="A30" s="77">
        <v>20</v>
      </c>
      <c r="B30" s="78" t="s">
        <v>44</v>
      </c>
      <c r="C30" s="79">
        <f t="shared" si="2"/>
        <v>12921.1525</v>
      </c>
      <c r="D30" s="79">
        <f t="shared" si="3"/>
        <v>12913.317999999999</v>
      </c>
      <c r="E30" s="79">
        <f t="shared" si="4"/>
        <v>11839.9</v>
      </c>
      <c r="F30" s="79">
        <f t="shared" si="5"/>
        <v>11839.157999999999</v>
      </c>
      <c r="G30" s="79">
        <f t="shared" si="6"/>
        <v>1081.2525000000001</v>
      </c>
      <c r="H30" s="79">
        <f t="shared" si="7"/>
        <v>1074.1600000000001</v>
      </c>
      <c r="I30" s="28">
        <v>11339.9</v>
      </c>
      <c r="J30" s="28">
        <v>11339.157999999999</v>
      </c>
      <c r="K30" s="28">
        <v>0</v>
      </c>
      <c r="L30" s="28">
        <v>0</v>
      </c>
      <c r="M30" s="28">
        <v>11339.9</v>
      </c>
      <c r="N30" s="28">
        <v>11339.157999999999</v>
      </c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>
        <v>0</v>
      </c>
      <c r="Z30" s="28">
        <v>0</v>
      </c>
      <c r="AA30" s="28">
        <v>0</v>
      </c>
      <c r="AB30" s="28">
        <v>0</v>
      </c>
      <c r="AC30" s="28"/>
      <c r="AD30" s="28"/>
      <c r="AE30" s="28">
        <v>0</v>
      </c>
      <c r="AF30" s="28">
        <v>-6.84</v>
      </c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80"/>
      <c r="AT30" s="80"/>
      <c r="AU30" s="28">
        <v>0</v>
      </c>
      <c r="AV30" s="28">
        <v>-6.84</v>
      </c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80"/>
      <c r="BH30" s="80"/>
      <c r="BI30" s="28"/>
      <c r="BJ30" s="28"/>
      <c r="BK30" s="28">
        <v>1081.2525000000001</v>
      </c>
      <c r="BL30" s="28">
        <v>1081</v>
      </c>
      <c r="BM30" s="28"/>
      <c r="BN30" s="28"/>
      <c r="BO30" s="28"/>
      <c r="BP30" s="28"/>
      <c r="BQ30" s="28"/>
      <c r="BR30" s="28"/>
      <c r="BS30" s="28">
        <v>1081.2525000000001</v>
      </c>
      <c r="BT30" s="28">
        <v>1081</v>
      </c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>
        <v>500</v>
      </c>
      <c r="DF30" s="28">
        <v>500</v>
      </c>
      <c r="DG30" s="28"/>
      <c r="DH30" s="28"/>
      <c r="DI30" s="28"/>
      <c r="DJ30" s="28"/>
      <c r="DK30" s="28"/>
      <c r="DL30" s="28"/>
      <c r="DM30" s="28"/>
      <c r="DN30" s="28"/>
      <c r="DO30" s="28"/>
      <c r="DP30" s="28"/>
    </row>
    <row r="31" spans="1:120" ht="15" customHeight="1">
      <c r="A31" s="77">
        <v>21</v>
      </c>
      <c r="B31" s="78" t="s">
        <v>45</v>
      </c>
      <c r="C31" s="79">
        <f t="shared" si="2"/>
        <v>11556.752</v>
      </c>
      <c r="D31" s="79">
        <f t="shared" si="3"/>
        <v>9484.7978999999996</v>
      </c>
      <c r="E31" s="79">
        <f t="shared" si="4"/>
        <v>8386.7999999999993</v>
      </c>
      <c r="F31" s="79">
        <f t="shared" si="5"/>
        <v>7881.3449000000001</v>
      </c>
      <c r="G31" s="79">
        <f t="shared" si="6"/>
        <v>3169.9520000000002</v>
      </c>
      <c r="H31" s="79">
        <f t="shared" si="7"/>
        <v>1603.453</v>
      </c>
      <c r="I31" s="28">
        <v>8302.7999999999993</v>
      </c>
      <c r="J31" s="28">
        <v>7881.3449000000001</v>
      </c>
      <c r="K31" s="28">
        <v>7488.7520000000004</v>
      </c>
      <c r="L31" s="28">
        <v>3390</v>
      </c>
      <c r="M31" s="28">
        <v>8302.7999999999993</v>
      </c>
      <c r="N31" s="28">
        <v>7881.3449000000001</v>
      </c>
      <c r="O31" s="28">
        <v>4408.7520000000004</v>
      </c>
      <c r="P31" s="28">
        <v>310</v>
      </c>
      <c r="Q31" s="28"/>
      <c r="R31" s="28"/>
      <c r="S31" s="28">
        <v>3080</v>
      </c>
      <c r="T31" s="28">
        <v>3080</v>
      </c>
      <c r="U31" s="28"/>
      <c r="V31" s="28"/>
      <c r="W31" s="28"/>
      <c r="X31" s="28"/>
      <c r="Y31" s="28">
        <v>0</v>
      </c>
      <c r="Z31" s="28">
        <v>0</v>
      </c>
      <c r="AA31" s="28">
        <v>0</v>
      </c>
      <c r="AB31" s="28">
        <v>0</v>
      </c>
      <c r="AC31" s="28"/>
      <c r="AD31" s="28"/>
      <c r="AE31" s="28">
        <v>-4318.8</v>
      </c>
      <c r="AF31" s="28">
        <v>-1786.547</v>
      </c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80"/>
      <c r="AT31" s="80"/>
      <c r="AU31" s="28">
        <v>-4318.8</v>
      </c>
      <c r="AV31" s="28">
        <v>-1786.547</v>
      </c>
      <c r="AW31" s="28">
        <v>84</v>
      </c>
      <c r="AX31" s="28">
        <v>0</v>
      </c>
      <c r="AY31" s="28"/>
      <c r="AZ31" s="28"/>
      <c r="BA31" s="28">
        <v>84</v>
      </c>
      <c r="BB31" s="28">
        <v>0</v>
      </c>
      <c r="BC31" s="28"/>
      <c r="BD31" s="28"/>
      <c r="BE31" s="28"/>
      <c r="BF31" s="28"/>
      <c r="BG31" s="80"/>
      <c r="BH31" s="80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>
        <v>0</v>
      </c>
      <c r="DF31" s="28">
        <v>0</v>
      </c>
      <c r="DG31" s="28"/>
      <c r="DH31" s="28"/>
      <c r="DI31" s="28"/>
      <c r="DJ31" s="28"/>
      <c r="DK31" s="28"/>
      <c r="DL31" s="28"/>
      <c r="DM31" s="28"/>
      <c r="DN31" s="28"/>
      <c r="DO31" s="28"/>
      <c r="DP31" s="28"/>
    </row>
    <row r="32" spans="1:120" ht="15" customHeight="1">
      <c r="A32" s="77">
        <v>22</v>
      </c>
      <c r="B32" s="78" t="s">
        <v>46</v>
      </c>
      <c r="C32" s="79">
        <f t="shared" si="2"/>
        <v>41644.675999999999</v>
      </c>
      <c r="D32" s="79">
        <f t="shared" si="3"/>
        <v>37615.301200000002</v>
      </c>
      <c r="E32" s="79">
        <f t="shared" si="4"/>
        <v>35267</v>
      </c>
      <c r="F32" s="79">
        <f t="shared" si="5"/>
        <v>33826.179199999999</v>
      </c>
      <c r="G32" s="79">
        <f t="shared" si="6"/>
        <v>6377.6760000000004</v>
      </c>
      <c r="H32" s="79">
        <f t="shared" si="7"/>
        <v>3789.1219999999998</v>
      </c>
      <c r="I32" s="28">
        <v>16755</v>
      </c>
      <c r="J32" s="28">
        <v>16008.8392</v>
      </c>
      <c r="K32" s="28">
        <v>876.89599999999996</v>
      </c>
      <c r="L32" s="28">
        <v>0</v>
      </c>
      <c r="M32" s="28">
        <v>16755</v>
      </c>
      <c r="N32" s="28">
        <v>16008.8392</v>
      </c>
      <c r="O32" s="28">
        <v>876.89599999999996</v>
      </c>
      <c r="P32" s="28">
        <v>0</v>
      </c>
      <c r="Q32" s="28"/>
      <c r="R32" s="28"/>
      <c r="S32" s="28"/>
      <c r="T32" s="28"/>
      <c r="U32" s="28"/>
      <c r="V32" s="28"/>
      <c r="W32" s="28"/>
      <c r="X32" s="28"/>
      <c r="Y32" s="28">
        <v>0</v>
      </c>
      <c r="Z32" s="28">
        <v>0</v>
      </c>
      <c r="AA32" s="28">
        <v>0</v>
      </c>
      <c r="AB32" s="28">
        <v>0</v>
      </c>
      <c r="AC32" s="28"/>
      <c r="AD32" s="28"/>
      <c r="AE32" s="28">
        <v>3857.64</v>
      </c>
      <c r="AF32" s="28">
        <v>2178.1819999999998</v>
      </c>
      <c r="AG32" s="28"/>
      <c r="AH32" s="28"/>
      <c r="AI32" s="28">
        <v>5500.78</v>
      </c>
      <c r="AJ32" s="28">
        <v>5500.78</v>
      </c>
      <c r="AK32" s="28"/>
      <c r="AL32" s="28"/>
      <c r="AM32" s="28"/>
      <c r="AN32" s="28"/>
      <c r="AO32" s="28"/>
      <c r="AP32" s="28"/>
      <c r="AQ32" s="28"/>
      <c r="AR32" s="28"/>
      <c r="AS32" s="80"/>
      <c r="AT32" s="80"/>
      <c r="AU32" s="28">
        <v>-1643.14</v>
      </c>
      <c r="AV32" s="28">
        <v>-3322.598</v>
      </c>
      <c r="AW32" s="28">
        <v>6924</v>
      </c>
      <c r="AX32" s="28">
        <v>6917</v>
      </c>
      <c r="AY32" s="28"/>
      <c r="AZ32" s="28"/>
      <c r="BA32" s="28">
        <v>6924</v>
      </c>
      <c r="BB32" s="28">
        <v>6917</v>
      </c>
      <c r="BC32" s="28"/>
      <c r="BD32" s="28"/>
      <c r="BE32" s="28"/>
      <c r="BF32" s="28"/>
      <c r="BG32" s="80"/>
      <c r="BH32" s="80"/>
      <c r="BI32" s="28">
        <v>970</v>
      </c>
      <c r="BJ32" s="28">
        <v>834.34</v>
      </c>
      <c r="BK32" s="28">
        <v>1643.14</v>
      </c>
      <c r="BL32" s="28">
        <v>1610.94</v>
      </c>
      <c r="BM32" s="28"/>
      <c r="BN32" s="28"/>
      <c r="BO32" s="28"/>
      <c r="BP32" s="28"/>
      <c r="BQ32" s="28">
        <v>970</v>
      </c>
      <c r="BR32" s="28">
        <v>834.34</v>
      </c>
      <c r="BS32" s="28">
        <v>1643.14</v>
      </c>
      <c r="BT32" s="28">
        <v>1610.94</v>
      </c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>
        <v>9276</v>
      </c>
      <c r="CX32" s="28">
        <v>9229</v>
      </c>
      <c r="CY32" s="28"/>
      <c r="CZ32" s="28"/>
      <c r="DA32" s="28">
        <v>9276</v>
      </c>
      <c r="DB32" s="28">
        <v>9229</v>
      </c>
      <c r="DC32" s="28"/>
      <c r="DD32" s="28"/>
      <c r="DE32" s="28">
        <v>742</v>
      </c>
      <c r="DF32" s="28">
        <v>725</v>
      </c>
      <c r="DG32" s="28"/>
      <c r="DH32" s="28"/>
      <c r="DI32" s="28">
        <v>600</v>
      </c>
      <c r="DJ32" s="28">
        <v>112</v>
      </c>
      <c r="DK32" s="28">
        <v>600</v>
      </c>
      <c r="DL32" s="28">
        <v>112</v>
      </c>
      <c r="DM32" s="28"/>
      <c r="DN32" s="28"/>
      <c r="DO32" s="28"/>
      <c r="DP32" s="28"/>
    </row>
    <row r="33" spans="1:120" ht="15" customHeight="1">
      <c r="A33" s="77">
        <v>23</v>
      </c>
      <c r="B33" s="78" t="s">
        <v>47</v>
      </c>
      <c r="C33" s="79">
        <f t="shared" si="2"/>
        <v>95862.300900000002</v>
      </c>
      <c r="D33" s="79">
        <f t="shared" si="3"/>
        <v>71485.191300000006</v>
      </c>
      <c r="E33" s="79">
        <f t="shared" si="4"/>
        <v>50621.2</v>
      </c>
      <c r="F33" s="79">
        <f t="shared" si="5"/>
        <v>38334.191299999999</v>
      </c>
      <c r="G33" s="79">
        <f t="shared" si="6"/>
        <v>45241.100899999998</v>
      </c>
      <c r="H33" s="79">
        <f t="shared" si="7"/>
        <v>33151</v>
      </c>
      <c r="I33" s="28">
        <v>29704</v>
      </c>
      <c r="J33" s="28">
        <v>22589.909299999999</v>
      </c>
      <c r="K33" s="28">
        <v>12680</v>
      </c>
      <c r="L33" s="28">
        <v>793</v>
      </c>
      <c r="M33" s="28">
        <v>28904</v>
      </c>
      <c r="N33" s="28">
        <v>22223.909299999999</v>
      </c>
      <c r="O33" s="28">
        <v>12680</v>
      </c>
      <c r="P33" s="28">
        <v>793</v>
      </c>
      <c r="Q33" s="28">
        <v>800</v>
      </c>
      <c r="R33" s="28">
        <v>366</v>
      </c>
      <c r="S33" s="28"/>
      <c r="T33" s="28"/>
      <c r="U33" s="28"/>
      <c r="V33" s="28"/>
      <c r="W33" s="28"/>
      <c r="X33" s="28"/>
      <c r="Y33" s="28">
        <v>0</v>
      </c>
      <c r="Z33" s="28">
        <v>0</v>
      </c>
      <c r="AA33" s="28">
        <v>0</v>
      </c>
      <c r="AB33" s="28">
        <v>0</v>
      </c>
      <c r="AC33" s="28">
        <v>1980</v>
      </c>
      <c r="AD33" s="28">
        <v>1750</v>
      </c>
      <c r="AE33" s="28">
        <v>18292</v>
      </c>
      <c r="AF33" s="28">
        <v>18092</v>
      </c>
      <c r="AG33" s="28"/>
      <c r="AH33" s="28"/>
      <c r="AI33" s="28"/>
      <c r="AJ33" s="28"/>
      <c r="AK33" s="28"/>
      <c r="AL33" s="28"/>
      <c r="AM33" s="28"/>
      <c r="AN33" s="28"/>
      <c r="AO33" s="28">
        <v>1980</v>
      </c>
      <c r="AP33" s="28">
        <v>1750</v>
      </c>
      <c r="AQ33" s="28">
        <v>18292</v>
      </c>
      <c r="AR33" s="28">
        <v>18092</v>
      </c>
      <c r="AS33" s="80"/>
      <c r="AT33" s="80"/>
      <c r="AU33" s="28">
        <v>0</v>
      </c>
      <c r="AV33" s="28">
        <v>0</v>
      </c>
      <c r="AW33" s="28">
        <v>800</v>
      </c>
      <c r="AX33" s="28">
        <v>0</v>
      </c>
      <c r="AY33" s="28"/>
      <c r="AZ33" s="28"/>
      <c r="BA33" s="28">
        <v>800</v>
      </c>
      <c r="BB33" s="28">
        <v>0</v>
      </c>
      <c r="BC33" s="28"/>
      <c r="BD33" s="28"/>
      <c r="BE33" s="28"/>
      <c r="BF33" s="28"/>
      <c r="BG33" s="80"/>
      <c r="BH33" s="80"/>
      <c r="BI33" s="28">
        <v>1500</v>
      </c>
      <c r="BJ33" s="28">
        <v>303.8</v>
      </c>
      <c r="BK33" s="28">
        <v>14269.100899999999</v>
      </c>
      <c r="BL33" s="28">
        <v>14266</v>
      </c>
      <c r="BM33" s="28"/>
      <c r="BN33" s="28"/>
      <c r="BO33" s="28"/>
      <c r="BP33" s="28"/>
      <c r="BQ33" s="28"/>
      <c r="BR33" s="28"/>
      <c r="BS33" s="28"/>
      <c r="BT33" s="28"/>
      <c r="BU33" s="28">
        <v>1000</v>
      </c>
      <c r="BV33" s="28">
        <v>250.8</v>
      </c>
      <c r="BW33" s="28">
        <v>14269.100899999999</v>
      </c>
      <c r="BX33" s="28">
        <v>14266</v>
      </c>
      <c r="BY33" s="28">
        <v>500</v>
      </c>
      <c r="BZ33" s="28">
        <v>53</v>
      </c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>
        <v>14714</v>
      </c>
      <c r="CX33" s="28">
        <v>13110.482</v>
      </c>
      <c r="CY33" s="28"/>
      <c r="CZ33" s="28"/>
      <c r="DA33" s="28">
        <v>14214</v>
      </c>
      <c r="DB33" s="28">
        <v>13110.482</v>
      </c>
      <c r="DC33" s="28"/>
      <c r="DD33" s="28"/>
      <c r="DE33" s="28">
        <v>750</v>
      </c>
      <c r="DF33" s="28">
        <v>580</v>
      </c>
      <c r="DG33" s="28"/>
      <c r="DH33" s="28"/>
      <c r="DI33" s="28">
        <v>1173.2</v>
      </c>
      <c r="DJ33" s="28">
        <v>0</v>
      </c>
      <c r="DK33" s="28">
        <v>1173.2</v>
      </c>
      <c r="DL33" s="28">
        <v>0</v>
      </c>
      <c r="DM33" s="28"/>
      <c r="DN33" s="28"/>
      <c r="DO33" s="28"/>
      <c r="DP33" s="28"/>
    </row>
    <row r="34" spans="1:120" ht="14.25" customHeight="1">
      <c r="A34" s="77">
        <v>24</v>
      </c>
      <c r="B34" s="78" t="s">
        <v>48</v>
      </c>
      <c r="C34" s="79">
        <f t="shared" si="2"/>
        <v>19228.136499999997</v>
      </c>
      <c r="D34" s="79">
        <f t="shared" si="3"/>
        <v>18439.481599999999</v>
      </c>
      <c r="E34" s="79">
        <f t="shared" si="4"/>
        <v>19176.099999999999</v>
      </c>
      <c r="F34" s="79">
        <f t="shared" si="5"/>
        <v>18744.227599999998</v>
      </c>
      <c r="G34" s="79">
        <f t="shared" si="6"/>
        <v>52.036500000000046</v>
      </c>
      <c r="H34" s="79">
        <f t="shared" si="7"/>
        <v>-304.74599999999998</v>
      </c>
      <c r="I34" s="28">
        <v>18148</v>
      </c>
      <c r="J34" s="28">
        <v>17716.227599999998</v>
      </c>
      <c r="K34" s="28">
        <v>802.03650000000005</v>
      </c>
      <c r="L34" s="28">
        <v>564.87900000000002</v>
      </c>
      <c r="M34" s="28">
        <v>18148</v>
      </c>
      <c r="N34" s="28">
        <v>17716.227599999998</v>
      </c>
      <c r="O34" s="28">
        <v>802.03650000000005</v>
      </c>
      <c r="P34" s="28">
        <v>564.87900000000002</v>
      </c>
      <c r="Q34" s="28"/>
      <c r="R34" s="28"/>
      <c r="S34" s="28"/>
      <c r="T34" s="28"/>
      <c r="U34" s="28"/>
      <c r="V34" s="28"/>
      <c r="W34" s="28"/>
      <c r="X34" s="28"/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-750</v>
      </c>
      <c r="AF34" s="28">
        <v>-869.625</v>
      </c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80"/>
      <c r="AT34" s="80"/>
      <c r="AU34" s="28">
        <v>-750</v>
      </c>
      <c r="AV34" s="28">
        <v>-869.625</v>
      </c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80"/>
      <c r="BH34" s="80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>
        <v>1028.0999999999999</v>
      </c>
      <c r="DF34" s="28">
        <v>1028</v>
      </c>
      <c r="DG34" s="28"/>
      <c r="DH34" s="28"/>
      <c r="DI34" s="28"/>
      <c r="DJ34" s="28"/>
      <c r="DK34" s="28"/>
      <c r="DL34" s="28"/>
      <c r="DM34" s="28"/>
      <c r="DN34" s="28"/>
      <c r="DO34" s="28"/>
      <c r="DP34" s="28"/>
    </row>
    <row r="35" spans="1:120" ht="15.75" customHeight="1">
      <c r="A35" s="189" t="s">
        <v>49</v>
      </c>
      <c r="B35" s="190"/>
      <c r="C35" s="49">
        <f>SUM(C11:C34)</f>
        <v>3921066.2757999999</v>
      </c>
      <c r="D35" s="49">
        <f t="shared" ref="D35:BO35" si="8">SUM(D11:D34)</f>
        <v>3289780.4131999998</v>
      </c>
      <c r="E35" s="49">
        <f t="shared" si="8"/>
        <v>3499369.2273999997</v>
      </c>
      <c r="F35" s="49">
        <f t="shared" si="8"/>
        <v>3321952.8730999986</v>
      </c>
      <c r="G35" s="49">
        <f t="shared" si="8"/>
        <v>423792.04839999991</v>
      </c>
      <c r="H35" s="49">
        <f t="shared" si="8"/>
        <v>-30827.459900000002</v>
      </c>
      <c r="I35" s="49">
        <f t="shared" si="8"/>
        <v>1224251.7711999998</v>
      </c>
      <c r="J35" s="49">
        <f t="shared" si="8"/>
        <v>1131788.6858999999</v>
      </c>
      <c r="K35" s="49">
        <f t="shared" si="8"/>
        <v>189992.84639999998</v>
      </c>
      <c r="L35" s="49">
        <f t="shared" si="8"/>
        <v>90947.571200000006</v>
      </c>
      <c r="M35" s="49">
        <f t="shared" si="8"/>
        <v>1125024.8872</v>
      </c>
      <c r="N35" s="49">
        <f t="shared" si="8"/>
        <v>1038671.0143</v>
      </c>
      <c r="O35" s="49">
        <f t="shared" si="8"/>
        <v>133645.45239999995</v>
      </c>
      <c r="P35" s="49">
        <f t="shared" si="8"/>
        <v>61937.602000000006</v>
      </c>
      <c r="Q35" s="49">
        <f t="shared" si="8"/>
        <v>82204.483999999997</v>
      </c>
      <c r="R35" s="49">
        <f t="shared" si="8"/>
        <v>76622.572</v>
      </c>
      <c r="S35" s="49">
        <f t="shared" si="8"/>
        <v>56347.422999999995</v>
      </c>
      <c r="T35" s="49">
        <f t="shared" si="8"/>
        <v>29009.9692</v>
      </c>
      <c r="U35" s="49">
        <f t="shared" si="8"/>
        <v>1240</v>
      </c>
      <c r="V35" s="49">
        <f t="shared" si="8"/>
        <v>354</v>
      </c>
      <c r="W35" s="81">
        <f t="shared" si="8"/>
        <v>0</v>
      </c>
      <c r="X35" s="81">
        <f t="shared" si="8"/>
        <v>0</v>
      </c>
      <c r="Y35" s="49">
        <f t="shared" si="8"/>
        <v>0</v>
      </c>
      <c r="Z35" s="49">
        <f t="shared" si="8"/>
        <v>0</v>
      </c>
      <c r="AA35" s="49">
        <f t="shared" si="8"/>
        <v>0</v>
      </c>
      <c r="AB35" s="49">
        <f t="shared" si="8"/>
        <v>0</v>
      </c>
      <c r="AC35" s="49">
        <f t="shared" si="8"/>
        <v>35293.968999999997</v>
      </c>
      <c r="AD35" s="49">
        <f t="shared" si="8"/>
        <v>31588.356399999997</v>
      </c>
      <c r="AE35" s="49">
        <f t="shared" si="8"/>
        <v>-33731.825000000004</v>
      </c>
      <c r="AF35" s="49">
        <f t="shared" si="8"/>
        <v>-293348.8930000001</v>
      </c>
      <c r="AG35" s="49">
        <f t="shared" si="8"/>
        <v>24270.748</v>
      </c>
      <c r="AH35" s="49">
        <f t="shared" si="8"/>
        <v>22240.751399999997</v>
      </c>
      <c r="AI35" s="49">
        <f t="shared" si="8"/>
        <v>22996.479499999998</v>
      </c>
      <c r="AJ35" s="49">
        <f t="shared" si="8"/>
        <v>15802.880000000001</v>
      </c>
      <c r="AK35" s="49">
        <f t="shared" si="8"/>
        <v>646.5</v>
      </c>
      <c r="AL35" s="49">
        <f t="shared" si="8"/>
        <v>646.27200000000005</v>
      </c>
      <c r="AM35" s="49">
        <f t="shared" si="8"/>
        <v>0</v>
      </c>
      <c r="AN35" s="49">
        <f t="shared" si="8"/>
        <v>0</v>
      </c>
      <c r="AO35" s="49">
        <f t="shared" si="8"/>
        <v>10176.721</v>
      </c>
      <c r="AP35" s="49">
        <f t="shared" si="8"/>
        <v>8523.9330000000009</v>
      </c>
      <c r="AQ35" s="49">
        <f t="shared" si="8"/>
        <v>247329.0435</v>
      </c>
      <c r="AR35" s="49">
        <f t="shared" si="8"/>
        <v>96902.90800000001</v>
      </c>
      <c r="AS35" s="81">
        <f t="shared" si="8"/>
        <v>0</v>
      </c>
      <c r="AT35" s="81">
        <f t="shared" si="8"/>
        <v>0</v>
      </c>
      <c r="AU35" s="49">
        <f t="shared" si="8"/>
        <v>-344687.85699999996</v>
      </c>
      <c r="AV35" s="49">
        <f t="shared" si="8"/>
        <v>-434797.91700000002</v>
      </c>
      <c r="AW35" s="49">
        <f t="shared" si="8"/>
        <v>527929.23399999994</v>
      </c>
      <c r="AX35" s="49">
        <f t="shared" si="8"/>
        <v>510189.65529999998</v>
      </c>
      <c r="AY35" s="49">
        <f t="shared" si="8"/>
        <v>2831.7</v>
      </c>
      <c r="AZ35" s="49">
        <f t="shared" si="8"/>
        <v>2763.6760000000004</v>
      </c>
      <c r="BA35" s="49">
        <f t="shared" si="8"/>
        <v>526599.23399999994</v>
      </c>
      <c r="BB35" s="49">
        <f t="shared" si="8"/>
        <v>508869.96730000002</v>
      </c>
      <c r="BC35" s="49">
        <f t="shared" si="8"/>
        <v>2831.7</v>
      </c>
      <c r="BD35" s="49">
        <f t="shared" si="8"/>
        <v>2763.6760000000004</v>
      </c>
      <c r="BE35" s="49">
        <f t="shared" si="8"/>
        <v>1030</v>
      </c>
      <c r="BF35" s="49">
        <f t="shared" si="8"/>
        <v>1019.688</v>
      </c>
      <c r="BG35" s="81">
        <f t="shared" si="8"/>
        <v>0</v>
      </c>
      <c r="BH35" s="81">
        <f t="shared" si="8"/>
        <v>0</v>
      </c>
      <c r="BI35" s="49">
        <f t="shared" si="8"/>
        <v>155543.45019999999</v>
      </c>
      <c r="BJ35" s="49">
        <f t="shared" si="8"/>
        <v>151031.53479999999</v>
      </c>
      <c r="BK35" s="49">
        <f t="shared" si="8"/>
        <v>220531.63930000001</v>
      </c>
      <c r="BL35" s="49">
        <f t="shared" si="8"/>
        <v>146991.3989</v>
      </c>
      <c r="BM35" s="49">
        <f t="shared" si="8"/>
        <v>0</v>
      </c>
      <c r="BN35" s="49">
        <f t="shared" si="8"/>
        <v>0</v>
      </c>
      <c r="BO35" s="49">
        <f t="shared" si="8"/>
        <v>100393</v>
      </c>
      <c r="BP35" s="49">
        <f t="shared" ref="BP35:DP35" si="9">SUM(BP11:BP34)</f>
        <v>55678.468999999997</v>
      </c>
      <c r="BQ35" s="49">
        <f t="shared" si="9"/>
        <v>4763.45</v>
      </c>
      <c r="BR35" s="49">
        <f t="shared" si="9"/>
        <v>4530.7880000000005</v>
      </c>
      <c r="BS35" s="49">
        <f t="shared" si="9"/>
        <v>5724.3924999999999</v>
      </c>
      <c r="BT35" s="49">
        <f t="shared" si="9"/>
        <v>5526.1903000000002</v>
      </c>
      <c r="BU35" s="49">
        <f t="shared" si="9"/>
        <v>43860.220999999998</v>
      </c>
      <c r="BV35" s="49">
        <f t="shared" si="9"/>
        <v>41856.339</v>
      </c>
      <c r="BW35" s="49">
        <f t="shared" si="9"/>
        <v>48257.506199999996</v>
      </c>
      <c r="BX35" s="49">
        <f t="shared" si="9"/>
        <v>40737.008000000002</v>
      </c>
      <c r="BY35" s="49">
        <f t="shared" si="9"/>
        <v>83440.779200000004</v>
      </c>
      <c r="BZ35" s="49">
        <f t="shared" si="9"/>
        <v>81476.789799999999</v>
      </c>
      <c r="CA35" s="49">
        <f t="shared" si="9"/>
        <v>51156.740600000005</v>
      </c>
      <c r="CB35" s="49">
        <f t="shared" si="9"/>
        <v>36049.731599999999</v>
      </c>
      <c r="CC35" s="49">
        <f t="shared" si="9"/>
        <v>23479</v>
      </c>
      <c r="CD35" s="49">
        <f t="shared" si="9"/>
        <v>23167.617999999999</v>
      </c>
      <c r="CE35" s="49">
        <f t="shared" si="9"/>
        <v>15000</v>
      </c>
      <c r="CF35" s="49">
        <f t="shared" si="9"/>
        <v>9000</v>
      </c>
      <c r="CG35" s="49">
        <f t="shared" si="9"/>
        <v>516.81100000000004</v>
      </c>
      <c r="CH35" s="49">
        <f t="shared" si="9"/>
        <v>446.81100000000004</v>
      </c>
      <c r="CI35" s="49">
        <f t="shared" si="9"/>
        <v>0</v>
      </c>
      <c r="CJ35" s="49">
        <f t="shared" si="9"/>
        <v>0</v>
      </c>
      <c r="CK35" s="49">
        <f t="shared" si="9"/>
        <v>303133.57799999998</v>
      </c>
      <c r="CL35" s="49">
        <f t="shared" si="9"/>
        <v>293613.05170000001</v>
      </c>
      <c r="CM35" s="49">
        <f t="shared" si="9"/>
        <v>16124.054</v>
      </c>
      <c r="CN35" s="49">
        <f t="shared" si="9"/>
        <v>5155.098</v>
      </c>
      <c r="CO35" s="49">
        <f t="shared" si="9"/>
        <v>285348.772</v>
      </c>
      <c r="CP35" s="49">
        <f t="shared" si="9"/>
        <v>275946.00339999999</v>
      </c>
      <c r="CQ35" s="49">
        <f t="shared" si="9"/>
        <v>16124.054</v>
      </c>
      <c r="CR35" s="49">
        <f t="shared" si="9"/>
        <v>5155.098</v>
      </c>
      <c r="CS35" s="49">
        <f t="shared" si="9"/>
        <v>154316.44200000001</v>
      </c>
      <c r="CT35" s="49">
        <f t="shared" si="9"/>
        <v>152886.8615</v>
      </c>
      <c r="CU35" s="49">
        <f t="shared" si="9"/>
        <v>13124.054</v>
      </c>
      <c r="CV35" s="49">
        <f t="shared" si="9"/>
        <v>3124.0540000000001</v>
      </c>
      <c r="CW35" s="49">
        <f t="shared" si="9"/>
        <v>1150281.3139999998</v>
      </c>
      <c r="CX35" s="49">
        <f t="shared" si="9"/>
        <v>1132565.4850000001</v>
      </c>
      <c r="CY35" s="49">
        <f t="shared" si="9"/>
        <v>27949.981</v>
      </c>
      <c r="CZ35" s="49">
        <f t="shared" si="9"/>
        <v>16663.689000000002</v>
      </c>
      <c r="DA35" s="49">
        <f t="shared" si="9"/>
        <v>798442.87399999995</v>
      </c>
      <c r="DB35" s="49">
        <f t="shared" si="9"/>
        <v>785835.57399999991</v>
      </c>
      <c r="DC35" s="49">
        <f t="shared" si="9"/>
        <v>13235.64</v>
      </c>
      <c r="DD35" s="49">
        <f t="shared" si="9"/>
        <v>4416.1080000000002</v>
      </c>
      <c r="DE35" s="49">
        <f t="shared" si="9"/>
        <v>67590.600000000006</v>
      </c>
      <c r="DF35" s="49">
        <f t="shared" si="9"/>
        <v>63443.29</v>
      </c>
      <c r="DG35" s="49">
        <f t="shared" si="9"/>
        <v>0</v>
      </c>
      <c r="DH35" s="49">
        <f t="shared" si="9"/>
        <v>0</v>
      </c>
      <c r="DI35" s="49">
        <f t="shared" si="9"/>
        <v>31587.152699999999</v>
      </c>
      <c r="DJ35" s="49">
        <f t="shared" si="9"/>
        <v>5587.0030000000006</v>
      </c>
      <c r="DK35" s="49">
        <f t="shared" si="9"/>
        <v>33588.5</v>
      </c>
      <c r="DL35" s="49">
        <f t="shared" si="9"/>
        <v>6932.0030000000006</v>
      </c>
      <c r="DM35" s="49">
        <f t="shared" si="9"/>
        <v>93.652699999999996</v>
      </c>
      <c r="DN35" s="49">
        <f t="shared" si="9"/>
        <v>0</v>
      </c>
      <c r="DO35" s="49">
        <f t="shared" si="9"/>
        <v>2095</v>
      </c>
      <c r="DP35" s="49">
        <f t="shared" si="9"/>
        <v>1345</v>
      </c>
    </row>
    <row r="36" spans="1:120" ht="2.25" customHeight="1"/>
  </sheetData>
  <mergeCells count="98">
    <mergeCell ref="B1:P1"/>
    <mergeCell ref="B3:P3"/>
    <mergeCell ref="A35:B35"/>
    <mergeCell ref="B2:P2"/>
    <mergeCell ref="A5:A9"/>
    <mergeCell ref="B5:B9"/>
    <mergeCell ref="C5:H7"/>
    <mergeCell ref="I5:DP5"/>
    <mergeCell ref="I6:L7"/>
    <mergeCell ref="M6:T6"/>
    <mergeCell ref="U6:X7"/>
    <mergeCell ref="Y6:AB7"/>
    <mergeCell ref="AC6:AF7"/>
    <mergeCell ref="AG6:AH6"/>
    <mergeCell ref="DE6:DH7"/>
    <mergeCell ref="DI6:DN7"/>
    <mergeCell ref="DO6:DP7"/>
    <mergeCell ref="M7:P7"/>
    <mergeCell ref="Q7:T7"/>
    <mergeCell ref="AG7:AJ7"/>
    <mergeCell ref="AK7:AN7"/>
    <mergeCell ref="AO7:AR7"/>
    <mergeCell ref="AS7:AV7"/>
    <mergeCell ref="BA7:BD7"/>
    <mergeCell ref="AW6:AZ7"/>
    <mergeCell ref="BI6:BL7"/>
    <mergeCell ref="CA6:CF6"/>
    <mergeCell ref="CG6:CJ7"/>
    <mergeCell ref="CK6:CN7"/>
    <mergeCell ref="CW6:CZ7"/>
    <mergeCell ref="DA7:DD7"/>
    <mergeCell ref="BE7:BH7"/>
    <mergeCell ref="C8:D8"/>
    <mergeCell ref="E8:F8"/>
    <mergeCell ref="G8:H8"/>
    <mergeCell ref="I8:J8"/>
    <mergeCell ref="K8:L8"/>
    <mergeCell ref="BM7:BP7"/>
    <mergeCell ref="BQ7:BT7"/>
    <mergeCell ref="BU7:BX7"/>
    <mergeCell ref="W8:X8"/>
    <mergeCell ref="BY7:CB7"/>
    <mergeCell ref="AM8:AN8"/>
    <mergeCell ref="AO8:AP8"/>
    <mergeCell ref="AQ8:AR8"/>
    <mergeCell ref="AS8:AT8"/>
    <mergeCell ref="BS8:BT8"/>
    <mergeCell ref="AW8:AX8"/>
    <mergeCell ref="AY8:AZ8"/>
    <mergeCell ref="BA8:BB8"/>
    <mergeCell ref="BC8:BD8"/>
    <mergeCell ref="BE8:BF8"/>
    <mergeCell ref="BG8:BH8"/>
    <mergeCell ref="CC7:CF7"/>
    <mergeCell ref="CO7:CR7"/>
    <mergeCell ref="CS7:CV7"/>
    <mergeCell ref="M8:N8"/>
    <mergeCell ref="O8:P8"/>
    <mergeCell ref="Q8:R8"/>
    <mergeCell ref="S8:T8"/>
    <mergeCell ref="U8:V8"/>
    <mergeCell ref="AU8:AV8"/>
    <mergeCell ref="Y8:Z8"/>
    <mergeCell ref="AA8:AB8"/>
    <mergeCell ref="AC8:AD8"/>
    <mergeCell ref="AE8:AF8"/>
    <mergeCell ref="AG8:AH8"/>
    <mergeCell ref="AI8:AJ8"/>
    <mergeCell ref="AK8:AL8"/>
    <mergeCell ref="BI8:BJ8"/>
    <mergeCell ref="BK8:BL8"/>
    <mergeCell ref="BM8:BN8"/>
    <mergeCell ref="BO8:BP8"/>
    <mergeCell ref="BQ8:BR8"/>
    <mergeCell ref="CQ8:CR8"/>
    <mergeCell ref="BU8:BV8"/>
    <mergeCell ref="BW8:BX8"/>
    <mergeCell ref="BY8:BZ8"/>
    <mergeCell ref="CA8:CB8"/>
    <mergeCell ref="CC8:CD8"/>
    <mergeCell ref="CE8:CF8"/>
    <mergeCell ref="CG8:CH8"/>
    <mergeCell ref="CI8:CJ8"/>
    <mergeCell ref="CK8:CL8"/>
    <mergeCell ref="CM8:CN8"/>
    <mergeCell ref="CO8:CP8"/>
    <mergeCell ref="DO8:DP8"/>
    <mergeCell ref="CS8:CT8"/>
    <mergeCell ref="CU8:CV8"/>
    <mergeCell ref="CW8:CX8"/>
    <mergeCell ref="CY8:CZ8"/>
    <mergeCell ref="DA8:DB8"/>
    <mergeCell ref="DC8:DD8"/>
    <mergeCell ref="DE8:DF8"/>
    <mergeCell ref="DG8:DH8"/>
    <mergeCell ref="DI8:DJ8"/>
    <mergeCell ref="DK8:DL8"/>
    <mergeCell ref="DM8:DN8"/>
  </mergeCells>
  <pageMargins left="0" right="0" top="0" bottom="0" header="0" footer="0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36"/>
  <sheetViews>
    <sheetView showOutlineSymbols="0" workbookViewId="0">
      <selection activeCell="Q9" sqref="Q9:R9"/>
    </sheetView>
  </sheetViews>
  <sheetFormatPr defaultColWidth="12.140625" defaultRowHeight="16.5" customHeight="1"/>
  <cols>
    <col min="1" max="1" width="4.140625" style="4" customWidth="1"/>
    <col min="2" max="2" width="13.85546875" style="4" customWidth="1"/>
    <col min="3" max="6" width="12.140625" style="4"/>
    <col min="7" max="7" width="11.140625" style="4" customWidth="1"/>
    <col min="8" max="8" width="11" style="4" customWidth="1"/>
    <col min="9" max="9" width="12.140625" style="4"/>
    <col min="10" max="10" width="11.140625" style="4" customWidth="1"/>
    <col min="11" max="12" width="12.140625" style="4" hidden="1" customWidth="1"/>
    <col min="13" max="14" width="12.140625" style="4"/>
    <col min="15" max="15" width="9.28515625" style="4" customWidth="1"/>
    <col min="16" max="16" width="10" style="4" customWidth="1"/>
    <col min="17" max="18" width="10.42578125" style="4" customWidth="1"/>
    <col min="19" max="66" width="12.140625" style="4"/>
    <col min="67" max="16384" width="12.140625" style="83"/>
  </cols>
  <sheetData>
    <row r="1" spans="1:66" ht="12.75" customHeight="1">
      <c r="B1" s="187" t="s">
        <v>23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63"/>
    </row>
    <row r="2" spans="1:66" ht="12.75" customHeight="1">
      <c r="B2" s="188" t="s">
        <v>51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65"/>
    </row>
    <row r="3" spans="1:66" ht="12.75" customHeight="1">
      <c r="B3" s="188" t="s">
        <v>50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65"/>
    </row>
    <row r="4" spans="1:66" ht="16.5" customHeight="1">
      <c r="A4" s="4" t="s">
        <v>0</v>
      </c>
      <c r="B4" s="4" t="s">
        <v>0</v>
      </c>
      <c r="C4" s="4" t="s">
        <v>0</v>
      </c>
      <c r="E4" s="4" t="s">
        <v>0</v>
      </c>
      <c r="F4" s="4" t="s">
        <v>0</v>
      </c>
      <c r="O4" s="4" t="s">
        <v>24</v>
      </c>
    </row>
    <row r="5" spans="1:66" ht="16.5" customHeight="1">
      <c r="A5" s="219" t="s">
        <v>1</v>
      </c>
      <c r="B5" s="136" t="s">
        <v>2</v>
      </c>
      <c r="C5" s="220" t="s">
        <v>144</v>
      </c>
      <c r="D5" s="221"/>
      <c r="E5" s="221"/>
      <c r="F5" s="221"/>
      <c r="G5" s="221"/>
      <c r="H5" s="222"/>
      <c r="I5" s="209" t="s">
        <v>3</v>
      </c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1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</row>
    <row r="6" spans="1:66" ht="36.75" customHeight="1">
      <c r="A6" s="219"/>
      <c r="B6" s="136"/>
      <c r="C6" s="223"/>
      <c r="D6" s="224"/>
      <c r="E6" s="224"/>
      <c r="F6" s="224"/>
      <c r="G6" s="224"/>
      <c r="H6" s="225"/>
      <c r="I6" s="209" t="s">
        <v>4</v>
      </c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1"/>
      <c r="BC6" s="208" t="s">
        <v>5</v>
      </c>
      <c r="BD6" s="208"/>
      <c r="BE6" s="208"/>
      <c r="BF6" s="208"/>
      <c r="BG6" s="208"/>
      <c r="BH6" s="208"/>
      <c r="BI6" s="199" t="s">
        <v>6</v>
      </c>
      <c r="BJ6" s="199"/>
      <c r="BK6" s="199"/>
      <c r="BL6" s="199"/>
      <c r="BM6" s="199"/>
      <c r="BN6" s="199"/>
    </row>
    <row r="7" spans="1:66" ht="16.5" customHeight="1">
      <c r="A7" s="219"/>
      <c r="B7" s="136"/>
      <c r="C7" s="223"/>
      <c r="D7" s="224"/>
      <c r="E7" s="224"/>
      <c r="F7" s="224"/>
      <c r="G7" s="224"/>
      <c r="H7" s="225"/>
      <c r="I7" s="106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212"/>
      <c r="BC7" s="199"/>
      <c r="BD7" s="199"/>
      <c r="BE7" s="199"/>
      <c r="BF7" s="199"/>
      <c r="BG7" s="199" t="s">
        <v>145</v>
      </c>
      <c r="BH7" s="199"/>
      <c r="BI7" s="199" t="s">
        <v>146</v>
      </c>
      <c r="BJ7" s="199"/>
      <c r="BK7" s="199" t="s">
        <v>73</v>
      </c>
      <c r="BL7" s="199"/>
      <c r="BM7" s="199"/>
      <c r="BN7" s="199"/>
    </row>
    <row r="8" spans="1:66" ht="35.25" customHeight="1">
      <c r="A8" s="219"/>
      <c r="B8" s="136"/>
      <c r="C8" s="223"/>
      <c r="D8" s="224"/>
      <c r="E8" s="224"/>
      <c r="F8" s="224"/>
      <c r="G8" s="224"/>
      <c r="H8" s="225"/>
      <c r="I8" s="199" t="s">
        <v>7</v>
      </c>
      <c r="J8" s="199"/>
      <c r="K8" s="199"/>
      <c r="L8" s="199"/>
      <c r="M8" s="121" t="s">
        <v>147</v>
      </c>
      <c r="N8" s="213"/>
      <c r="O8" s="215" t="s">
        <v>8</v>
      </c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7"/>
      <c r="AE8" s="121" t="s">
        <v>148</v>
      </c>
      <c r="AF8" s="213"/>
      <c r="AG8" s="121" t="s">
        <v>149</v>
      </c>
      <c r="AH8" s="213"/>
      <c r="AI8" s="101" t="s">
        <v>9</v>
      </c>
      <c r="AJ8" s="174"/>
      <c r="AK8" s="218" t="s">
        <v>52</v>
      </c>
      <c r="AL8" s="136"/>
      <c r="AM8" s="101" t="s">
        <v>9</v>
      </c>
      <c r="AN8" s="174"/>
      <c r="AO8" s="136" t="s">
        <v>150</v>
      </c>
      <c r="AP8" s="136"/>
      <c r="AQ8" s="101" t="s">
        <v>151</v>
      </c>
      <c r="AR8" s="102"/>
      <c r="AS8" s="102"/>
      <c r="AT8" s="102"/>
      <c r="AU8" s="102"/>
      <c r="AV8" s="174"/>
      <c r="AW8" s="101" t="s">
        <v>10</v>
      </c>
      <c r="AX8" s="102"/>
      <c r="AY8" s="102"/>
      <c r="AZ8" s="102"/>
      <c r="BA8" s="102"/>
      <c r="BB8" s="174"/>
      <c r="BC8" s="199" t="s">
        <v>152</v>
      </c>
      <c r="BD8" s="199"/>
      <c r="BE8" s="199" t="s">
        <v>153</v>
      </c>
      <c r="BF8" s="199"/>
      <c r="BG8" s="199"/>
      <c r="BH8" s="199"/>
      <c r="BI8" s="199"/>
      <c r="BJ8" s="199"/>
      <c r="BK8" s="199"/>
      <c r="BL8" s="199"/>
      <c r="BM8" s="199"/>
      <c r="BN8" s="199"/>
    </row>
    <row r="9" spans="1:66" ht="99.75" customHeight="1">
      <c r="A9" s="219"/>
      <c r="B9" s="136"/>
      <c r="C9" s="200" t="s">
        <v>11</v>
      </c>
      <c r="D9" s="200"/>
      <c r="E9" s="205" t="s">
        <v>12</v>
      </c>
      <c r="F9" s="205"/>
      <c r="G9" s="206" t="s">
        <v>13</v>
      </c>
      <c r="H9" s="206"/>
      <c r="I9" s="136" t="s">
        <v>154</v>
      </c>
      <c r="J9" s="136"/>
      <c r="K9" s="136" t="s">
        <v>155</v>
      </c>
      <c r="L9" s="136"/>
      <c r="M9" s="123"/>
      <c r="N9" s="214"/>
      <c r="O9" s="101" t="s">
        <v>14</v>
      </c>
      <c r="P9" s="174"/>
      <c r="Q9" s="101" t="s">
        <v>156</v>
      </c>
      <c r="R9" s="174"/>
      <c r="S9" s="101" t="s">
        <v>15</v>
      </c>
      <c r="T9" s="174"/>
      <c r="U9" s="101" t="s">
        <v>16</v>
      </c>
      <c r="V9" s="174"/>
      <c r="W9" s="101" t="s">
        <v>17</v>
      </c>
      <c r="X9" s="174"/>
      <c r="Y9" s="203" t="s">
        <v>157</v>
      </c>
      <c r="Z9" s="204"/>
      <c r="AA9" s="101" t="s">
        <v>158</v>
      </c>
      <c r="AB9" s="174"/>
      <c r="AC9" s="101" t="s">
        <v>159</v>
      </c>
      <c r="AD9" s="174"/>
      <c r="AE9" s="123"/>
      <c r="AF9" s="214"/>
      <c r="AG9" s="123"/>
      <c r="AH9" s="214"/>
      <c r="AI9" s="101" t="s">
        <v>160</v>
      </c>
      <c r="AJ9" s="174"/>
      <c r="AK9" s="136"/>
      <c r="AL9" s="136"/>
      <c r="AM9" s="101" t="s">
        <v>161</v>
      </c>
      <c r="AN9" s="174"/>
      <c r="AO9" s="136"/>
      <c r="AP9" s="136"/>
      <c r="AQ9" s="200" t="s">
        <v>11</v>
      </c>
      <c r="AR9" s="200"/>
      <c r="AS9" s="200" t="s">
        <v>12</v>
      </c>
      <c r="AT9" s="200"/>
      <c r="AU9" s="200" t="s">
        <v>13</v>
      </c>
      <c r="AV9" s="200"/>
      <c r="AW9" s="200" t="s">
        <v>18</v>
      </c>
      <c r="AX9" s="200"/>
      <c r="AY9" s="201" t="s">
        <v>19</v>
      </c>
      <c r="AZ9" s="202"/>
      <c r="BA9" s="134" t="s">
        <v>20</v>
      </c>
      <c r="BB9" s="134"/>
      <c r="BC9" s="199"/>
      <c r="BD9" s="199"/>
      <c r="BE9" s="199"/>
      <c r="BF9" s="199"/>
      <c r="BG9" s="199"/>
      <c r="BH9" s="199"/>
      <c r="BI9" s="199"/>
      <c r="BJ9" s="199"/>
      <c r="BK9" s="199" t="s">
        <v>162</v>
      </c>
      <c r="BL9" s="199"/>
      <c r="BM9" s="199" t="s">
        <v>74</v>
      </c>
      <c r="BN9" s="199"/>
    </row>
    <row r="10" spans="1:66" s="89" customFormat="1" ht="23.25" customHeight="1">
      <c r="A10" s="219"/>
      <c r="B10" s="136"/>
      <c r="C10" s="1" t="s">
        <v>21</v>
      </c>
      <c r="D10" s="2" t="s">
        <v>22</v>
      </c>
      <c r="E10" s="1" t="s">
        <v>21</v>
      </c>
      <c r="F10" s="2" t="s">
        <v>22</v>
      </c>
      <c r="G10" s="1" t="s">
        <v>21</v>
      </c>
      <c r="H10" s="2" t="s">
        <v>22</v>
      </c>
      <c r="I10" s="1" t="s">
        <v>21</v>
      </c>
      <c r="J10" s="2" t="s">
        <v>22</v>
      </c>
      <c r="K10" s="1" t="s">
        <v>21</v>
      </c>
      <c r="L10" s="2" t="s">
        <v>22</v>
      </c>
      <c r="M10" s="1" t="s">
        <v>21</v>
      </c>
      <c r="N10" s="2" t="s">
        <v>22</v>
      </c>
      <c r="O10" s="1" t="s">
        <v>21</v>
      </c>
      <c r="P10" s="2" t="s">
        <v>22</v>
      </c>
      <c r="Q10" s="1" t="s">
        <v>21</v>
      </c>
      <c r="R10" s="2" t="s">
        <v>22</v>
      </c>
      <c r="S10" s="1" t="s">
        <v>21</v>
      </c>
      <c r="T10" s="2" t="s">
        <v>22</v>
      </c>
      <c r="U10" s="1" t="s">
        <v>21</v>
      </c>
      <c r="V10" s="2" t="s">
        <v>22</v>
      </c>
      <c r="W10" s="1" t="s">
        <v>21</v>
      </c>
      <c r="X10" s="2" t="s">
        <v>22</v>
      </c>
      <c r="Y10" s="1" t="s">
        <v>21</v>
      </c>
      <c r="Z10" s="2" t="s">
        <v>22</v>
      </c>
      <c r="AA10" s="1" t="s">
        <v>21</v>
      </c>
      <c r="AB10" s="2" t="s">
        <v>22</v>
      </c>
      <c r="AC10" s="1" t="s">
        <v>21</v>
      </c>
      <c r="AD10" s="2" t="s">
        <v>22</v>
      </c>
      <c r="AE10" s="1" t="s">
        <v>21</v>
      </c>
      <c r="AF10" s="2" t="s">
        <v>22</v>
      </c>
      <c r="AG10" s="1" t="s">
        <v>21</v>
      </c>
      <c r="AH10" s="2" t="s">
        <v>22</v>
      </c>
      <c r="AI10" s="1" t="s">
        <v>21</v>
      </c>
      <c r="AJ10" s="2" t="s">
        <v>22</v>
      </c>
      <c r="AK10" s="1" t="s">
        <v>21</v>
      </c>
      <c r="AL10" s="2" t="s">
        <v>22</v>
      </c>
      <c r="AM10" s="1" t="s">
        <v>21</v>
      </c>
      <c r="AN10" s="2" t="s">
        <v>22</v>
      </c>
      <c r="AO10" s="1" t="s">
        <v>21</v>
      </c>
      <c r="AP10" s="2" t="s">
        <v>22</v>
      </c>
      <c r="AQ10" s="1" t="s">
        <v>21</v>
      </c>
      <c r="AR10" s="2" t="s">
        <v>22</v>
      </c>
      <c r="AS10" s="1" t="s">
        <v>21</v>
      </c>
      <c r="AT10" s="2" t="s">
        <v>22</v>
      </c>
      <c r="AU10" s="1" t="s">
        <v>21</v>
      </c>
      <c r="AV10" s="2" t="s">
        <v>22</v>
      </c>
      <c r="AW10" s="1" t="s">
        <v>21</v>
      </c>
      <c r="AX10" s="2" t="s">
        <v>22</v>
      </c>
      <c r="AY10" s="1" t="s">
        <v>21</v>
      </c>
      <c r="AZ10" s="2" t="s">
        <v>22</v>
      </c>
      <c r="BA10" s="1" t="s">
        <v>21</v>
      </c>
      <c r="BB10" s="2" t="s">
        <v>22</v>
      </c>
      <c r="BC10" s="1" t="s">
        <v>21</v>
      </c>
      <c r="BD10" s="2" t="s">
        <v>22</v>
      </c>
      <c r="BE10" s="1" t="s">
        <v>21</v>
      </c>
      <c r="BF10" s="2" t="s">
        <v>22</v>
      </c>
      <c r="BG10" s="1" t="s">
        <v>21</v>
      </c>
      <c r="BH10" s="2" t="s">
        <v>22</v>
      </c>
      <c r="BI10" s="1" t="s">
        <v>21</v>
      </c>
      <c r="BJ10" s="2" t="s">
        <v>22</v>
      </c>
      <c r="BK10" s="1" t="s">
        <v>21</v>
      </c>
      <c r="BL10" s="2" t="s">
        <v>22</v>
      </c>
      <c r="BM10" s="1" t="s">
        <v>21</v>
      </c>
      <c r="BN10" s="2" t="s">
        <v>22</v>
      </c>
    </row>
    <row r="11" spans="1:66" ht="13.5" customHeight="1">
      <c r="A11" s="84" t="s">
        <v>0</v>
      </c>
      <c r="B11" s="84">
        <v>1</v>
      </c>
      <c r="C11" s="80">
        <v>2</v>
      </c>
      <c r="D11" s="84">
        <v>3</v>
      </c>
      <c r="E11" s="80">
        <v>4</v>
      </c>
      <c r="F11" s="84">
        <v>5</v>
      </c>
      <c r="G11" s="80">
        <v>6</v>
      </c>
      <c r="H11" s="84">
        <v>7</v>
      </c>
      <c r="I11" s="80">
        <v>8</v>
      </c>
      <c r="J11" s="84">
        <v>9</v>
      </c>
      <c r="K11" s="80">
        <v>10</v>
      </c>
      <c r="L11" s="84">
        <v>11</v>
      </c>
      <c r="M11" s="80">
        <v>12</v>
      </c>
      <c r="N11" s="84">
        <v>13</v>
      </c>
      <c r="O11" s="80">
        <v>14</v>
      </c>
      <c r="P11" s="84">
        <v>15</v>
      </c>
      <c r="Q11" s="85">
        <v>16</v>
      </c>
      <c r="R11" s="86">
        <v>17</v>
      </c>
      <c r="S11" s="85">
        <v>18</v>
      </c>
      <c r="T11" s="86">
        <v>19</v>
      </c>
      <c r="U11" s="85">
        <v>20</v>
      </c>
      <c r="V11" s="86">
        <v>21</v>
      </c>
      <c r="W11" s="85">
        <v>22</v>
      </c>
      <c r="X11" s="86">
        <v>23</v>
      </c>
      <c r="Y11" s="85">
        <v>24</v>
      </c>
      <c r="Z11" s="86">
        <v>25</v>
      </c>
      <c r="AA11" s="85">
        <v>26</v>
      </c>
      <c r="AB11" s="86">
        <v>27</v>
      </c>
      <c r="AC11" s="85">
        <v>28</v>
      </c>
      <c r="AD11" s="86">
        <v>29</v>
      </c>
      <c r="AE11" s="85">
        <v>30</v>
      </c>
      <c r="AF11" s="86">
        <v>31</v>
      </c>
      <c r="AG11" s="85">
        <v>32</v>
      </c>
      <c r="AH11" s="86">
        <v>33</v>
      </c>
      <c r="AI11" s="85">
        <v>34</v>
      </c>
      <c r="AJ11" s="86">
        <v>35</v>
      </c>
      <c r="AK11" s="85">
        <v>36</v>
      </c>
      <c r="AL11" s="86">
        <v>37</v>
      </c>
      <c r="AM11" s="85">
        <v>38</v>
      </c>
      <c r="AN11" s="86">
        <v>39</v>
      </c>
      <c r="AO11" s="85">
        <v>40</v>
      </c>
      <c r="AP11" s="86">
        <v>41</v>
      </c>
      <c r="AQ11" s="85">
        <v>42</v>
      </c>
      <c r="AR11" s="86">
        <v>43</v>
      </c>
      <c r="AS11" s="85">
        <v>44</v>
      </c>
      <c r="AT11" s="86">
        <v>45</v>
      </c>
      <c r="AU11" s="85">
        <v>46</v>
      </c>
      <c r="AV11" s="86">
        <v>47</v>
      </c>
      <c r="AW11" s="85">
        <v>48</v>
      </c>
      <c r="AX11" s="86">
        <v>49</v>
      </c>
      <c r="AY11" s="85">
        <v>50</v>
      </c>
      <c r="AZ11" s="86">
        <v>51</v>
      </c>
      <c r="BA11" s="85">
        <v>52</v>
      </c>
      <c r="BB11" s="86">
        <v>53</v>
      </c>
      <c r="BC11" s="85">
        <v>54</v>
      </c>
      <c r="BD11" s="86">
        <v>55</v>
      </c>
      <c r="BE11" s="85">
        <v>56</v>
      </c>
      <c r="BF11" s="86">
        <v>57</v>
      </c>
      <c r="BG11" s="85">
        <v>58</v>
      </c>
      <c r="BH11" s="86">
        <v>59</v>
      </c>
      <c r="BI11" s="85">
        <v>60</v>
      </c>
      <c r="BJ11" s="86">
        <v>61</v>
      </c>
      <c r="BK11" s="85">
        <v>62</v>
      </c>
      <c r="BL11" s="76">
        <v>63</v>
      </c>
      <c r="BM11" s="85">
        <v>64</v>
      </c>
      <c r="BN11" s="76">
        <v>65</v>
      </c>
    </row>
    <row r="12" spans="1:66" ht="13.5" customHeight="1">
      <c r="A12" s="77">
        <v>1</v>
      </c>
      <c r="B12" s="39" t="s">
        <v>25</v>
      </c>
      <c r="C12" s="33">
        <f t="shared" ref="C12:D12" si="0">E12+G12-BA12</f>
        <v>772057.8861</v>
      </c>
      <c r="D12" s="33">
        <f t="shared" si="0"/>
        <v>588082.23019999999</v>
      </c>
      <c r="E12" s="33">
        <f t="shared" ref="E12:F12" si="1">I12+K12+M12+AE12+AG12+AK12+AO12+AS12</f>
        <v>746630.3</v>
      </c>
      <c r="F12" s="33">
        <f t="shared" si="1"/>
        <v>737552.38520000002</v>
      </c>
      <c r="G12" s="33">
        <f t="shared" ref="G12:H12" si="2">AY12+BC12+BE12+BG12+BI12+BK12+BM12</f>
        <v>25427.586100000015</v>
      </c>
      <c r="H12" s="33">
        <f t="shared" si="2"/>
        <v>-149470.15500000003</v>
      </c>
      <c r="I12" s="28">
        <v>149795.79500000001</v>
      </c>
      <c r="J12" s="28">
        <v>149528.685</v>
      </c>
      <c r="K12" s="28">
        <v>0</v>
      </c>
      <c r="L12" s="28">
        <v>0</v>
      </c>
      <c r="M12" s="28">
        <v>105233.75</v>
      </c>
      <c r="N12" s="28">
        <v>102939.1972</v>
      </c>
      <c r="O12" s="28">
        <v>57507.389000000003</v>
      </c>
      <c r="P12" s="28">
        <v>57348.953300000001</v>
      </c>
      <c r="Q12" s="28">
        <v>2193.64</v>
      </c>
      <c r="R12" s="28">
        <v>1983.86</v>
      </c>
      <c r="S12" s="28">
        <v>4288.2</v>
      </c>
      <c r="T12" s="28">
        <v>4064.0675000000001</v>
      </c>
      <c r="U12" s="28">
        <v>1459</v>
      </c>
      <c r="V12" s="28">
        <v>1458</v>
      </c>
      <c r="W12" s="28">
        <v>5331.6</v>
      </c>
      <c r="X12" s="28">
        <v>5178.9344000000001</v>
      </c>
      <c r="Y12" s="28">
        <v>200</v>
      </c>
      <c r="Z12" s="28">
        <v>200</v>
      </c>
      <c r="AA12" s="28">
        <v>2378</v>
      </c>
      <c r="AB12" s="28">
        <v>2361</v>
      </c>
      <c r="AC12" s="28">
        <v>26684.920999999998</v>
      </c>
      <c r="AD12" s="28">
        <v>25591.531999999999</v>
      </c>
      <c r="AE12" s="28">
        <v>0</v>
      </c>
      <c r="AF12" s="28">
        <v>0</v>
      </c>
      <c r="AG12" s="28">
        <v>467704.18599999999</v>
      </c>
      <c r="AH12" s="28">
        <v>461655.91899999999</v>
      </c>
      <c r="AI12" s="28">
        <v>467704.18599999999</v>
      </c>
      <c r="AJ12" s="28">
        <v>461655.91899999999</v>
      </c>
      <c r="AK12" s="28">
        <v>9396.5689999999995</v>
      </c>
      <c r="AL12" s="28">
        <v>8953.9030000000002</v>
      </c>
      <c r="AM12" s="28"/>
      <c r="AN12" s="28"/>
      <c r="AO12" s="28">
        <v>10400</v>
      </c>
      <c r="AP12" s="28">
        <v>10400</v>
      </c>
      <c r="AQ12" s="28">
        <v>4100</v>
      </c>
      <c r="AR12" s="28">
        <v>4074.681</v>
      </c>
      <c r="AS12" s="28">
        <v>4100</v>
      </c>
      <c r="AT12" s="28">
        <v>4074.681</v>
      </c>
      <c r="AU12" s="28"/>
      <c r="AV12" s="28"/>
      <c r="AW12" s="28"/>
      <c r="AX12" s="28"/>
      <c r="AY12" s="28"/>
      <c r="AZ12" s="28"/>
      <c r="BA12" s="28"/>
      <c r="BB12" s="28"/>
      <c r="BC12" s="28">
        <v>175673.70610000001</v>
      </c>
      <c r="BD12" s="28">
        <v>79840.270999999993</v>
      </c>
      <c r="BE12" s="28">
        <v>30080</v>
      </c>
      <c r="BF12" s="28">
        <v>26726.754000000001</v>
      </c>
      <c r="BG12" s="28"/>
      <c r="BH12" s="28"/>
      <c r="BI12" s="28">
        <v>-42326.12</v>
      </c>
      <c r="BJ12" s="28">
        <v>-40758.42</v>
      </c>
      <c r="BK12" s="28">
        <v>-138000</v>
      </c>
      <c r="BL12" s="28">
        <v>-215278.76</v>
      </c>
      <c r="BM12" s="87"/>
      <c r="BN12" s="87"/>
    </row>
    <row r="13" spans="1:66" ht="13.5" customHeight="1">
      <c r="A13" s="77">
        <v>2</v>
      </c>
      <c r="B13" s="39" t="s">
        <v>26</v>
      </c>
      <c r="C13" s="33">
        <f t="shared" ref="C13:C35" si="3">E13+G13-BA13</f>
        <v>874206.69539999997</v>
      </c>
      <c r="D13" s="33">
        <f t="shared" ref="D13:D35" si="4">F13+H13-BB13</f>
        <v>762334.26709999994</v>
      </c>
      <c r="E13" s="33">
        <f t="shared" ref="E13:E35" si="5">I13+K13+M13+AE13+AG13+AK13+AO13+AS13</f>
        <v>772273.29999999993</v>
      </c>
      <c r="F13" s="33">
        <f t="shared" ref="F13:F35" si="6">J13+L13+N13+AF13+AH13+AL13+AP13+AT13</f>
        <v>716751.22509999992</v>
      </c>
      <c r="G13" s="33">
        <f t="shared" ref="G13:G35" si="7">AY13+BC13+BE13+BG13+BI13+BK13+BM13</f>
        <v>101933.39540000001</v>
      </c>
      <c r="H13" s="33">
        <f t="shared" ref="H13:H35" si="8">AZ13+BD13+BF13+BH13+BJ13+BL13+BN13</f>
        <v>45583.042000000001</v>
      </c>
      <c r="I13" s="28">
        <v>220945.34839999999</v>
      </c>
      <c r="J13" s="28">
        <v>192272.00200000001</v>
      </c>
      <c r="K13" s="28">
        <v>0</v>
      </c>
      <c r="L13" s="28">
        <v>0</v>
      </c>
      <c r="M13" s="28">
        <v>110413.1306</v>
      </c>
      <c r="N13" s="28">
        <v>96846.267099999997</v>
      </c>
      <c r="O13" s="28">
        <v>33816.371599999999</v>
      </c>
      <c r="P13" s="28">
        <v>29960.946400000001</v>
      </c>
      <c r="Q13" s="28">
        <v>130</v>
      </c>
      <c r="R13" s="28">
        <v>79.440100000000001</v>
      </c>
      <c r="S13" s="28">
        <v>3000</v>
      </c>
      <c r="T13" s="28">
        <v>2728.6756</v>
      </c>
      <c r="U13" s="28">
        <v>3245.91</v>
      </c>
      <c r="V13" s="28">
        <v>2931.5</v>
      </c>
      <c r="W13" s="28">
        <v>23414.51</v>
      </c>
      <c r="X13" s="28">
        <v>22549.588</v>
      </c>
      <c r="Y13" s="28">
        <v>18896.161</v>
      </c>
      <c r="Z13" s="28">
        <v>18277.547999999999</v>
      </c>
      <c r="AA13" s="28">
        <v>877</v>
      </c>
      <c r="AB13" s="28">
        <v>808</v>
      </c>
      <c r="AC13" s="28">
        <v>39592.949000000001</v>
      </c>
      <c r="AD13" s="28">
        <v>31544.437000000002</v>
      </c>
      <c r="AE13" s="28">
        <v>0</v>
      </c>
      <c r="AF13" s="28">
        <v>0</v>
      </c>
      <c r="AG13" s="28">
        <v>399056.522</v>
      </c>
      <c r="AH13" s="28">
        <v>386907.77399999998</v>
      </c>
      <c r="AI13" s="28">
        <v>399056.522</v>
      </c>
      <c r="AJ13" s="28">
        <v>386907.77399999998</v>
      </c>
      <c r="AK13" s="28">
        <v>35758.298999999999</v>
      </c>
      <c r="AL13" s="28">
        <v>35758.222000000002</v>
      </c>
      <c r="AM13" s="28">
        <v>1245</v>
      </c>
      <c r="AN13" s="28">
        <v>1245</v>
      </c>
      <c r="AO13" s="28">
        <v>5850</v>
      </c>
      <c r="AP13" s="28">
        <v>4820</v>
      </c>
      <c r="AQ13" s="28">
        <v>250</v>
      </c>
      <c r="AR13" s="28">
        <v>146.96</v>
      </c>
      <c r="AS13" s="28">
        <v>250</v>
      </c>
      <c r="AT13" s="28">
        <v>146.96</v>
      </c>
      <c r="AU13" s="28"/>
      <c r="AV13" s="28"/>
      <c r="AW13" s="28"/>
      <c r="AX13" s="28"/>
      <c r="AY13" s="28"/>
      <c r="AZ13" s="28"/>
      <c r="BA13" s="28"/>
      <c r="BB13" s="28"/>
      <c r="BC13" s="28">
        <v>60395.703000000001</v>
      </c>
      <c r="BD13" s="28">
        <v>36032.370000000003</v>
      </c>
      <c r="BE13" s="28">
        <v>41537.6924</v>
      </c>
      <c r="BF13" s="28">
        <v>12971.778</v>
      </c>
      <c r="BG13" s="28"/>
      <c r="BH13" s="28"/>
      <c r="BI13" s="28">
        <v>0</v>
      </c>
      <c r="BJ13" s="28">
        <v>-534.95799999999997</v>
      </c>
      <c r="BK13" s="28">
        <v>0</v>
      </c>
      <c r="BL13" s="28">
        <v>-2886.1480000000001</v>
      </c>
      <c r="BM13" s="87"/>
      <c r="BN13" s="87"/>
    </row>
    <row r="14" spans="1:66" ht="13.5" customHeight="1">
      <c r="A14" s="77">
        <v>3</v>
      </c>
      <c r="B14" s="39" t="s">
        <v>27</v>
      </c>
      <c r="C14" s="33">
        <f t="shared" si="3"/>
        <v>509626.74060000002</v>
      </c>
      <c r="D14" s="33">
        <f t="shared" si="4"/>
        <v>466350.16399999999</v>
      </c>
      <c r="E14" s="33">
        <f t="shared" si="5"/>
        <v>416589.5</v>
      </c>
      <c r="F14" s="33">
        <f t="shared" si="6"/>
        <v>404671.71799999999</v>
      </c>
      <c r="G14" s="33">
        <f t="shared" si="7"/>
        <v>93787.240600000005</v>
      </c>
      <c r="H14" s="33">
        <f t="shared" si="8"/>
        <v>61678.446000000004</v>
      </c>
      <c r="I14" s="28">
        <v>176182.902</v>
      </c>
      <c r="J14" s="28">
        <v>172114.57800000001</v>
      </c>
      <c r="K14" s="28">
        <v>0</v>
      </c>
      <c r="L14" s="28">
        <v>0</v>
      </c>
      <c r="M14" s="28">
        <v>62837.498</v>
      </c>
      <c r="N14" s="28">
        <v>59143.328000000001</v>
      </c>
      <c r="O14" s="28">
        <v>13646.098</v>
      </c>
      <c r="P14" s="28">
        <v>13161.44</v>
      </c>
      <c r="Q14" s="28">
        <v>1120</v>
      </c>
      <c r="R14" s="28">
        <v>518.4982</v>
      </c>
      <c r="S14" s="28">
        <v>2808</v>
      </c>
      <c r="T14" s="28">
        <v>2618.7896999999998</v>
      </c>
      <c r="U14" s="28">
        <v>1618</v>
      </c>
      <c r="V14" s="28">
        <v>1572</v>
      </c>
      <c r="W14" s="28">
        <v>8241.2000000000007</v>
      </c>
      <c r="X14" s="28">
        <v>6979.201</v>
      </c>
      <c r="Y14" s="28">
        <v>5450</v>
      </c>
      <c r="Z14" s="28">
        <v>4631.9759999999997</v>
      </c>
      <c r="AA14" s="28">
        <v>6690</v>
      </c>
      <c r="AB14" s="28">
        <v>6645.86</v>
      </c>
      <c r="AC14" s="28">
        <v>25111.200000000001</v>
      </c>
      <c r="AD14" s="28">
        <v>24617.112099999998</v>
      </c>
      <c r="AE14" s="28">
        <v>0</v>
      </c>
      <c r="AF14" s="28">
        <v>0</v>
      </c>
      <c r="AG14" s="28">
        <v>152639.1</v>
      </c>
      <c r="AH14" s="28">
        <v>149888.85200000001</v>
      </c>
      <c r="AI14" s="28">
        <v>152639.1</v>
      </c>
      <c r="AJ14" s="28">
        <v>149888.85200000001</v>
      </c>
      <c r="AK14" s="28">
        <v>8240</v>
      </c>
      <c r="AL14" s="28">
        <v>8240</v>
      </c>
      <c r="AM14" s="28">
        <v>690</v>
      </c>
      <c r="AN14" s="28">
        <v>690</v>
      </c>
      <c r="AO14" s="28">
        <v>13700</v>
      </c>
      <c r="AP14" s="28">
        <v>13545.29</v>
      </c>
      <c r="AQ14" s="28">
        <v>2240</v>
      </c>
      <c r="AR14" s="28">
        <v>1739.67</v>
      </c>
      <c r="AS14" s="28">
        <v>2990</v>
      </c>
      <c r="AT14" s="28">
        <v>1739.67</v>
      </c>
      <c r="AU14" s="28"/>
      <c r="AV14" s="28"/>
      <c r="AW14" s="28">
        <v>750</v>
      </c>
      <c r="AX14" s="28">
        <v>0</v>
      </c>
      <c r="AY14" s="28"/>
      <c r="AZ14" s="28"/>
      <c r="BA14" s="28">
        <v>750</v>
      </c>
      <c r="BB14" s="28">
        <v>0</v>
      </c>
      <c r="BC14" s="28">
        <v>91447.240600000005</v>
      </c>
      <c r="BD14" s="28">
        <v>62139.635999999999</v>
      </c>
      <c r="BE14" s="28">
        <v>7220.25</v>
      </c>
      <c r="BF14" s="28">
        <v>6315.5</v>
      </c>
      <c r="BG14" s="28"/>
      <c r="BH14" s="28"/>
      <c r="BI14" s="28">
        <v>-488.71</v>
      </c>
      <c r="BJ14" s="28">
        <v>-1316.29</v>
      </c>
      <c r="BK14" s="28">
        <v>-4391.54</v>
      </c>
      <c r="BL14" s="28">
        <v>-5460.4</v>
      </c>
      <c r="BM14" s="87"/>
      <c r="BN14" s="87"/>
    </row>
    <row r="15" spans="1:66" ht="13.5" customHeight="1">
      <c r="A15" s="77">
        <v>4</v>
      </c>
      <c r="B15" s="39" t="s">
        <v>28</v>
      </c>
      <c r="C15" s="33">
        <f t="shared" si="3"/>
        <v>312270.23439999996</v>
      </c>
      <c r="D15" s="33">
        <f t="shared" si="4"/>
        <v>209750.2114</v>
      </c>
      <c r="E15" s="33">
        <f t="shared" si="5"/>
        <v>248969.75199999998</v>
      </c>
      <c r="F15" s="33">
        <f t="shared" si="6"/>
        <v>204171.60639999999</v>
      </c>
      <c r="G15" s="33">
        <f t="shared" si="7"/>
        <v>63300.482400000001</v>
      </c>
      <c r="H15" s="33">
        <f t="shared" si="8"/>
        <v>5578.6049999999996</v>
      </c>
      <c r="I15" s="28">
        <v>94500</v>
      </c>
      <c r="J15" s="28">
        <v>74830.127999999997</v>
      </c>
      <c r="K15" s="28">
        <v>0</v>
      </c>
      <c r="L15" s="28">
        <v>0</v>
      </c>
      <c r="M15" s="28">
        <v>29446</v>
      </c>
      <c r="N15" s="28">
        <v>23247.753400000001</v>
      </c>
      <c r="O15" s="28">
        <v>5000</v>
      </c>
      <c r="P15" s="28">
        <v>4494.5074999999997</v>
      </c>
      <c r="Q15" s="28">
        <v>7150</v>
      </c>
      <c r="R15" s="28">
        <v>6838.4769999999999</v>
      </c>
      <c r="S15" s="28">
        <v>1250</v>
      </c>
      <c r="T15" s="28">
        <v>845.96100000000001</v>
      </c>
      <c r="U15" s="28">
        <v>1475</v>
      </c>
      <c r="V15" s="28">
        <v>811.6</v>
      </c>
      <c r="W15" s="28">
        <v>2918</v>
      </c>
      <c r="X15" s="28">
        <v>2125.1176</v>
      </c>
      <c r="Y15" s="28">
        <v>100</v>
      </c>
      <c r="Z15" s="28">
        <v>100</v>
      </c>
      <c r="AA15" s="28">
        <v>200</v>
      </c>
      <c r="AB15" s="28">
        <v>155</v>
      </c>
      <c r="AC15" s="28">
        <v>8583</v>
      </c>
      <c r="AD15" s="28">
        <v>6500.7272999999996</v>
      </c>
      <c r="AE15" s="28">
        <v>0</v>
      </c>
      <c r="AF15" s="28">
        <v>0</v>
      </c>
      <c r="AG15" s="28">
        <v>81406.751999999993</v>
      </c>
      <c r="AH15" s="28">
        <v>78102.735000000001</v>
      </c>
      <c r="AI15" s="28">
        <v>81406.751999999993</v>
      </c>
      <c r="AJ15" s="28">
        <v>78102.735000000001</v>
      </c>
      <c r="AK15" s="28">
        <v>22976</v>
      </c>
      <c r="AL15" s="28">
        <v>22976</v>
      </c>
      <c r="AM15" s="28"/>
      <c r="AN15" s="28"/>
      <c r="AO15" s="28">
        <v>6500</v>
      </c>
      <c r="AP15" s="28">
        <v>4155</v>
      </c>
      <c r="AQ15" s="28">
        <v>14141</v>
      </c>
      <c r="AR15" s="28">
        <v>859.99</v>
      </c>
      <c r="AS15" s="28">
        <v>14141</v>
      </c>
      <c r="AT15" s="28">
        <v>859.99</v>
      </c>
      <c r="AU15" s="28"/>
      <c r="AV15" s="28"/>
      <c r="AW15" s="28">
        <v>12414</v>
      </c>
      <c r="AX15" s="28">
        <v>0</v>
      </c>
      <c r="AY15" s="28"/>
      <c r="AZ15" s="28"/>
      <c r="BA15" s="28"/>
      <c r="BB15" s="28"/>
      <c r="BC15" s="28">
        <v>41090.639999999999</v>
      </c>
      <c r="BD15" s="28">
        <v>9146.1679999999997</v>
      </c>
      <c r="BE15" s="28">
        <v>24209.842400000001</v>
      </c>
      <c r="BF15" s="28">
        <v>5463.1</v>
      </c>
      <c r="BG15" s="28"/>
      <c r="BH15" s="28"/>
      <c r="BI15" s="28">
        <v>-1000</v>
      </c>
      <c r="BJ15" s="28">
        <v>-4362.3140000000003</v>
      </c>
      <c r="BK15" s="28">
        <v>-1000</v>
      </c>
      <c r="BL15" s="28">
        <v>-4668.3490000000002</v>
      </c>
      <c r="BM15" s="87"/>
      <c r="BN15" s="87"/>
    </row>
    <row r="16" spans="1:66" ht="13.5" customHeight="1">
      <c r="A16" s="77">
        <v>5</v>
      </c>
      <c r="B16" s="88" t="s">
        <v>29</v>
      </c>
      <c r="C16" s="33">
        <f t="shared" si="3"/>
        <v>162997.7133</v>
      </c>
      <c r="D16" s="33">
        <f t="shared" si="4"/>
        <v>157594.83660000001</v>
      </c>
      <c r="E16" s="33">
        <f t="shared" si="5"/>
        <v>140110.1</v>
      </c>
      <c r="F16" s="33">
        <f t="shared" si="6"/>
        <v>134876.94960000002</v>
      </c>
      <c r="G16" s="33">
        <f t="shared" si="7"/>
        <v>22887.613300000001</v>
      </c>
      <c r="H16" s="33">
        <f t="shared" si="8"/>
        <v>22717.886999999999</v>
      </c>
      <c r="I16" s="28">
        <v>34500</v>
      </c>
      <c r="J16" s="28">
        <v>34036.730000000003</v>
      </c>
      <c r="K16" s="28">
        <v>0</v>
      </c>
      <c r="L16" s="28">
        <v>0</v>
      </c>
      <c r="M16" s="28">
        <v>13840</v>
      </c>
      <c r="N16" s="28">
        <v>11895.811600000001</v>
      </c>
      <c r="O16" s="28">
        <v>5460</v>
      </c>
      <c r="P16" s="28">
        <v>5352.1189999999997</v>
      </c>
      <c r="Q16" s="28">
        <v>0</v>
      </c>
      <c r="R16" s="28">
        <v>0</v>
      </c>
      <c r="S16" s="28">
        <v>780</v>
      </c>
      <c r="T16" s="28">
        <v>667.45460000000003</v>
      </c>
      <c r="U16" s="28">
        <v>250</v>
      </c>
      <c r="V16" s="28">
        <v>212</v>
      </c>
      <c r="W16" s="28">
        <v>2225</v>
      </c>
      <c r="X16" s="28">
        <v>2095.8980000000001</v>
      </c>
      <c r="Y16" s="28">
        <v>1025</v>
      </c>
      <c r="Z16" s="28">
        <v>945</v>
      </c>
      <c r="AA16" s="28">
        <v>300</v>
      </c>
      <c r="AB16" s="28">
        <v>290.2</v>
      </c>
      <c r="AC16" s="28">
        <v>4000</v>
      </c>
      <c r="AD16" s="28">
        <v>2670.1480000000001</v>
      </c>
      <c r="AE16" s="28">
        <v>0</v>
      </c>
      <c r="AF16" s="28">
        <v>0</v>
      </c>
      <c r="AG16" s="28">
        <v>88170.1</v>
      </c>
      <c r="AH16" s="28">
        <v>85700.207999999999</v>
      </c>
      <c r="AI16" s="28">
        <v>88170.1</v>
      </c>
      <c r="AJ16" s="28">
        <v>85700.207999999999</v>
      </c>
      <c r="AK16" s="28">
        <v>2087</v>
      </c>
      <c r="AL16" s="28">
        <v>2087</v>
      </c>
      <c r="AM16" s="28"/>
      <c r="AN16" s="28"/>
      <c r="AO16" s="28">
        <v>1010</v>
      </c>
      <c r="AP16" s="28">
        <v>975</v>
      </c>
      <c r="AQ16" s="28">
        <v>503</v>
      </c>
      <c r="AR16" s="28">
        <v>182.2</v>
      </c>
      <c r="AS16" s="28">
        <v>503</v>
      </c>
      <c r="AT16" s="28">
        <v>182.2</v>
      </c>
      <c r="AU16" s="28"/>
      <c r="AV16" s="28"/>
      <c r="AW16" s="28">
        <v>307</v>
      </c>
      <c r="AX16" s="28">
        <v>0</v>
      </c>
      <c r="AY16" s="28"/>
      <c r="AZ16" s="28"/>
      <c r="BA16" s="28"/>
      <c r="BB16" s="28"/>
      <c r="BC16" s="28">
        <v>24338.848300000001</v>
      </c>
      <c r="BD16" s="28">
        <v>24334.368999999999</v>
      </c>
      <c r="BE16" s="28">
        <v>2438.3969999999999</v>
      </c>
      <c r="BF16" s="28">
        <v>2396</v>
      </c>
      <c r="BG16" s="28"/>
      <c r="BH16" s="28"/>
      <c r="BI16" s="28">
        <v>-3014.6320000000001</v>
      </c>
      <c r="BJ16" s="28">
        <v>-3727.0740000000001</v>
      </c>
      <c r="BK16" s="28">
        <v>-875</v>
      </c>
      <c r="BL16" s="28">
        <v>-285.40800000000002</v>
      </c>
      <c r="BM16" s="87"/>
      <c r="BN16" s="87"/>
    </row>
    <row r="17" spans="1:66" ht="13.5" customHeight="1">
      <c r="A17" s="77">
        <v>6</v>
      </c>
      <c r="B17" s="88" t="s">
        <v>30</v>
      </c>
      <c r="C17" s="33">
        <f t="shared" si="3"/>
        <v>557055.9486</v>
      </c>
      <c r="D17" s="33">
        <f t="shared" si="4"/>
        <v>452174.85219999996</v>
      </c>
      <c r="E17" s="33">
        <f t="shared" si="5"/>
        <v>556989.35719999997</v>
      </c>
      <c r="F17" s="33">
        <f t="shared" si="6"/>
        <v>543585.04119999998</v>
      </c>
      <c r="G17" s="33">
        <f t="shared" si="7"/>
        <v>66.591400000004796</v>
      </c>
      <c r="H17" s="33">
        <f t="shared" si="8"/>
        <v>-91410.188999999998</v>
      </c>
      <c r="I17" s="28">
        <v>172961.39</v>
      </c>
      <c r="J17" s="28">
        <v>171982.601</v>
      </c>
      <c r="K17" s="28">
        <v>0</v>
      </c>
      <c r="L17" s="28">
        <v>0</v>
      </c>
      <c r="M17" s="28">
        <v>119619.19319999999</v>
      </c>
      <c r="N17" s="28">
        <v>110243.6222</v>
      </c>
      <c r="O17" s="28">
        <v>17062.050800000001</v>
      </c>
      <c r="P17" s="28">
        <v>15976.7196</v>
      </c>
      <c r="Q17" s="28">
        <v>2354</v>
      </c>
      <c r="R17" s="28">
        <v>2353.3253</v>
      </c>
      <c r="S17" s="28">
        <v>1623.9898000000001</v>
      </c>
      <c r="T17" s="28">
        <v>1563.6419000000001</v>
      </c>
      <c r="U17" s="28">
        <v>1130</v>
      </c>
      <c r="V17" s="28">
        <v>1098.4000000000001</v>
      </c>
      <c r="W17" s="28">
        <v>21338.629000000001</v>
      </c>
      <c r="X17" s="28">
        <v>18244.090499999998</v>
      </c>
      <c r="Y17" s="28">
        <v>17024.845000000001</v>
      </c>
      <c r="Z17" s="28">
        <v>15244.14</v>
      </c>
      <c r="AA17" s="28">
        <v>10912</v>
      </c>
      <c r="AB17" s="28">
        <v>10368</v>
      </c>
      <c r="AC17" s="28">
        <v>58145.723599999998</v>
      </c>
      <c r="AD17" s="28">
        <v>53661.852899999998</v>
      </c>
      <c r="AE17" s="28">
        <v>0</v>
      </c>
      <c r="AF17" s="28">
        <v>0</v>
      </c>
      <c r="AG17" s="28">
        <v>238234.8</v>
      </c>
      <c r="AH17" s="28">
        <v>236280.05499999999</v>
      </c>
      <c r="AI17" s="28">
        <v>238234.8</v>
      </c>
      <c r="AJ17" s="28">
        <v>236280.05499999999</v>
      </c>
      <c r="AK17" s="28">
        <v>11975.46</v>
      </c>
      <c r="AL17" s="28">
        <v>11972.405000000001</v>
      </c>
      <c r="AM17" s="28"/>
      <c r="AN17" s="28"/>
      <c r="AO17" s="28">
        <v>11043</v>
      </c>
      <c r="AP17" s="28">
        <v>11043</v>
      </c>
      <c r="AQ17" s="28">
        <v>3155.5140000000001</v>
      </c>
      <c r="AR17" s="28">
        <v>2063.3580000000002</v>
      </c>
      <c r="AS17" s="28">
        <v>3155.5140000000001</v>
      </c>
      <c r="AT17" s="28">
        <v>2063.3580000000002</v>
      </c>
      <c r="AU17" s="28"/>
      <c r="AV17" s="28"/>
      <c r="AW17" s="28">
        <v>900</v>
      </c>
      <c r="AX17" s="28">
        <v>0</v>
      </c>
      <c r="AY17" s="28"/>
      <c r="AZ17" s="28"/>
      <c r="BA17" s="28"/>
      <c r="BB17" s="28"/>
      <c r="BC17" s="28">
        <v>110075.9914</v>
      </c>
      <c r="BD17" s="28">
        <v>23345.781999999999</v>
      </c>
      <c r="BE17" s="28">
        <v>20990.6</v>
      </c>
      <c r="BF17" s="28">
        <v>16804.174999999999</v>
      </c>
      <c r="BG17" s="28"/>
      <c r="BH17" s="28"/>
      <c r="BI17" s="28">
        <v>-11000</v>
      </c>
      <c r="BJ17" s="28">
        <v>-14999.888999999999</v>
      </c>
      <c r="BK17" s="28">
        <v>-120000</v>
      </c>
      <c r="BL17" s="28">
        <v>-116560.257</v>
      </c>
      <c r="BM17" s="87"/>
      <c r="BN17" s="87"/>
    </row>
    <row r="18" spans="1:66" ht="13.5" customHeight="1">
      <c r="A18" s="77">
        <v>7</v>
      </c>
      <c r="B18" s="88" t="s">
        <v>31</v>
      </c>
      <c r="C18" s="33">
        <f t="shared" si="3"/>
        <v>53106.128200000006</v>
      </c>
      <c r="D18" s="33">
        <f t="shared" si="4"/>
        <v>53106.128200000006</v>
      </c>
      <c r="E18" s="33">
        <f t="shared" si="5"/>
        <v>53217.968200000003</v>
      </c>
      <c r="F18" s="33">
        <f t="shared" si="6"/>
        <v>53217.968200000003</v>
      </c>
      <c r="G18" s="33">
        <f t="shared" si="7"/>
        <v>-111.84</v>
      </c>
      <c r="H18" s="33">
        <f t="shared" si="8"/>
        <v>-111.84</v>
      </c>
      <c r="I18" s="28">
        <v>14380.948</v>
      </c>
      <c r="J18" s="28">
        <v>14380.948</v>
      </c>
      <c r="K18" s="28">
        <v>0</v>
      </c>
      <c r="L18" s="28">
        <v>0</v>
      </c>
      <c r="M18" s="28">
        <v>3676.0201999999999</v>
      </c>
      <c r="N18" s="28">
        <v>3676.0201999999999</v>
      </c>
      <c r="O18" s="28">
        <v>450.8272</v>
      </c>
      <c r="P18" s="28">
        <v>450.8272</v>
      </c>
      <c r="Q18" s="28"/>
      <c r="R18" s="28"/>
      <c r="S18" s="28">
        <v>102.74299999999999</v>
      </c>
      <c r="T18" s="28">
        <v>102.74299999999999</v>
      </c>
      <c r="U18" s="28"/>
      <c r="V18" s="28"/>
      <c r="W18" s="28">
        <v>220</v>
      </c>
      <c r="X18" s="28">
        <v>220</v>
      </c>
      <c r="Y18" s="28"/>
      <c r="Z18" s="28"/>
      <c r="AA18" s="28">
        <v>50</v>
      </c>
      <c r="AB18" s="28">
        <v>50</v>
      </c>
      <c r="AC18" s="28">
        <v>2813.45</v>
      </c>
      <c r="AD18" s="28">
        <v>2813.45</v>
      </c>
      <c r="AE18" s="28">
        <v>0</v>
      </c>
      <c r="AF18" s="28">
        <v>0</v>
      </c>
      <c r="AG18" s="28">
        <v>30425</v>
      </c>
      <c r="AH18" s="28">
        <v>30425</v>
      </c>
      <c r="AI18" s="28">
        <v>30425</v>
      </c>
      <c r="AJ18" s="28">
        <v>30425</v>
      </c>
      <c r="AK18" s="28"/>
      <c r="AL18" s="28"/>
      <c r="AM18" s="28"/>
      <c r="AN18" s="28"/>
      <c r="AO18" s="28">
        <v>4610</v>
      </c>
      <c r="AP18" s="28">
        <v>4610</v>
      </c>
      <c r="AQ18" s="28">
        <v>126</v>
      </c>
      <c r="AR18" s="28">
        <v>126</v>
      </c>
      <c r="AS18" s="28">
        <v>126</v>
      </c>
      <c r="AT18" s="28">
        <v>126</v>
      </c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>
        <v>-111.84</v>
      </c>
      <c r="BL18" s="28">
        <v>-111.84</v>
      </c>
      <c r="BM18" s="87"/>
      <c r="BN18" s="87"/>
    </row>
    <row r="19" spans="1:66" ht="13.5" customHeight="1">
      <c r="A19" s="77">
        <v>8</v>
      </c>
      <c r="B19" s="88" t="s">
        <v>32</v>
      </c>
      <c r="C19" s="33">
        <f t="shared" si="3"/>
        <v>12800.535400000001</v>
      </c>
      <c r="D19" s="33">
        <f t="shared" si="4"/>
        <v>12793.571899999999</v>
      </c>
      <c r="E19" s="33">
        <f t="shared" si="5"/>
        <v>11721.050000000001</v>
      </c>
      <c r="F19" s="33">
        <f t="shared" si="6"/>
        <v>11714.6399</v>
      </c>
      <c r="G19" s="33">
        <f t="shared" si="7"/>
        <v>1079.4854</v>
      </c>
      <c r="H19" s="33">
        <f t="shared" si="8"/>
        <v>1078.9319999999998</v>
      </c>
      <c r="I19" s="28">
        <v>10015.530000000001</v>
      </c>
      <c r="J19" s="28">
        <v>10014.92</v>
      </c>
      <c r="K19" s="28">
        <v>0</v>
      </c>
      <c r="L19" s="28">
        <v>0</v>
      </c>
      <c r="M19" s="28">
        <v>1022.52</v>
      </c>
      <c r="N19" s="28">
        <v>1021.7199000000001</v>
      </c>
      <c r="O19" s="28">
        <v>711.12</v>
      </c>
      <c r="P19" s="28">
        <v>711.11990000000003</v>
      </c>
      <c r="Q19" s="28"/>
      <c r="R19" s="28"/>
      <c r="S19" s="28"/>
      <c r="T19" s="28"/>
      <c r="U19" s="28"/>
      <c r="V19" s="28"/>
      <c r="W19" s="28">
        <v>170.4</v>
      </c>
      <c r="X19" s="28">
        <v>169.6</v>
      </c>
      <c r="Y19" s="28">
        <v>170.4</v>
      </c>
      <c r="Z19" s="28">
        <v>169.6</v>
      </c>
      <c r="AA19" s="28">
        <v>41</v>
      </c>
      <c r="AB19" s="28">
        <v>41</v>
      </c>
      <c r="AC19" s="28">
        <v>100</v>
      </c>
      <c r="AD19" s="28">
        <v>100</v>
      </c>
      <c r="AE19" s="28">
        <v>0</v>
      </c>
      <c r="AF19" s="28">
        <v>0</v>
      </c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>
        <v>683</v>
      </c>
      <c r="AR19" s="28">
        <v>678</v>
      </c>
      <c r="AS19" s="28">
        <v>683</v>
      </c>
      <c r="AT19" s="28">
        <v>678</v>
      </c>
      <c r="AU19" s="28"/>
      <c r="AV19" s="28"/>
      <c r="AW19" s="28">
        <v>565</v>
      </c>
      <c r="AX19" s="28">
        <v>560</v>
      </c>
      <c r="AY19" s="28"/>
      <c r="AZ19" s="28"/>
      <c r="BA19" s="28"/>
      <c r="BB19" s="28"/>
      <c r="BC19" s="28">
        <v>1532.7103999999999</v>
      </c>
      <c r="BD19" s="28">
        <v>1532.1569999999999</v>
      </c>
      <c r="BE19" s="28"/>
      <c r="BF19" s="28"/>
      <c r="BG19" s="28"/>
      <c r="BH19" s="28"/>
      <c r="BI19" s="28"/>
      <c r="BJ19" s="28"/>
      <c r="BK19" s="28">
        <v>-453.22500000000002</v>
      </c>
      <c r="BL19" s="28">
        <v>-453.22500000000002</v>
      </c>
      <c r="BM19" s="87"/>
      <c r="BN19" s="87"/>
    </row>
    <row r="20" spans="1:66" ht="13.5" customHeight="1">
      <c r="A20" s="77">
        <v>9</v>
      </c>
      <c r="B20" s="88" t="s">
        <v>33</v>
      </c>
      <c r="C20" s="33">
        <f t="shared" si="3"/>
        <v>4600.0410000000002</v>
      </c>
      <c r="D20" s="33">
        <f t="shared" si="4"/>
        <v>4334.4110000000001</v>
      </c>
      <c r="E20" s="33">
        <f t="shared" si="5"/>
        <v>4361.2</v>
      </c>
      <c r="F20" s="33">
        <f t="shared" si="6"/>
        <v>4334.4110000000001</v>
      </c>
      <c r="G20" s="33">
        <f t="shared" si="7"/>
        <v>238.84100000000001</v>
      </c>
      <c r="H20" s="33">
        <f t="shared" si="8"/>
        <v>0</v>
      </c>
      <c r="I20" s="28">
        <v>4251.2</v>
      </c>
      <c r="J20" s="28">
        <v>4250.7209999999995</v>
      </c>
      <c r="K20" s="28">
        <v>0</v>
      </c>
      <c r="L20" s="28">
        <v>0</v>
      </c>
      <c r="M20" s="28">
        <v>55</v>
      </c>
      <c r="N20" s="28">
        <v>29.1</v>
      </c>
      <c r="O20" s="28">
        <v>25</v>
      </c>
      <c r="P20" s="28">
        <v>11.1</v>
      </c>
      <c r="Q20" s="28"/>
      <c r="R20" s="28"/>
      <c r="S20" s="28"/>
      <c r="T20" s="28"/>
      <c r="U20" s="28">
        <v>15</v>
      </c>
      <c r="V20" s="28">
        <v>15</v>
      </c>
      <c r="W20" s="28"/>
      <c r="X20" s="28"/>
      <c r="Y20" s="28"/>
      <c r="Z20" s="28"/>
      <c r="AA20" s="28"/>
      <c r="AB20" s="28"/>
      <c r="AC20" s="28">
        <v>15</v>
      </c>
      <c r="AD20" s="28">
        <v>3</v>
      </c>
      <c r="AE20" s="28">
        <v>0</v>
      </c>
      <c r="AF20" s="28">
        <v>0</v>
      </c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>
        <v>55</v>
      </c>
      <c r="AR20" s="28">
        <v>54.59</v>
      </c>
      <c r="AS20" s="28">
        <v>55</v>
      </c>
      <c r="AT20" s="28">
        <v>54.59</v>
      </c>
      <c r="AU20" s="28"/>
      <c r="AV20" s="28"/>
      <c r="AW20" s="28"/>
      <c r="AX20" s="28"/>
      <c r="AY20" s="28"/>
      <c r="AZ20" s="28"/>
      <c r="BA20" s="28"/>
      <c r="BB20" s="28"/>
      <c r="BC20" s="28">
        <v>0</v>
      </c>
      <c r="BD20" s="28">
        <v>0</v>
      </c>
      <c r="BE20" s="28">
        <v>238.84100000000001</v>
      </c>
      <c r="BF20" s="28">
        <v>0</v>
      </c>
      <c r="BG20" s="28"/>
      <c r="BH20" s="28"/>
      <c r="BI20" s="28"/>
      <c r="BJ20" s="28"/>
      <c r="BK20" s="28"/>
      <c r="BL20" s="28"/>
      <c r="BM20" s="87"/>
      <c r="BN20" s="87"/>
    </row>
    <row r="21" spans="1:66" ht="13.5" customHeight="1">
      <c r="A21" s="77">
        <v>10</v>
      </c>
      <c r="B21" s="88" t="s">
        <v>34</v>
      </c>
      <c r="C21" s="33">
        <f t="shared" si="3"/>
        <v>100473.96290000001</v>
      </c>
      <c r="D21" s="33">
        <f t="shared" si="4"/>
        <v>77303.275500000003</v>
      </c>
      <c r="E21" s="33">
        <f t="shared" si="5"/>
        <v>88343.400000000009</v>
      </c>
      <c r="F21" s="33">
        <f t="shared" si="6"/>
        <v>77567.204500000007</v>
      </c>
      <c r="G21" s="33">
        <f t="shared" si="7"/>
        <v>12130.562900000001</v>
      </c>
      <c r="H21" s="33">
        <f t="shared" si="8"/>
        <v>-263.92899999999997</v>
      </c>
      <c r="I21" s="28">
        <v>29900</v>
      </c>
      <c r="J21" s="28">
        <v>29405</v>
      </c>
      <c r="K21" s="28">
        <v>0</v>
      </c>
      <c r="L21" s="28">
        <v>0</v>
      </c>
      <c r="M21" s="28">
        <v>8050</v>
      </c>
      <c r="N21" s="28">
        <v>5040.5245000000004</v>
      </c>
      <c r="O21" s="28">
        <v>1400</v>
      </c>
      <c r="P21" s="28">
        <v>1144.8955000000001</v>
      </c>
      <c r="Q21" s="28">
        <v>370</v>
      </c>
      <c r="R21" s="28">
        <v>0</v>
      </c>
      <c r="S21" s="28">
        <v>450</v>
      </c>
      <c r="T21" s="28">
        <v>335.56900000000002</v>
      </c>
      <c r="U21" s="28">
        <v>300</v>
      </c>
      <c r="V21" s="28">
        <v>229.2</v>
      </c>
      <c r="W21" s="28">
        <v>1270</v>
      </c>
      <c r="X21" s="28">
        <v>802</v>
      </c>
      <c r="Y21" s="28">
        <v>1020</v>
      </c>
      <c r="Z21" s="28">
        <v>650</v>
      </c>
      <c r="AA21" s="28">
        <v>1000</v>
      </c>
      <c r="AB21" s="28">
        <v>160</v>
      </c>
      <c r="AC21" s="28">
        <v>3090</v>
      </c>
      <c r="AD21" s="28">
        <v>2240.36</v>
      </c>
      <c r="AE21" s="28">
        <v>0</v>
      </c>
      <c r="AF21" s="28">
        <v>0</v>
      </c>
      <c r="AG21" s="28">
        <v>37087.599999999999</v>
      </c>
      <c r="AH21" s="28">
        <v>37087.599999999999</v>
      </c>
      <c r="AI21" s="28">
        <v>37087.599999999999</v>
      </c>
      <c r="AJ21" s="28">
        <v>37087.599999999999</v>
      </c>
      <c r="AK21" s="28"/>
      <c r="AL21" s="28"/>
      <c r="AM21" s="28"/>
      <c r="AN21" s="28"/>
      <c r="AO21" s="28">
        <v>3000</v>
      </c>
      <c r="AP21" s="28">
        <v>2962</v>
      </c>
      <c r="AQ21" s="28">
        <v>10305.799999999999</v>
      </c>
      <c r="AR21" s="28">
        <v>3072.08</v>
      </c>
      <c r="AS21" s="28">
        <v>10305.799999999999</v>
      </c>
      <c r="AT21" s="28">
        <v>3072.08</v>
      </c>
      <c r="AU21" s="28"/>
      <c r="AV21" s="28"/>
      <c r="AW21" s="28">
        <v>9495.7999999999993</v>
      </c>
      <c r="AX21" s="28">
        <v>2324.2800000000002</v>
      </c>
      <c r="AY21" s="28"/>
      <c r="AZ21" s="28"/>
      <c r="BA21" s="28"/>
      <c r="BB21" s="28"/>
      <c r="BC21" s="28">
        <v>10000</v>
      </c>
      <c r="BD21" s="28">
        <v>0</v>
      </c>
      <c r="BE21" s="28">
        <v>3130.5628999999999</v>
      </c>
      <c r="BF21" s="28">
        <v>884.08</v>
      </c>
      <c r="BG21" s="28"/>
      <c r="BH21" s="28"/>
      <c r="BI21" s="28">
        <v>0</v>
      </c>
      <c r="BJ21" s="28">
        <v>-224.357</v>
      </c>
      <c r="BK21" s="28">
        <v>-1000</v>
      </c>
      <c r="BL21" s="28">
        <v>-923.65200000000004</v>
      </c>
      <c r="BM21" s="87"/>
      <c r="BN21" s="87"/>
    </row>
    <row r="22" spans="1:66" ht="13.5" customHeight="1">
      <c r="A22" s="77">
        <v>11</v>
      </c>
      <c r="B22" s="88" t="s">
        <v>35</v>
      </c>
      <c r="C22" s="33">
        <f t="shared" si="3"/>
        <v>106646.09240000001</v>
      </c>
      <c r="D22" s="33">
        <f t="shared" si="4"/>
        <v>101823.7113</v>
      </c>
      <c r="E22" s="33">
        <f t="shared" si="5"/>
        <v>105923.8</v>
      </c>
      <c r="F22" s="33">
        <f t="shared" si="6"/>
        <v>101239.893</v>
      </c>
      <c r="G22" s="33">
        <f t="shared" si="7"/>
        <v>722.29240000000027</v>
      </c>
      <c r="H22" s="33">
        <f t="shared" si="8"/>
        <v>583.81829999999991</v>
      </c>
      <c r="I22" s="28">
        <v>39500</v>
      </c>
      <c r="J22" s="28">
        <v>39312.449999999997</v>
      </c>
      <c r="K22" s="28">
        <v>0</v>
      </c>
      <c r="L22" s="28">
        <v>0</v>
      </c>
      <c r="M22" s="28">
        <v>16723.8</v>
      </c>
      <c r="N22" s="28">
        <v>13782.228999999999</v>
      </c>
      <c r="O22" s="28">
        <v>1015</v>
      </c>
      <c r="P22" s="28">
        <v>1014.3959</v>
      </c>
      <c r="Q22" s="28">
        <v>4400</v>
      </c>
      <c r="R22" s="28">
        <v>3252.8960000000002</v>
      </c>
      <c r="S22" s="28">
        <v>450</v>
      </c>
      <c r="T22" s="28">
        <v>303.42700000000002</v>
      </c>
      <c r="U22" s="28">
        <v>350</v>
      </c>
      <c r="V22" s="28">
        <v>169.5</v>
      </c>
      <c r="W22" s="28">
        <v>1690.1</v>
      </c>
      <c r="X22" s="28">
        <v>1327.356</v>
      </c>
      <c r="Y22" s="28">
        <v>560.1</v>
      </c>
      <c r="Z22" s="28">
        <v>423.55599999999998</v>
      </c>
      <c r="AA22" s="28">
        <v>2700</v>
      </c>
      <c r="AB22" s="28">
        <v>2331.1347999999998</v>
      </c>
      <c r="AC22" s="28">
        <v>3765</v>
      </c>
      <c r="AD22" s="28">
        <v>3653.5192999999999</v>
      </c>
      <c r="AE22" s="28">
        <v>0</v>
      </c>
      <c r="AF22" s="28">
        <v>0</v>
      </c>
      <c r="AG22" s="28">
        <v>47500</v>
      </c>
      <c r="AH22" s="28">
        <v>46945.214</v>
      </c>
      <c r="AI22" s="28">
        <v>47500</v>
      </c>
      <c r="AJ22" s="28">
        <v>46945.214</v>
      </c>
      <c r="AK22" s="28"/>
      <c r="AL22" s="28"/>
      <c r="AM22" s="28"/>
      <c r="AN22" s="28"/>
      <c r="AO22" s="28">
        <v>870</v>
      </c>
      <c r="AP22" s="28">
        <v>870</v>
      </c>
      <c r="AQ22" s="28">
        <v>1330</v>
      </c>
      <c r="AR22" s="28">
        <v>330</v>
      </c>
      <c r="AS22" s="28">
        <v>1330</v>
      </c>
      <c r="AT22" s="28">
        <v>330</v>
      </c>
      <c r="AU22" s="28"/>
      <c r="AV22" s="28"/>
      <c r="AW22" s="28">
        <v>1000</v>
      </c>
      <c r="AX22" s="28">
        <v>0</v>
      </c>
      <c r="AY22" s="28"/>
      <c r="AZ22" s="28"/>
      <c r="BA22" s="28"/>
      <c r="BB22" s="28"/>
      <c r="BC22" s="28">
        <v>4000</v>
      </c>
      <c r="BD22" s="28">
        <v>3226.9503</v>
      </c>
      <c r="BE22" s="28">
        <v>1722.2924</v>
      </c>
      <c r="BF22" s="28">
        <v>1213.8</v>
      </c>
      <c r="BG22" s="28"/>
      <c r="BH22" s="28"/>
      <c r="BI22" s="28">
        <v>0</v>
      </c>
      <c r="BJ22" s="28">
        <v>-94.5</v>
      </c>
      <c r="BK22" s="28">
        <v>-5000</v>
      </c>
      <c r="BL22" s="28">
        <v>-3762.4319999999998</v>
      </c>
      <c r="BM22" s="87"/>
      <c r="BN22" s="87"/>
    </row>
    <row r="23" spans="1:66" ht="13.5" customHeight="1">
      <c r="A23" s="77">
        <v>12</v>
      </c>
      <c r="B23" s="88" t="s">
        <v>36</v>
      </c>
      <c r="C23" s="33">
        <f t="shared" si="3"/>
        <v>12200.0527</v>
      </c>
      <c r="D23" s="33">
        <f t="shared" si="4"/>
        <v>12089.9</v>
      </c>
      <c r="E23" s="33">
        <f t="shared" si="5"/>
        <v>12106.4</v>
      </c>
      <c r="F23" s="33">
        <f t="shared" si="6"/>
        <v>12089.9</v>
      </c>
      <c r="G23" s="33">
        <f t="shared" si="7"/>
        <v>543.65269999999998</v>
      </c>
      <c r="H23" s="33">
        <f t="shared" si="8"/>
        <v>450</v>
      </c>
      <c r="I23" s="28">
        <v>10170.799999999999</v>
      </c>
      <c r="J23" s="28">
        <v>10170.799999999999</v>
      </c>
      <c r="K23" s="28">
        <v>0</v>
      </c>
      <c r="L23" s="28">
        <v>0</v>
      </c>
      <c r="M23" s="28">
        <v>1232</v>
      </c>
      <c r="N23" s="28">
        <v>1215.5</v>
      </c>
      <c r="O23" s="28">
        <v>400</v>
      </c>
      <c r="P23" s="28">
        <v>400</v>
      </c>
      <c r="Q23" s="28"/>
      <c r="R23" s="28"/>
      <c r="S23" s="28">
        <v>182</v>
      </c>
      <c r="T23" s="28">
        <v>165.5</v>
      </c>
      <c r="U23" s="28">
        <v>60</v>
      </c>
      <c r="V23" s="28">
        <v>60</v>
      </c>
      <c r="W23" s="28">
        <v>0</v>
      </c>
      <c r="X23" s="28">
        <v>0</v>
      </c>
      <c r="Y23" s="28">
        <v>0</v>
      </c>
      <c r="Z23" s="28">
        <v>0</v>
      </c>
      <c r="AA23" s="28">
        <v>130</v>
      </c>
      <c r="AB23" s="28">
        <v>130</v>
      </c>
      <c r="AC23" s="28">
        <v>460</v>
      </c>
      <c r="AD23" s="28">
        <v>460</v>
      </c>
      <c r="AE23" s="28">
        <v>0</v>
      </c>
      <c r="AF23" s="28">
        <v>0</v>
      </c>
      <c r="AG23" s="28"/>
      <c r="AH23" s="28"/>
      <c r="AI23" s="28"/>
      <c r="AJ23" s="28"/>
      <c r="AK23" s="28"/>
      <c r="AL23" s="28"/>
      <c r="AM23" s="28"/>
      <c r="AN23" s="28"/>
      <c r="AO23" s="28">
        <v>100</v>
      </c>
      <c r="AP23" s="28">
        <v>100</v>
      </c>
      <c r="AQ23" s="28">
        <v>247.2527</v>
      </c>
      <c r="AR23" s="28">
        <v>153.6</v>
      </c>
      <c r="AS23" s="28">
        <v>603.6</v>
      </c>
      <c r="AT23" s="28">
        <v>603.6</v>
      </c>
      <c r="AU23" s="28">
        <v>93.652699999999996</v>
      </c>
      <c r="AV23" s="28">
        <v>0</v>
      </c>
      <c r="AW23" s="28">
        <v>450</v>
      </c>
      <c r="AX23" s="28">
        <v>450</v>
      </c>
      <c r="AY23" s="28">
        <v>93.652699999999996</v>
      </c>
      <c r="AZ23" s="28">
        <v>0</v>
      </c>
      <c r="BA23" s="28">
        <v>450</v>
      </c>
      <c r="BB23" s="28">
        <v>450</v>
      </c>
      <c r="BC23" s="28"/>
      <c r="BD23" s="28"/>
      <c r="BE23" s="28">
        <v>450</v>
      </c>
      <c r="BF23" s="28">
        <v>450</v>
      </c>
      <c r="BG23" s="28"/>
      <c r="BH23" s="28"/>
      <c r="BI23" s="28"/>
      <c r="BJ23" s="28"/>
      <c r="BK23" s="28"/>
      <c r="BL23" s="28"/>
      <c r="BM23" s="87"/>
      <c r="BN23" s="87"/>
    </row>
    <row r="24" spans="1:66" ht="13.5" customHeight="1">
      <c r="A24" s="77">
        <v>13</v>
      </c>
      <c r="B24" s="88" t="s">
        <v>37</v>
      </c>
      <c r="C24" s="33">
        <f t="shared" si="3"/>
        <v>88496.099999999991</v>
      </c>
      <c r="D24" s="33">
        <f t="shared" si="4"/>
        <v>87814.566000000006</v>
      </c>
      <c r="E24" s="33">
        <f t="shared" si="5"/>
        <v>78549.7</v>
      </c>
      <c r="F24" s="33">
        <f t="shared" si="6"/>
        <v>78120.788</v>
      </c>
      <c r="G24" s="33">
        <f t="shared" si="7"/>
        <v>10841.4</v>
      </c>
      <c r="H24" s="33">
        <f t="shared" si="8"/>
        <v>10588.778</v>
      </c>
      <c r="I24" s="28">
        <v>25960.95</v>
      </c>
      <c r="J24" s="28">
        <v>25959.236000000001</v>
      </c>
      <c r="K24" s="28">
        <v>0</v>
      </c>
      <c r="L24" s="28">
        <v>0</v>
      </c>
      <c r="M24" s="28">
        <v>9687.75</v>
      </c>
      <c r="N24" s="28">
        <v>9419.1180000000004</v>
      </c>
      <c r="O24" s="28">
        <v>1896</v>
      </c>
      <c r="P24" s="28">
        <v>1873.915</v>
      </c>
      <c r="Q24" s="28"/>
      <c r="R24" s="28"/>
      <c r="S24" s="28">
        <v>400</v>
      </c>
      <c r="T24" s="28">
        <v>345.43299999999999</v>
      </c>
      <c r="U24" s="28">
        <v>139</v>
      </c>
      <c r="V24" s="28">
        <v>139</v>
      </c>
      <c r="W24" s="28">
        <v>3385.7</v>
      </c>
      <c r="X24" s="28">
        <v>3370.7</v>
      </c>
      <c r="Y24" s="28">
        <v>3284.7</v>
      </c>
      <c r="Z24" s="28">
        <v>3269.9</v>
      </c>
      <c r="AA24" s="28">
        <v>243</v>
      </c>
      <c r="AB24" s="28">
        <v>243</v>
      </c>
      <c r="AC24" s="28">
        <v>3542.05</v>
      </c>
      <c r="AD24" s="28">
        <v>3372.67</v>
      </c>
      <c r="AE24" s="28">
        <v>0</v>
      </c>
      <c r="AF24" s="28">
        <v>0</v>
      </c>
      <c r="AG24" s="28">
        <v>36125</v>
      </c>
      <c r="AH24" s="28">
        <v>36123.860999999997</v>
      </c>
      <c r="AI24" s="28">
        <v>36125</v>
      </c>
      <c r="AJ24" s="28">
        <v>36123.860999999997</v>
      </c>
      <c r="AK24" s="28">
        <v>300</v>
      </c>
      <c r="AL24" s="28">
        <v>230</v>
      </c>
      <c r="AM24" s="28">
        <v>300</v>
      </c>
      <c r="AN24" s="28">
        <v>230</v>
      </c>
      <c r="AO24" s="28">
        <v>3005</v>
      </c>
      <c r="AP24" s="28">
        <v>2955</v>
      </c>
      <c r="AQ24" s="28">
        <v>2576</v>
      </c>
      <c r="AR24" s="28">
        <v>2538.5729999999999</v>
      </c>
      <c r="AS24" s="28">
        <v>3471</v>
      </c>
      <c r="AT24" s="28">
        <v>3433.5729999999999</v>
      </c>
      <c r="AU24" s="28"/>
      <c r="AV24" s="28"/>
      <c r="AW24" s="28">
        <v>3336</v>
      </c>
      <c r="AX24" s="28">
        <v>3320.223</v>
      </c>
      <c r="AY24" s="28"/>
      <c r="AZ24" s="28"/>
      <c r="BA24" s="28">
        <v>895</v>
      </c>
      <c r="BB24" s="28">
        <v>895</v>
      </c>
      <c r="BC24" s="28">
        <v>7291.4</v>
      </c>
      <c r="BD24" s="28">
        <v>6332.2</v>
      </c>
      <c r="BE24" s="28">
        <v>5400</v>
      </c>
      <c r="BF24" s="28">
        <v>4800</v>
      </c>
      <c r="BG24" s="28">
        <v>150</v>
      </c>
      <c r="BH24" s="28">
        <v>150</v>
      </c>
      <c r="BI24" s="28">
        <v>0</v>
      </c>
      <c r="BJ24" s="28">
        <v>-495.59</v>
      </c>
      <c r="BK24" s="28">
        <v>-2000</v>
      </c>
      <c r="BL24" s="28">
        <v>-197.83199999999999</v>
      </c>
      <c r="BM24" s="87"/>
      <c r="BN24" s="87"/>
    </row>
    <row r="25" spans="1:66" ht="13.5" customHeight="1">
      <c r="A25" s="77">
        <v>14</v>
      </c>
      <c r="B25" s="88" t="s">
        <v>38</v>
      </c>
      <c r="C25" s="33">
        <f t="shared" si="3"/>
        <v>49040.3</v>
      </c>
      <c r="D25" s="33">
        <f t="shared" si="4"/>
        <v>47403.999799999998</v>
      </c>
      <c r="E25" s="33">
        <f t="shared" si="5"/>
        <v>49040.3</v>
      </c>
      <c r="F25" s="33">
        <f t="shared" si="6"/>
        <v>47558.882799999999</v>
      </c>
      <c r="G25" s="33">
        <f t="shared" si="7"/>
        <v>0</v>
      </c>
      <c r="H25" s="33">
        <f t="shared" si="8"/>
        <v>-154.88300000000027</v>
      </c>
      <c r="I25" s="28">
        <v>18470</v>
      </c>
      <c r="J25" s="28">
        <v>18467.815999999999</v>
      </c>
      <c r="K25" s="28">
        <v>0</v>
      </c>
      <c r="L25" s="28">
        <v>0</v>
      </c>
      <c r="M25" s="28">
        <v>6532.3</v>
      </c>
      <c r="N25" s="28">
        <v>6308.6368000000002</v>
      </c>
      <c r="O25" s="28">
        <v>2017</v>
      </c>
      <c r="P25" s="28">
        <v>2016.6021000000001</v>
      </c>
      <c r="Q25" s="28">
        <v>1462</v>
      </c>
      <c r="R25" s="28">
        <v>1462</v>
      </c>
      <c r="S25" s="28">
        <v>190.3</v>
      </c>
      <c r="T25" s="28">
        <v>161.43469999999999</v>
      </c>
      <c r="U25" s="28">
        <v>30</v>
      </c>
      <c r="V25" s="28">
        <v>0</v>
      </c>
      <c r="W25" s="28">
        <v>975.5</v>
      </c>
      <c r="X25" s="28">
        <v>967.5</v>
      </c>
      <c r="Y25" s="28">
        <v>875.5</v>
      </c>
      <c r="Z25" s="28">
        <v>875.5</v>
      </c>
      <c r="AA25" s="28">
        <v>80</v>
      </c>
      <c r="AB25" s="28">
        <v>80</v>
      </c>
      <c r="AC25" s="28">
        <v>1737.5</v>
      </c>
      <c r="AD25" s="28">
        <v>1590.1</v>
      </c>
      <c r="AE25" s="28">
        <v>0</v>
      </c>
      <c r="AF25" s="28">
        <v>0</v>
      </c>
      <c r="AG25" s="28">
        <v>19727</v>
      </c>
      <c r="AH25" s="28">
        <v>19727</v>
      </c>
      <c r="AI25" s="28">
        <v>19727</v>
      </c>
      <c r="AJ25" s="28">
        <v>19727</v>
      </c>
      <c r="AK25" s="28"/>
      <c r="AL25" s="28"/>
      <c r="AM25" s="28"/>
      <c r="AN25" s="28"/>
      <c r="AO25" s="28">
        <v>2400</v>
      </c>
      <c r="AP25" s="28">
        <v>2255</v>
      </c>
      <c r="AQ25" s="28">
        <v>1911</v>
      </c>
      <c r="AR25" s="28">
        <v>800.43</v>
      </c>
      <c r="AS25" s="28">
        <v>1911</v>
      </c>
      <c r="AT25" s="28">
        <v>800.43</v>
      </c>
      <c r="AU25" s="28"/>
      <c r="AV25" s="28"/>
      <c r="AW25" s="28">
        <v>1110</v>
      </c>
      <c r="AX25" s="28">
        <v>0</v>
      </c>
      <c r="AY25" s="28"/>
      <c r="AZ25" s="28"/>
      <c r="BA25" s="28"/>
      <c r="BB25" s="28"/>
      <c r="BC25" s="28">
        <v>5400</v>
      </c>
      <c r="BD25" s="28">
        <v>5135</v>
      </c>
      <c r="BE25" s="28"/>
      <c r="BF25" s="28"/>
      <c r="BG25" s="28"/>
      <c r="BH25" s="28"/>
      <c r="BI25" s="28">
        <v>-950</v>
      </c>
      <c r="BJ25" s="28">
        <v>-2108.9540000000002</v>
      </c>
      <c r="BK25" s="28">
        <v>-4450</v>
      </c>
      <c r="BL25" s="28">
        <v>-3180.9290000000001</v>
      </c>
      <c r="BM25" s="87"/>
      <c r="BN25" s="87"/>
    </row>
    <row r="26" spans="1:66" ht="13.5" customHeight="1">
      <c r="A26" s="77">
        <v>15</v>
      </c>
      <c r="B26" s="88" t="s">
        <v>39</v>
      </c>
      <c r="C26" s="33">
        <f t="shared" si="3"/>
        <v>11314.1371</v>
      </c>
      <c r="D26" s="33">
        <f t="shared" si="4"/>
        <v>10229.275299999999</v>
      </c>
      <c r="E26" s="33">
        <f t="shared" si="5"/>
        <v>8203.2999999999993</v>
      </c>
      <c r="F26" s="33">
        <f t="shared" si="6"/>
        <v>8195.0252999999993</v>
      </c>
      <c r="G26" s="33">
        <f t="shared" si="7"/>
        <v>3110.8371000000002</v>
      </c>
      <c r="H26" s="33">
        <f t="shared" si="8"/>
        <v>2034.25</v>
      </c>
      <c r="I26" s="28">
        <v>5807</v>
      </c>
      <c r="J26" s="28">
        <v>5804.6229999999996</v>
      </c>
      <c r="K26" s="28">
        <v>0</v>
      </c>
      <c r="L26" s="28">
        <v>0</v>
      </c>
      <c r="M26" s="28">
        <v>1570.8</v>
      </c>
      <c r="N26" s="28">
        <v>1569.1023</v>
      </c>
      <c r="O26" s="28">
        <v>302.3</v>
      </c>
      <c r="P26" s="28">
        <v>301.94630000000001</v>
      </c>
      <c r="Q26" s="28"/>
      <c r="R26" s="28"/>
      <c r="S26" s="28">
        <v>60.5</v>
      </c>
      <c r="T26" s="28">
        <v>60.356000000000002</v>
      </c>
      <c r="U26" s="28">
        <v>4</v>
      </c>
      <c r="V26" s="28">
        <v>4</v>
      </c>
      <c r="W26" s="28">
        <v>352</v>
      </c>
      <c r="X26" s="28">
        <v>351.8</v>
      </c>
      <c r="Y26" s="28">
        <v>115</v>
      </c>
      <c r="Z26" s="28">
        <v>115</v>
      </c>
      <c r="AA26" s="28">
        <v>21</v>
      </c>
      <c r="AB26" s="28">
        <v>21</v>
      </c>
      <c r="AC26" s="28">
        <v>465</v>
      </c>
      <c r="AD26" s="28">
        <v>465</v>
      </c>
      <c r="AE26" s="28">
        <v>0</v>
      </c>
      <c r="AF26" s="28">
        <v>0</v>
      </c>
      <c r="AG26" s="28"/>
      <c r="AH26" s="28"/>
      <c r="AI26" s="28"/>
      <c r="AJ26" s="28"/>
      <c r="AK26" s="28"/>
      <c r="AL26" s="28"/>
      <c r="AM26" s="28"/>
      <c r="AN26" s="28"/>
      <c r="AO26" s="28">
        <v>480</v>
      </c>
      <c r="AP26" s="28">
        <v>480</v>
      </c>
      <c r="AQ26" s="28">
        <v>345.5</v>
      </c>
      <c r="AR26" s="28">
        <v>341.3</v>
      </c>
      <c r="AS26" s="28">
        <v>345.5</v>
      </c>
      <c r="AT26" s="28">
        <v>341.3</v>
      </c>
      <c r="AU26" s="28"/>
      <c r="AV26" s="28"/>
      <c r="AW26" s="28">
        <v>65.5</v>
      </c>
      <c r="AX26" s="28">
        <v>65.5</v>
      </c>
      <c r="AY26" s="28"/>
      <c r="AZ26" s="28"/>
      <c r="BA26" s="28"/>
      <c r="BB26" s="28"/>
      <c r="BC26" s="28">
        <v>3613.6871000000001</v>
      </c>
      <c r="BD26" s="28">
        <v>2537.1</v>
      </c>
      <c r="BE26" s="28">
        <v>202</v>
      </c>
      <c r="BF26" s="28">
        <v>202</v>
      </c>
      <c r="BG26" s="28"/>
      <c r="BH26" s="28"/>
      <c r="BI26" s="28">
        <v>0</v>
      </c>
      <c r="BJ26" s="28">
        <v>0</v>
      </c>
      <c r="BK26" s="28">
        <v>-704.85</v>
      </c>
      <c r="BL26" s="28">
        <v>-704.85</v>
      </c>
      <c r="BM26" s="87"/>
      <c r="BN26" s="87"/>
    </row>
    <row r="27" spans="1:66" ht="13.5" customHeight="1">
      <c r="A27" s="77">
        <v>16</v>
      </c>
      <c r="B27" s="88" t="s">
        <v>40</v>
      </c>
      <c r="C27" s="33">
        <f t="shared" si="3"/>
        <v>31620.529000000002</v>
      </c>
      <c r="D27" s="33">
        <f t="shared" si="4"/>
        <v>27214.435099999999</v>
      </c>
      <c r="E27" s="33">
        <f t="shared" si="5"/>
        <v>14286</v>
      </c>
      <c r="F27" s="33">
        <f t="shared" si="6"/>
        <v>12735.750899999999</v>
      </c>
      <c r="G27" s="33">
        <f t="shared" si="7"/>
        <v>17334.529000000002</v>
      </c>
      <c r="H27" s="33">
        <f t="shared" si="8"/>
        <v>14478.6842</v>
      </c>
      <c r="I27" s="28">
        <v>10500</v>
      </c>
      <c r="J27" s="28">
        <v>10146.447</v>
      </c>
      <c r="K27" s="28">
        <v>0</v>
      </c>
      <c r="L27" s="28">
        <v>0</v>
      </c>
      <c r="M27" s="28">
        <v>1680</v>
      </c>
      <c r="N27" s="28">
        <v>1580.8239000000001</v>
      </c>
      <c r="O27" s="28">
        <v>300</v>
      </c>
      <c r="P27" s="28">
        <v>295.82389999999998</v>
      </c>
      <c r="Q27" s="28">
        <v>900</v>
      </c>
      <c r="R27" s="28">
        <v>825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>
        <v>480</v>
      </c>
      <c r="AD27" s="28">
        <v>460</v>
      </c>
      <c r="AE27" s="28">
        <v>0</v>
      </c>
      <c r="AF27" s="28">
        <v>0</v>
      </c>
      <c r="AG27" s="28"/>
      <c r="AH27" s="28"/>
      <c r="AI27" s="28"/>
      <c r="AJ27" s="28"/>
      <c r="AK27" s="28"/>
      <c r="AL27" s="28"/>
      <c r="AM27" s="28"/>
      <c r="AN27" s="28"/>
      <c r="AO27" s="28">
        <v>750</v>
      </c>
      <c r="AP27" s="28">
        <v>750</v>
      </c>
      <c r="AQ27" s="28">
        <v>1356</v>
      </c>
      <c r="AR27" s="28">
        <v>258.48</v>
      </c>
      <c r="AS27" s="28">
        <v>1356</v>
      </c>
      <c r="AT27" s="28">
        <v>258.48</v>
      </c>
      <c r="AU27" s="28"/>
      <c r="AV27" s="28"/>
      <c r="AW27" s="28">
        <v>1076</v>
      </c>
      <c r="AX27" s="28">
        <v>0</v>
      </c>
      <c r="AY27" s="28"/>
      <c r="AZ27" s="28"/>
      <c r="BA27" s="28"/>
      <c r="BB27" s="28"/>
      <c r="BC27" s="28">
        <v>690.82899999999995</v>
      </c>
      <c r="BD27" s="28">
        <v>0</v>
      </c>
      <c r="BE27" s="28">
        <v>16643.7</v>
      </c>
      <c r="BF27" s="28">
        <v>15113.6682</v>
      </c>
      <c r="BG27" s="28"/>
      <c r="BH27" s="28"/>
      <c r="BI27" s="28">
        <v>0</v>
      </c>
      <c r="BJ27" s="28">
        <v>-329.38799999999998</v>
      </c>
      <c r="BK27" s="28">
        <v>0</v>
      </c>
      <c r="BL27" s="28">
        <v>-305.596</v>
      </c>
      <c r="BM27" s="87"/>
      <c r="BN27" s="87"/>
    </row>
    <row r="28" spans="1:66" ht="13.5" customHeight="1">
      <c r="A28" s="77">
        <v>17</v>
      </c>
      <c r="B28" s="88" t="s">
        <v>41</v>
      </c>
      <c r="C28" s="33">
        <f t="shared" si="3"/>
        <v>10755.679</v>
      </c>
      <c r="D28" s="33">
        <f t="shared" si="4"/>
        <v>9623.4114000000009</v>
      </c>
      <c r="E28" s="33">
        <f t="shared" si="5"/>
        <v>8233.9</v>
      </c>
      <c r="F28" s="33">
        <f t="shared" si="6"/>
        <v>7883.4114</v>
      </c>
      <c r="G28" s="33">
        <f t="shared" si="7"/>
        <v>2521.779</v>
      </c>
      <c r="H28" s="33">
        <f t="shared" si="8"/>
        <v>1740</v>
      </c>
      <c r="I28" s="28">
        <v>7332.5</v>
      </c>
      <c r="J28" s="28">
        <v>7245.95</v>
      </c>
      <c r="K28" s="28">
        <v>0</v>
      </c>
      <c r="L28" s="28">
        <v>0</v>
      </c>
      <c r="M28" s="28">
        <v>170</v>
      </c>
      <c r="N28" s="28">
        <v>155.8614</v>
      </c>
      <c r="O28" s="28">
        <v>110</v>
      </c>
      <c r="P28" s="28">
        <v>105.8614</v>
      </c>
      <c r="Q28" s="28"/>
      <c r="R28" s="28"/>
      <c r="S28" s="28">
        <v>60</v>
      </c>
      <c r="T28" s="28">
        <v>50</v>
      </c>
      <c r="U28" s="28"/>
      <c r="V28" s="28"/>
      <c r="W28" s="28"/>
      <c r="X28" s="28"/>
      <c r="Y28" s="28"/>
      <c r="Z28" s="28"/>
      <c r="AA28" s="28"/>
      <c r="AB28" s="28"/>
      <c r="AC28" s="28">
        <v>0</v>
      </c>
      <c r="AD28" s="28">
        <v>0</v>
      </c>
      <c r="AE28" s="28">
        <v>0</v>
      </c>
      <c r="AF28" s="28">
        <v>0</v>
      </c>
      <c r="AG28" s="28"/>
      <c r="AH28" s="28"/>
      <c r="AI28" s="28"/>
      <c r="AJ28" s="28"/>
      <c r="AK28" s="28"/>
      <c r="AL28" s="28"/>
      <c r="AM28" s="28"/>
      <c r="AN28" s="28"/>
      <c r="AO28" s="28">
        <v>372.5</v>
      </c>
      <c r="AP28" s="28">
        <v>372</v>
      </c>
      <c r="AQ28" s="28">
        <v>358.9</v>
      </c>
      <c r="AR28" s="28">
        <v>109.6</v>
      </c>
      <c r="AS28" s="28">
        <v>358.9</v>
      </c>
      <c r="AT28" s="28">
        <v>109.6</v>
      </c>
      <c r="AU28" s="28"/>
      <c r="AV28" s="28"/>
      <c r="AW28" s="28">
        <v>346</v>
      </c>
      <c r="AX28" s="28">
        <v>100</v>
      </c>
      <c r="AY28" s="28"/>
      <c r="AZ28" s="28"/>
      <c r="BA28" s="28"/>
      <c r="BB28" s="28"/>
      <c r="BC28" s="28">
        <v>3631.779</v>
      </c>
      <c r="BD28" s="28">
        <v>3600</v>
      </c>
      <c r="BE28" s="28">
        <v>100</v>
      </c>
      <c r="BF28" s="28">
        <v>100</v>
      </c>
      <c r="BG28" s="28"/>
      <c r="BH28" s="28"/>
      <c r="BI28" s="28"/>
      <c r="BJ28" s="28"/>
      <c r="BK28" s="28">
        <v>-1210</v>
      </c>
      <c r="BL28" s="28">
        <v>-1960</v>
      </c>
      <c r="BM28" s="87"/>
      <c r="BN28" s="87"/>
    </row>
    <row r="29" spans="1:66" ht="13.5" customHeight="1">
      <c r="A29" s="77">
        <v>18</v>
      </c>
      <c r="B29" s="88" t="s">
        <v>42</v>
      </c>
      <c r="C29" s="33">
        <f t="shared" si="3"/>
        <v>28845.784500000002</v>
      </c>
      <c r="D29" s="33">
        <f t="shared" si="4"/>
        <v>20423.948100000001</v>
      </c>
      <c r="E29" s="33">
        <f t="shared" si="5"/>
        <v>16904.2</v>
      </c>
      <c r="F29" s="33">
        <f t="shared" si="6"/>
        <v>15779.843499999999</v>
      </c>
      <c r="G29" s="33">
        <f t="shared" si="7"/>
        <v>11941.584500000001</v>
      </c>
      <c r="H29" s="33">
        <f t="shared" si="8"/>
        <v>4644.1046000000006</v>
      </c>
      <c r="I29" s="28">
        <v>13969.2</v>
      </c>
      <c r="J29" s="28">
        <v>13878.891</v>
      </c>
      <c r="K29" s="28">
        <v>0</v>
      </c>
      <c r="L29" s="28">
        <v>0</v>
      </c>
      <c r="M29" s="28">
        <v>1785</v>
      </c>
      <c r="N29" s="28">
        <v>764.95249999999999</v>
      </c>
      <c r="O29" s="28">
        <v>200</v>
      </c>
      <c r="P29" s="28">
        <v>163.47749999999999</v>
      </c>
      <c r="Q29" s="28">
        <v>400</v>
      </c>
      <c r="R29" s="28">
        <v>0</v>
      </c>
      <c r="S29" s="28">
        <v>150</v>
      </c>
      <c r="T29" s="28">
        <v>111.40900000000001</v>
      </c>
      <c r="U29" s="28">
        <v>80</v>
      </c>
      <c r="V29" s="28">
        <v>0</v>
      </c>
      <c r="W29" s="28">
        <v>300</v>
      </c>
      <c r="X29" s="28">
        <v>129.97999999999999</v>
      </c>
      <c r="Y29" s="28">
        <v>250</v>
      </c>
      <c r="Z29" s="28">
        <v>99.98</v>
      </c>
      <c r="AA29" s="28">
        <v>40</v>
      </c>
      <c r="AB29" s="28">
        <v>40</v>
      </c>
      <c r="AC29" s="28">
        <v>500</v>
      </c>
      <c r="AD29" s="28">
        <v>301.19600000000003</v>
      </c>
      <c r="AE29" s="28">
        <v>0</v>
      </c>
      <c r="AF29" s="28">
        <v>0</v>
      </c>
      <c r="AG29" s="28"/>
      <c r="AH29" s="28"/>
      <c r="AI29" s="28"/>
      <c r="AJ29" s="28"/>
      <c r="AK29" s="28"/>
      <c r="AL29" s="28"/>
      <c r="AM29" s="28"/>
      <c r="AN29" s="28"/>
      <c r="AO29" s="28">
        <v>1000</v>
      </c>
      <c r="AP29" s="28">
        <v>1000</v>
      </c>
      <c r="AQ29" s="28">
        <v>150</v>
      </c>
      <c r="AR29" s="28">
        <v>136</v>
      </c>
      <c r="AS29" s="28">
        <v>150</v>
      </c>
      <c r="AT29" s="28">
        <v>136</v>
      </c>
      <c r="AU29" s="28"/>
      <c r="AV29" s="28"/>
      <c r="AW29" s="28"/>
      <c r="AX29" s="28"/>
      <c r="AY29" s="28"/>
      <c r="AZ29" s="28"/>
      <c r="BA29" s="28"/>
      <c r="BB29" s="28"/>
      <c r="BC29" s="28">
        <v>10499.584500000001</v>
      </c>
      <c r="BD29" s="28">
        <v>7188.9996000000001</v>
      </c>
      <c r="BE29" s="28">
        <v>1442</v>
      </c>
      <c r="BF29" s="28">
        <v>576</v>
      </c>
      <c r="BG29" s="28"/>
      <c r="BH29" s="28"/>
      <c r="BI29" s="28"/>
      <c r="BJ29" s="28"/>
      <c r="BK29" s="28">
        <v>0</v>
      </c>
      <c r="BL29" s="28">
        <v>-3120.895</v>
      </c>
      <c r="BM29" s="87"/>
      <c r="BN29" s="87"/>
    </row>
    <row r="30" spans="1:66" ht="13.5" customHeight="1">
      <c r="A30" s="77">
        <v>19</v>
      </c>
      <c r="B30" s="88" t="s">
        <v>43</v>
      </c>
      <c r="C30" s="33">
        <f t="shared" si="3"/>
        <v>41738.748</v>
      </c>
      <c r="D30" s="33">
        <f t="shared" si="4"/>
        <v>39395.128100000002</v>
      </c>
      <c r="E30" s="33">
        <f t="shared" si="5"/>
        <v>41624.699999999997</v>
      </c>
      <c r="F30" s="33">
        <f t="shared" si="6"/>
        <v>39281.128100000002</v>
      </c>
      <c r="G30" s="33">
        <f t="shared" si="7"/>
        <v>114.048</v>
      </c>
      <c r="H30" s="33">
        <f t="shared" si="8"/>
        <v>114</v>
      </c>
      <c r="I30" s="28">
        <v>21300</v>
      </c>
      <c r="J30" s="28">
        <v>20429.312000000002</v>
      </c>
      <c r="K30" s="28">
        <v>0</v>
      </c>
      <c r="L30" s="28">
        <v>0</v>
      </c>
      <c r="M30" s="28">
        <v>8245.7000000000007</v>
      </c>
      <c r="N30" s="28">
        <v>7011.8161</v>
      </c>
      <c r="O30" s="28">
        <v>930</v>
      </c>
      <c r="P30" s="28">
        <v>579.64610000000005</v>
      </c>
      <c r="Q30" s="28">
        <v>960</v>
      </c>
      <c r="R30" s="28">
        <v>793.26</v>
      </c>
      <c r="S30" s="28">
        <v>400</v>
      </c>
      <c r="T30" s="28">
        <v>255.09</v>
      </c>
      <c r="U30" s="28">
        <v>100</v>
      </c>
      <c r="V30" s="28">
        <v>77</v>
      </c>
      <c r="W30" s="28">
        <v>1380.7</v>
      </c>
      <c r="X30" s="28">
        <v>1372.5</v>
      </c>
      <c r="Y30" s="28">
        <v>1300.7</v>
      </c>
      <c r="Z30" s="28">
        <v>1300.5</v>
      </c>
      <c r="AA30" s="28">
        <v>2190</v>
      </c>
      <c r="AB30" s="28">
        <v>2190</v>
      </c>
      <c r="AC30" s="28">
        <v>2185</v>
      </c>
      <c r="AD30" s="28">
        <v>1701.8330000000001</v>
      </c>
      <c r="AE30" s="28">
        <v>0</v>
      </c>
      <c r="AF30" s="28">
        <v>0</v>
      </c>
      <c r="AG30" s="28">
        <v>9800</v>
      </c>
      <c r="AH30" s="28">
        <v>9800</v>
      </c>
      <c r="AI30" s="28">
        <v>9800</v>
      </c>
      <c r="AJ30" s="28">
        <v>9800</v>
      </c>
      <c r="AK30" s="28">
        <v>750</v>
      </c>
      <c r="AL30" s="28">
        <v>750</v>
      </c>
      <c r="AM30" s="28"/>
      <c r="AN30" s="28"/>
      <c r="AO30" s="28">
        <v>1000</v>
      </c>
      <c r="AP30" s="28">
        <v>775</v>
      </c>
      <c r="AQ30" s="28">
        <v>529</v>
      </c>
      <c r="AR30" s="28">
        <v>515</v>
      </c>
      <c r="AS30" s="28">
        <v>529</v>
      </c>
      <c r="AT30" s="28">
        <v>515</v>
      </c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>
        <v>114.048</v>
      </c>
      <c r="BF30" s="28">
        <v>114</v>
      </c>
      <c r="BG30" s="28"/>
      <c r="BH30" s="28"/>
      <c r="BI30" s="28"/>
      <c r="BJ30" s="28"/>
      <c r="BK30" s="28"/>
      <c r="BL30" s="28"/>
      <c r="BM30" s="87"/>
      <c r="BN30" s="87"/>
    </row>
    <row r="31" spans="1:66" ht="13.5" customHeight="1">
      <c r="A31" s="77">
        <v>20</v>
      </c>
      <c r="B31" s="88" t="s">
        <v>44</v>
      </c>
      <c r="C31" s="33">
        <f t="shared" si="3"/>
        <v>12921.1525</v>
      </c>
      <c r="D31" s="33">
        <f t="shared" si="4"/>
        <v>12913.317999999999</v>
      </c>
      <c r="E31" s="33">
        <f t="shared" si="5"/>
        <v>11839.9</v>
      </c>
      <c r="F31" s="33">
        <f t="shared" si="6"/>
        <v>11839.157999999999</v>
      </c>
      <c r="G31" s="33">
        <f t="shared" si="7"/>
        <v>1081.2525000000001</v>
      </c>
      <c r="H31" s="33">
        <f t="shared" si="8"/>
        <v>1074.1600000000001</v>
      </c>
      <c r="I31" s="28">
        <v>9168.3703999999998</v>
      </c>
      <c r="J31" s="28">
        <v>9168.3703999999998</v>
      </c>
      <c r="K31" s="28">
        <v>0</v>
      </c>
      <c r="L31" s="28">
        <v>0</v>
      </c>
      <c r="M31" s="28">
        <v>1949.1795999999999</v>
      </c>
      <c r="N31" s="28">
        <v>1948.4376</v>
      </c>
      <c r="O31" s="28">
        <v>289.92950000000002</v>
      </c>
      <c r="P31" s="28">
        <v>289.92950000000002</v>
      </c>
      <c r="Q31" s="28"/>
      <c r="R31" s="28"/>
      <c r="S31" s="28">
        <v>177.1</v>
      </c>
      <c r="T31" s="28">
        <v>177.1</v>
      </c>
      <c r="U31" s="28">
        <v>10</v>
      </c>
      <c r="V31" s="28">
        <v>10</v>
      </c>
      <c r="W31" s="28">
        <v>310</v>
      </c>
      <c r="X31" s="28">
        <v>309.99799999999999</v>
      </c>
      <c r="Y31" s="28">
        <v>230</v>
      </c>
      <c r="Z31" s="28">
        <v>229.99799999999999</v>
      </c>
      <c r="AA31" s="28">
        <v>311.3</v>
      </c>
      <c r="AB31" s="28">
        <v>311.3</v>
      </c>
      <c r="AC31" s="28">
        <v>818.20010000000002</v>
      </c>
      <c r="AD31" s="28">
        <v>818.11009999999999</v>
      </c>
      <c r="AE31" s="28">
        <v>0</v>
      </c>
      <c r="AF31" s="28">
        <v>0</v>
      </c>
      <c r="AG31" s="28"/>
      <c r="AH31" s="28"/>
      <c r="AI31" s="28"/>
      <c r="AJ31" s="28"/>
      <c r="AK31" s="28"/>
      <c r="AL31" s="28"/>
      <c r="AM31" s="28"/>
      <c r="AN31" s="28"/>
      <c r="AO31" s="28">
        <v>500</v>
      </c>
      <c r="AP31" s="28">
        <v>500</v>
      </c>
      <c r="AQ31" s="28">
        <v>222.35</v>
      </c>
      <c r="AR31" s="28">
        <v>222.35</v>
      </c>
      <c r="AS31" s="28">
        <v>222.35</v>
      </c>
      <c r="AT31" s="28">
        <v>222.35</v>
      </c>
      <c r="AU31" s="28"/>
      <c r="AV31" s="28"/>
      <c r="AW31" s="28"/>
      <c r="AX31" s="28"/>
      <c r="AY31" s="28"/>
      <c r="AZ31" s="28"/>
      <c r="BA31" s="28"/>
      <c r="BB31" s="28"/>
      <c r="BC31" s="28">
        <v>1081.2525000000001</v>
      </c>
      <c r="BD31" s="28">
        <v>1081</v>
      </c>
      <c r="BE31" s="28"/>
      <c r="BF31" s="28"/>
      <c r="BG31" s="28"/>
      <c r="BH31" s="28"/>
      <c r="BI31" s="28"/>
      <c r="BJ31" s="28"/>
      <c r="BK31" s="28">
        <v>0</v>
      </c>
      <c r="BL31" s="28">
        <v>-6.84</v>
      </c>
      <c r="BM31" s="87"/>
      <c r="BN31" s="87"/>
    </row>
    <row r="32" spans="1:66" ht="13.5" customHeight="1">
      <c r="A32" s="77">
        <v>21</v>
      </c>
      <c r="B32" s="88" t="s">
        <v>45</v>
      </c>
      <c r="C32" s="33">
        <f t="shared" si="3"/>
        <v>11556.752</v>
      </c>
      <c r="D32" s="33">
        <f t="shared" si="4"/>
        <v>9484.7978999999996</v>
      </c>
      <c r="E32" s="33">
        <f t="shared" si="5"/>
        <v>8386.7999999999993</v>
      </c>
      <c r="F32" s="33">
        <f t="shared" si="6"/>
        <v>7881.3449000000001</v>
      </c>
      <c r="G32" s="33">
        <f t="shared" si="7"/>
        <v>3169.9520000000002</v>
      </c>
      <c r="H32" s="33">
        <f t="shared" si="8"/>
        <v>1603.453</v>
      </c>
      <c r="I32" s="28">
        <v>7145.8</v>
      </c>
      <c r="J32" s="28">
        <v>6982.335</v>
      </c>
      <c r="K32" s="28">
        <v>0</v>
      </c>
      <c r="L32" s="28">
        <v>0</v>
      </c>
      <c r="M32" s="28">
        <v>1154</v>
      </c>
      <c r="N32" s="28">
        <v>841.00990000000002</v>
      </c>
      <c r="O32" s="28">
        <v>237</v>
      </c>
      <c r="P32" s="28">
        <v>213.7799</v>
      </c>
      <c r="Q32" s="28"/>
      <c r="R32" s="28"/>
      <c r="S32" s="28">
        <v>130</v>
      </c>
      <c r="T32" s="28">
        <v>115.5</v>
      </c>
      <c r="U32" s="28">
        <v>40</v>
      </c>
      <c r="V32" s="28">
        <v>0</v>
      </c>
      <c r="W32" s="28">
        <v>324</v>
      </c>
      <c r="X32" s="28">
        <v>221.83</v>
      </c>
      <c r="Y32" s="28">
        <v>234</v>
      </c>
      <c r="Z32" s="28">
        <v>149.83000000000001</v>
      </c>
      <c r="AA32" s="28"/>
      <c r="AB32" s="28"/>
      <c r="AC32" s="28">
        <v>130</v>
      </c>
      <c r="AD32" s="28">
        <v>114.9</v>
      </c>
      <c r="AE32" s="28">
        <v>0</v>
      </c>
      <c r="AF32" s="28">
        <v>0</v>
      </c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>
        <v>87</v>
      </c>
      <c r="AR32" s="28">
        <v>58</v>
      </c>
      <c r="AS32" s="28">
        <v>87</v>
      </c>
      <c r="AT32" s="28">
        <v>58</v>
      </c>
      <c r="AU32" s="28"/>
      <c r="AV32" s="28"/>
      <c r="AW32" s="28"/>
      <c r="AX32" s="28"/>
      <c r="AY32" s="28"/>
      <c r="AZ32" s="28"/>
      <c r="BA32" s="28"/>
      <c r="BB32" s="28"/>
      <c r="BC32" s="28">
        <v>7488.7520000000004</v>
      </c>
      <c r="BD32" s="28">
        <v>3390</v>
      </c>
      <c r="BE32" s="28"/>
      <c r="BF32" s="28"/>
      <c r="BG32" s="28"/>
      <c r="BH32" s="28"/>
      <c r="BI32" s="28">
        <v>-4318.8</v>
      </c>
      <c r="BJ32" s="28">
        <v>-1786.547</v>
      </c>
      <c r="BK32" s="28"/>
      <c r="BL32" s="28"/>
      <c r="BM32" s="87"/>
      <c r="BN32" s="87"/>
    </row>
    <row r="33" spans="1:66" ht="13.5" customHeight="1">
      <c r="A33" s="77">
        <v>22</v>
      </c>
      <c r="B33" s="88" t="s">
        <v>46</v>
      </c>
      <c r="C33" s="33">
        <f t="shared" si="3"/>
        <v>41644.675999999999</v>
      </c>
      <c r="D33" s="33">
        <f t="shared" si="4"/>
        <v>37615.301200000002</v>
      </c>
      <c r="E33" s="33">
        <f t="shared" si="5"/>
        <v>35267</v>
      </c>
      <c r="F33" s="33">
        <f t="shared" si="6"/>
        <v>33826.179199999999</v>
      </c>
      <c r="G33" s="33">
        <f t="shared" si="7"/>
        <v>6377.6759999999995</v>
      </c>
      <c r="H33" s="33">
        <f t="shared" si="8"/>
        <v>3789.1220000000003</v>
      </c>
      <c r="I33" s="28">
        <v>9303</v>
      </c>
      <c r="J33" s="28">
        <v>9059.1610000000001</v>
      </c>
      <c r="K33" s="28">
        <v>0</v>
      </c>
      <c r="L33" s="28">
        <v>0</v>
      </c>
      <c r="M33" s="28">
        <v>8037</v>
      </c>
      <c r="N33" s="28">
        <v>7421.0182000000004</v>
      </c>
      <c r="O33" s="28">
        <v>1200</v>
      </c>
      <c r="P33" s="28">
        <v>876.19219999999996</v>
      </c>
      <c r="Q33" s="28"/>
      <c r="R33" s="28"/>
      <c r="S33" s="28">
        <v>110</v>
      </c>
      <c r="T33" s="28">
        <v>102</v>
      </c>
      <c r="U33" s="28">
        <v>0</v>
      </c>
      <c r="V33" s="28">
        <v>0</v>
      </c>
      <c r="W33" s="28">
        <v>1693.48</v>
      </c>
      <c r="X33" s="28">
        <v>1519.056</v>
      </c>
      <c r="Y33" s="28">
        <v>1673.48</v>
      </c>
      <c r="Z33" s="28">
        <v>1519.056</v>
      </c>
      <c r="AA33" s="28"/>
      <c r="AB33" s="28"/>
      <c r="AC33" s="28">
        <v>1433.52</v>
      </c>
      <c r="AD33" s="28">
        <v>1323.77</v>
      </c>
      <c r="AE33" s="28">
        <v>0</v>
      </c>
      <c r="AF33" s="28">
        <v>0</v>
      </c>
      <c r="AG33" s="28">
        <v>16200</v>
      </c>
      <c r="AH33" s="28">
        <v>16146</v>
      </c>
      <c r="AI33" s="28">
        <v>16200</v>
      </c>
      <c r="AJ33" s="28">
        <v>16146</v>
      </c>
      <c r="AK33" s="28"/>
      <c r="AL33" s="28"/>
      <c r="AM33" s="28"/>
      <c r="AN33" s="28"/>
      <c r="AO33" s="28">
        <v>742</v>
      </c>
      <c r="AP33" s="28">
        <v>725</v>
      </c>
      <c r="AQ33" s="28">
        <v>985</v>
      </c>
      <c r="AR33" s="28">
        <v>475</v>
      </c>
      <c r="AS33" s="28">
        <v>985</v>
      </c>
      <c r="AT33" s="28">
        <v>475</v>
      </c>
      <c r="AU33" s="28"/>
      <c r="AV33" s="28"/>
      <c r="AW33" s="28">
        <v>600</v>
      </c>
      <c r="AX33" s="28">
        <v>112</v>
      </c>
      <c r="AY33" s="28"/>
      <c r="AZ33" s="28"/>
      <c r="BA33" s="28"/>
      <c r="BB33" s="28"/>
      <c r="BC33" s="28">
        <v>8020.8159999999998</v>
      </c>
      <c r="BD33" s="28">
        <v>7111.72</v>
      </c>
      <c r="BE33" s="28"/>
      <c r="BF33" s="28"/>
      <c r="BG33" s="28"/>
      <c r="BH33" s="28"/>
      <c r="BI33" s="28">
        <v>0</v>
      </c>
      <c r="BJ33" s="28">
        <v>-1973.299</v>
      </c>
      <c r="BK33" s="28">
        <v>-1643.14</v>
      </c>
      <c r="BL33" s="28">
        <v>-1349.299</v>
      </c>
      <c r="BM33" s="87"/>
      <c r="BN33" s="87"/>
    </row>
    <row r="34" spans="1:66" ht="13.5" customHeight="1">
      <c r="A34" s="77">
        <v>23</v>
      </c>
      <c r="B34" s="88" t="s">
        <v>47</v>
      </c>
      <c r="C34" s="33">
        <f t="shared" si="3"/>
        <v>95862.300900000002</v>
      </c>
      <c r="D34" s="33">
        <f t="shared" si="4"/>
        <v>71485.191300000006</v>
      </c>
      <c r="E34" s="33">
        <f t="shared" si="5"/>
        <v>50621.2</v>
      </c>
      <c r="F34" s="33">
        <f t="shared" si="6"/>
        <v>38334.191300000006</v>
      </c>
      <c r="G34" s="33">
        <f t="shared" si="7"/>
        <v>45241.100900000005</v>
      </c>
      <c r="H34" s="33">
        <f t="shared" si="8"/>
        <v>33151</v>
      </c>
      <c r="I34" s="28">
        <v>19596</v>
      </c>
      <c r="J34" s="28">
        <v>17500.5</v>
      </c>
      <c r="K34" s="28">
        <v>0</v>
      </c>
      <c r="L34" s="28">
        <v>0</v>
      </c>
      <c r="M34" s="28">
        <v>13588</v>
      </c>
      <c r="N34" s="28">
        <v>6656.2093000000004</v>
      </c>
      <c r="O34" s="28">
        <v>2033</v>
      </c>
      <c r="P34" s="28">
        <v>874.00829999999996</v>
      </c>
      <c r="Q34" s="28">
        <v>800</v>
      </c>
      <c r="R34" s="28">
        <v>0</v>
      </c>
      <c r="S34" s="28">
        <v>350</v>
      </c>
      <c r="T34" s="28">
        <v>215.738</v>
      </c>
      <c r="U34" s="28">
        <v>150</v>
      </c>
      <c r="V34" s="28">
        <v>10.8</v>
      </c>
      <c r="W34" s="28">
        <v>2285</v>
      </c>
      <c r="X34" s="28">
        <v>459</v>
      </c>
      <c r="Y34" s="28">
        <v>800</v>
      </c>
      <c r="Z34" s="28">
        <v>366</v>
      </c>
      <c r="AA34" s="28">
        <v>4000</v>
      </c>
      <c r="AB34" s="28">
        <v>2128.8000000000002</v>
      </c>
      <c r="AC34" s="28">
        <v>3350</v>
      </c>
      <c r="AD34" s="28">
        <v>2466.8530000000001</v>
      </c>
      <c r="AE34" s="28">
        <v>0</v>
      </c>
      <c r="AF34" s="28">
        <v>0</v>
      </c>
      <c r="AG34" s="28">
        <v>14214</v>
      </c>
      <c r="AH34" s="28">
        <v>13110.482</v>
      </c>
      <c r="AI34" s="28">
        <v>14214</v>
      </c>
      <c r="AJ34" s="28">
        <v>13110.482</v>
      </c>
      <c r="AK34" s="28"/>
      <c r="AL34" s="28"/>
      <c r="AM34" s="28"/>
      <c r="AN34" s="28"/>
      <c r="AO34" s="28">
        <v>1250</v>
      </c>
      <c r="AP34" s="28">
        <v>580</v>
      </c>
      <c r="AQ34" s="28">
        <v>1973.2</v>
      </c>
      <c r="AR34" s="28">
        <v>487</v>
      </c>
      <c r="AS34" s="28">
        <v>1973.2</v>
      </c>
      <c r="AT34" s="28">
        <v>487</v>
      </c>
      <c r="AU34" s="28"/>
      <c r="AV34" s="28"/>
      <c r="AW34" s="28">
        <v>1173.2</v>
      </c>
      <c r="AX34" s="28">
        <v>0</v>
      </c>
      <c r="AY34" s="28"/>
      <c r="AZ34" s="28"/>
      <c r="BA34" s="28"/>
      <c r="BB34" s="28"/>
      <c r="BC34" s="28">
        <v>32561.100900000001</v>
      </c>
      <c r="BD34" s="28">
        <v>32358</v>
      </c>
      <c r="BE34" s="28">
        <v>12680</v>
      </c>
      <c r="BF34" s="28">
        <v>793</v>
      </c>
      <c r="BG34" s="28"/>
      <c r="BH34" s="28"/>
      <c r="BI34" s="28"/>
      <c r="BJ34" s="28"/>
      <c r="BK34" s="28"/>
      <c r="BL34" s="28"/>
      <c r="BM34" s="87"/>
      <c r="BN34" s="87"/>
    </row>
    <row r="35" spans="1:66" ht="13.5" customHeight="1">
      <c r="A35" s="77">
        <v>24</v>
      </c>
      <c r="B35" s="88" t="s">
        <v>48</v>
      </c>
      <c r="C35" s="33">
        <f t="shared" si="3"/>
        <v>19228.136499999997</v>
      </c>
      <c r="D35" s="33">
        <f t="shared" si="4"/>
        <v>18439.481599999999</v>
      </c>
      <c r="E35" s="33">
        <f t="shared" si="5"/>
        <v>19176.099999999999</v>
      </c>
      <c r="F35" s="33">
        <f t="shared" si="6"/>
        <v>18744.227599999998</v>
      </c>
      <c r="G35" s="33">
        <f t="shared" si="7"/>
        <v>52.036499999999933</v>
      </c>
      <c r="H35" s="33">
        <f t="shared" si="8"/>
        <v>-304.74599999999998</v>
      </c>
      <c r="I35" s="28">
        <v>13343</v>
      </c>
      <c r="J35" s="28">
        <v>13339.036</v>
      </c>
      <c r="K35" s="28">
        <v>0</v>
      </c>
      <c r="L35" s="28">
        <v>0</v>
      </c>
      <c r="M35" s="28">
        <v>4590</v>
      </c>
      <c r="N35" s="28">
        <v>4187.2615999999998</v>
      </c>
      <c r="O35" s="28">
        <v>715</v>
      </c>
      <c r="P35" s="28">
        <v>574.39269999999999</v>
      </c>
      <c r="Q35" s="28"/>
      <c r="R35" s="28"/>
      <c r="S35" s="28">
        <v>345</v>
      </c>
      <c r="T35" s="28">
        <v>339.75889999999998</v>
      </c>
      <c r="U35" s="28">
        <v>293</v>
      </c>
      <c r="V35" s="28">
        <v>292.8</v>
      </c>
      <c r="W35" s="28">
        <v>220</v>
      </c>
      <c r="X35" s="28">
        <v>203.26</v>
      </c>
      <c r="Y35" s="28">
        <v>140</v>
      </c>
      <c r="Z35" s="28">
        <v>138.26</v>
      </c>
      <c r="AA35" s="28">
        <v>442</v>
      </c>
      <c r="AB35" s="28">
        <v>230</v>
      </c>
      <c r="AC35" s="28">
        <v>2495</v>
      </c>
      <c r="AD35" s="28">
        <v>2477.0500000000002</v>
      </c>
      <c r="AE35" s="28">
        <v>0</v>
      </c>
      <c r="AF35" s="28">
        <v>0</v>
      </c>
      <c r="AG35" s="28"/>
      <c r="AH35" s="28"/>
      <c r="AI35" s="28"/>
      <c r="AJ35" s="28"/>
      <c r="AK35" s="28"/>
      <c r="AL35" s="28"/>
      <c r="AM35" s="28"/>
      <c r="AN35" s="28"/>
      <c r="AO35" s="28">
        <v>1028.0999999999999</v>
      </c>
      <c r="AP35" s="28">
        <v>1028</v>
      </c>
      <c r="AQ35" s="28">
        <v>215</v>
      </c>
      <c r="AR35" s="28">
        <v>189.93</v>
      </c>
      <c r="AS35" s="28">
        <v>215</v>
      </c>
      <c r="AT35" s="28">
        <v>189.93</v>
      </c>
      <c r="AU35" s="28"/>
      <c r="AV35" s="28"/>
      <c r="AW35" s="28"/>
      <c r="AX35" s="28"/>
      <c r="AY35" s="28"/>
      <c r="AZ35" s="28"/>
      <c r="BA35" s="28"/>
      <c r="BB35" s="28"/>
      <c r="BC35" s="28">
        <v>500</v>
      </c>
      <c r="BD35" s="28">
        <v>314.87900000000002</v>
      </c>
      <c r="BE35" s="28">
        <v>302.03649999999999</v>
      </c>
      <c r="BF35" s="28">
        <v>250</v>
      </c>
      <c r="BG35" s="28"/>
      <c r="BH35" s="28"/>
      <c r="BI35" s="28">
        <v>-750</v>
      </c>
      <c r="BJ35" s="28">
        <v>-787.5</v>
      </c>
      <c r="BK35" s="28">
        <v>0</v>
      </c>
      <c r="BL35" s="28">
        <v>-82.125</v>
      </c>
      <c r="BM35" s="87"/>
      <c r="BN35" s="87"/>
    </row>
    <row r="36" spans="1:66" ht="13.5" customHeight="1">
      <c r="A36" s="189" t="s">
        <v>49</v>
      </c>
      <c r="B36" s="190"/>
      <c r="C36" s="28">
        <f>SUM(C12:C35)</f>
        <v>3921066.3265</v>
      </c>
      <c r="D36" s="28">
        <f t="shared" ref="D36:BN36" si="9">SUM(D12:D35)</f>
        <v>3289780.4131999998</v>
      </c>
      <c r="E36" s="28">
        <f t="shared" si="9"/>
        <v>3499369.2273999997</v>
      </c>
      <c r="F36" s="28">
        <f t="shared" si="9"/>
        <v>3321952.8730999986</v>
      </c>
      <c r="G36" s="28">
        <f t="shared" si="9"/>
        <v>423792.09909999993</v>
      </c>
      <c r="H36" s="28">
        <f t="shared" si="9"/>
        <v>-30827.459900000002</v>
      </c>
      <c r="I36" s="28">
        <f t="shared" si="9"/>
        <v>1118999.7337999998</v>
      </c>
      <c r="J36" s="28">
        <f t="shared" si="9"/>
        <v>1060281.2404</v>
      </c>
      <c r="K36" s="28">
        <f t="shared" si="9"/>
        <v>0</v>
      </c>
      <c r="L36" s="28">
        <f t="shared" si="9"/>
        <v>0</v>
      </c>
      <c r="M36" s="28">
        <f t="shared" si="9"/>
        <v>531138.64159999997</v>
      </c>
      <c r="N36" s="28">
        <f t="shared" si="9"/>
        <v>476945.3207000001</v>
      </c>
      <c r="O36" s="28">
        <f t="shared" si="9"/>
        <v>146724.08609999999</v>
      </c>
      <c r="P36" s="28">
        <f t="shared" si="9"/>
        <v>138192.5992</v>
      </c>
      <c r="Q36" s="28">
        <f t="shared" si="9"/>
        <v>22239.64</v>
      </c>
      <c r="R36" s="28">
        <f t="shared" si="9"/>
        <v>18106.756599999997</v>
      </c>
      <c r="S36" s="28">
        <f t="shared" si="9"/>
        <v>17307.8328</v>
      </c>
      <c r="T36" s="28">
        <f t="shared" si="9"/>
        <v>15329.648899999998</v>
      </c>
      <c r="U36" s="28">
        <f t="shared" si="9"/>
        <v>10748.91</v>
      </c>
      <c r="V36" s="28">
        <f t="shared" si="9"/>
        <v>9090.7999999999993</v>
      </c>
      <c r="W36" s="28">
        <f t="shared" si="9"/>
        <v>78045.818999999989</v>
      </c>
      <c r="X36" s="28">
        <f t="shared" si="9"/>
        <v>68597.409500000009</v>
      </c>
      <c r="Y36" s="28">
        <f t="shared" si="9"/>
        <v>53349.885999999999</v>
      </c>
      <c r="Z36" s="28">
        <f t="shared" si="9"/>
        <v>48705.843999999997</v>
      </c>
      <c r="AA36" s="28">
        <f t="shared" si="9"/>
        <v>32605.3</v>
      </c>
      <c r="AB36" s="28">
        <f t="shared" si="9"/>
        <v>28584.2948</v>
      </c>
      <c r="AC36" s="28">
        <f t="shared" si="9"/>
        <v>189497.51369999995</v>
      </c>
      <c r="AD36" s="28">
        <f t="shared" si="9"/>
        <v>168947.6207</v>
      </c>
      <c r="AE36" s="28">
        <f t="shared" si="9"/>
        <v>0</v>
      </c>
      <c r="AF36" s="28">
        <f t="shared" si="9"/>
        <v>0</v>
      </c>
      <c r="AG36" s="28">
        <f t="shared" si="9"/>
        <v>1638290.0600000003</v>
      </c>
      <c r="AH36" s="28">
        <f t="shared" si="9"/>
        <v>1607900.7000000002</v>
      </c>
      <c r="AI36" s="28">
        <f t="shared" si="9"/>
        <v>1638290.0600000003</v>
      </c>
      <c r="AJ36" s="28">
        <f t="shared" si="9"/>
        <v>1607900.7000000002</v>
      </c>
      <c r="AK36" s="28">
        <f t="shared" si="9"/>
        <v>91483.328000000009</v>
      </c>
      <c r="AL36" s="28">
        <f t="shared" si="9"/>
        <v>90967.53</v>
      </c>
      <c r="AM36" s="28">
        <f t="shared" si="9"/>
        <v>2235</v>
      </c>
      <c r="AN36" s="28">
        <f t="shared" si="9"/>
        <v>2165</v>
      </c>
      <c r="AO36" s="28">
        <f t="shared" si="9"/>
        <v>69610.600000000006</v>
      </c>
      <c r="AP36" s="28">
        <f t="shared" si="9"/>
        <v>64900.29</v>
      </c>
      <c r="AQ36" s="28">
        <f t="shared" si="9"/>
        <v>47845.516699999993</v>
      </c>
      <c r="AR36" s="28">
        <f t="shared" si="9"/>
        <v>19612.791999999998</v>
      </c>
      <c r="AS36" s="28">
        <f t="shared" si="9"/>
        <v>49846.863999999994</v>
      </c>
      <c r="AT36" s="28">
        <f t="shared" si="9"/>
        <v>20957.791999999998</v>
      </c>
      <c r="AU36" s="28">
        <f t="shared" si="9"/>
        <v>93.652699999999996</v>
      </c>
      <c r="AV36" s="28">
        <f t="shared" si="9"/>
        <v>0</v>
      </c>
      <c r="AW36" s="28">
        <f t="shared" si="9"/>
        <v>33588.5</v>
      </c>
      <c r="AX36" s="28">
        <f t="shared" si="9"/>
        <v>6932.0030000000006</v>
      </c>
      <c r="AY36" s="28">
        <f t="shared" si="9"/>
        <v>93.652699999999996</v>
      </c>
      <c r="AZ36" s="28">
        <f t="shared" si="9"/>
        <v>0</v>
      </c>
      <c r="BA36" s="28">
        <f t="shared" si="9"/>
        <v>2095</v>
      </c>
      <c r="BB36" s="28">
        <f t="shared" si="9"/>
        <v>1345</v>
      </c>
      <c r="BC36" s="28">
        <f t="shared" si="9"/>
        <v>599334.04079999984</v>
      </c>
      <c r="BD36" s="28">
        <f t="shared" si="9"/>
        <v>308646.60190000001</v>
      </c>
      <c r="BE36" s="28">
        <f t="shared" si="9"/>
        <v>168902.26260000002</v>
      </c>
      <c r="BF36" s="28">
        <f t="shared" si="9"/>
        <v>95173.855200000005</v>
      </c>
      <c r="BG36" s="28">
        <f t="shared" si="9"/>
        <v>150</v>
      </c>
      <c r="BH36" s="28">
        <f t="shared" si="9"/>
        <v>150</v>
      </c>
      <c r="BI36" s="28">
        <f t="shared" si="9"/>
        <v>-63848.262000000002</v>
      </c>
      <c r="BJ36" s="28">
        <f t="shared" si="9"/>
        <v>-73499.08</v>
      </c>
      <c r="BK36" s="28">
        <f t="shared" si="9"/>
        <v>-280839.59500000003</v>
      </c>
      <c r="BL36" s="28">
        <f t="shared" si="9"/>
        <v>-361298.837</v>
      </c>
      <c r="BM36" s="28">
        <f t="shared" si="9"/>
        <v>0</v>
      </c>
      <c r="BN36" s="28">
        <f t="shared" si="9"/>
        <v>0</v>
      </c>
    </row>
  </sheetData>
  <mergeCells count="53">
    <mergeCell ref="B2:P2"/>
    <mergeCell ref="B1:P1"/>
    <mergeCell ref="B3:P3"/>
    <mergeCell ref="A5:A10"/>
    <mergeCell ref="B5:B10"/>
    <mergeCell ref="C5:H8"/>
    <mergeCell ref="I5:BB5"/>
    <mergeCell ref="AI9:AJ9"/>
    <mergeCell ref="AM8:AN8"/>
    <mergeCell ref="BC5:BN5"/>
    <mergeCell ref="BC6:BH6"/>
    <mergeCell ref="BI6:BN6"/>
    <mergeCell ref="BC7:BF7"/>
    <mergeCell ref="AM9:AN9"/>
    <mergeCell ref="I6:BB6"/>
    <mergeCell ref="I7:BB7"/>
    <mergeCell ref="BI7:BJ9"/>
    <mergeCell ref="BK7:BN8"/>
    <mergeCell ref="I8:L8"/>
    <mergeCell ref="M8:N9"/>
    <mergeCell ref="O8:AD8"/>
    <mergeCell ref="AE8:AF9"/>
    <mergeCell ref="AG8:AH9"/>
    <mergeCell ref="AI8:AJ8"/>
    <mergeCell ref="AK8:AL9"/>
    <mergeCell ref="A36:B36"/>
    <mergeCell ref="AC9:AD9"/>
    <mergeCell ref="AQ9:AR9"/>
    <mergeCell ref="AS9:AT9"/>
    <mergeCell ref="AU9:AV9"/>
    <mergeCell ref="Q9:R9"/>
    <mergeCell ref="S9:T9"/>
    <mergeCell ref="U9:V9"/>
    <mergeCell ref="W9:X9"/>
    <mergeCell ref="Y9:Z9"/>
    <mergeCell ref="AA9:AB9"/>
    <mergeCell ref="C9:D9"/>
    <mergeCell ref="E9:F9"/>
    <mergeCell ref="G9:H9"/>
    <mergeCell ref="I9:J9"/>
    <mergeCell ref="K9:L9"/>
    <mergeCell ref="BK9:BL9"/>
    <mergeCell ref="BM9:BN9"/>
    <mergeCell ref="AW9:AX9"/>
    <mergeCell ref="AY9:AZ9"/>
    <mergeCell ref="O9:P9"/>
    <mergeCell ref="AO8:AP9"/>
    <mergeCell ref="AQ8:AV8"/>
    <mergeCell ref="AW8:BB8"/>
    <mergeCell ref="BC8:BD9"/>
    <mergeCell ref="BE8:BF9"/>
    <mergeCell ref="BA9:BB9"/>
    <mergeCell ref="BG7:BH9"/>
  </mergeCells>
  <pageMargins left="0" right="0" top="0.2" bottom="0" header="0" footer="0"/>
  <pageSetup orientation="landscape" verticalDpi="0" r:id="rId1"/>
  <headerFooter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ekamut</vt:lpstr>
      <vt:lpstr>gorcarn</vt:lpstr>
      <vt:lpstr>tntes</vt:lpstr>
      <vt:lpstr>ekamut!Print_Titles</vt:lpstr>
      <vt:lpstr>gorcarn!Print_Titles</vt:lpstr>
      <vt:lpstr>tntes!Print_Titles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í</dc:creator>
  <cp:lastModifiedBy>í</cp:lastModifiedBy>
  <cp:lastPrinted>2019-01-21T13:37:14Z</cp:lastPrinted>
  <dcterms:created xsi:type="dcterms:W3CDTF">2019-01-16T09:20:04Z</dcterms:created>
  <dcterms:modified xsi:type="dcterms:W3CDTF">2019-01-21T13:37:44Z</dcterms:modified>
  <cp:keywords>https://mul2-tavush.gov.am/tasks/1641/oneclick/Ekamut.caxs2018.xlsx?token=61931e816fe3f522da9fd6b6c67e4594</cp:keywords>
</cp:coreProperties>
</file>