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42" i="1"/>
  <c r="D141"/>
  <c r="D140"/>
  <c r="D139"/>
  <c r="D138"/>
  <c r="D137"/>
  <c r="D136"/>
  <c r="D135"/>
  <c r="D128"/>
  <c r="D127" s="1"/>
  <c r="D120"/>
  <c r="D119" s="1"/>
  <c r="D111"/>
  <c r="D104"/>
  <c r="D103"/>
  <c r="D95"/>
  <c r="D87"/>
  <c r="D86"/>
  <c r="D85"/>
  <c r="D84"/>
  <c r="D83"/>
  <c r="D82"/>
  <c r="D81"/>
  <c r="D80"/>
  <c r="D71"/>
  <c r="D63"/>
  <c r="D55"/>
  <c r="D47"/>
  <c r="D46"/>
  <c r="D45"/>
  <c r="D44"/>
  <c r="D43"/>
  <c r="D42"/>
  <c r="D41"/>
  <c r="D40"/>
  <c r="D31"/>
  <c r="D23"/>
  <c r="D15"/>
  <c r="D7"/>
  <c r="D79" l="1"/>
  <c r="D39"/>
  <c r="C120"/>
  <c r="C88"/>
  <c r="C82"/>
  <c r="C128" l="1"/>
  <c r="C127" s="1"/>
  <c r="C119"/>
  <c r="C111"/>
  <c r="C104"/>
  <c r="C103" s="1"/>
  <c r="C96"/>
  <c r="C95" s="1"/>
  <c r="C87"/>
  <c r="C86"/>
  <c r="C85"/>
  <c r="C141" s="1"/>
  <c r="C84"/>
  <c r="C140" s="1"/>
  <c r="C83"/>
  <c r="C139" s="1"/>
  <c r="C81"/>
  <c r="C80"/>
  <c r="C79" s="1"/>
  <c r="C72"/>
  <c r="C71" s="1"/>
  <c r="C63"/>
  <c r="C56"/>
  <c r="C55"/>
  <c r="C48"/>
  <c r="C47" s="1"/>
  <c r="C46"/>
  <c r="C142" s="1"/>
  <c r="C45"/>
  <c r="C44"/>
  <c r="C43"/>
  <c r="C42"/>
  <c r="C138" s="1"/>
  <c r="C41"/>
  <c r="C137" s="1"/>
  <c r="C32"/>
  <c r="C31" s="1"/>
  <c r="C23"/>
  <c r="C15"/>
  <c r="C7"/>
  <c r="C40" l="1"/>
  <c r="C136" s="1"/>
  <c r="C39" l="1"/>
  <c r="C135" s="1"/>
</calcChain>
</file>

<file path=xl/sharedStrings.xml><?xml version="1.0" encoding="utf-8"?>
<sst xmlns="http://schemas.openxmlformats.org/spreadsheetml/2006/main" count="151" uniqueCount="39">
  <si>
    <t>Հավելված 3</t>
  </si>
  <si>
    <t>N</t>
  </si>
  <si>
    <t>Նախատեսված ծրագրերն ու միջոցառումները</t>
  </si>
  <si>
    <t>I</t>
  </si>
  <si>
    <t>Արդյունաբերություն, ՓՄՁ և մասնավոր հատված</t>
  </si>
  <si>
    <t>ՀՀ պետական բյուջե, այդ թվում՝</t>
  </si>
  <si>
    <t>սեփական միջոցներ</t>
  </si>
  <si>
    <t>վարկային միջոցներ</t>
  </si>
  <si>
    <t>Միջազգային կազմակերպություններ և դոնորներ</t>
  </si>
  <si>
    <t>Համայնքային բյուջե</t>
  </si>
  <si>
    <t>Մասնավոր ներդրողներ</t>
  </si>
  <si>
    <t>Այլ աղբյուրներ</t>
  </si>
  <si>
    <t>II</t>
  </si>
  <si>
    <t>Զբոսաշրջություն</t>
  </si>
  <si>
    <t>III</t>
  </si>
  <si>
    <t>Գյուղատնտեսություն</t>
  </si>
  <si>
    <t>IV</t>
  </si>
  <si>
    <t>Բնապահպանություն</t>
  </si>
  <si>
    <t>V</t>
  </si>
  <si>
    <t>Սոցիալական ոլորտներ</t>
  </si>
  <si>
    <t>Կրթություն</t>
  </si>
  <si>
    <t>Մշակույթ, սպորտ և երիտասարդություն</t>
  </si>
  <si>
    <t>Առողջապահություն</t>
  </si>
  <si>
    <t>Սոցիալական պաշտպանություն</t>
  </si>
  <si>
    <t>VI</t>
  </si>
  <si>
    <t>Ենթակառուցվածքներ</t>
  </si>
  <si>
    <t>Ճանապարհաշինություն</t>
  </si>
  <si>
    <t>Ջրամատակարարում և ջրահեռացում</t>
  </si>
  <si>
    <t>Գազիֆիկացում</t>
  </si>
  <si>
    <t>Էներգետիկա</t>
  </si>
  <si>
    <t>VII</t>
  </si>
  <si>
    <t>Քաղաքաշինություն</t>
  </si>
  <si>
    <t>VIII</t>
  </si>
  <si>
    <t>Տարածքային կառավարում, տեղական ինքնակառավարում և քաղաքացիական հասարակություն,  արտակարգ   իրավիճակներից   բնակչության և տարածքների պաշտպանություն</t>
  </si>
  <si>
    <t>ԸՆԴԱՄԵՆԸ</t>
  </si>
  <si>
    <t xml:space="preserve">Փաստացի ֆինանսավորման չափը  հաշվետու ժամանակահատվածում
(1-ի կիսամյակ,
9 ամիս,
տարի)
</t>
  </si>
  <si>
    <t>(հազ.դրամ)</t>
  </si>
  <si>
    <t xml:space="preserve">2018թ.  նախատեսված ֆիանսավորման գումարը
</t>
  </si>
  <si>
    <t>ՀԱՅԱՍՏԱՆԻ ՀԱՆՐԱՊԵՏՈՒԹՅԱՆ  ՏԱՎՈՒՇԻ ՄԱՐԶԻ 2018 ԹՎԱԿԱՆԻ ԳՈՐԾՈՒՆԵՈՒԹՅԱՆ  ԾՐԱԳՐՈՎ ՆԱԽԱՏԵՍՎԱԾ ԲՈԼՈՐ ՈԼՈՐՏՆԵՐԻ ԱՄՓՈՓ ՖԻՆԱՆՍԱՎՈՐՈՒՄԸ/I կիսամյակ/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</si>
</sst>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.##0.0"/>
    <numFmt numFmtId="167" formatCode="0.0"/>
  </numFmts>
  <fonts count="1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  <charset val="204"/>
    </font>
    <font>
      <sz val="11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b/>
      <i/>
      <sz val="9"/>
      <name val="GHEA Grapalat"/>
      <family val="3"/>
    </font>
    <font>
      <b/>
      <sz val="13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0" borderId="0" xfId="1" applyFont="1"/>
    <xf numFmtId="0" fontId="1" fillId="3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5" fillId="3" borderId="0" xfId="1" applyNumberFormat="1" applyFont="1" applyFill="1" applyAlignment="1">
      <alignment vertical="center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65" fontId="9" fillId="3" borderId="0" xfId="1" applyNumberFormat="1" applyFont="1" applyFill="1" applyAlignment="1">
      <alignment vertical="center"/>
    </xf>
    <xf numFmtId="165" fontId="2" fillId="4" borderId="1" xfId="0" applyNumberFormat="1" applyFont="1" applyFill="1" applyBorder="1" applyAlignment="1">
      <alignment wrapText="1"/>
    </xf>
    <xf numFmtId="165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166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 wrapText="1"/>
    </xf>
    <xf numFmtId="167" fontId="1" fillId="2" borderId="0" xfId="0" applyNumberFormat="1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7" fontId="1" fillId="2" borderId="1" xfId="0" applyNumberFormat="1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>
      <selection activeCell="A2" sqref="A2:D3"/>
    </sheetView>
  </sheetViews>
  <sheetFormatPr defaultRowHeight="16.5"/>
  <cols>
    <col min="1" max="1" width="5.140625" style="6" bestFit="1" customWidth="1"/>
    <col min="2" max="2" width="45.5703125" style="2" customWidth="1"/>
    <col min="3" max="3" width="18.85546875" style="2" customWidth="1"/>
    <col min="4" max="4" width="22.7109375" style="1" customWidth="1"/>
    <col min="5" max="5" width="9.140625" style="4"/>
    <col min="6" max="6" width="11.28515625" style="4" bestFit="1" customWidth="1"/>
    <col min="7" max="256" width="9.140625" style="4"/>
    <col min="257" max="257" width="5.140625" style="4" bestFit="1" customWidth="1"/>
    <col min="258" max="258" width="49.5703125" style="4" customWidth="1"/>
    <col min="259" max="259" width="15.42578125" style="4" customWidth="1"/>
    <col min="260" max="260" width="13.85546875" style="4" customWidth="1"/>
    <col min="261" max="261" width="9.140625" style="4"/>
    <col min="262" max="262" width="11.28515625" style="4" bestFit="1" customWidth="1"/>
    <col min="263" max="512" width="9.140625" style="4"/>
    <col min="513" max="513" width="5.140625" style="4" bestFit="1" customWidth="1"/>
    <col min="514" max="514" width="49.5703125" style="4" customWidth="1"/>
    <col min="515" max="515" width="15.42578125" style="4" customWidth="1"/>
    <col min="516" max="516" width="13.85546875" style="4" customWidth="1"/>
    <col min="517" max="517" width="9.140625" style="4"/>
    <col min="518" max="518" width="11.28515625" style="4" bestFit="1" customWidth="1"/>
    <col min="519" max="768" width="9.140625" style="4"/>
    <col min="769" max="769" width="5.140625" style="4" bestFit="1" customWidth="1"/>
    <col min="770" max="770" width="49.5703125" style="4" customWidth="1"/>
    <col min="771" max="771" width="15.42578125" style="4" customWidth="1"/>
    <col min="772" max="772" width="13.85546875" style="4" customWidth="1"/>
    <col min="773" max="773" width="9.140625" style="4"/>
    <col min="774" max="774" width="11.28515625" style="4" bestFit="1" customWidth="1"/>
    <col min="775" max="1024" width="9.140625" style="4"/>
    <col min="1025" max="1025" width="5.140625" style="4" bestFit="1" customWidth="1"/>
    <col min="1026" max="1026" width="49.5703125" style="4" customWidth="1"/>
    <col min="1027" max="1027" width="15.42578125" style="4" customWidth="1"/>
    <col min="1028" max="1028" width="13.85546875" style="4" customWidth="1"/>
    <col min="1029" max="1029" width="9.140625" style="4"/>
    <col min="1030" max="1030" width="11.28515625" style="4" bestFit="1" customWidth="1"/>
    <col min="1031" max="1280" width="9.140625" style="4"/>
    <col min="1281" max="1281" width="5.140625" style="4" bestFit="1" customWidth="1"/>
    <col min="1282" max="1282" width="49.5703125" style="4" customWidth="1"/>
    <col min="1283" max="1283" width="15.42578125" style="4" customWidth="1"/>
    <col min="1284" max="1284" width="13.85546875" style="4" customWidth="1"/>
    <col min="1285" max="1285" width="9.140625" style="4"/>
    <col min="1286" max="1286" width="11.28515625" style="4" bestFit="1" customWidth="1"/>
    <col min="1287" max="1536" width="9.140625" style="4"/>
    <col min="1537" max="1537" width="5.140625" style="4" bestFit="1" customWidth="1"/>
    <col min="1538" max="1538" width="49.5703125" style="4" customWidth="1"/>
    <col min="1539" max="1539" width="15.42578125" style="4" customWidth="1"/>
    <col min="1540" max="1540" width="13.85546875" style="4" customWidth="1"/>
    <col min="1541" max="1541" width="9.140625" style="4"/>
    <col min="1542" max="1542" width="11.28515625" style="4" bestFit="1" customWidth="1"/>
    <col min="1543" max="1792" width="9.140625" style="4"/>
    <col min="1793" max="1793" width="5.140625" style="4" bestFit="1" customWidth="1"/>
    <col min="1794" max="1794" width="49.5703125" style="4" customWidth="1"/>
    <col min="1795" max="1795" width="15.42578125" style="4" customWidth="1"/>
    <col min="1796" max="1796" width="13.85546875" style="4" customWidth="1"/>
    <col min="1797" max="1797" width="9.140625" style="4"/>
    <col min="1798" max="1798" width="11.28515625" style="4" bestFit="1" customWidth="1"/>
    <col min="1799" max="2048" width="9.140625" style="4"/>
    <col min="2049" max="2049" width="5.140625" style="4" bestFit="1" customWidth="1"/>
    <col min="2050" max="2050" width="49.5703125" style="4" customWidth="1"/>
    <col min="2051" max="2051" width="15.42578125" style="4" customWidth="1"/>
    <col min="2052" max="2052" width="13.85546875" style="4" customWidth="1"/>
    <col min="2053" max="2053" width="9.140625" style="4"/>
    <col min="2054" max="2054" width="11.28515625" style="4" bestFit="1" customWidth="1"/>
    <col min="2055" max="2304" width="9.140625" style="4"/>
    <col min="2305" max="2305" width="5.140625" style="4" bestFit="1" customWidth="1"/>
    <col min="2306" max="2306" width="49.5703125" style="4" customWidth="1"/>
    <col min="2307" max="2307" width="15.42578125" style="4" customWidth="1"/>
    <col min="2308" max="2308" width="13.85546875" style="4" customWidth="1"/>
    <col min="2309" max="2309" width="9.140625" style="4"/>
    <col min="2310" max="2310" width="11.28515625" style="4" bestFit="1" customWidth="1"/>
    <col min="2311" max="2560" width="9.140625" style="4"/>
    <col min="2561" max="2561" width="5.140625" style="4" bestFit="1" customWidth="1"/>
    <col min="2562" max="2562" width="49.5703125" style="4" customWidth="1"/>
    <col min="2563" max="2563" width="15.42578125" style="4" customWidth="1"/>
    <col min="2564" max="2564" width="13.85546875" style="4" customWidth="1"/>
    <col min="2565" max="2565" width="9.140625" style="4"/>
    <col min="2566" max="2566" width="11.28515625" style="4" bestFit="1" customWidth="1"/>
    <col min="2567" max="2816" width="9.140625" style="4"/>
    <col min="2817" max="2817" width="5.140625" style="4" bestFit="1" customWidth="1"/>
    <col min="2818" max="2818" width="49.5703125" style="4" customWidth="1"/>
    <col min="2819" max="2819" width="15.42578125" style="4" customWidth="1"/>
    <col min="2820" max="2820" width="13.85546875" style="4" customWidth="1"/>
    <col min="2821" max="2821" width="9.140625" style="4"/>
    <col min="2822" max="2822" width="11.28515625" style="4" bestFit="1" customWidth="1"/>
    <col min="2823" max="3072" width="9.140625" style="4"/>
    <col min="3073" max="3073" width="5.140625" style="4" bestFit="1" customWidth="1"/>
    <col min="3074" max="3074" width="49.5703125" style="4" customWidth="1"/>
    <col min="3075" max="3075" width="15.42578125" style="4" customWidth="1"/>
    <col min="3076" max="3076" width="13.85546875" style="4" customWidth="1"/>
    <col min="3077" max="3077" width="9.140625" style="4"/>
    <col min="3078" max="3078" width="11.28515625" style="4" bestFit="1" customWidth="1"/>
    <col min="3079" max="3328" width="9.140625" style="4"/>
    <col min="3329" max="3329" width="5.140625" style="4" bestFit="1" customWidth="1"/>
    <col min="3330" max="3330" width="49.5703125" style="4" customWidth="1"/>
    <col min="3331" max="3331" width="15.42578125" style="4" customWidth="1"/>
    <col min="3332" max="3332" width="13.85546875" style="4" customWidth="1"/>
    <col min="3333" max="3333" width="9.140625" style="4"/>
    <col min="3334" max="3334" width="11.28515625" style="4" bestFit="1" customWidth="1"/>
    <col min="3335" max="3584" width="9.140625" style="4"/>
    <col min="3585" max="3585" width="5.140625" style="4" bestFit="1" customWidth="1"/>
    <col min="3586" max="3586" width="49.5703125" style="4" customWidth="1"/>
    <col min="3587" max="3587" width="15.42578125" style="4" customWidth="1"/>
    <col min="3588" max="3588" width="13.85546875" style="4" customWidth="1"/>
    <col min="3589" max="3589" width="9.140625" style="4"/>
    <col min="3590" max="3590" width="11.28515625" style="4" bestFit="1" customWidth="1"/>
    <col min="3591" max="3840" width="9.140625" style="4"/>
    <col min="3841" max="3841" width="5.140625" style="4" bestFit="1" customWidth="1"/>
    <col min="3842" max="3842" width="49.5703125" style="4" customWidth="1"/>
    <col min="3843" max="3843" width="15.42578125" style="4" customWidth="1"/>
    <col min="3844" max="3844" width="13.85546875" style="4" customWidth="1"/>
    <col min="3845" max="3845" width="9.140625" style="4"/>
    <col min="3846" max="3846" width="11.28515625" style="4" bestFit="1" customWidth="1"/>
    <col min="3847" max="4096" width="9.140625" style="4"/>
    <col min="4097" max="4097" width="5.140625" style="4" bestFit="1" customWidth="1"/>
    <col min="4098" max="4098" width="49.5703125" style="4" customWidth="1"/>
    <col min="4099" max="4099" width="15.42578125" style="4" customWidth="1"/>
    <col min="4100" max="4100" width="13.85546875" style="4" customWidth="1"/>
    <col min="4101" max="4101" width="9.140625" style="4"/>
    <col min="4102" max="4102" width="11.28515625" style="4" bestFit="1" customWidth="1"/>
    <col min="4103" max="4352" width="9.140625" style="4"/>
    <col min="4353" max="4353" width="5.140625" style="4" bestFit="1" customWidth="1"/>
    <col min="4354" max="4354" width="49.5703125" style="4" customWidth="1"/>
    <col min="4355" max="4355" width="15.42578125" style="4" customWidth="1"/>
    <col min="4356" max="4356" width="13.85546875" style="4" customWidth="1"/>
    <col min="4357" max="4357" width="9.140625" style="4"/>
    <col min="4358" max="4358" width="11.28515625" style="4" bestFit="1" customWidth="1"/>
    <col min="4359" max="4608" width="9.140625" style="4"/>
    <col min="4609" max="4609" width="5.140625" style="4" bestFit="1" customWidth="1"/>
    <col min="4610" max="4610" width="49.5703125" style="4" customWidth="1"/>
    <col min="4611" max="4611" width="15.42578125" style="4" customWidth="1"/>
    <col min="4612" max="4612" width="13.85546875" style="4" customWidth="1"/>
    <col min="4613" max="4613" width="9.140625" style="4"/>
    <col min="4614" max="4614" width="11.28515625" style="4" bestFit="1" customWidth="1"/>
    <col min="4615" max="4864" width="9.140625" style="4"/>
    <col min="4865" max="4865" width="5.140625" style="4" bestFit="1" customWidth="1"/>
    <col min="4866" max="4866" width="49.5703125" style="4" customWidth="1"/>
    <col min="4867" max="4867" width="15.42578125" style="4" customWidth="1"/>
    <col min="4868" max="4868" width="13.85546875" style="4" customWidth="1"/>
    <col min="4869" max="4869" width="9.140625" style="4"/>
    <col min="4870" max="4870" width="11.28515625" style="4" bestFit="1" customWidth="1"/>
    <col min="4871" max="5120" width="9.140625" style="4"/>
    <col min="5121" max="5121" width="5.140625" style="4" bestFit="1" customWidth="1"/>
    <col min="5122" max="5122" width="49.5703125" style="4" customWidth="1"/>
    <col min="5123" max="5123" width="15.42578125" style="4" customWidth="1"/>
    <col min="5124" max="5124" width="13.85546875" style="4" customWidth="1"/>
    <col min="5125" max="5125" width="9.140625" style="4"/>
    <col min="5126" max="5126" width="11.28515625" style="4" bestFit="1" customWidth="1"/>
    <col min="5127" max="5376" width="9.140625" style="4"/>
    <col min="5377" max="5377" width="5.140625" style="4" bestFit="1" customWidth="1"/>
    <col min="5378" max="5378" width="49.5703125" style="4" customWidth="1"/>
    <col min="5379" max="5379" width="15.42578125" style="4" customWidth="1"/>
    <col min="5380" max="5380" width="13.85546875" style="4" customWidth="1"/>
    <col min="5381" max="5381" width="9.140625" style="4"/>
    <col min="5382" max="5382" width="11.28515625" style="4" bestFit="1" customWidth="1"/>
    <col min="5383" max="5632" width="9.140625" style="4"/>
    <col min="5633" max="5633" width="5.140625" style="4" bestFit="1" customWidth="1"/>
    <col min="5634" max="5634" width="49.5703125" style="4" customWidth="1"/>
    <col min="5635" max="5635" width="15.42578125" style="4" customWidth="1"/>
    <col min="5636" max="5636" width="13.85546875" style="4" customWidth="1"/>
    <col min="5637" max="5637" width="9.140625" style="4"/>
    <col min="5638" max="5638" width="11.28515625" style="4" bestFit="1" customWidth="1"/>
    <col min="5639" max="5888" width="9.140625" style="4"/>
    <col min="5889" max="5889" width="5.140625" style="4" bestFit="1" customWidth="1"/>
    <col min="5890" max="5890" width="49.5703125" style="4" customWidth="1"/>
    <col min="5891" max="5891" width="15.42578125" style="4" customWidth="1"/>
    <col min="5892" max="5892" width="13.85546875" style="4" customWidth="1"/>
    <col min="5893" max="5893" width="9.140625" style="4"/>
    <col min="5894" max="5894" width="11.28515625" style="4" bestFit="1" customWidth="1"/>
    <col min="5895" max="6144" width="9.140625" style="4"/>
    <col min="6145" max="6145" width="5.140625" style="4" bestFit="1" customWidth="1"/>
    <col min="6146" max="6146" width="49.5703125" style="4" customWidth="1"/>
    <col min="6147" max="6147" width="15.42578125" style="4" customWidth="1"/>
    <col min="6148" max="6148" width="13.85546875" style="4" customWidth="1"/>
    <col min="6149" max="6149" width="9.140625" style="4"/>
    <col min="6150" max="6150" width="11.28515625" style="4" bestFit="1" customWidth="1"/>
    <col min="6151" max="6400" width="9.140625" style="4"/>
    <col min="6401" max="6401" width="5.140625" style="4" bestFit="1" customWidth="1"/>
    <col min="6402" max="6402" width="49.5703125" style="4" customWidth="1"/>
    <col min="6403" max="6403" width="15.42578125" style="4" customWidth="1"/>
    <col min="6404" max="6404" width="13.85546875" style="4" customWidth="1"/>
    <col min="6405" max="6405" width="9.140625" style="4"/>
    <col min="6406" max="6406" width="11.28515625" style="4" bestFit="1" customWidth="1"/>
    <col min="6407" max="6656" width="9.140625" style="4"/>
    <col min="6657" max="6657" width="5.140625" style="4" bestFit="1" customWidth="1"/>
    <col min="6658" max="6658" width="49.5703125" style="4" customWidth="1"/>
    <col min="6659" max="6659" width="15.42578125" style="4" customWidth="1"/>
    <col min="6660" max="6660" width="13.85546875" style="4" customWidth="1"/>
    <col min="6661" max="6661" width="9.140625" style="4"/>
    <col min="6662" max="6662" width="11.28515625" style="4" bestFit="1" customWidth="1"/>
    <col min="6663" max="6912" width="9.140625" style="4"/>
    <col min="6913" max="6913" width="5.140625" style="4" bestFit="1" customWidth="1"/>
    <col min="6914" max="6914" width="49.5703125" style="4" customWidth="1"/>
    <col min="6915" max="6915" width="15.42578125" style="4" customWidth="1"/>
    <col min="6916" max="6916" width="13.85546875" style="4" customWidth="1"/>
    <col min="6917" max="6917" width="9.140625" style="4"/>
    <col min="6918" max="6918" width="11.28515625" style="4" bestFit="1" customWidth="1"/>
    <col min="6919" max="7168" width="9.140625" style="4"/>
    <col min="7169" max="7169" width="5.140625" style="4" bestFit="1" customWidth="1"/>
    <col min="7170" max="7170" width="49.5703125" style="4" customWidth="1"/>
    <col min="7171" max="7171" width="15.42578125" style="4" customWidth="1"/>
    <col min="7172" max="7172" width="13.85546875" style="4" customWidth="1"/>
    <col min="7173" max="7173" width="9.140625" style="4"/>
    <col min="7174" max="7174" width="11.28515625" style="4" bestFit="1" customWidth="1"/>
    <col min="7175" max="7424" width="9.140625" style="4"/>
    <col min="7425" max="7425" width="5.140625" style="4" bestFit="1" customWidth="1"/>
    <col min="7426" max="7426" width="49.5703125" style="4" customWidth="1"/>
    <col min="7427" max="7427" width="15.42578125" style="4" customWidth="1"/>
    <col min="7428" max="7428" width="13.85546875" style="4" customWidth="1"/>
    <col min="7429" max="7429" width="9.140625" style="4"/>
    <col min="7430" max="7430" width="11.28515625" style="4" bestFit="1" customWidth="1"/>
    <col min="7431" max="7680" width="9.140625" style="4"/>
    <col min="7681" max="7681" width="5.140625" style="4" bestFit="1" customWidth="1"/>
    <col min="7682" max="7682" width="49.5703125" style="4" customWidth="1"/>
    <col min="7683" max="7683" width="15.42578125" style="4" customWidth="1"/>
    <col min="7684" max="7684" width="13.85546875" style="4" customWidth="1"/>
    <col min="7685" max="7685" width="9.140625" style="4"/>
    <col min="7686" max="7686" width="11.28515625" style="4" bestFit="1" customWidth="1"/>
    <col min="7687" max="7936" width="9.140625" style="4"/>
    <col min="7937" max="7937" width="5.140625" style="4" bestFit="1" customWidth="1"/>
    <col min="7938" max="7938" width="49.5703125" style="4" customWidth="1"/>
    <col min="7939" max="7939" width="15.42578125" style="4" customWidth="1"/>
    <col min="7940" max="7940" width="13.85546875" style="4" customWidth="1"/>
    <col min="7941" max="7941" width="9.140625" style="4"/>
    <col min="7942" max="7942" width="11.28515625" style="4" bestFit="1" customWidth="1"/>
    <col min="7943" max="8192" width="9.140625" style="4"/>
    <col min="8193" max="8193" width="5.140625" style="4" bestFit="1" customWidth="1"/>
    <col min="8194" max="8194" width="49.5703125" style="4" customWidth="1"/>
    <col min="8195" max="8195" width="15.42578125" style="4" customWidth="1"/>
    <col min="8196" max="8196" width="13.85546875" style="4" customWidth="1"/>
    <col min="8197" max="8197" width="9.140625" style="4"/>
    <col min="8198" max="8198" width="11.28515625" style="4" bestFit="1" customWidth="1"/>
    <col min="8199" max="8448" width="9.140625" style="4"/>
    <col min="8449" max="8449" width="5.140625" style="4" bestFit="1" customWidth="1"/>
    <col min="8450" max="8450" width="49.5703125" style="4" customWidth="1"/>
    <col min="8451" max="8451" width="15.42578125" style="4" customWidth="1"/>
    <col min="8452" max="8452" width="13.85546875" style="4" customWidth="1"/>
    <col min="8453" max="8453" width="9.140625" style="4"/>
    <col min="8454" max="8454" width="11.28515625" style="4" bestFit="1" customWidth="1"/>
    <col min="8455" max="8704" width="9.140625" style="4"/>
    <col min="8705" max="8705" width="5.140625" style="4" bestFit="1" customWidth="1"/>
    <col min="8706" max="8706" width="49.5703125" style="4" customWidth="1"/>
    <col min="8707" max="8707" width="15.42578125" style="4" customWidth="1"/>
    <col min="8708" max="8708" width="13.85546875" style="4" customWidth="1"/>
    <col min="8709" max="8709" width="9.140625" style="4"/>
    <col min="8710" max="8710" width="11.28515625" style="4" bestFit="1" customWidth="1"/>
    <col min="8711" max="8960" width="9.140625" style="4"/>
    <col min="8961" max="8961" width="5.140625" style="4" bestFit="1" customWidth="1"/>
    <col min="8962" max="8962" width="49.5703125" style="4" customWidth="1"/>
    <col min="8963" max="8963" width="15.42578125" style="4" customWidth="1"/>
    <col min="8964" max="8964" width="13.85546875" style="4" customWidth="1"/>
    <col min="8965" max="8965" width="9.140625" style="4"/>
    <col min="8966" max="8966" width="11.28515625" style="4" bestFit="1" customWidth="1"/>
    <col min="8967" max="9216" width="9.140625" style="4"/>
    <col min="9217" max="9217" width="5.140625" style="4" bestFit="1" customWidth="1"/>
    <col min="9218" max="9218" width="49.5703125" style="4" customWidth="1"/>
    <col min="9219" max="9219" width="15.42578125" style="4" customWidth="1"/>
    <col min="9220" max="9220" width="13.85546875" style="4" customWidth="1"/>
    <col min="9221" max="9221" width="9.140625" style="4"/>
    <col min="9222" max="9222" width="11.28515625" style="4" bestFit="1" customWidth="1"/>
    <col min="9223" max="9472" width="9.140625" style="4"/>
    <col min="9473" max="9473" width="5.140625" style="4" bestFit="1" customWidth="1"/>
    <col min="9474" max="9474" width="49.5703125" style="4" customWidth="1"/>
    <col min="9475" max="9475" width="15.42578125" style="4" customWidth="1"/>
    <col min="9476" max="9476" width="13.85546875" style="4" customWidth="1"/>
    <col min="9477" max="9477" width="9.140625" style="4"/>
    <col min="9478" max="9478" width="11.28515625" style="4" bestFit="1" customWidth="1"/>
    <col min="9479" max="9728" width="9.140625" style="4"/>
    <col min="9729" max="9729" width="5.140625" style="4" bestFit="1" customWidth="1"/>
    <col min="9730" max="9730" width="49.5703125" style="4" customWidth="1"/>
    <col min="9731" max="9731" width="15.42578125" style="4" customWidth="1"/>
    <col min="9732" max="9732" width="13.85546875" style="4" customWidth="1"/>
    <col min="9733" max="9733" width="9.140625" style="4"/>
    <col min="9734" max="9734" width="11.28515625" style="4" bestFit="1" customWidth="1"/>
    <col min="9735" max="9984" width="9.140625" style="4"/>
    <col min="9985" max="9985" width="5.140625" style="4" bestFit="1" customWidth="1"/>
    <col min="9986" max="9986" width="49.5703125" style="4" customWidth="1"/>
    <col min="9987" max="9987" width="15.42578125" style="4" customWidth="1"/>
    <col min="9988" max="9988" width="13.85546875" style="4" customWidth="1"/>
    <col min="9989" max="9989" width="9.140625" style="4"/>
    <col min="9990" max="9990" width="11.28515625" style="4" bestFit="1" customWidth="1"/>
    <col min="9991" max="10240" width="9.140625" style="4"/>
    <col min="10241" max="10241" width="5.140625" style="4" bestFit="1" customWidth="1"/>
    <col min="10242" max="10242" width="49.5703125" style="4" customWidth="1"/>
    <col min="10243" max="10243" width="15.42578125" style="4" customWidth="1"/>
    <col min="10244" max="10244" width="13.85546875" style="4" customWidth="1"/>
    <col min="10245" max="10245" width="9.140625" style="4"/>
    <col min="10246" max="10246" width="11.28515625" style="4" bestFit="1" customWidth="1"/>
    <col min="10247" max="10496" width="9.140625" style="4"/>
    <col min="10497" max="10497" width="5.140625" style="4" bestFit="1" customWidth="1"/>
    <col min="10498" max="10498" width="49.5703125" style="4" customWidth="1"/>
    <col min="10499" max="10499" width="15.42578125" style="4" customWidth="1"/>
    <col min="10500" max="10500" width="13.85546875" style="4" customWidth="1"/>
    <col min="10501" max="10501" width="9.140625" style="4"/>
    <col min="10502" max="10502" width="11.28515625" style="4" bestFit="1" customWidth="1"/>
    <col min="10503" max="10752" width="9.140625" style="4"/>
    <col min="10753" max="10753" width="5.140625" style="4" bestFit="1" customWidth="1"/>
    <col min="10754" max="10754" width="49.5703125" style="4" customWidth="1"/>
    <col min="10755" max="10755" width="15.42578125" style="4" customWidth="1"/>
    <col min="10756" max="10756" width="13.85546875" style="4" customWidth="1"/>
    <col min="10757" max="10757" width="9.140625" style="4"/>
    <col min="10758" max="10758" width="11.28515625" style="4" bestFit="1" customWidth="1"/>
    <col min="10759" max="11008" width="9.140625" style="4"/>
    <col min="11009" max="11009" width="5.140625" style="4" bestFit="1" customWidth="1"/>
    <col min="11010" max="11010" width="49.5703125" style="4" customWidth="1"/>
    <col min="11011" max="11011" width="15.42578125" style="4" customWidth="1"/>
    <col min="11012" max="11012" width="13.85546875" style="4" customWidth="1"/>
    <col min="11013" max="11013" width="9.140625" style="4"/>
    <col min="11014" max="11014" width="11.28515625" style="4" bestFit="1" customWidth="1"/>
    <col min="11015" max="11264" width="9.140625" style="4"/>
    <col min="11265" max="11265" width="5.140625" style="4" bestFit="1" customWidth="1"/>
    <col min="11266" max="11266" width="49.5703125" style="4" customWidth="1"/>
    <col min="11267" max="11267" width="15.42578125" style="4" customWidth="1"/>
    <col min="11268" max="11268" width="13.85546875" style="4" customWidth="1"/>
    <col min="11269" max="11269" width="9.140625" style="4"/>
    <col min="11270" max="11270" width="11.28515625" style="4" bestFit="1" customWidth="1"/>
    <col min="11271" max="11520" width="9.140625" style="4"/>
    <col min="11521" max="11521" width="5.140625" style="4" bestFit="1" customWidth="1"/>
    <col min="11522" max="11522" width="49.5703125" style="4" customWidth="1"/>
    <col min="11523" max="11523" width="15.42578125" style="4" customWidth="1"/>
    <col min="11524" max="11524" width="13.85546875" style="4" customWidth="1"/>
    <col min="11525" max="11525" width="9.140625" style="4"/>
    <col min="11526" max="11526" width="11.28515625" style="4" bestFit="1" customWidth="1"/>
    <col min="11527" max="11776" width="9.140625" style="4"/>
    <col min="11777" max="11777" width="5.140625" style="4" bestFit="1" customWidth="1"/>
    <col min="11778" max="11778" width="49.5703125" style="4" customWidth="1"/>
    <col min="11779" max="11779" width="15.42578125" style="4" customWidth="1"/>
    <col min="11780" max="11780" width="13.85546875" style="4" customWidth="1"/>
    <col min="11781" max="11781" width="9.140625" style="4"/>
    <col min="11782" max="11782" width="11.28515625" style="4" bestFit="1" customWidth="1"/>
    <col min="11783" max="12032" width="9.140625" style="4"/>
    <col min="12033" max="12033" width="5.140625" style="4" bestFit="1" customWidth="1"/>
    <col min="12034" max="12034" width="49.5703125" style="4" customWidth="1"/>
    <col min="12035" max="12035" width="15.42578125" style="4" customWidth="1"/>
    <col min="12036" max="12036" width="13.85546875" style="4" customWidth="1"/>
    <col min="12037" max="12037" width="9.140625" style="4"/>
    <col min="12038" max="12038" width="11.28515625" style="4" bestFit="1" customWidth="1"/>
    <col min="12039" max="12288" width="9.140625" style="4"/>
    <col min="12289" max="12289" width="5.140625" style="4" bestFit="1" customWidth="1"/>
    <col min="12290" max="12290" width="49.5703125" style="4" customWidth="1"/>
    <col min="12291" max="12291" width="15.42578125" style="4" customWidth="1"/>
    <col min="12292" max="12292" width="13.85546875" style="4" customWidth="1"/>
    <col min="12293" max="12293" width="9.140625" style="4"/>
    <col min="12294" max="12294" width="11.28515625" style="4" bestFit="1" customWidth="1"/>
    <col min="12295" max="12544" width="9.140625" style="4"/>
    <col min="12545" max="12545" width="5.140625" style="4" bestFit="1" customWidth="1"/>
    <col min="12546" max="12546" width="49.5703125" style="4" customWidth="1"/>
    <col min="12547" max="12547" width="15.42578125" style="4" customWidth="1"/>
    <col min="12548" max="12548" width="13.85546875" style="4" customWidth="1"/>
    <col min="12549" max="12549" width="9.140625" style="4"/>
    <col min="12550" max="12550" width="11.28515625" style="4" bestFit="1" customWidth="1"/>
    <col min="12551" max="12800" width="9.140625" style="4"/>
    <col min="12801" max="12801" width="5.140625" style="4" bestFit="1" customWidth="1"/>
    <col min="12802" max="12802" width="49.5703125" style="4" customWidth="1"/>
    <col min="12803" max="12803" width="15.42578125" style="4" customWidth="1"/>
    <col min="12804" max="12804" width="13.85546875" style="4" customWidth="1"/>
    <col min="12805" max="12805" width="9.140625" style="4"/>
    <col min="12806" max="12806" width="11.28515625" style="4" bestFit="1" customWidth="1"/>
    <col min="12807" max="13056" width="9.140625" style="4"/>
    <col min="13057" max="13057" width="5.140625" style="4" bestFit="1" customWidth="1"/>
    <col min="13058" max="13058" width="49.5703125" style="4" customWidth="1"/>
    <col min="13059" max="13059" width="15.42578125" style="4" customWidth="1"/>
    <col min="13060" max="13060" width="13.85546875" style="4" customWidth="1"/>
    <col min="13061" max="13061" width="9.140625" style="4"/>
    <col min="13062" max="13062" width="11.28515625" style="4" bestFit="1" customWidth="1"/>
    <col min="13063" max="13312" width="9.140625" style="4"/>
    <col min="13313" max="13313" width="5.140625" style="4" bestFit="1" customWidth="1"/>
    <col min="13314" max="13314" width="49.5703125" style="4" customWidth="1"/>
    <col min="13315" max="13315" width="15.42578125" style="4" customWidth="1"/>
    <col min="13316" max="13316" width="13.85546875" style="4" customWidth="1"/>
    <col min="13317" max="13317" width="9.140625" style="4"/>
    <col min="13318" max="13318" width="11.28515625" style="4" bestFit="1" customWidth="1"/>
    <col min="13319" max="13568" width="9.140625" style="4"/>
    <col min="13569" max="13569" width="5.140625" style="4" bestFit="1" customWidth="1"/>
    <col min="13570" max="13570" width="49.5703125" style="4" customWidth="1"/>
    <col min="13571" max="13571" width="15.42578125" style="4" customWidth="1"/>
    <col min="13572" max="13572" width="13.85546875" style="4" customWidth="1"/>
    <col min="13573" max="13573" width="9.140625" style="4"/>
    <col min="13574" max="13574" width="11.28515625" style="4" bestFit="1" customWidth="1"/>
    <col min="13575" max="13824" width="9.140625" style="4"/>
    <col min="13825" max="13825" width="5.140625" style="4" bestFit="1" customWidth="1"/>
    <col min="13826" max="13826" width="49.5703125" style="4" customWidth="1"/>
    <col min="13827" max="13827" width="15.42578125" style="4" customWidth="1"/>
    <col min="13828" max="13828" width="13.85546875" style="4" customWidth="1"/>
    <col min="13829" max="13829" width="9.140625" style="4"/>
    <col min="13830" max="13830" width="11.28515625" style="4" bestFit="1" customWidth="1"/>
    <col min="13831" max="14080" width="9.140625" style="4"/>
    <col min="14081" max="14081" width="5.140625" style="4" bestFit="1" customWidth="1"/>
    <col min="14082" max="14082" width="49.5703125" style="4" customWidth="1"/>
    <col min="14083" max="14083" width="15.42578125" style="4" customWidth="1"/>
    <col min="14084" max="14084" width="13.85546875" style="4" customWidth="1"/>
    <col min="14085" max="14085" width="9.140625" style="4"/>
    <col min="14086" max="14086" width="11.28515625" style="4" bestFit="1" customWidth="1"/>
    <col min="14087" max="14336" width="9.140625" style="4"/>
    <col min="14337" max="14337" width="5.140625" style="4" bestFit="1" customWidth="1"/>
    <col min="14338" max="14338" width="49.5703125" style="4" customWidth="1"/>
    <col min="14339" max="14339" width="15.42578125" style="4" customWidth="1"/>
    <col min="14340" max="14340" width="13.85546875" style="4" customWidth="1"/>
    <col min="14341" max="14341" width="9.140625" style="4"/>
    <col min="14342" max="14342" width="11.28515625" style="4" bestFit="1" customWidth="1"/>
    <col min="14343" max="14592" width="9.140625" style="4"/>
    <col min="14593" max="14593" width="5.140625" style="4" bestFit="1" customWidth="1"/>
    <col min="14594" max="14594" width="49.5703125" style="4" customWidth="1"/>
    <col min="14595" max="14595" width="15.42578125" style="4" customWidth="1"/>
    <col min="14596" max="14596" width="13.85546875" style="4" customWidth="1"/>
    <col min="14597" max="14597" width="9.140625" style="4"/>
    <col min="14598" max="14598" width="11.28515625" style="4" bestFit="1" customWidth="1"/>
    <col min="14599" max="14848" width="9.140625" style="4"/>
    <col min="14849" max="14849" width="5.140625" style="4" bestFit="1" customWidth="1"/>
    <col min="14850" max="14850" width="49.5703125" style="4" customWidth="1"/>
    <col min="14851" max="14851" width="15.42578125" style="4" customWidth="1"/>
    <col min="14852" max="14852" width="13.85546875" style="4" customWidth="1"/>
    <col min="14853" max="14853" width="9.140625" style="4"/>
    <col min="14854" max="14854" width="11.28515625" style="4" bestFit="1" customWidth="1"/>
    <col min="14855" max="15104" width="9.140625" style="4"/>
    <col min="15105" max="15105" width="5.140625" style="4" bestFit="1" customWidth="1"/>
    <col min="15106" max="15106" width="49.5703125" style="4" customWidth="1"/>
    <col min="15107" max="15107" width="15.42578125" style="4" customWidth="1"/>
    <col min="15108" max="15108" width="13.85546875" style="4" customWidth="1"/>
    <col min="15109" max="15109" width="9.140625" style="4"/>
    <col min="15110" max="15110" width="11.28515625" style="4" bestFit="1" customWidth="1"/>
    <col min="15111" max="15360" width="9.140625" style="4"/>
    <col min="15361" max="15361" width="5.140625" style="4" bestFit="1" customWidth="1"/>
    <col min="15362" max="15362" width="49.5703125" style="4" customWidth="1"/>
    <col min="15363" max="15363" width="15.42578125" style="4" customWidth="1"/>
    <col min="15364" max="15364" width="13.85546875" style="4" customWidth="1"/>
    <col min="15365" max="15365" width="9.140625" style="4"/>
    <col min="15366" max="15366" width="11.28515625" style="4" bestFit="1" customWidth="1"/>
    <col min="15367" max="15616" width="9.140625" style="4"/>
    <col min="15617" max="15617" width="5.140625" style="4" bestFit="1" customWidth="1"/>
    <col min="15618" max="15618" width="49.5703125" style="4" customWidth="1"/>
    <col min="15619" max="15619" width="15.42578125" style="4" customWidth="1"/>
    <col min="15620" max="15620" width="13.85546875" style="4" customWidth="1"/>
    <col min="15621" max="15621" width="9.140625" style="4"/>
    <col min="15622" max="15622" width="11.28515625" style="4" bestFit="1" customWidth="1"/>
    <col min="15623" max="15872" width="9.140625" style="4"/>
    <col min="15873" max="15873" width="5.140625" style="4" bestFit="1" customWidth="1"/>
    <col min="15874" max="15874" width="49.5703125" style="4" customWidth="1"/>
    <col min="15875" max="15875" width="15.42578125" style="4" customWidth="1"/>
    <col min="15876" max="15876" width="13.85546875" style="4" customWidth="1"/>
    <col min="15877" max="15877" width="9.140625" style="4"/>
    <col min="15878" max="15878" width="11.28515625" style="4" bestFit="1" customWidth="1"/>
    <col min="15879" max="16128" width="9.140625" style="4"/>
    <col min="16129" max="16129" width="5.140625" style="4" bestFit="1" customWidth="1"/>
    <col min="16130" max="16130" width="49.5703125" style="4" customWidth="1"/>
    <col min="16131" max="16131" width="15.42578125" style="4" customWidth="1"/>
    <col min="16132" max="16132" width="13.85546875" style="4" customWidth="1"/>
    <col min="16133" max="16133" width="9.140625" style="4"/>
    <col min="16134" max="16134" width="11.28515625" style="4" bestFit="1" customWidth="1"/>
    <col min="16135" max="16384" width="9.140625" style="4"/>
  </cols>
  <sheetData>
    <row r="1" spans="1:4">
      <c r="A1" s="1"/>
      <c r="D1" s="3" t="s">
        <v>0</v>
      </c>
    </row>
    <row r="2" spans="1:4" ht="36" customHeight="1">
      <c r="A2" s="49" t="s">
        <v>38</v>
      </c>
      <c r="B2" s="49"/>
      <c r="C2" s="49"/>
      <c r="D2" s="49"/>
    </row>
    <row r="3" spans="1:4" s="5" customFormat="1" ht="13.5">
      <c r="A3" s="49"/>
      <c r="B3" s="49"/>
      <c r="C3" s="49"/>
      <c r="D3" s="49"/>
    </row>
    <row r="4" spans="1:4" s="5" customFormat="1" ht="14.25">
      <c r="A4" s="42"/>
      <c r="B4" s="42"/>
      <c r="C4" s="42"/>
      <c r="D4" s="43" t="s">
        <v>36</v>
      </c>
    </row>
    <row r="5" spans="1:4" s="7" customFormat="1" ht="104.25" customHeight="1">
      <c r="A5" s="8" t="s">
        <v>1</v>
      </c>
      <c r="B5" s="8" t="s">
        <v>2</v>
      </c>
      <c r="C5" s="8" t="s">
        <v>37</v>
      </c>
      <c r="D5" s="8" t="s">
        <v>35</v>
      </c>
    </row>
    <row r="6" spans="1:4" s="7" customFormat="1" ht="14.25">
      <c r="A6" s="9">
        <v>1</v>
      </c>
      <c r="B6" s="9">
        <v>2</v>
      </c>
      <c r="C6" s="9">
        <v>3</v>
      </c>
      <c r="D6" s="9">
        <v>4</v>
      </c>
    </row>
    <row r="7" spans="1:4" s="7" customFormat="1" ht="28.5">
      <c r="A7" s="10" t="s">
        <v>3</v>
      </c>
      <c r="B7" s="11" t="s">
        <v>4</v>
      </c>
      <c r="C7" s="12">
        <f>+C8+C11+C12+C13+C14</f>
        <v>1300000</v>
      </c>
      <c r="D7" s="12">
        <f>+D8+D11+D12+D13+D14</f>
        <v>820700</v>
      </c>
    </row>
    <row r="8" spans="1:4" s="7" customFormat="1" ht="14.25">
      <c r="A8" s="13"/>
      <c r="B8" s="14" t="s">
        <v>5</v>
      </c>
      <c r="C8" s="15">
        <v>50000</v>
      </c>
      <c r="D8" s="44">
        <v>26500</v>
      </c>
    </row>
    <row r="9" spans="1:4" s="7" customFormat="1" ht="14.25">
      <c r="A9" s="13"/>
      <c r="B9" s="17" t="s">
        <v>6</v>
      </c>
      <c r="C9" s="18">
        <v>50000</v>
      </c>
      <c r="D9" s="44">
        <v>26500</v>
      </c>
    </row>
    <row r="10" spans="1:4" s="7" customFormat="1" ht="13.5">
      <c r="A10" s="19"/>
      <c r="B10" s="17" t="s">
        <v>7</v>
      </c>
      <c r="C10" s="18">
        <v>0</v>
      </c>
      <c r="D10" s="45">
        <v>0</v>
      </c>
    </row>
    <row r="11" spans="1:4" s="7" customFormat="1" ht="13.5">
      <c r="A11" s="19"/>
      <c r="B11" s="14" t="s">
        <v>8</v>
      </c>
      <c r="C11" s="18">
        <v>90000</v>
      </c>
      <c r="D11" s="45">
        <v>19200</v>
      </c>
    </row>
    <row r="12" spans="1:4" s="20" customFormat="1">
      <c r="A12" s="19"/>
      <c r="B12" s="14" t="s">
        <v>9</v>
      </c>
      <c r="C12" s="18">
        <v>0</v>
      </c>
      <c r="D12" s="45">
        <v>0</v>
      </c>
    </row>
    <row r="13" spans="1:4" s="20" customFormat="1">
      <c r="A13" s="19"/>
      <c r="B13" s="14" t="s">
        <v>10</v>
      </c>
      <c r="C13" s="18">
        <v>1160000</v>
      </c>
      <c r="D13" s="44">
        <v>775000</v>
      </c>
    </row>
    <row r="14" spans="1:4" s="20" customFormat="1">
      <c r="A14" s="19"/>
      <c r="B14" s="14" t="s">
        <v>11</v>
      </c>
      <c r="C14" s="18">
        <v>0</v>
      </c>
      <c r="D14" s="45">
        <v>0</v>
      </c>
    </row>
    <row r="15" spans="1:4" s="22" customFormat="1">
      <c r="A15" s="21" t="s">
        <v>12</v>
      </c>
      <c r="B15" s="11" t="s">
        <v>13</v>
      </c>
      <c r="C15" s="12">
        <f>+C16+C19+C20+C21+C22</f>
        <v>2359000</v>
      </c>
      <c r="D15" s="12">
        <f>+D16+D19+D20+D21+D22</f>
        <v>717000</v>
      </c>
    </row>
    <row r="16" spans="1:4" s="22" customFormat="1">
      <c r="A16" s="19"/>
      <c r="B16" s="14" t="s">
        <v>5</v>
      </c>
      <c r="C16" s="15">
        <v>0</v>
      </c>
      <c r="D16" s="15">
        <v>0</v>
      </c>
    </row>
    <row r="17" spans="1:4" s="22" customFormat="1">
      <c r="A17" s="19"/>
      <c r="B17" s="17" t="s">
        <v>6</v>
      </c>
      <c r="C17" s="15">
        <v>0</v>
      </c>
      <c r="D17" s="15">
        <v>0</v>
      </c>
    </row>
    <row r="18" spans="1:4" s="22" customFormat="1">
      <c r="A18" s="19"/>
      <c r="B18" s="17" t="s">
        <v>7</v>
      </c>
      <c r="C18" s="15">
        <v>0</v>
      </c>
      <c r="D18" s="15">
        <v>0</v>
      </c>
    </row>
    <row r="19" spans="1:4" s="22" customFormat="1">
      <c r="A19" s="19"/>
      <c r="B19" s="14" t="s">
        <v>8</v>
      </c>
      <c r="C19" s="15">
        <v>789000</v>
      </c>
      <c r="D19" s="15">
        <v>242000</v>
      </c>
    </row>
    <row r="20" spans="1:4" s="22" customFormat="1">
      <c r="A20" s="19"/>
      <c r="B20" s="14" t="s">
        <v>9</v>
      </c>
      <c r="C20" s="15">
        <v>0</v>
      </c>
      <c r="D20" s="15">
        <v>0</v>
      </c>
    </row>
    <row r="21" spans="1:4" s="22" customFormat="1">
      <c r="A21" s="19"/>
      <c r="B21" s="14" t="s">
        <v>10</v>
      </c>
      <c r="C21" s="15">
        <v>1570000</v>
      </c>
      <c r="D21" s="15">
        <v>475000</v>
      </c>
    </row>
    <row r="22" spans="1:4" s="22" customFormat="1">
      <c r="A22" s="19"/>
      <c r="B22" s="14" t="s">
        <v>11</v>
      </c>
      <c r="C22" s="15"/>
      <c r="D22" s="15"/>
    </row>
    <row r="23" spans="1:4" s="22" customFormat="1">
      <c r="A23" s="21" t="s">
        <v>14</v>
      </c>
      <c r="B23" s="11" t="s">
        <v>15</v>
      </c>
      <c r="C23" s="12">
        <f>+C24+C27+C28+C29+C30</f>
        <v>6413644.0999999996</v>
      </c>
      <c r="D23" s="12">
        <f>+D24+D27+D28+D29+D30</f>
        <v>3373477</v>
      </c>
    </row>
    <row r="24" spans="1:4" s="23" customFormat="1" ht="13.5">
      <c r="A24" s="19"/>
      <c r="B24" s="14" t="s">
        <v>5</v>
      </c>
      <c r="C24" s="15">
        <v>903290.1</v>
      </c>
      <c r="D24" s="15">
        <v>226077</v>
      </c>
    </row>
    <row r="25" spans="1:4" s="7" customFormat="1" ht="13.5">
      <c r="A25" s="19"/>
      <c r="B25" s="17" t="s">
        <v>6</v>
      </c>
      <c r="C25" s="15">
        <v>803290.1</v>
      </c>
      <c r="D25" s="15">
        <v>226077</v>
      </c>
    </row>
    <row r="26" spans="1:4" s="7" customFormat="1" ht="13.5">
      <c r="A26" s="19"/>
      <c r="B26" s="17" t="s">
        <v>7</v>
      </c>
      <c r="C26" s="24">
        <v>100000</v>
      </c>
      <c r="D26" s="15">
        <v>0</v>
      </c>
    </row>
    <row r="27" spans="1:4" s="7" customFormat="1" ht="13.5">
      <c r="A27" s="19"/>
      <c r="B27" s="14" t="s">
        <v>8</v>
      </c>
      <c r="C27" s="24">
        <v>1799400</v>
      </c>
      <c r="D27" s="15">
        <v>586500</v>
      </c>
    </row>
    <row r="28" spans="1:4" s="7" customFormat="1" ht="13.5">
      <c r="A28" s="19"/>
      <c r="B28" s="14" t="s">
        <v>9</v>
      </c>
      <c r="C28" s="24">
        <v>40954</v>
      </c>
      <c r="D28" s="15">
        <v>14900</v>
      </c>
    </row>
    <row r="29" spans="1:4" s="7" customFormat="1" ht="13.5">
      <c r="A29" s="19"/>
      <c r="B29" s="14" t="s">
        <v>10</v>
      </c>
      <c r="C29" s="24">
        <v>3170000</v>
      </c>
      <c r="D29" s="15">
        <v>1953000</v>
      </c>
    </row>
    <row r="30" spans="1:4" s="7" customFormat="1" ht="13.5">
      <c r="A30" s="19"/>
      <c r="B30" s="14" t="s">
        <v>11</v>
      </c>
      <c r="C30" s="24">
        <v>500000</v>
      </c>
      <c r="D30" s="46">
        <v>593000</v>
      </c>
    </row>
    <row r="31" spans="1:4" s="7" customFormat="1" ht="14.25">
      <c r="A31" s="21" t="s">
        <v>16</v>
      </c>
      <c r="B31" s="11" t="s">
        <v>17</v>
      </c>
      <c r="C31" s="12">
        <f>+C32+C35+C36+C37+C38</f>
        <v>722329</v>
      </c>
      <c r="D31" s="12">
        <f>+D32+D35+D36+D37+D38</f>
        <v>294637</v>
      </c>
    </row>
    <row r="32" spans="1:4" s="7" customFormat="1" ht="13.5">
      <c r="A32" s="19"/>
      <c r="B32" s="14" t="s">
        <v>5</v>
      </c>
      <c r="C32" s="24">
        <f>+C33+C34</f>
        <v>10000</v>
      </c>
      <c r="D32" s="16">
        <v>0</v>
      </c>
    </row>
    <row r="33" spans="1:4" s="7" customFormat="1" ht="13.5">
      <c r="A33" s="19"/>
      <c r="B33" s="17" t="s">
        <v>6</v>
      </c>
      <c r="C33" s="24">
        <v>10000</v>
      </c>
      <c r="D33" s="16">
        <v>0</v>
      </c>
    </row>
    <row r="34" spans="1:4" s="20" customFormat="1">
      <c r="A34" s="19"/>
      <c r="B34" s="17" t="s">
        <v>7</v>
      </c>
      <c r="C34" s="24"/>
      <c r="D34" s="16">
        <v>0</v>
      </c>
    </row>
    <row r="35" spans="1:4" s="22" customFormat="1">
      <c r="A35" s="19"/>
      <c r="B35" s="14" t="s">
        <v>8</v>
      </c>
      <c r="C35" s="24">
        <v>184593</v>
      </c>
      <c r="D35" s="44">
        <v>73637</v>
      </c>
    </row>
    <row r="36" spans="1:4" s="22" customFormat="1">
      <c r="A36" s="19"/>
      <c r="B36" s="14" t="s">
        <v>9</v>
      </c>
      <c r="C36" s="24">
        <v>527736</v>
      </c>
      <c r="D36" s="44">
        <v>221000</v>
      </c>
    </row>
    <row r="37" spans="1:4" s="22" customFormat="1">
      <c r="A37" s="19"/>
      <c r="B37" s="14" t="s">
        <v>10</v>
      </c>
      <c r="C37" s="24"/>
      <c r="D37" s="16">
        <v>0</v>
      </c>
    </row>
    <row r="38" spans="1:4" s="22" customFormat="1">
      <c r="A38" s="19"/>
      <c r="B38" s="14" t="s">
        <v>11</v>
      </c>
      <c r="C38" s="24"/>
      <c r="D38" s="16">
        <v>0</v>
      </c>
    </row>
    <row r="39" spans="1:4" s="22" customFormat="1">
      <c r="A39" s="21" t="s">
        <v>18</v>
      </c>
      <c r="B39" s="26" t="s">
        <v>19</v>
      </c>
      <c r="C39" s="12">
        <f>C40+C43+C44+C45+C46</f>
        <v>10227856.300000001</v>
      </c>
      <c r="D39" s="12">
        <f>D40+D43+D44+D45+D46</f>
        <v>4576438.5999999996</v>
      </c>
    </row>
    <row r="40" spans="1:4" s="23" customFormat="1" ht="13.5">
      <c r="A40" s="19"/>
      <c r="B40" s="14" t="s">
        <v>5</v>
      </c>
      <c r="C40" s="24">
        <f>+C48+C56+C64+C72</f>
        <v>7846337.3000000007</v>
      </c>
      <c r="D40" s="24">
        <f>+D48+D56+D64+D72</f>
        <v>3609670.6</v>
      </c>
    </row>
    <row r="41" spans="1:4" s="7" customFormat="1" ht="13.5">
      <c r="A41" s="19"/>
      <c r="B41" s="17" t="s">
        <v>6</v>
      </c>
      <c r="C41" s="24">
        <f t="shared" ref="C41:D46" si="0">C49+C57+C65+C73</f>
        <v>7836337.3000000007</v>
      </c>
      <c r="D41" s="24">
        <f t="shared" si="0"/>
        <v>3609670.6</v>
      </c>
    </row>
    <row r="42" spans="1:4" s="7" customFormat="1" ht="13.5">
      <c r="A42" s="19"/>
      <c r="B42" s="17" t="s">
        <v>7</v>
      </c>
      <c r="C42" s="24">
        <f t="shared" si="0"/>
        <v>0</v>
      </c>
      <c r="D42" s="24">
        <f t="shared" si="0"/>
        <v>0</v>
      </c>
    </row>
    <row r="43" spans="1:4" s="7" customFormat="1" ht="13.5">
      <c r="A43" s="19"/>
      <c r="B43" s="14" t="s">
        <v>8</v>
      </c>
      <c r="C43" s="24">
        <f>C51+C59+C67+C75</f>
        <v>541000</v>
      </c>
      <c r="D43" s="24">
        <f>D51+D59+D67+D75</f>
        <v>304200</v>
      </c>
    </row>
    <row r="44" spans="1:4" s="7" customFormat="1" ht="13.5">
      <c r="A44" s="19"/>
      <c r="B44" s="14" t="s">
        <v>9</v>
      </c>
      <c r="C44" s="24">
        <f t="shared" si="0"/>
        <v>1195519</v>
      </c>
      <c r="D44" s="24">
        <f t="shared" si="0"/>
        <v>542568</v>
      </c>
    </row>
    <row r="45" spans="1:4" s="7" customFormat="1" ht="13.5">
      <c r="A45" s="19"/>
      <c r="B45" s="14" t="s">
        <v>10</v>
      </c>
      <c r="C45" s="24">
        <f t="shared" si="0"/>
        <v>645000</v>
      </c>
      <c r="D45" s="24">
        <f t="shared" si="0"/>
        <v>120000</v>
      </c>
    </row>
    <row r="46" spans="1:4" s="7" customFormat="1" ht="13.5">
      <c r="A46" s="19"/>
      <c r="B46" s="14" t="s">
        <v>11</v>
      </c>
      <c r="C46" s="24">
        <f t="shared" si="0"/>
        <v>0</v>
      </c>
      <c r="D46" s="24">
        <f t="shared" si="0"/>
        <v>0</v>
      </c>
    </row>
    <row r="47" spans="1:4" s="22" customFormat="1">
      <c r="A47" s="21">
        <v>5.0999999999999996</v>
      </c>
      <c r="B47" s="11" t="s">
        <v>20</v>
      </c>
      <c r="C47" s="12">
        <f>C48+C51+C52+C53+C54</f>
        <v>5263252.7</v>
      </c>
      <c r="D47" s="12">
        <f>D48+D51+D52+D53+D54</f>
        <v>2255826.6</v>
      </c>
    </row>
    <row r="48" spans="1:4" s="23" customFormat="1" ht="13.5">
      <c r="A48" s="19"/>
      <c r="B48" s="14" t="s">
        <v>5</v>
      </c>
      <c r="C48" s="24">
        <f>+C49+C50</f>
        <v>3903589.7</v>
      </c>
      <c r="D48" s="24">
        <v>1660256.6</v>
      </c>
    </row>
    <row r="49" spans="1:4" s="7" customFormat="1" ht="13.5">
      <c r="A49" s="19"/>
      <c r="B49" s="17" t="s">
        <v>6</v>
      </c>
      <c r="C49" s="24">
        <v>3903589.7</v>
      </c>
      <c r="D49" s="24">
        <v>1660256.6</v>
      </c>
    </row>
    <row r="50" spans="1:4" s="7" customFormat="1" ht="13.5">
      <c r="A50" s="19"/>
      <c r="B50" s="17" t="s">
        <v>7</v>
      </c>
      <c r="C50" s="24">
        <v>0</v>
      </c>
      <c r="D50" s="15">
        <v>0</v>
      </c>
    </row>
    <row r="51" spans="1:4" s="7" customFormat="1" ht="13.5">
      <c r="A51" s="19"/>
      <c r="B51" s="14" t="s">
        <v>8</v>
      </c>
      <c r="C51" s="24">
        <v>100000</v>
      </c>
      <c r="D51" s="15">
        <v>95000</v>
      </c>
    </row>
    <row r="52" spans="1:4" s="7" customFormat="1" ht="13.5">
      <c r="A52" s="19"/>
      <c r="B52" s="14" t="s">
        <v>9</v>
      </c>
      <c r="C52" s="24">
        <v>814663</v>
      </c>
      <c r="D52" s="15">
        <v>380570</v>
      </c>
    </row>
    <row r="53" spans="1:4" s="7" customFormat="1" ht="13.5">
      <c r="A53" s="19"/>
      <c r="B53" s="14" t="s">
        <v>10</v>
      </c>
      <c r="C53" s="24">
        <v>445000</v>
      </c>
      <c r="D53" s="15">
        <v>120000</v>
      </c>
    </row>
    <row r="54" spans="1:4" s="7" customFormat="1" ht="13.5">
      <c r="A54" s="19"/>
      <c r="B54" s="14" t="s">
        <v>11</v>
      </c>
      <c r="C54" s="24">
        <v>0</v>
      </c>
      <c r="D54" s="25">
        <v>0</v>
      </c>
    </row>
    <row r="55" spans="1:4" s="22" customFormat="1">
      <c r="A55" s="21">
        <v>5.2</v>
      </c>
      <c r="B55" s="11" t="s">
        <v>21</v>
      </c>
      <c r="C55" s="12">
        <f>+C56+C59+C60+C61+C62</f>
        <v>383720</v>
      </c>
      <c r="D55" s="12">
        <f>+D56+D59+D60+D61+D62</f>
        <v>161089</v>
      </c>
    </row>
    <row r="56" spans="1:4" s="23" customFormat="1" ht="13.5">
      <c r="A56" s="19"/>
      <c r="B56" s="14" t="s">
        <v>5</v>
      </c>
      <c r="C56" s="24">
        <f>+C57+C58</f>
        <v>59218</v>
      </c>
      <c r="D56" s="24">
        <v>28876</v>
      </c>
    </row>
    <row r="57" spans="1:4" s="7" customFormat="1" ht="13.5">
      <c r="A57" s="19"/>
      <c r="B57" s="17" t="s">
        <v>6</v>
      </c>
      <c r="C57" s="24">
        <v>59218</v>
      </c>
      <c r="D57" s="15">
        <v>28876</v>
      </c>
    </row>
    <row r="58" spans="1:4" s="7" customFormat="1" ht="13.5">
      <c r="A58" s="19"/>
      <c r="B58" s="17" t="s">
        <v>7</v>
      </c>
      <c r="C58" s="24">
        <v>0</v>
      </c>
      <c r="D58" s="15">
        <v>0</v>
      </c>
    </row>
    <row r="59" spans="1:4" s="7" customFormat="1" ht="13.5">
      <c r="A59" s="19"/>
      <c r="B59" s="14" t="s">
        <v>8</v>
      </c>
      <c r="C59" s="24">
        <v>0</v>
      </c>
      <c r="D59" s="15">
        <v>0</v>
      </c>
    </row>
    <row r="60" spans="1:4" s="7" customFormat="1" ht="13.5">
      <c r="A60" s="19"/>
      <c r="B60" s="14" t="s">
        <v>9</v>
      </c>
      <c r="C60" s="24">
        <v>324502</v>
      </c>
      <c r="D60" s="15">
        <v>132213</v>
      </c>
    </row>
    <row r="61" spans="1:4" s="7" customFormat="1" ht="13.5">
      <c r="A61" s="19"/>
      <c r="B61" s="14" t="s">
        <v>10</v>
      </c>
      <c r="C61" s="24">
        <v>0</v>
      </c>
      <c r="D61" s="15">
        <v>0</v>
      </c>
    </row>
    <row r="62" spans="1:4" s="7" customFormat="1" ht="13.5">
      <c r="A62" s="19"/>
      <c r="B62" s="14" t="s">
        <v>11</v>
      </c>
      <c r="C62" s="24">
        <v>0</v>
      </c>
      <c r="D62" s="47">
        <v>0</v>
      </c>
    </row>
    <row r="63" spans="1:4" s="22" customFormat="1">
      <c r="A63" s="21">
        <v>5.3</v>
      </c>
      <c r="B63" s="11" t="s">
        <v>22</v>
      </c>
      <c r="C63" s="12">
        <f>+C64+C67+C68+C69+C70</f>
        <v>1480000</v>
      </c>
      <c r="D63" s="12">
        <f>+D64+D67+D68+D69+D70</f>
        <v>670200</v>
      </c>
    </row>
    <row r="64" spans="1:4" s="23" customFormat="1" ht="13.5">
      <c r="A64" s="19"/>
      <c r="B64" s="14" t="s">
        <v>5</v>
      </c>
      <c r="C64" s="24">
        <v>1239000</v>
      </c>
      <c r="D64" s="15">
        <v>666000</v>
      </c>
    </row>
    <row r="65" spans="1:4" s="7" customFormat="1" ht="13.5">
      <c r="A65" s="19"/>
      <c r="B65" s="17" t="s">
        <v>6</v>
      </c>
      <c r="C65" s="24">
        <v>1229000</v>
      </c>
      <c r="D65" s="15">
        <v>666000</v>
      </c>
    </row>
    <row r="66" spans="1:4" s="7" customFormat="1" ht="13.5">
      <c r="A66" s="19"/>
      <c r="B66" s="17" t="s">
        <v>7</v>
      </c>
      <c r="C66" s="24">
        <v>0</v>
      </c>
      <c r="D66" s="15">
        <v>0</v>
      </c>
    </row>
    <row r="67" spans="1:4" s="7" customFormat="1" ht="13.5">
      <c r="A67" s="19"/>
      <c r="B67" s="14" t="s">
        <v>8</v>
      </c>
      <c r="C67" s="24">
        <v>41000</v>
      </c>
      <c r="D67" s="15">
        <v>4200</v>
      </c>
    </row>
    <row r="68" spans="1:4" s="7" customFormat="1" ht="13.5">
      <c r="A68" s="19"/>
      <c r="B68" s="14" t="s">
        <v>9</v>
      </c>
      <c r="C68" s="24">
        <v>0</v>
      </c>
      <c r="D68" s="15">
        <v>0</v>
      </c>
    </row>
    <row r="69" spans="1:4" s="7" customFormat="1" ht="13.5">
      <c r="A69" s="19"/>
      <c r="B69" s="14" t="s">
        <v>10</v>
      </c>
      <c r="C69" s="24">
        <v>200000</v>
      </c>
      <c r="D69" s="15">
        <v>0</v>
      </c>
    </row>
    <row r="70" spans="1:4" s="7" customFormat="1" ht="13.5">
      <c r="A70" s="19"/>
      <c r="B70" s="14" t="s">
        <v>11</v>
      </c>
      <c r="C70" s="24">
        <v>0</v>
      </c>
      <c r="D70" s="47">
        <v>0</v>
      </c>
    </row>
    <row r="71" spans="1:4" s="22" customFormat="1">
      <c r="A71" s="21">
        <v>5.4</v>
      </c>
      <c r="B71" s="11" t="s">
        <v>23</v>
      </c>
      <c r="C71" s="12">
        <f>+C72+C75+C76+C77+C78</f>
        <v>3100883.6</v>
      </c>
      <c r="D71" s="12">
        <f>+D72+D75+D76+D77+D78</f>
        <v>1489323</v>
      </c>
    </row>
    <row r="72" spans="1:4" s="23" customFormat="1" ht="13.5">
      <c r="A72" s="19"/>
      <c r="B72" s="14" t="s">
        <v>5</v>
      </c>
      <c r="C72" s="24">
        <f>+C73+C74</f>
        <v>2644529.6</v>
      </c>
      <c r="D72" s="24">
        <v>1254538</v>
      </c>
    </row>
    <row r="73" spans="1:4" s="7" customFormat="1" ht="13.5">
      <c r="A73" s="19"/>
      <c r="B73" s="17" t="s">
        <v>6</v>
      </c>
      <c r="C73" s="24">
        <v>2644529.6</v>
      </c>
      <c r="D73" s="24">
        <v>1254538</v>
      </c>
    </row>
    <row r="74" spans="1:4" s="7" customFormat="1" ht="13.5">
      <c r="A74" s="19"/>
      <c r="B74" s="17" t="s">
        <v>7</v>
      </c>
      <c r="C74" s="24">
        <v>0</v>
      </c>
      <c r="D74" s="15">
        <v>0</v>
      </c>
    </row>
    <row r="75" spans="1:4" s="7" customFormat="1" ht="13.5">
      <c r="A75" s="19"/>
      <c r="B75" s="14" t="s">
        <v>8</v>
      </c>
      <c r="C75" s="24">
        <v>400000</v>
      </c>
      <c r="D75" s="15">
        <v>205000</v>
      </c>
    </row>
    <row r="76" spans="1:4" s="7" customFormat="1" ht="13.5">
      <c r="A76" s="19"/>
      <c r="B76" s="14" t="s">
        <v>9</v>
      </c>
      <c r="C76" s="24">
        <v>56354</v>
      </c>
      <c r="D76" s="15">
        <v>29785</v>
      </c>
    </row>
    <row r="77" spans="1:4" s="7" customFormat="1" ht="13.5">
      <c r="A77" s="19"/>
      <c r="B77" s="14" t="s">
        <v>10</v>
      </c>
      <c r="C77" s="24">
        <v>0</v>
      </c>
      <c r="D77" s="15">
        <v>0</v>
      </c>
    </row>
    <row r="78" spans="1:4" s="7" customFormat="1" ht="13.5">
      <c r="A78" s="19"/>
      <c r="B78" s="14" t="s">
        <v>11</v>
      </c>
      <c r="C78" s="24">
        <v>0</v>
      </c>
      <c r="D78" s="47">
        <v>0</v>
      </c>
    </row>
    <row r="79" spans="1:4" s="22" customFormat="1">
      <c r="A79" s="21" t="s">
        <v>24</v>
      </c>
      <c r="B79" s="26" t="s">
        <v>25</v>
      </c>
      <c r="C79" s="12">
        <f>+C80+C83+C84+C85+C86</f>
        <v>3135750</v>
      </c>
      <c r="D79" s="12">
        <f>+D80+D83+D84+D85+D86</f>
        <v>1295911</v>
      </c>
    </row>
    <row r="80" spans="1:4" s="23" customFormat="1" ht="13.5">
      <c r="A80" s="19"/>
      <c r="B80" s="14" t="s">
        <v>5</v>
      </c>
      <c r="C80" s="24">
        <f>+C88+C96+C112</f>
        <v>2241606</v>
      </c>
      <c r="D80" s="24">
        <f>+D88+D96+D112</f>
        <v>872900</v>
      </c>
    </row>
    <row r="81" spans="1:6" s="7" customFormat="1" ht="13.5">
      <c r="A81" s="19"/>
      <c r="B81" s="17" t="s">
        <v>6</v>
      </c>
      <c r="C81" s="24">
        <f t="shared" ref="C81:D86" si="1">C89+C97+C105+C113</f>
        <v>724396</v>
      </c>
      <c r="D81" s="24">
        <f t="shared" si="1"/>
        <v>266500</v>
      </c>
    </row>
    <row r="82" spans="1:6" s="7" customFormat="1" ht="13.5">
      <c r="A82" s="19"/>
      <c r="B82" s="17" t="s">
        <v>7</v>
      </c>
      <c r="C82" s="24">
        <f>C90+C98+C106+C114</f>
        <v>1517210</v>
      </c>
      <c r="D82" s="24">
        <f>D90+D98+D106+D114</f>
        <v>606400</v>
      </c>
    </row>
    <row r="83" spans="1:6" s="7" customFormat="1" ht="13.5">
      <c r="A83" s="19"/>
      <c r="B83" s="14" t="s">
        <v>8</v>
      </c>
      <c r="C83" s="24">
        <f t="shared" si="1"/>
        <v>240413</v>
      </c>
      <c r="D83" s="24">
        <f t="shared" si="1"/>
        <v>145809</v>
      </c>
    </row>
    <row r="84" spans="1:6" s="7" customFormat="1" ht="13.5">
      <c r="A84" s="19"/>
      <c r="B84" s="14" t="s">
        <v>9</v>
      </c>
      <c r="C84" s="24">
        <f t="shared" si="1"/>
        <v>257031</v>
      </c>
      <c r="D84" s="24">
        <f t="shared" si="1"/>
        <v>67202</v>
      </c>
    </row>
    <row r="85" spans="1:6" s="7" customFormat="1" ht="13.5">
      <c r="A85" s="19"/>
      <c r="B85" s="14" t="s">
        <v>10</v>
      </c>
      <c r="C85" s="24">
        <f t="shared" si="1"/>
        <v>346700</v>
      </c>
      <c r="D85" s="24">
        <f t="shared" si="1"/>
        <v>183000</v>
      </c>
    </row>
    <row r="86" spans="1:6" s="7" customFormat="1" ht="13.5">
      <c r="A86" s="19"/>
      <c r="B86" s="14" t="s">
        <v>11</v>
      </c>
      <c r="C86" s="24">
        <f t="shared" si="1"/>
        <v>50000</v>
      </c>
      <c r="D86" s="24">
        <f t="shared" si="1"/>
        <v>27000</v>
      </c>
    </row>
    <row r="87" spans="1:6" s="22" customFormat="1">
      <c r="A87" s="21">
        <v>6.1</v>
      </c>
      <c r="B87" s="11" t="s">
        <v>26</v>
      </c>
      <c r="C87" s="12">
        <f>+C88+C91+C92+C93+C94</f>
        <v>2427771</v>
      </c>
      <c r="D87" s="12">
        <f>+D88+D91+D92+D93+D94</f>
        <v>927784</v>
      </c>
    </row>
    <row r="88" spans="1:6" s="23" customFormat="1" ht="13.5">
      <c r="A88" s="19"/>
      <c r="B88" s="14" t="s">
        <v>5</v>
      </c>
      <c r="C88" s="24">
        <f>C89+C90</f>
        <v>2236606</v>
      </c>
      <c r="D88" s="24">
        <v>872900</v>
      </c>
    </row>
    <row r="89" spans="1:6" s="7" customFormat="1" ht="13.5">
      <c r="A89" s="19"/>
      <c r="B89" s="17" t="s">
        <v>6</v>
      </c>
      <c r="C89" s="24">
        <v>719396</v>
      </c>
      <c r="D89" s="15">
        <v>266500</v>
      </c>
      <c r="F89" s="27"/>
    </row>
    <row r="90" spans="1:6" s="7" customFormat="1" ht="13.5">
      <c r="A90" s="19"/>
      <c r="B90" s="17" t="s">
        <v>7</v>
      </c>
      <c r="C90" s="24">
        <v>1517210</v>
      </c>
      <c r="D90" s="15">
        <v>606400</v>
      </c>
      <c r="F90" s="27"/>
    </row>
    <row r="91" spans="1:6" s="7" customFormat="1" ht="13.5">
      <c r="A91" s="19"/>
      <c r="B91" s="14" t="s">
        <v>8</v>
      </c>
      <c r="C91" s="24">
        <v>102252</v>
      </c>
      <c r="D91" s="15">
        <v>40800</v>
      </c>
    </row>
    <row r="92" spans="1:6" s="7" customFormat="1" ht="13.5">
      <c r="A92" s="19"/>
      <c r="B92" s="14" t="s">
        <v>9</v>
      </c>
      <c r="C92" s="24">
        <v>88913</v>
      </c>
      <c r="D92" s="15">
        <v>14084</v>
      </c>
    </row>
    <row r="93" spans="1:6" s="7" customFormat="1" ht="13.5">
      <c r="A93" s="19"/>
      <c r="B93" s="14" t="s">
        <v>10</v>
      </c>
      <c r="C93" s="24">
        <v>0</v>
      </c>
      <c r="D93" s="15">
        <v>0</v>
      </c>
    </row>
    <row r="94" spans="1:6" s="7" customFormat="1" ht="13.5">
      <c r="A94" s="19"/>
      <c r="B94" s="14" t="s">
        <v>11</v>
      </c>
      <c r="C94" s="24">
        <v>0</v>
      </c>
      <c r="D94" s="47">
        <v>0</v>
      </c>
    </row>
    <row r="95" spans="1:6" s="20" customFormat="1">
      <c r="A95" s="21">
        <v>6.2</v>
      </c>
      <c r="B95" s="11" t="s">
        <v>27</v>
      </c>
      <c r="C95" s="12">
        <f>+C96+C99+C100+C101+C102</f>
        <v>126953</v>
      </c>
      <c r="D95" s="12">
        <f>+D96+D99+D100+D101+D102</f>
        <v>53295</v>
      </c>
    </row>
    <row r="96" spans="1:6" s="23" customFormat="1" ht="13.5">
      <c r="A96" s="19"/>
      <c r="B96" s="14" t="s">
        <v>5</v>
      </c>
      <c r="C96" s="24">
        <f>+C97+C98</f>
        <v>5000</v>
      </c>
      <c r="D96" s="24">
        <v>0</v>
      </c>
    </row>
    <row r="97" spans="1:4" s="7" customFormat="1" ht="13.5">
      <c r="A97" s="19"/>
      <c r="B97" s="17" t="s">
        <v>6</v>
      </c>
      <c r="C97" s="24">
        <v>5000</v>
      </c>
      <c r="D97" s="15">
        <v>0</v>
      </c>
    </row>
    <row r="98" spans="1:4" s="7" customFormat="1" ht="13.5">
      <c r="A98" s="19"/>
      <c r="B98" s="17" t="s">
        <v>7</v>
      </c>
      <c r="C98" s="24">
        <v>0</v>
      </c>
      <c r="D98" s="15">
        <v>0</v>
      </c>
    </row>
    <row r="99" spans="1:4" s="7" customFormat="1" ht="13.5">
      <c r="A99" s="19"/>
      <c r="B99" s="14" t="s">
        <v>8</v>
      </c>
      <c r="C99" s="24">
        <v>73460</v>
      </c>
      <c r="D99" s="15">
        <v>40308</v>
      </c>
    </row>
    <row r="100" spans="1:4" s="7" customFormat="1" ht="13.5">
      <c r="A100" s="19"/>
      <c r="B100" s="14" t="s">
        <v>9</v>
      </c>
      <c r="C100" s="24">
        <v>48493</v>
      </c>
      <c r="D100" s="15">
        <v>12987</v>
      </c>
    </row>
    <row r="101" spans="1:4" s="7" customFormat="1" ht="13.5">
      <c r="A101" s="19"/>
      <c r="B101" s="14" t="s">
        <v>10</v>
      </c>
      <c r="C101" s="24">
        <v>0</v>
      </c>
      <c r="D101" s="15">
        <v>0</v>
      </c>
    </row>
    <row r="102" spans="1:4" s="7" customFormat="1" ht="13.5">
      <c r="A102" s="19"/>
      <c r="B102" s="14" t="s">
        <v>11</v>
      </c>
      <c r="C102" s="24">
        <v>0</v>
      </c>
      <c r="D102" s="25">
        <v>0</v>
      </c>
    </row>
    <row r="103" spans="1:4" s="7" customFormat="1" ht="14.25">
      <c r="A103" s="21">
        <v>6.3</v>
      </c>
      <c r="B103" s="28" t="s">
        <v>28</v>
      </c>
      <c r="C103" s="12">
        <f>C104+C107+C108+C109+C110</f>
        <v>170201</v>
      </c>
      <c r="D103" s="12">
        <f>D104+D107+D108+D109+D110</f>
        <v>101701</v>
      </c>
    </row>
    <row r="104" spans="1:4" s="23" customFormat="1" ht="13.5">
      <c r="A104" s="19"/>
      <c r="B104" s="14" t="s">
        <v>5</v>
      </c>
      <c r="C104" s="24">
        <f>+C105+C106</f>
        <v>0</v>
      </c>
      <c r="D104" s="24">
        <f>+D105+D106</f>
        <v>0</v>
      </c>
    </row>
    <row r="105" spans="1:4" s="7" customFormat="1" ht="13.5">
      <c r="A105" s="19"/>
      <c r="B105" s="17" t="s">
        <v>6</v>
      </c>
      <c r="C105" s="24">
        <v>0</v>
      </c>
      <c r="D105" s="15">
        <v>0</v>
      </c>
    </row>
    <row r="106" spans="1:4" s="7" customFormat="1" ht="13.5">
      <c r="A106" s="19"/>
      <c r="B106" s="17" t="s">
        <v>7</v>
      </c>
      <c r="C106" s="24">
        <v>0</v>
      </c>
      <c r="D106" s="15">
        <v>0</v>
      </c>
    </row>
    <row r="107" spans="1:4" s="7" customFormat="1" ht="13.5">
      <c r="A107" s="19"/>
      <c r="B107" s="14" t="s">
        <v>8</v>
      </c>
      <c r="C107" s="24">
        <v>16701</v>
      </c>
      <c r="D107" s="15">
        <v>16701</v>
      </c>
    </row>
    <row r="108" spans="1:4" s="7" customFormat="1" ht="13.5">
      <c r="A108" s="19"/>
      <c r="B108" s="14" t="s">
        <v>9</v>
      </c>
      <c r="C108" s="24">
        <v>0</v>
      </c>
      <c r="D108" s="15">
        <v>0</v>
      </c>
    </row>
    <row r="109" spans="1:4" s="7" customFormat="1" ht="13.5">
      <c r="A109" s="19"/>
      <c r="B109" s="14" t="s">
        <v>10</v>
      </c>
      <c r="C109" s="24">
        <v>153500</v>
      </c>
      <c r="D109" s="15">
        <v>85000</v>
      </c>
    </row>
    <row r="110" spans="1:4" s="7" customFormat="1" ht="13.5">
      <c r="A110" s="19"/>
      <c r="B110" s="14" t="s">
        <v>11</v>
      </c>
      <c r="C110" s="24">
        <v>0</v>
      </c>
      <c r="D110" s="48">
        <v>0</v>
      </c>
    </row>
    <row r="111" spans="1:4" s="20" customFormat="1">
      <c r="A111" s="21">
        <v>6.4</v>
      </c>
      <c r="B111" s="29" t="s">
        <v>29</v>
      </c>
      <c r="C111" s="12">
        <f>+C112+C115+C116+C117+C118</f>
        <v>410825</v>
      </c>
      <c r="D111" s="12">
        <f>+D112+D115+D116+D117+D118</f>
        <v>213131</v>
      </c>
    </row>
    <row r="112" spans="1:4" s="23" customFormat="1" ht="13.5">
      <c r="A112" s="19"/>
      <c r="B112" s="14" t="s">
        <v>5</v>
      </c>
      <c r="C112" s="24">
        <v>0</v>
      </c>
      <c r="D112" s="15">
        <v>0</v>
      </c>
    </row>
    <row r="113" spans="1:7" s="7" customFormat="1" ht="13.5">
      <c r="A113" s="19"/>
      <c r="B113" s="17" t="s">
        <v>6</v>
      </c>
      <c r="C113" s="24">
        <v>0</v>
      </c>
      <c r="D113" s="15">
        <v>0</v>
      </c>
    </row>
    <row r="114" spans="1:7" s="7" customFormat="1" ht="13.5">
      <c r="A114" s="19"/>
      <c r="B114" s="17" t="s">
        <v>7</v>
      </c>
      <c r="C114" s="24">
        <v>0</v>
      </c>
      <c r="D114" s="15">
        <v>0</v>
      </c>
    </row>
    <row r="115" spans="1:7" s="7" customFormat="1" ht="13.5">
      <c r="A115" s="19"/>
      <c r="B115" s="14" t="s">
        <v>8</v>
      </c>
      <c r="C115" s="24">
        <v>48000</v>
      </c>
      <c r="D115" s="15">
        <v>48000</v>
      </c>
    </row>
    <row r="116" spans="1:7" s="7" customFormat="1" ht="13.5">
      <c r="A116" s="19"/>
      <c r="B116" s="14" t="s">
        <v>9</v>
      </c>
      <c r="C116" s="24">
        <v>119625</v>
      </c>
      <c r="D116" s="15">
        <v>40131</v>
      </c>
    </row>
    <row r="117" spans="1:7" s="7" customFormat="1" ht="13.5">
      <c r="A117" s="19"/>
      <c r="B117" s="14" t="s">
        <v>10</v>
      </c>
      <c r="C117" s="24">
        <v>193200</v>
      </c>
      <c r="D117" s="15">
        <v>98000</v>
      </c>
    </row>
    <row r="118" spans="1:7" s="7" customFormat="1" ht="13.5">
      <c r="A118" s="19"/>
      <c r="B118" s="14" t="s">
        <v>11</v>
      </c>
      <c r="C118" s="24">
        <v>50000</v>
      </c>
      <c r="D118" s="47">
        <v>27000</v>
      </c>
    </row>
    <row r="119" spans="1:7" s="7" customFormat="1" ht="14.25">
      <c r="A119" s="21" t="s">
        <v>30</v>
      </c>
      <c r="B119" s="11" t="s">
        <v>31</v>
      </c>
      <c r="C119" s="12">
        <f>+C120+C123+C124+C125+C126</f>
        <v>2495413.5</v>
      </c>
      <c r="D119" s="12">
        <f>+D120+D123+D124+D125+D126</f>
        <v>1263411.5</v>
      </c>
    </row>
    <row r="120" spans="1:7" s="23" customFormat="1" ht="13.5">
      <c r="A120" s="19"/>
      <c r="B120" s="14" t="s">
        <v>5</v>
      </c>
      <c r="C120" s="24">
        <f>C121+C122</f>
        <v>772896.5</v>
      </c>
      <c r="D120" s="24">
        <f>D121+D122</f>
        <v>553418.5</v>
      </c>
      <c r="G120" s="30"/>
    </row>
    <row r="121" spans="1:7" s="7" customFormat="1" ht="13.5">
      <c r="A121" s="19"/>
      <c r="B121" s="17" t="s">
        <v>6</v>
      </c>
      <c r="C121" s="24">
        <v>252896.5</v>
      </c>
      <c r="D121" s="15">
        <v>53418.5</v>
      </c>
    </row>
    <row r="122" spans="1:7" s="7" customFormat="1" ht="13.5">
      <c r="A122" s="19"/>
      <c r="B122" s="17" t="s">
        <v>7</v>
      </c>
      <c r="C122" s="24">
        <v>520000</v>
      </c>
      <c r="D122" s="15">
        <v>500000</v>
      </c>
    </row>
    <row r="123" spans="1:7" s="7" customFormat="1" ht="13.5">
      <c r="A123" s="19"/>
      <c r="B123" s="14" t="s">
        <v>8</v>
      </c>
      <c r="C123" s="24">
        <v>82000</v>
      </c>
      <c r="D123" s="15">
        <v>25000</v>
      </c>
    </row>
    <row r="124" spans="1:7" s="7" customFormat="1" ht="13.5">
      <c r="A124" s="19"/>
      <c r="B124" s="14" t="s">
        <v>9</v>
      </c>
      <c r="C124" s="24">
        <v>81817</v>
      </c>
      <c r="D124" s="15">
        <v>12993</v>
      </c>
    </row>
    <row r="125" spans="1:7" s="7" customFormat="1" ht="13.5">
      <c r="A125" s="19"/>
      <c r="B125" s="14" t="s">
        <v>10</v>
      </c>
      <c r="C125" s="24">
        <v>1558700</v>
      </c>
      <c r="D125" s="15">
        <v>672000</v>
      </c>
    </row>
    <row r="126" spans="1:7" s="7" customFormat="1" ht="13.5">
      <c r="A126" s="19"/>
      <c r="B126" s="14" t="s">
        <v>11</v>
      </c>
      <c r="C126" s="24">
        <v>0</v>
      </c>
      <c r="D126" s="47">
        <v>0</v>
      </c>
    </row>
    <row r="127" spans="1:7" s="7" customFormat="1" ht="72" customHeight="1">
      <c r="A127" s="21" t="s">
        <v>32</v>
      </c>
      <c r="B127" s="12" t="s">
        <v>33</v>
      </c>
      <c r="C127" s="12">
        <f>+C128+C131+C132+C133+C134</f>
        <v>3817677</v>
      </c>
      <c r="D127" s="12">
        <f>+D128+D131+D132+D133+D134</f>
        <v>1675718</v>
      </c>
    </row>
    <row r="128" spans="1:7" s="23" customFormat="1" ht="13.5">
      <c r="A128" s="19"/>
      <c r="B128" s="14" t="s">
        <v>5</v>
      </c>
      <c r="C128" s="24">
        <f>+C129+C130</f>
        <v>2871112</v>
      </c>
      <c r="D128" s="24">
        <f>+D129+D130</f>
        <v>1381008</v>
      </c>
    </row>
    <row r="129" spans="1:4" s="7" customFormat="1" ht="13.5">
      <c r="A129" s="19"/>
      <c r="B129" s="17" t="s">
        <v>6</v>
      </c>
      <c r="C129" s="24">
        <v>2871112</v>
      </c>
      <c r="D129" s="15">
        <v>1381008</v>
      </c>
    </row>
    <row r="130" spans="1:4" s="7" customFormat="1" ht="13.5">
      <c r="A130" s="19"/>
      <c r="B130" s="17" t="s">
        <v>7</v>
      </c>
      <c r="C130" s="24">
        <v>0</v>
      </c>
      <c r="D130" s="15">
        <v>0</v>
      </c>
    </row>
    <row r="131" spans="1:4" s="7" customFormat="1" ht="13.5">
      <c r="A131" s="19"/>
      <c r="B131" s="14" t="s">
        <v>8</v>
      </c>
      <c r="C131" s="24">
        <v>831565</v>
      </c>
      <c r="D131" s="15">
        <v>179710</v>
      </c>
    </row>
    <row r="132" spans="1:4" s="7" customFormat="1" ht="13.5">
      <c r="A132" s="19"/>
      <c r="B132" s="14" t="s">
        <v>9</v>
      </c>
      <c r="C132" s="24">
        <v>0</v>
      </c>
      <c r="D132" s="15">
        <v>0</v>
      </c>
    </row>
    <row r="133" spans="1:4" s="7" customFormat="1" ht="13.5">
      <c r="A133" s="19"/>
      <c r="B133" s="14" t="s">
        <v>10</v>
      </c>
      <c r="C133" s="24">
        <v>115000</v>
      </c>
      <c r="D133" s="15">
        <v>115000</v>
      </c>
    </row>
    <row r="134" spans="1:4" s="7" customFormat="1" ht="13.5">
      <c r="A134" s="19"/>
      <c r="B134" s="14" t="s">
        <v>11</v>
      </c>
      <c r="C134" s="24">
        <v>0</v>
      </c>
      <c r="D134" s="47">
        <v>0</v>
      </c>
    </row>
    <row r="135" spans="1:4" s="7" customFormat="1" ht="14.25">
      <c r="A135" s="50" t="s">
        <v>34</v>
      </c>
      <c r="B135" s="51"/>
      <c r="C135" s="31">
        <f>C7+C15+C23+C31+C39+C79+C119+C127</f>
        <v>30471669.899999999</v>
      </c>
      <c r="D135" s="31">
        <f>D7+D15+D23+D31+D39+D79+D119+D127</f>
        <v>14017293.1</v>
      </c>
    </row>
    <row r="136" spans="1:4" s="23" customFormat="1" ht="13.5">
      <c r="A136" s="19"/>
      <c r="B136" s="14" t="s">
        <v>5</v>
      </c>
      <c r="C136" s="15">
        <f>C8+C16+C24+C32+C40+C80+C120+C128</f>
        <v>14695241.9</v>
      </c>
      <c r="D136" s="15">
        <f>D8+D16+D24+D32+D40+D80+D120+D128</f>
        <v>6669574.0999999996</v>
      </c>
    </row>
    <row r="137" spans="1:4" s="7" customFormat="1" ht="13.5">
      <c r="A137" s="19"/>
      <c r="B137" s="17" t="s">
        <v>6</v>
      </c>
      <c r="C137" s="15">
        <f>C9+C17+C25+C33+C41+C81+C113+C121+C129</f>
        <v>12548031.9</v>
      </c>
      <c r="D137" s="15">
        <f>D9+D17+D25+D33+D41+D81+D113+D121+D129</f>
        <v>5563174.0999999996</v>
      </c>
    </row>
    <row r="138" spans="1:4" s="7" customFormat="1" ht="13.5">
      <c r="A138" s="19"/>
      <c r="B138" s="17" t="s">
        <v>7</v>
      </c>
      <c r="C138" s="15">
        <f>C10+C18+C26+C34+C42+C82+C114+C122+C130</f>
        <v>2137210</v>
      </c>
      <c r="D138" s="15">
        <f>D10+D18+D26+D34+D42+D82+D114+D122+D130</f>
        <v>1106400</v>
      </c>
    </row>
    <row r="139" spans="1:4" s="7" customFormat="1" ht="13.5">
      <c r="A139" s="19"/>
      <c r="B139" s="14" t="s">
        <v>8</v>
      </c>
      <c r="C139" s="15">
        <f t="shared" ref="C139:D141" si="2">C11+C19+C27+C35+C51+C83+C115+C123+C131</f>
        <v>4164971</v>
      </c>
      <c r="D139" s="15">
        <f t="shared" si="2"/>
        <v>1414856</v>
      </c>
    </row>
    <row r="140" spans="1:4" s="7" customFormat="1" ht="13.5">
      <c r="A140" s="19"/>
      <c r="B140" s="14" t="s">
        <v>9</v>
      </c>
      <c r="C140" s="15">
        <f t="shared" si="2"/>
        <v>1841826</v>
      </c>
      <c r="D140" s="15">
        <f t="shared" si="2"/>
        <v>736796</v>
      </c>
    </row>
    <row r="141" spans="1:4" s="7" customFormat="1" ht="13.5">
      <c r="A141" s="19"/>
      <c r="B141" s="14" t="s">
        <v>10</v>
      </c>
      <c r="C141" s="15">
        <f t="shared" si="2"/>
        <v>8558600</v>
      </c>
      <c r="D141" s="15">
        <f t="shared" si="2"/>
        <v>4391000</v>
      </c>
    </row>
    <row r="142" spans="1:4" s="7" customFormat="1" ht="13.5">
      <c r="A142" s="19"/>
      <c r="B142" s="14" t="s">
        <v>11</v>
      </c>
      <c r="C142" s="15">
        <f>C14+C22+C30+C38+C46+C86+C118+C126+C134</f>
        <v>600000</v>
      </c>
      <c r="D142" s="15">
        <f>D14+D22+D30+D38+D46+D86+D118+D126+D134</f>
        <v>647000</v>
      </c>
    </row>
    <row r="143" spans="1:4" s="7" customFormat="1" ht="13.5">
      <c r="A143" s="6"/>
      <c r="B143" s="2"/>
      <c r="C143" s="32"/>
      <c r="D143" s="33"/>
    </row>
    <row r="144" spans="1:4" s="7" customFormat="1" ht="13.5">
      <c r="A144" s="6"/>
      <c r="B144" s="2"/>
      <c r="C144" s="34"/>
      <c r="D144" s="35"/>
    </row>
    <row r="145" spans="1:4" s="7" customFormat="1" ht="13.5">
      <c r="A145" s="6"/>
      <c r="B145" s="36"/>
      <c r="C145" s="37"/>
      <c r="D145" s="37"/>
    </row>
    <row r="146" spans="1:4" s="7" customFormat="1" ht="13.5">
      <c r="A146" s="6"/>
      <c r="B146" s="2"/>
      <c r="C146" s="38"/>
      <c r="D146" s="39"/>
    </row>
    <row r="147" spans="1:4" s="7" customFormat="1" ht="13.5">
      <c r="A147" s="6"/>
      <c r="B147" s="2"/>
      <c r="C147" s="40"/>
      <c r="D147" s="1"/>
    </row>
    <row r="148" spans="1:4" s="7" customFormat="1" ht="13.5">
      <c r="A148" s="6"/>
      <c r="B148" s="36"/>
      <c r="C148" s="40"/>
      <c r="D148" s="39"/>
    </row>
    <row r="149" spans="1:4" s="7" customFormat="1" ht="13.5">
      <c r="A149" s="6"/>
      <c r="B149" s="2"/>
      <c r="C149" s="40"/>
      <c r="D149" s="1"/>
    </row>
    <row r="150" spans="1:4" s="7" customFormat="1" ht="13.5">
      <c r="A150" s="6"/>
      <c r="B150" s="2"/>
      <c r="C150" s="2"/>
      <c r="D150" s="1"/>
    </row>
    <row r="151" spans="1:4" s="7" customFormat="1" ht="13.5">
      <c r="A151" s="6"/>
      <c r="B151" s="2"/>
      <c r="C151" s="2"/>
      <c r="D151" s="1"/>
    </row>
    <row r="152" spans="1:4" s="7" customFormat="1" ht="13.5">
      <c r="A152" s="6"/>
      <c r="B152" s="2"/>
      <c r="C152" s="2"/>
      <c r="D152" s="1"/>
    </row>
    <row r="153" spans="1:4" s="7" customFormat="1" ht="13.5">
      <c r="A153" s="6"/>
      <c r="B153" s="2"/>
      <c r="C153" s="2"/>
      <c r="D153" s="1"/>
    </row>
    <row r="154" spans="1:4" s="7" customFormat="1" ht="13.5">
      <c r="A154" s="6"/>
      <c r="B154" s="2"/>
      <c r="C154" s="2"/>
      <c r="D154" s="1"/>
    </row>
    <row r="155" spans="1:4" s="7" customFormat="1" ht="13.5">
      <c r="A155" s="6"/>
      <c r="B155" s="2"/>
      <c r="C155" s="2"/>
      <c r="D155" s="1"/>
    </row>
    <row r="156" spans="1:4" s="7" customFormat="1" ht="13.5">
      <c r="A156" s="6"/>
      <c r="B156" s="2"/>
      <c r="C156" s="2"/>
      <c r="D156" s="1"/>
    </row>
    <row r="157" spans="1:4" s="7" customFormat="1" ht="13.5">
      <c r="A157" s="6"/>
      <c r="B157" s="2"/>
      <c r="C157" s="2"/>
      <c r="D157" s="1"/>
    </row>
    <row r="158" spans="1:4" s="7" customFormat="1" ht="13.5">
      <c r="A158" s="6"/>
      <c r="B158" s="2"/>
      <c r="C158" s="2"/>
      <c r="D158" s="1"/>
    </row>
    <row r="159" spans="1:4" s="7" customFormat="1" ht="13.5">
      <c r="A159" s="6"/>
      <c r="B159" s="2"/>
      <c r="C159" s="2"/>
      <c r="D159" s="1"/>
    </row>
    <row r="160" spans="1:4" s="7" customFormat="1" ht="13.5">
      <c r="A160" s="6"/>
      <c r="B160" s="2"/>
      <c r="C160" s="2"/>
      <c r="D160" s="1"/>
    </row>
    <row r="161" spans="1:4" s="7" customFormat="1" ht="13.5">
      <c r="A161" s="6"/>
      <c r="B161" s="2"/>
      <c r="C161" s="2"/>
      <c r="D161" s="1"/>
    </row>
    <row r="162" spans="1:4" s="7" customFormat="1" ht="13.5">
      <c r="A162" s="6"/>
      <c r="B162" s="2"/>
      <c r="C162" s="2"/>
      <c r="D162" s="1"/>
    </row>
    <row r="163" spans="1:4" s="7" customFormat="1" ht="13.5">
      <c r="A163" s="6"/>
      <c r="B163" s="2"/>
      <c r="C163" s="2"/>
      <c r="D163" s="1"/>
    </row>
    <row r="164" spans="1:4" s="7" customFormat="1" ht="13.5">
      <c r="A164" s="6"/>
      <c r="B164" s="2"/>
      <c r="C164" s="2"/>
      <c r="D164" s="1"/>
    </row>
    <row r="165" spans="1:4" s="7" customFormat="1" ht="13.5">
      <c r="A165" s="6"/>
      <c r="B165" s="2"/>
      <c r="C165" s="2"/>
      <c r="D165" s="1"/>
    </row>
    <row r="166" spans="1:4" s="7" customFormat="1" ht="13.5">
      <c r="A166" s="6"/>
      <c r="B166" s="2"/>
      <c r="C166" s="2"/>
      <c r="D166" s="1"/>
    </row>
    <row r="167" spans="1:4" s="7" customFormat="1" ht="13.5">
      <c r="A167" s="6"/>
      <c r="B167" s="2"/>
      <c r="C167" s="2"/>
      <c r="D167" s="1"/>
    </row>
    <row r="168" spans="1:4" s="7" customFormat="1" ht="13.5">
      <c r="A168" s="6"/>
      <c r="B168" s="2"/>
      <c r="C168" s="2"/>
      <c r="D168" s="1"/>
    </row>
    <row r="169" spans="1:4" s="7" customFormat="1" ht="13.5">
      <c r="A169" s="6"/>
      <c r="B169" s="2"/>
      <c r="C169" s="2"/>
      <c r="D169" s="1"/>
    </row>
    <row r="170" spans="1:4" s="7" customFormat="1" ht="13.5">
      <c r="A170" s="6"/>
      <c r="B170" s="2"/>
      <c r="C170" s="2"/>
      <c r="D170" s="1"/>
    </row>
    <row r="171" spans="1:4" s="41" customFormat="1" ht="18.75">
      <c r="A171" s="6"/>
      <c r="B171" s="2"/>
      <c r="C171" s="2"/>
      <c r="D171" s="1"/>
    </row>
    <row r="172" spans="1:4" s="22" customFormat="1">
      <c r="A172" s="6"/>
      <c r="B172" s="2"/>
      <c r="C172" s="2"/>
      <c r="D172" s="1"/>
    </row>
    <row r="173" spans="1:4" s="22" customFormat="1">
      <c r="A173" s="6"/>
      <c r="B173" s="2"/>
      <c r="C173" s="2"/>
      <c r="D173" s="1"/>
    </row>
    <row r="174" spans="1:4" s="22" customFormat="1">
      <c r="A174" s="6"/>
      <c r="B174" s="2"/>
      <c r="C174" s="2"/>
      <c r="D174" s="1"/>
    </row>
    <row r="175" spans="1:4" s="22" customFormat="1">
      <c r="A175" s="6"/>
      <c r="B175" s="2"/>
      <c r="C175" s="2"/>
      <c r="D175" s="1"/>
    </row>
    <row r="176" spans="1:4" s="22" customFormat="1">
      <c r="A176" s="6"/>
      <c r="B176" s="2"/>
      <c r="C176" s="2"/>
      <c r="D176" s="1"/>
    </row>
    <row r="177" spans="1:4" s="22" customFormat="1">
      <c r="A177" s="6"/>
      <c r="B177" s="2"/>
      <c r="C177" s="2"/>
      <c r="D177" s="1"/>
    </row>
    <row r="178" spans="1:4" s="22" customFormat="1">
      <c r="A178" s="6"/>
      <c r="B178" s="2"/>
      <c r="C178" s="2"/>
      <c r="D178" s="1"/>
    </row>
    <row r="179" spans="1:4" s="22" customFormat="1">
      <c r="A179" s="6"/>
      <c r="B179" s="2"/>
      <c r="C179" s="2"/>
      <c r="D179" s="1"/>
    </row>
    <row r="180" spans="1:4" s="22" customFormat="1">
      <c r="A180" s="6"/>
      <c r="B180" s="2"/>
      <c r="C180" s="2"/>
      <c r="D180" s="1"/>
    </row>
    <row r="181" spans="1:4" s="22" customFormat="1">
      <c r="A181" s="6"/>
      <c r="B181" s="2"/>
      <c r="C181" s="2"/>
      <c r="D181" s="1"/>
    </row>
    <row r="182" spans="1:4" s="22" customFormat="1">
      <c r="A182" s="6"/>
      <c r="B182" s="2"/>
      <c r="C182" s="2"/>
      <c r="D182" s="1"/>
    </row>
    <row r="183" spans="1:4" s="22" customFormat="1">
      <c r="A183" s="6"/>
      <c r="B183" s="2"/>
      <c r="C183" s="2"/>
      <c r="D183" s="1"/>
    </row>
    <row r="184" spans="1:4" s="22" customFormat="1">
      <c r="A184" s="6"/>
      <c r="B184" s="2"/>
      <c r="C184" s="2"/>
      <c r="D184" s="1"/>
    </row>
    <row r="185" spans="1:4" s="22" customFormat="1">
      <c r="A185" s="6"/>
      <c r="B185" s="2"/>
      <c r="C185" s="2"/>
      <c r="D185" s="1"/>
    </row>
    <row r="186" spans="1:4" s="22" customFormat="1">
      <c r="A186" s="6"/>
      <c r="B186" s="2"/>
      <c r="C186" s="2"/>
      <c r="D186" s="1"/>
    </row>
  </sheetData>
  <mergeCells count="2">
    <mergeCell ref="A2:D3"/>
    <mergeCell ref="A135:B13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2018-07-24T12:46:05Z</dcterms:modified>
</cp:coreProperties>
</file>