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695"/>
  </bookViews>
  <sheets>
    <sheet name="4" sheetId="42" r:id="rId1"/>
    <sheet name="ap-4" sheetId="43" r:id="rId2"/>
  </sheets>
  <definedNames>
    <definedName name="_xlnm.Print_Titles" localSheetId="0">'4'!$A:$B</definedName>
  </definedNames>
  <calcPr calcId="125725"/>
</workbook>
</file>

<file path=xl/calcChain.xml><?xml version="1.0" encoding="utf-8"?>
<calcChain xmlns="http://schemas.openxmlformats.org/spreadsheetml/2006/main">
  <c r="AN17" i="42"/>
  <c r="AN14"/>
  <c r="AN13"/>
  <c r="AN12"/>
  <c r="DA35" l="1"/>
  <c r="CZ35"/>
  <c r="CY35"/>
  <c r="BI35"/>
  <c r="BH35"/>
  <c r="BG35"/>
  <c r="AF35"/>
  <c r="AB35"/>
  <c r="X35"/>
  <c r="DA34"/>
  <c r="CZ34"/>
  <c r="CY34"/>
  <c r="BI34"/>
  <c r="BH34"/>
  <c r="BG34"/>
  <c r="AJ34"/>
  <c r="AF34"/>
  <c r="AB34"/>
  <c r="X34"/>
  <c r="DA33"/>
  <c r="CZ33"/>
  <c r="CY33"/>
  <c r="BI33"/>
  <c r="BH33"/>
  <c r="BG33"/>
  <c r="AJ33"/>
  <c r="AF33"/>
  <c r="AB33"/>
  <c r="X33"/>
  <c r="DA32"/>
  <c r="CZ32"/>
  <c r="CY32"/>
  <c r="BI32"/>
  <c r="BH32"/>
  <c r="BG32"/>
  <c r="AJ32"/>
  <c r="AF32"/>
  <c r="AB32"/>
  <c r="DA31"/>
  <c r="CZ31"/>
  <c r="CY31"/>
  <c r="BI31"/>
  <c r="BH31"/>
  <c r="BG31"/>
  <c r="AF31"/>
  <c r="AB31"/>
  <c r="DA30"/>
  <c r="CZ30"/>
  <c r="CY30"/>
  <c r="BI30"/>
  <c r="BH30"/>
  <c r="BG30"/>
  <c r="AJ30"/>
  <c r="AF30"/>
  <c r="AB30"/>
  <c r="DA29"/>
  <c r="CZ29"/>
  <c r="CY29"/>
  <c r="BI29"/>
  <c r="BH29"/>
  <c r="BG29"/>
  <c r="AJ29"/>
  <c r="AF29"/>
  <c r="AB29"/>
  <c r="X29"/>
  <c r="DA28"/>
  <c r="CZ28"/>
  <c r="CY28"/>
  <c r="BI28"/>
  <c r="BH28"/>
  <c r="BG28"/>
  <c r="AF28"/>
  <c r="AB28"/>
  <c r="DA27"/>
  <c r="CZ27"/>
  <c r="CY27"/>
  <c r="BI27"/>
  <c r="BH27"/>
  <c r="BG27"/>
  <c r="AJ27"/>
  <c r="AF27"/>
  <c r="AB27"/>
  <c r="X27"/>
  <c r="DA26"/>
  <c r="CZ26"/>
  <c r="CY26"/>
  <c r="BI26"/>
  <c r="BH26"/>
  <c r="BJ26" s="1"/>
  <c r="BG26"/>
  <c r="AJ26"/>
  <c r="AF26"/>
  <c r="AB26"/>
  <c r="X26"/>
  <c r="DA25"/>
  <c r="CZ25"/>
  <c r="CY25"/>
  <c r="BI25"/>
  <c r="BH25"/>
  <c r="BG25"/>
  <c r="AJ25"/>
  <c r="AF25"/>
  <c r="AB25"/>
  <c r="DA24"/>
  <c r="CZ24"/>
  <c r="CY24"/>
  <c r="BI24"/>
  <c r="BH24"/>
  <c r="BG24"/>
  <c r="AJ24"/>
  <c r="AF24"/>
  <c r="AB24"/>
  <c r="X24"/>
  <c r="DA23"/>
  <c r="CZ23"/>
  <c r="CY23"/>
  <c r="BI23"/>
  <c r="BH23"/>
  <c r="BG23"/>
  <c r="AF23"/>
  <c r="AB23"/>
  <c r="DA22"/>
  <c r="CZ22"/>
  <c r="CY22"/>
  <c r="BI22"/>
  <c r="BH22"/>
  <c r="BG22"/>
  <c r="AJ22"/>
  <c r="AF22"/>
  <c r="AB22"/>
  <c r="X22"/>
  <c r="DA21"/>
  <c r="CZ21"/>
  <c r="CY21"/>
  <c r="BI21"/>
  <c r="BH21"/>
  <c r="BG21"/>
  <c r="AJ21"/>
  <c r="AF21"/>
  <c r="AB21"/>
  <c r="DA20"/>
  <c r="CZ20"/>
  <c r="CY20"/>
  <c r="BI20"/>
  <c r="BH20"/>
  <c r="BG20"/>
  <c r="AF20"/>
  <c r="AB20"/>
  <c r="X20"/>
  <c r="DA19"/>
  <c r="CZ19"/>
  <c r="CY19"/>
  <c r="BI19"/>
  <c r="BH19"/>
  <c r="BG19"/>
  <c r="AF19"/>
  <c r="AB19"/>
  <c r="X19"/>
  <c r="DA18"/>
  <c r="CZ18"/>
  <c r="CY18"/>
  <c r="BI18"/>
  <c r="BH18"/>
  <c r="BG18"/>
  <c r="AJ18"/>
  <c r="AF18"/>
  <c r="AB18"/>
  <c r="X18"/>
  <c r="DA17"/>
  <c r="CZ17"/>
  <c r="CY17"/>
  <c r="BI17"/>
  <c r="BH17"/>
  <c r="BG17"/>
  <c r="AJ17"/>
  <c r="AF17"/>
  <c r="AB17"/>
  <c r="X17"/>
  <c r="DA16"/>
  <c r="CZ16"/>
  <c r="CY16"/>
  <c r="BI16"/>
  <c r="BH16"/>
  <c r="BG16"/>
  <c r="AJ16"/>
  <c r="AF16"/>
  <c r="AB16"/>
  <c r="X16"/>
  <c r="DA15"/>
  <c r="CZ15"/>
  <c r="CY15"/>
  <c r="BI15"/>
  <c r="BH15"/>
  <c r="BG15"/>
  <c r="AJ15"/>
  <c r="AF15"/>
  <c r="AB15"/>
  <c r="X15"/>
  <c r="DA14"/>
  <c r="CZ14"/>
  <c r="CY14"/>
  <c r="BI14"/>
  <c r="BH14"/>
  <c r="BG14"/>
  <c r="AJ14"/>
  <c r="AF14"/>
  <c r="AB14"/>
  <c r="X14"/>
  <c r="DA13"/>
  <c r="CZ13"/>
  <c r="CY13"/>
  <c r="BI13"/>
  <c r="BH13"/>
  <c r="BG13"/>
  <c r="AJ13"/>
  <c r="AF13"/>
  <c r="AB13"/>
  <c r="X13"/>
  <c r="DA12"/>
  <c r="CZ12"/>
  <c r="CY12"/>
  <c r="BI12"/>
  <c r="BH12"/>
  <c r="BG12"/>
  <c r="AJ12"/>
  <c r="AF12"/>
  <c r="AB12"/>
  <c r="X12"/>
  <c r="K9" i="43"/>
  <c r="L9"/>
  <c r="M9"/>
  <c r="K10"/>
  <c r="L10"/>
  <c r="M10"/>
  <c r="K11"/>
  <c r="L11"/>
  <c r="M11"/>
  <c r="K12"/>
  <c r="L12"/>
  <c r="M12"/>
  <c r="K13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L24"/>
  <c r="M24"/>
  <c r="K25"/>
  <c r="L25"/>
  <c r="M25"/>
  <c r="K26"/>
  <c r="L26"/>
  <c r="M26"/>
  <c r="K27"/>
  <c r="L27"/>
  <c r="M27"/>
  <c r="K28"/>
  <c r="L28"/>
  <c r="M28"/>
  <c r="K29"/>
  <c r="L29"/>
  <c r="M29"/>
  <c r="K30"/>
  <c r="L30"/>
  <c r="M30"/>
  <c r="K31"/>
  <c r="L31"/>
  <c r="M31"/>
  <c r="L8"/>
  <c r="M8"/>
  <c r="K8"/>
  <c r="R32"/>
  <c r="Q32"/>
  <c r="P32"/>
  <c r="O32"/>
  <c r="J32"/>
  <c r="I32"/>
  <c r="H32"/>
  <c r="G32"/>
  <c r="M32"/>
  <c r="L32"/>
  <c r="K32"/>
  <c r="BJ24" i="42" l="1"/>
  <c r="BJ28"/>
  <c r="BJ17"/>
  <c r="BJ23"/>
  <c r="BJ19"/>
  <c r="BJ21"/>
  <c r="BJ22"/>
  <c r="BJ25"/>
  <c r="BJ27"/>
  <c r="BJ29"/>
  <c r="BJ33"/>
  <c r="BJ34"/>
  <c r="BJ35"/>
  <c r="BJ12"/>
  <c r="BJ13"/>
  <c r="BJ14"/>
  <c r="BJ15"/>
  <c r="BJ16"/>
  <c r="BJ30"/>
  <c r="N9" i="43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8"/>
  <c r="M18" i="42" l="1"/>
  <c r="AA36" l="1"/>
  <c r="DW35" l="1"/>
  <c r="DV35"/>
  <c r="F35" s="1"/>
  <c r="DU35"/>
  <c r="S35"/>
  <c r="E31" i="43" s="1"/>
  <c r="R35" i="42"/>
  <c r="D31" i="43" s="1"/>
  <c r="Q35" i="42"/>
  <c r="C31" i="43" s="1"/>
  <c r="O35" i="42"/>
  <c r="N35"/>
  <c r="M35"/>
  <c r="G35"/>
  <c r="J35" s="1"/>
  <c r="E35"/>
  <c r="DW34"/>
  <c r="DV34"/>
  <c r="F34" s="1"/>
  <c r="DU34"/>
  <c r="S34"/>
  <c r="E30" i="43" s="1"/>
  <c r="R34" i="42"/>
  <c r="D30" i="43" s="1"/>
  <c r="Q34" i="42"/>
  <c r="C30" i="43" s="1"/>
  <c r="O34" i="42"/>
  <c r="N34"/>
  <c r="M34"/>
  <c r="G34"/>
  <c r="J34" s="1"/>
  <c r="E34"/>
  <c r="DW33"/>
  <c r="G33" s="1"/>
  <c r="J33" s="1"/>
  <c r="DV33"/>
  <c r="DU33"/>
  <c r="E33" s="1"/>
  <c r="S33"/>
  <c r="E29" i="43" s="1"/>
  <c r="R33" i="42"/>
  <c r="D29" i="43" s="1"/>
  <c r="Q33" i="42"/>
  <c r="C29" i="43" s="1"/>
  <c r="O33" i="42"/>
  <c r="N33"/>
  <c r="M33"/>
  <c r="F33"/>
  <c r="DW32"/>
  <c r="G32" s="1"/>
  <c r="J32" s="1"/>
  <c r="DV32"/>
  <c r="DU32"/>
  <c r="S32"/>
  <c r="E28" i="43" s="1"/>
  <c r="R32" i="42"/>
  <c r="D28" i="43" s="1"/>
  <c r="Q32" i="42"/>
  <c r="C28" i="43" s="1"/>
  <c r="O32" i="42"/>
  <c r="N32"/>
  <c r="M32"/>
  <c r="F32"/>
  <c r="E32"/>
  <c r="DW31"/>
  <c r="G31" s="1"/>
  <c r="J31" s="1"/>
  <c r="DV31"/>
  <c r="F31" s="1"/>
  <c r="DU31"/>
  <c r="S31"/>
  <c r="E27" i="43" s="1"/>
  <c r="R31" i="42"/>
  <c r="D27" i="43" s="1"/>
  <c r="Q31" i="42"/>
  <c r="C27" i="43" s="1"/>
  <c r="O31" i="42"/>
  <c r="N31"/>
  <c r="M31"/>
  <c r="E31"/>
  <c r="DW30"/>
  <c r="G30" s="1"/>
  <c r="J30" s="1"/>
  <c r="DV30"/>
  <c r="F30" s="1"/>
  <c r="DU30"/>
  <c r="E30" s="1"/>
  <c r="S30"/>
  <c r="E26" i="43" s="1"/>
  <c r="R30" i="42"/>
  <c r="D26" i="43" s="1"/>
  <c r="Q30" i="42"/>
  <c r="C26" i="43" s="1"/>
  <c r="O30" i="42"/>
  <c r="N30"/>
  <c r="M30"/>
  <c r="DW29"/>
  <c r="G29" s="1"/>
  <c r="J29" s="1"/>
  <c r="DV29"/>
  <c r="DU29"/>
  <c r="E29" s="1"/>
  <c r="S29"/>
  <c r="E25" i="43" s="1"/>
  <c r="R29" i="42"/>
  <c r="D25" i="43" s="1"/>
  <c r="Q29" i="42"/>
  <c r="C25" i="43" s="1"/>
  <c r="O29" i="42"/>
  <c r="N29"/>
  <c r="M29"/>
  <c r="F29"/>
  <c r="DW28"/>
  <c r="G28" s="1"/>
  <c r="J28" s="1"/>
  <c r="DV28"/>
  <c r="DU28"/>
  <c r="E28" s="1"/>
  <c r="S28"/>
  <c r="E24" i="43" s="1"/>
  <c r="R28" i="42"/>
  <c r="D24" i="43" s="1"/>
  <c r="Q28" i="42"/>
  <c r="C24" i="43" s="1"/>
  <c r="O28" i="42"/>
  <c r="N28"/>
  <c r="M28"/>
  <c r="F28"/>
  <c r="DW27"/>
  <c r="G27" s="1"/>
  <c r="J27" s="1"/>
  <c r="DV27"/>
  <c r="DU27"/>
  <c r="E27" s="1"/>
  <c r="S27"/>
  <c r="E23" i="43" s="1"/>
  <c r="R27" i="42"/>
  <c r="D23" i="43" s="1"/>
  <c r="Q27" i="42"/>
  <c r="C23" i="43" s="1"/>
  <c r="O27" i="42"/>
  <c r="N27"/>
  <c r="M27"/>
  <c r="F27"/>
  <c r="DW26"/>
  <c r="G26" s="1"/>
  <c r="J26" s="1"/>
  <c r="DV26"/>
  <c r="DU26"/>
  <c r="S26"/>
  <c r="E22" i="43" s="1"/>
  <c r="R26" i="42"/>
  <c r="D22" i="43" s="1"/>
  <c r="Q26" i="42"/>
  <c r="C22" i="43" s="1"/>
  <c r="O26" i="42"/>
  <c r="N26"/>
  <c r="M26"/>
  <c r="DW25"/>
  <c r="DV25"/>
  <c r="DU25"/>
  <c r="S25"/>
  <c r="E21" i="43" s="1"/>
  <c r="R25" i="42"/>
  <c r="D21" i="43" s="1"/>
  <c r="Q25" i="42"/>
  <c r="C21" i="43" s="1"/>
  <c r="O25" i="42"/>
  <c r="N25"/>
  <c r="M25"/>
  <c r="F25"/>
  <c r="DW24"/>
  <c r="DV24"/>
  <c r="DU24"/>
  <c r="S24"/>
  <c r="E20" i="43" s="1"/>
  <c r="R24" i="42"/>
  <c r="D20" i="43" s="1"/>
  <c r="Q24" i="42"/>
  <c r="C20" i="43" s="1"/>
  <c r="O24" i="42"/>
  <c r="N24"/>
  <c r="M24"/>
  <c r="DW23"/>
  <c r="DV23"/>
  <c r="DU23"/>
  <c r="E23" s="1"/>
  <c r="S23"/>
  <c r="E19" i="43" s="1"/>
  <c r="R23" i="42"/>
  <c r="D19" i="43" s="1"/>
  <c r="Q23" i="42"/>
  <c r="C19" i="43" s="1"/>
  <c r="O23" i="42"/>
  <c r="N23"/>
  <c r="M23"/>
  <c r="DW22"/>
  <c r="DV22"/>
  <c r="DU22"/>
  <c r="S22"/>
  <c r="E18" i="43" s="1"/>
  <c r="R22" i="42"/>
  <c r="D18" i="43" s="1"/>
  <c r="Q22" i="42"/>
  <c r="C18" i="43" s="1"/>
  <c r="O22" i="42"/>
  <c r="N22"/>
  <c r="M22"/>
  <c r="F22"/>
  <c r="DW21"/>
  <c r="DV21"/>
  <c r="DU21"/>
  <c r="S21"/>
  <c r="E17" i="43" s="1"/>
  <c r="R21" i="42"/>
  <c r="D17" i="43" s="1"/>
  <c r="Q21" i="42"/>
  <c r="C17" i="43" s="1"/>
  <c r="O21" i="42"/>
  <c r="N21"/>
  <c r="M21"/>
  <c r="DW20"/>
  <c r="DV20"/>
  <c r="DU20"/>
  <c r="E20" s="1"/>
  <c r="S20"/>
  <c r="E16" i="43" s="1"/>
  <c r="R20" i="42"/>
  <c r="D16" i="43" s="1"/>
  <c r="Q20" i="42"/>
  <c r="C16" i="43" s="1"/>
  <c r="O20" i="42"/>
  <c r="N20"/>
  <c r="M20"/>
  <c r="DW19"/>
  <c r="DV19"/>
  <c r="DU19"/>
  <c r="S19"/>
  <c r="E15" i="43" s="1"/>
  <c r="R19" i="42"/>
  <c r="D15" i="43" s="1"/>
  <c r="Q19" i="42"/>
  <c r="C15" i="43" s="1"/>
  <c r="O19" i="42"/>
  <c r="N19"/>
  <c r="M19"/>
  <c r="F19"/>
  <c r="DW18"/>
  <c r="DV18"/>
  <c r="DU18"/>
  <c r="S18"/>
  <c r="E14" i="43" s="1"/>
  <c r="R18" i="42"/>
  <c r="D14" i="43" s="1"/>
  <c r="Q18" i="42"/>
  <c r="C14" i="43" s="1"/>
  <c r="O18" i="42"/>
  <c r="N18"/>
  <c r="DW17"/>
  <c r="DV17"/>
  <c r="DU17"/>
  <c r="E17" s="1"/>
  <c r="S17"/>
  <c r="E13" i="43" s="1"/>
  <c r="R17" i="42"/>
  <c r="D13" i="43" s="1"/>
  <c r="Q17" i="42"/>
  <c r="C13" i="43" s="1"/>
  <c r="O17" i="42"/>
  <c r="N17"/>
  <c r="M17"/>
  <c r="DW16"/>
  <c r="DV16"/>
  <c r="DU16"/>
  <c r="S16"/>
  <c r="E12" i="43" s="1"/>
  <c r="R16" i="42"/>
  <c r="D12" i="43" s="1"/>
  <c r="Q16" i="42"/>
  <c r="C12" i="43" s="1"/>
  <c r="O16" i="42"/>
  <c r="N16"/>
  <c r="M16"/>
  <c r="F16"/>
  <c r="DW15"/>
  <c r="DV15"/>
  <c r="DU15"/>
  <c r="S15"/>
  <c r="E11" i="43" s="1"/>
  <c r="R15" i="42"/>
  <c r="D11" i="43" s="1"/>
  <c r="Q15" i="42"/>
  <c r="C11" i="43" s="1"/>
  <c r="O15" i="42"/>
  <c r="N15"/>
  <c r="M15"/>
  <c r="F15"/>
  <c r="DW14"/>
  <c r="DV14"/>
  <c r="DU14"/>
  <c r="S14"/>
  <c r="E10" i="43" s="1"/>
  <c r="R14" i="42"/>
  <c r="D10" i="43" s="1"/>
  <c r="Q14" i="42"/>
  <c r="C10" i="43" s="1"/>
  <c r="O14" i="42"/>
  <c r="N14"/>
  <c r="M14"/>
  <c r="DW13"/>
  <c r="DV13"/>
  <c r="DU13"/>
  <c r="E13" s="1"/>
  <c r="S13"/>
  <c r="E9" i="43" s="1"/>
  <c r="R13" i="42"/>
  <c r="D9" i="43" s="1"/>
  <c r="Q13" i="42"/>
  <c r="C9" i="43" s="1"/>
  <c r="O13" i="42"/>
  <c r="N13"/>
  <c r="M13"/>
  <c r="DW12"/>
  <c r="DW36" s="1"/>
  <c r="DV12"/>
  <c r="DU12"/>
  <c r="DU36" s="1"/>
  <c r="DA36"/>
  <c r="S12"/>
  <c r="E8" i="43" s="1"/>
  <c r="R12" i="42"/>
  <c r="D8" i="43" s="1"/>
  <c r="Q12" i="42"/>
  <c r="C8" i="43" s="1"/>
  <c r="O12" i="42"/>
  <c r="N12"/>
  <c r="M12"/>
  <c r="DT36"/>
  <c r="DS36"/>
  <c r="DR36"/>
  <c r="DQ36"/>
  <c r="DP36"/>
  <c r="DO36"/>
  <c r="DN36"/>
  <c r="DM36"/>
  <c r="DL36"/>
  <c r="DK36"/>
  <c r="DJ36"/>
  <c r="DI36"/>
  <c r="DH36"/>
  <c r="DG36"/>
  <c r="DF36"/>
  <c r="DE36"/>
  <c r="DD36"/>
  <c r="DC36"/>
  <c r="DB36"/>
  <c r="CX36"/>
  <c r="CW36"/>
  <c r="CV36"/>
  <c r="CU36"/>
  <c r="CT36"/>
  <c r="CS36"/>
  <c r="CR36"/>
  <c r="CQ36"/>
  <c r="CP36"/>
  <c r="CO36"/>
  <c r="CN36"/>
  <c r="CM36"/>
  <c r="CL36"/>
  <c r="CK36"/>
  <c r="CJ36"/>
  <c r="CI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M36"/>
  <c r="AL36"/>
  <c r="AK36"/>
  <c r="AI36"/>
  <c r="AH36"/>
  <c r="AG36"/>
  <c r="AE36"/>
  <c r="AD36"/>
  <c r="AC36"/>
  <c r="Z36"/>
  <c r="Y36"/>
  <c r="W36"/>
  <c r="V36"/>
  <c r="U36"/>
  <c r="L36"/>
  <c r="K36"/>
  <c r="D36"/>
  <c r="C36"/>
  <c r="DV36"/>
  <c r="CZ36"/>
  <c r="CY36"/>
  <c r="BH36"/>
  <c r="BG36"/>
  <c r="S36"/>
  <c r="Q36"/>
  <c r="N36"/>
  <c r="C32" i="43" l="1"/>
  <c r="M36" i="42"/>
  <c r="O36"/>
  <c r="P36" s="1"/>
  <c r="R36"/>
  <c r="D32" i="43"/>
  <c r="F13"/>
  <c r="F16"/>
  <c r="F17"/>
  <c r="F18"/>
  <c r="F28"/>
  <c r="E32"/>
  <c r="F32" s="1"/>
  <c r="F8"/>
  <c r="F9"/>
  <c r="F10"/>
  <c r="F11"/>
  <c r="F12"/>
  <c r="F14"/>
  <c r="F15"/>
  <c r="F19"/>
  <c r="F20"/>
  <c r="F21"/>
  <c r="F22"/>
  <c r="F23"/>
  <c r="F24"/>
  <c r="F25"/>
  <c r="F26"/>
  <c r="F27"/>
  <c r="F29"/>
  <c r="F30"/>
  <c r="F31"/>
  <c r="E26" i="42"/>
  <c r="E12"/>
  <c r="G12"/>
  <c r="J12" s="1"/>
  <c r="F13"/>
  <c r="T33"/>
  <c r="F12"/>
  <c r="E15"/>
  <c r="G15"/>
  <c r="J15" s="1"/>
  <c r="E16"/>
  <c r="G16"/>
  <c r="J16" s="1"/>
  <c r="F21"/>
  <c r="G23"/>
  <c r="J23" s="1"/>
  <c r="T24"/>
  <c r="F24"/>
  <c r="E24"/>
  <c r="T25"/>
  <c r="E25"/>
  <c r="G25"/>
  <c r="H25" s="1"/>
  <c r="G17"/>
  <c r="J17" s="1"/>
  <c r="G18"/>
  <c r="J18" s="1"/>
  <c r="G13"/>
  <c r="J13" s="1"/>
  <c r="T14"/>
  <c r="E14"/>
  <c r="G14"/>
  <c r="J14" s="1"/>
  <c r="F14"/>
  <c r="T15"/>
  <c r="F18"/>
  <c r="E18"/>
  <c r="P19"/>
  <c r="E19"/>
  <c r="G19"/>
  <c r="J19" s="1"/>
  <c r="T31"/>
  <c r="G24"/>
  <c r="P18"/>
  <c r="P35"/>
  <c r="F17"/>
  <c r="G20"/>
  <c r="J20" s="1"/>
  <c r="E22"/>
  <c r="G22"/>
  <c r="J22" s="1"/>
  <c r="P26"/>
  <c r="P12"/>
  <c r="P13"/>
  <c r="F20"/>
  <c r="T21"/>
  <c r="E21"/>
  <c r="I21" s="1"/>
  <c r="G21"/>
  <c r="J21" s="1"/>
  <c r="P32"/>
  <c r="P27"/>
  <c r="P28"/>
  <c r="P29"/>
  <c r="P30"/>
  <c r="P16"/>
  <c r="P17"/>
  <c r="T20"/>
  <c r="P21"/>
  <c r="P22"/>
  <c r="T23"/>
  <c r="F23"/>
  <c r="T34"/>
  <c r="I15"/>
  <c r="I16"/>
  <c r="I17"/>
  <c r="I19"/>
  <c r="I22"/>
  <c r="I23"/>
  <c r="I27"/>
  <c r="I28"/>
  <c r="I29"/>
  <c r="I30"/>
  <c r="I32"/>
  <c r="T16"/>
  <c r="T17"/>
  <c r="T18"/>
  <c r="T19"/>
  <c r="P20"/>
  <c r="T22"/>
  <c r="P23"/>
  <c r="P24"/>
  <c r="P25"/>
  <c r="T26"/>
  <c r="F26"/>
  <c r="T27"/>
  <c r="T28"/>
  <c r="T29"/>
  <c r="T30"/>
  <c r="H31"/>
  <c r="P31"/>
  <c r="T32"/>
  <c r="P33"/>
  <c r="P34"/>
  <c r="T35"/>
  <c r="I12"/>
  <c r="I13"/>
  <c r="I18"/>
  <c r="I20"/>
  <c r="I24"/>
  <c r="I25"/>
  <c r="I26"/>
  <c r="I31"/>
  <c r="I33"/>
  <c r="I34"/>
  <c r="I35"/>
  <c r="T12"/>
  <c r="T13"/>
  <c r="P14"/>
  <c r="P15"/>
  <c r="H18"/>
  <c r="I14"/>
  <c r="H21"/>
  <c r="J24"/>
  <c r="H24"/>
  <c r="T36"/>
  <c r="X36"/>
  <c r="AF36"/>
  <c r="AN36"/>
  <c r="H13"/>
  <c r="H16"/>
  <c r="H17"/>
  <c r="H19"/>
  <c r="H22"/>
  <c r="H26"/>
  <c r="H27"/>
  <c r="H28"/>
  <c r="H29"/>
  <c r="H30"/>
  <c r="H32"/>
  <c r="H33"/>
  <c r="H34"/>
  <c r="H35"/>
  <c r="AB36"/>
  <c r="AJ36"/>
  <c r="E36"/>
  <c r="BI36"/>
  <c r="BJ36" s="1"/>
  <c r="F36" l="1"/>
  <c r="H23"/>
  <c r="J25"/>
  <c r="J36" s="1"/>
  <c r="H20"/>
  <c r="H15"/>
  <c r="G36"/>
  <c r="H14"/>
  <c r="H12"/>
  <c r="I36"/>
  <c r="H36" l="1"/>
</calcChain>
</file>

<file path=xl/sharedStrings.xml><?xml version="1.0" encoding="utf-8"?>
<sst xmlns="http://schemas.openxmlformats.org/spreadsheetml/2006/main" count="287" uniqueCount="105">
  <si>
    <t>Հ Ա Շ Վ Ե Տ Վ ՈՒ Թ Յ ՈՒ Ն</t>
  </si>
  <si>
    <t>ՀՀ ՏԱՎՈՒՇԻ ՄԱՐԶԻ ՀԱՄԱՅՆՔՆԵՐԻ ԲՅՈՒՋԵՏԱՅԻՆ ԵԿԱՄՈՒՏՆԵՐԻ ՎԵՐԱԲԵՐՅԱԼ</t>
  </si>
  <si>
    <t>հազար դրամ</t>
  </si>
  <si>
    <t>Անվանումը</t>
  </si>
  <si>
    <t>Ֆոնդային բյուջեի տարեսկզբի մնացորդ</t>
  </si>
  <si>
    <t>Վարչական բյուջեի տարեսկզբի մնացորդ</t>
  </si>
  <si>
    <t>տող 1000
ԸՆԴԱՄԵՆԸ  ԵԿԱՄՈՒՏՆԵՐ     
(տող 1100 + տող 1200+
տող 1300)</t>
  </si>
  <si>
    <t>Շեղումը</t>
  </si>
  <si>
    <t>տող 1000
ԸՆԴԱՄԵՆԸ  ԵԿԱՄՈՒՏՆԵՐ     
(տող 1100 + տող 1200+
տող 1300)
/ըստ համայնքի բյուջեի հաշվետվության/</t>
  </si>
  <si>
    <r>
      <t xml:space="preserve">որից` 
Սեփական եկամուտներ
</t>
    </r>
    <r>
      <rPr>
        <sz val="10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</si>
  <si>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ԴԱՀԿ</t>
  </si>
  <si>
    <t xml:space="preserve"> տող 1000
Ընդամենը վարչական մաս</t>
  </si>
  <si>
    <t xml:space="preserve">Ֆ Ո Ն Դ Ա Յ Ի Ն     </t>
  </si>
  <si>
    <t>տող 1000
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</si>
  <si>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</si>
  <si>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</si>
  <si>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</si>
  <si>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 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</si>
  <si>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</si>
  <si>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</si>
  <si>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
Մուտքեր տույժերից, տուգանքներից</t>
  </si>
  <si>
    <t xml:space="preserve"> տող 1370
3.7 Ընթացիկ ոչ պաշտոնական դրամաշնորհներ</t>
  </si>
  <si>
    <t xml:space="preserve"> տող 1390
3.9 Այլ եկամուտներ</t>
  </si>
  <si>
    <t xml:space="preserve"> տող 1310
3.1 Տոկոսներ</t>
  </si>
  <si>
    <t xml:space="preserve">
Ընդամենը գույքահարկ</t>
  </si>
  <si>
    <t xml:space="preserve">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</si>
  <si>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</si>
  <si>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գույքից, այդ թվում`
Գույքահարկ փոխադրամիջոցների համար</t>
    </r>
    <r>
      <rPr>
        <sz val="10"/>
        <rFont val="Arial Armenian"/>
        <family val="2"/>
      </rPr>
      <t/>
    </r>
  </si>
  <si>
    <t xml:space="preserve">տող 1131
Տեղական տուրքեր
</t>
  </si>
  <si>
    <t>տող 1150
Համայնքի բյուջե վճարվող պետական տուրքեր
(տող 1151 )</t>
  </si>
  <si>
    <t>տող1160
 1.5 Այլ հարկային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</si>
  <si>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</si>
  <si>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t>տող1257
գ) Պետական բյուջեից համայնքի վարչական բյուջեին տրամադրվող նպատակային հատկացումներ (սուբվենցիաներ)</t>
  </si>
  <si>
    <t>տող1258
 այլ դոտացիաներ</t>
  </si>
  <si>
    <t>տող 1330
3.3  ընդամենը գույքի վարձակալությունից եկամուտներ
(տող 1331 + տող 1332 + տող 1333 + 1334)</t>
  </si>
  <si>
    <t xml:space="preserve">տող 1331
Համայնքի սեփականություն համարվող հողերի վարձավճարներ </t>
  </si>
  <si>
    <t>տող 1334
Այլ գույքի վարձակալությունից մուտքեր</t>
  </si>
  <si>
    <t>1343.Օրենքով սահմանված դեպքերում համայնք. hիմն. կողմից առանց տեղ. տուրքի գանձման մատ. ծառ-երի կամ կատարվող գործող.դիմաց ստացվող (գանձվող) այլ վճարներ</t>
  </si>
  <si>
    <r>
      <rPr>
        <b/>
        <sz val="10"/>
        <rFont val="GHEA Grapalat"/>
        <family val="3"/>
      </rPr>
      <t xml:space="preserve"> տող 1351</t>
    </r>
    <r>
      <rPr>
        <sz val="10"/>
        <rFont val="GHEA Grapalat"/>
        <family val="3"/>
      </rPr>
      <t xml:space="preserve">
Տեղական վճարներ</t>
    </r>
  </si>
  <si>
    <t>այդ թվում աղբահանության վճարներ</t>
  </si>
  <si>
    <t>Հաշվետու ժամանակաշրջան</t>
  </si>
  <si>
    <t>ծրագիր տարեկան</t>
  </si>
  <si>
    <t xml:space="preserve">փաստ </t>
  </si>
  <si>
    <t>փաստ.</t>
  </si>
  <si>
    <t>կատ. %-ը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</si>
  <si>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</si>
  <si>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</si>
  <si>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</si>
  <si>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</si>
  <si>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</si>
  <si>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</si>
  <si>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</si>
  <si>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</si>
  <si>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</si>
  <si>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</si>
  <si>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</si>
  <si>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</si>
  <si>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</si>
  <si>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</si>
  <si>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</si>
  <si>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</si>
  <si>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Սարիգյուղ</t>
  </si>
  <si>
    <t>Սևքար</t>
  </si>
  <si>
    <t>Վազաշեն</t>
  </si>
  <si>
    <t>Դիլիջան</t>
  </si>
  <si>
    <t>Բերդ</t>
  </si>
  <si>
    <t>Նոյեմբերյան</t>
  </si>
  <si>
    <t>Այրում</t>
  </si>
  <si>
    <t>Կողբ</t>
  </si>
  <si>
    <t>Ընդամենը</t>
  </si>
  <si>
    <t>Հ/Հ</t>
  </si>
  <si>
    <t>Վ Ա Ր Չ Ա ԿԱ Ն</t>
  </si>
  <si>
    <t xml:space="preserve">տող 1332                                  Համայնքի վարչական տարածքում գտնվող պետական սեփականություն համարվող հողերի վարձավճարներ </t>
  </si>
  <si>
    <t>ք. Իջևան</t>
  </si>
  <si>
    <t>Ն.Ծաղկավան  (Իջևան)</t>
  </si>
  <si>
    <t>ք. Դիլիջան</t>
  </si>
  <si>
    <t>ք. Բերդ</t>
  </si>
  <si>
    <t>ք. Նոյեմբերյան</t>
  </si>
  <si>
    <t>ք. Այրում</t>
  </si>
  <si>
    <t>ԸՆԴԱՄԵՆԸ</t>
  </si>
  <si>
    <t>Տեղեկատվություն գույքահարկի և հողի հարկի ապառքների վերաբերյալ</t>
  </si>
  <si>
    <t>Ընդամենը գույքահարկ 
/բյուջ տող 1111 + 1120/</t>
  </si>
  <si>
    <t>Ընդամենը տույժերի և տուգանքների գումարները</t>
  </si>
  <si>
    <t xml:space="preserve">  ծրագիր       /4 ամիս/ </t>
  </si>
  <si>
    <t>2018 թ. Տարեկան</t>
  </si>
  <si>
    <t>Ընդամենը գույքահարկի ապառքը 01.01.18թ. դրությամբ</t>
  </si>
  <si>
    <t>2018թ. բյուջեում ներառված գույքահարկի ապառքի գումարը</t>
  </si>
  <si>
    <t>Գանձված  գույքահարկի ապառքի գումարը</t>
  </si>
  <si>
    <t>2018թ. բյուջեում ներառված հողի հարկի ապառքի գումարը</t>
  </si>
  <si>
    <t>Գանձված  հողի հարկի ապառքի գումարը</t>
  </si>
  <si>
    <t>2018թ. Տարեկան</t>
  </si>
  <si>
    <r>
      <rPr>
        <b/>
        <sz val="10"/>
        <rFont val="GHEA Grapalat"/>
        <family val="3"/>
      </rPr>
      <t xml:space="preserve"> տող 1260</t>
    </r>
    <r>
      <rPr>
        <sz val="10"/>
        <rFont val="GHEA Grapalat"/>
        <family val="3"/>
      </rPr>
      <t xml:space="preserve">
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</si>
  <si>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</si>
  <si>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>տող 1391+1393</t>
    </r>
    <r>
      <rPr>
        <sz val="10"/>
        <rFont val="GHEA Grapalat"/>
        <family val="3"/>
      </rPr>
      <t xml:space="preserve">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</si>
  <si>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 xml:space="preserve">
Վարչական բյուջեի պահուստային ֆոնդից ֆոնդային բյուջե կատարվող հատկացումներից մուտքեր</t>
    </r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</si>
  <si>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
Համայնքի սեփականություն հանդիսացող, այդ թվում` տիրազուրկ, համայնքին որպես սեփականություն անցած ապրանքների վաճառքից մուտքեր
</t>
    </r>
  </si>
  <si>
    <t>Ընդամենը հողի հարկի ապառքը 01.01.18թ. դրությամբ</t>
  </si>
  <si>
    <t>Հողի հարկ համայնքների վարչական տարածքներում գտնվող հողի համար</t>
  </si>
  <si>
    <t xml:space="preserve">տող 1333                                   Համայնքի վարչ.տարածքում գտնվող պետ.և համայնքի սեփ.պատկանող հողամասերի կառուցապ. իրավունքի դիմաց գանձվող վարձավճարներ </t>
  </si>
  <si>
    <r>
      <t xml:space="preserve">տող1251+1254
ա) Պետ.բյուջեից ֆին.համահարթեց. սկզբունքով տրամադրվող դոտ-եր 
բ) Պետ.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</si>
  <si>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2018թ. մայիսի 1-ի դրությամբ</t>
  </si>
  <si>
    <t>01.05.2018 թ. դրությամբ</t>
  </si>
  <si>
    <r>
      <t xml:space="preserve"> </t>
    </r>
    <r>
      <rPr>
        <b/>
        <sz val="10"/>
        <rFont val="GHEA Grapalat"/>
        <family val="3"/>
      </rPr>
      <t>տող 1220+1240</t>
    </r>
    <r>
      <rPr>
        <sz val="10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</si>
  <si>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 xml:space="preserve">
Պետ. կողմից ՏԻՄ-ին պատվիր.լիազոր.իրականացման ծախսերի ֆինանսավոր.համար պետ. բյուջեից ստացվող միջոցներ</t>
    </r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</si>
  <si>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
Համայնքի վարչական տարածքում ինքնակամ կառուցված շենքերի, շինությունների օրինականացման համար վճարներ 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</si>
</sst>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1"/>
      <name val="GHEA Grapalat"/>
      <family val="3"/>
    </font>
    <font>
      <sz val="10"/>
      <color theme="1"/>
      <name val="GHEA Grapalat"/>
      <family val="3"/>
    </font>
    <font>
      <sz val="10"/>
      <name val="Arial LatArm"/>
      <family val="2"/>
    </font>
    <font>
      <sz val="10"/>
      <color rgb="FFFF0000"/>
      <name val="GHEA Grapalat"/>
      <family val="3"/>
    </font>
    <font>
      <b/>
      <i/>
      <sz val="10"/>
      <name val="GHEA Grapalat"/>
      <family val="3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92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4" fontId="2" fillId="0" borderId="0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14" fontId="2" fillId="0" borderId="0" xfId="0" applyNumberFormat="1" applyFont="1" applyProtection="1">
      <protection locked="0"/>
    </xf>
    <xf numFmtId="0" fontId="2" fillId="0" borderId="0" xfId="0" applyFont="1" applyProtection="1"/>
    <xf numFmtId="0" fontId="2" fillId="0" borderId="0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165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Border="1" applyAlignment="1" applyProtection="1">
      <alignment horizontal="center" vertical="center"/>
      <protection locked="0"/>
    </xf>
    <xf numFmtId="165" fontId="2" fillId="0" borderId="16" xfId="0" applyNumberFormat="1" applyFont="1" applyBorder="1" applyAlignment="1" applyProtection="1">
      <alignment horizontal="center" vertical="center"/>
      <protection locked="0"/>
    </xf>
    <xf numFmtId="164" fontId="2" fillId="0" borderId="16" xfId="0" applyNumberFormat="1" applyFont="1" applyBorder="1" applyAlignment="1" applyProtection="1">
      <alignment horizontal="center" vertical="center"/>
      <protection locked="0"/>
    </xf>
    <xf numFmtId="165" fontId="2" fillId="0" borderId="9" xfId="0" applyNumberFormat="1" applyFont="1" applyBorder="1" applyAlignment="1" applyProtection="1">
      <alignment horizontal="center" vertical="center" wrapText="1"/>
      <protection locked="0"/>
    </xf>
    <xf numFmtId="165" fontId="2" fillId="0" borderId="9" xfId="0" applyNumberFormat="1" applyFont="1" applyFill="1" applyBorder="1" applyAlignment="1" applyProtection="1">
      <alignment horizontal="center" vertical="center" wrapText="1"/>
    </xf>
    <xf numFmtId="165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left" vertical="center"/>
    </xf>
    <xf numFmtId="3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left" vertical="center"/>
    </xf>
    <xf numFmtId="165" fontId="2" fillId="11" borderId="9" xfId="0" applyNumberFormat="1" applyFont="1" applyFill="1" applyBorder="1" applyAlignment="1" applyProtection="1">
      <alignment horizontal="center" vertical="center"/>
    </xf>
    <xf numFmtId="165" fontId="2" fillId="10" borderId="9" xfId="0" applyNumberFormat="1" applyFont="1" applyFill="1" applyBorder="1" applyAlignment="1" applyProtection="1">
      <alignment horizontal="center" vertical="center"/>
      <protection locked="0"/>
    </xf>
    <xf numFmtId="165" fontId="2" fillId="10" borderId="9" xfId="0" applyNumberFormat="1" applyFont="1" applyFill="1" applyBorder="1" applyAlignment="1">
      <alignment horizontal="center" vertical="center" wrapText="1"/>
    </xf>
    <xf numFmtId="165" fontId="2" fillId="12" borderId="9" xfId="0" applyNumberFormat="1" applyFont="1" applyFill="1" applyBorder="1" applyAlignment="1" applyProtection="1">
      <alignment horizontal="center" vertical="center"/>
      <protection locked="0"/>
    </xf>
    <xf numFmtId="165" fontId="2" fillId="1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165" fontId="2" fillId="3" borderId="9" xfId="0" applyNumberFormat="1" applyFont="1" applyFill="1" applyBorder="1" applyAlignment="1" applyProtection="1">
      <alignment horizontal="center" vertical="center" wrapText="1"/>
    </xf>
    <xf numFmtId="165" fontId="2" fillId="4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7" borderId="9" xfId="0" applyNumberFormat="1" applyFont="1" applyFill="1" applyBorder="1" applyAlignment="1" applyProtection="1">
      <alignment horizontal="center" vertical="center" wrapText="1"/>
    </xf>
    <xf numFmtId="165" fontId="2" fillId="9" borderId="9" xfId="0" applyNumberFormat="1" applyFont="1" applyFill="1" applyBorder="1" applyAlignment="1" applyProtection="1">
      <alignment horizontal="center" vertical="center" wrapText="1"/>
    </xf>
    <xf numFmtId="165" fontId="2" fillId="9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7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9" xfId="0" applyNumberFormat="1" applyFont="1" applyBorder="1" applyAlignment="1">
      <alignment horizontal="center" vertical="center" wrapText="1"/>
    </xf>
    <xf numFmtId="164" fontId="2" fillId="0" borderId="9" xfId="1" applyNumberFormat="1" applyFont="1" applyBorder="1" applyAlignment="1">
      <alignment horizontal="center"/>
    </xf>
    <xf numFmtId="165" fontId="2" fillId="0" borderId="9" xfId="0" applyNumberFormat="1" applyFont="1" applyBorder="1" applyAlignment="1" applyProtection="1">
      <alignment horizontal="center" vertical="center" wrapText="1"/>
    </xf>
    <xf numFmtId="164" fontId="7" fillId="0" borderId="9" xfId="1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 vertical="center"/>
    </xf>
    <xf numFmtId="165" fontId="2" fillId="12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11" borderId="9" xfId="0" applyNumberFormat="1" applyFont="1" applyFill="1" applyBorder="1" applyAlignment="1" applyProtection="1">
      <alignment horizontal="center" vertical="center" wrapText="1"/>
    </xf>
    <xf numFmtId="165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6" borderId="7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center" vertical="center" wrapText="1"/>
    </xf>
    <xf numFmtId="4" fontId="2" fillId="0" borderId="7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0" fontId="3" fillId="4" borderId="5" xfId="0" applyNumberFormat="1" applyFont="1" applyFill="1" applyBorder="1" applyAlignment="1" applyProtection="1">
      <alignment horizontal="center" vertical="center" wrapText="1"/>
    </xf>
    <xf numFmtId="0" fontId="3" fillId="4" borderId="11" xfId="0" applyNumberFormat="1" applyFont="1" applyFill="1" applyBorder="1" applyAlignment="1" applyProtection="1">
      <alignment horizontal="center" vertical="center" wrapText="1"/>
    </xf>
    <xf numFmtId="0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13" xfId="0" applyNumberFormat="1" applyFont="1" applyFill="1" applyBorder="1" applyAlignment="1" applyProtection="1">
      <alignment horizontal="center" vertical="center" wrapText="1"/>
    </xf>
    <xf numFmtId="0" fontId="3" fillId="4" borderId="14" xfId="0" applyNumberFormat="1" applyFont="1" applyFill="1" applyBorder="1" applyAlignment="1" applyProtection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11" xfId="0" applyNumberFormat="1" applyFont="1" applyFill="1" applyBorder="1" applyAlignment="1" applyProtection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center" vertical="center" wrapText="1"/>
    </xf>
    <xf numFmtId="0" fontId="3" fillId="3" borderId="12" xfId="0" applyNumberFormat="1" applyFont="1" applyFill="1" applyBorder="1" applyAlignment="1" applyProtection="1">
      <alignment horizontal="center" vertical="center" wrapText="1"/>
    </xf>
    <xf numFmtId="0" fontId="3" fillId="3" borderId="13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4" xfId="0" applyNumberFormat="1" applyFont="1" applyFill="1" applyBorder="1" applyAlignment="1" applyProtection="1">
      <alignment horizontal="center" vertical="center" wrapText="1"/>
    </xf>
    <xf numFmtId="0" fontId="3" fillId="6" borderId="6" xfId="0" applyNumberFormat="1" applyFont="1" applyFill="1" applyBorder="1" applyAlignment="1" applyProtection="1">
      <alignment horizontal="center" vertical="center" wrapText="1"/>
    </xf>
    <xf numFmtId="0" fontId="3" fillId="6" borderId="7" xfId="0" applyNumberFormat="1" applyFont="1" applyFill="1" applyBorder="1" applyAlignment="1" applyProtection="1">
      <alignment horizontal="center" vertical="center" wrapText="1"/>
    </xf>
    <xf numFmtId="0" fontId="3" fillId="6" borderId="8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7" borderId="6" xfId="0" applyFont="1" applyFill="1" applyBorder="1" applyAlignment="1" applyProtection="1">
      <alignment horizontal="center" vertical="center" wrapText="1"/>
    </xf>
    <xf numFmtId="0" fontId="2" fillId="7" borderId="7" xfId="0" applyFont="1" applyFill="1" applyBorder="1" applyAlignment="1" applyProtection="1">
      <alignment horizontal="center" vertical="center" wrapText="1"/>
    </xf>
    <xf numFmtId="0" fontId="2" fillId="7" borderId="8" xfId="0" applyFont="1" applyFill="1" applyBorder="1" applyAlignment="1" applyProtection="1">
      <alignment horizontal="center" vertical="center" wrapText="1"/>
    </xf>
    <xf numFmtId="0" fontId="2" fillId="6" borderId="6" xfId="0" applyNumberFormat="1" applyFont="1" applyFill="1" applyBorder="1" applyAlignment="1" applyProtection="1">
      <alignment horizontal="center" vertical="center" wrapText="1"/>
    </xf>
    <xf numFmtId="0" fontId="2" fillId="6" borderId="7" xfId="0" applyNumberFormat="1" applyFont="1" applyFill="1" applyBorder="1" applyAlignment="1" applyProtection="1">
      <alignment horizontal="center" vertical="center" wrapText="1"/>
    </xf>
    <xf numFmtId="0" fontId="2" fillId="6" borderId="8" xfId="0" applyNumberFormat="1" applyFont="1" applyFill="1" applyBorder="1" applyAlignment="1" applyProtection="1">
      <alignment horizontal="center" vertical="center" wrapText="1"/>
    </xf>
    <xf numFmtId="4" fontId="2" fillId="6" borderId="2" xfId="0" applyNumberFormat="1" applyFont="1" applyFill="1" applyBorder="1" applyAlignment="1" applyProtection="1">
      <alignment horizontal="center" vertical="center" wrapText="1"/>
    </xf>
    <xf numFmtId="4" fontId="2" fillId="6" borderId="10" xfId="0" applyNumberFormat="1" applyFont="1" applyFill="1" applyBorder="1" applyAlignment="1" applyProtection="1">
      <alignment horizontal="center" vertical="center" wrapText="1"/>
    </xf>
    <xf numFmtId="4" fontId="2" fillId="6" borderId="15" xfId="0" applyNumberFormat="1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4" fontId="3" fillId="0" borderId="6" xfId="0" applyNumberFormat="1" applyFont="1" applyBorder="1" applyAlignment="1" applyProtection="1">
      <alignment horizontal="center" vertical="center" wrapText="1"/>
    </xf>
    <xf numFmtId="4" fontId="3" fillId="0" borderId="7" xfId="0" applyNumberFormat="1" applyFont="1" applyBorder="1" applyAlignment="1" applyProtection="1">
      <alignment horizontal="center" vertical="center" wrapText="1"/>
    </xf>
    <xf numFmtId="4" fontId="3" fillId="0" borderId="8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" fontId="2" fillId="5" borderId="6" xfId="0" applyNumberFormat="1" applyFont="1" applyFill="1" applyBorder="1" applyAlignment="1" applyProtection="1">
      <alignment horizontal="center" vertical="center" wrapText="1"/>
    </xf>
    <xf numFmtId="4" fontId="2" fillId="5" borderId="7" xfId="0" applyNumberFormat="1" applyFont="1" applyFill="1" applyBorder="1" applyAlignment="1" applyProtection="1">
      <alignment horizontal="center" vertical="center" wrapText="1"/>
    </xf>
    <xf numFmtId="4" fontId="2" fillId="5" borderId="8" xfId="0" applyNumberFormat="1" applyFont="1" applyFill="1" applyBorder="1" applyAlignment="1" applyProtection="1">
      <alignment horizontal="center" vertical="center" wrapText="1"/>
    </xf>
    <xf numFmtId="4" fontId="2" fillId="3" borderId="3" xfId="0" applyNumberFormat="1" applyFont="1" applyFill="1" applyBorder="1" applyAlignment="1" applyProtection="1">
      <alignment horizontal="center" vertical="center" wrapText="1"/>
    </xf>
    <xf numFmtId="4" fontId="2" fillId="3" borderId="4" xfId="0" applyNumberFormat="1" applyFont="1" applyFill="1" applyBorder="1" applyAlignment="1" applyProtection="1">
      <alignment horizontal="center" vertical="center" wrapText="1"/>
    </xf>
    <xf numFmtId="4" fontId="2" fillId="3" borderId="5" xfId="0" applyNumberFormat="1" applyFont="1" applyFill="1" applyBorder="1" applyAlignment="1" applyProtection="1">
      <alignment horizontal="center" vertical="center" wrapText="1"/>
    </xf>
    <xf numFmtId="4" fontId="2" fillId="3" borderId="11" xfId="0" applyNumberFormat="1" applyFont="1" applyFill="1" applyBorder="1" applyAlignment="1" applyProtection="1">
      <alignment horizontal="center" vertical="center" wrapText="1"/>
    </xf>
    <xf numFmtId="4" fontId="2" fillId="3" borderId="0" xfId="0" applyNumberFormat="1" applyFont="1" applyFill="1" applyBorder="1" applyAlignment="1" applyProtection="1">
      <alignment horizontal="center" vertical="center" wrapText="1"/>
    </xf>
    <xf numFmtId="4" fontId="2" fillId="3" borderId="12" xfId="0" applyNumberFormat="1" applyFont="1" applyFill="1" applyBorder="1" applyAlignment="1" applyProtection="1">
      <alignment horizontal="center" vertical="center" wrapText="1"/>
    </xf>
    <xf numFmtId="4" fontId="2" fillId="3" borderId="13" xfId="0" applyNumberFormat="1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4" fontId="2" fillId="3" borderId="14" xfId="0" applyNumberFormat="1" applyFont="1" applyFill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center" vertical="center" wrapText="1"/>
    </xf>
    <xf numFmtId="4" fontId="2" fillId="0" borderId="5" xfId="0" applyNumberFormat="1" applyFont="1" applyBorder="1" applyAlignment="1" applyProtection="1">
      <alignment horizontal="center" vertical="center" wrapText="1"/>
    </xf>
    <xf numFmtId="4" fontId="2" fillId="0" borderId="13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" fontId="2" fillId="6" borderId="9" xfId="0" applyNumberFormat="1" applyFont="1" applyFill="1" applyBorder="1" applyAlignment="1" applyProtection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" vertical="center" wrapText="1"/>
    </xf>
    <xf numFmtId="0" fontId="3" fillId="3" borderId="7" xfId="0" applyNumberFormat="1" applyFont="1" applyFill="1" applyBorder="1" applyAlignment="1" applyProtection="1">
      <alignment horizontal="center" vertical="center" wrapText="1"/>
    </xf>
    <xf numFmtId="0" fontId="3" fillId="3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15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4" fontId="3" fillId="3" borderId="3" xfId="0" applyNumberFormat="1" applyFont="1" applyFill="1" applyBorder="1" applyAlignment="1" applyProtection="1">
      <alignment horizontal="center" vertical="center" wrapText="1"/>
    </xf>
    <xf numFmtId="4" fontId="3" fillId="3" borderId="4" xfId="0" applyNumberFormat="1" applyFont="1" applyFill="1" applyBorder="1" applyAlignment="1" applyProtection="1">
      <alignment horizontal="center" vertical="center" wrapText="1"/>
    </xf>
    <xf numFmtId="4" fontId="3" fillId="3" borderId="5" xfId="0" applyNumberFormat="1" applyFont="1" applyFill="1" applyBorder="1" applyAlignment="1" applyProtection="1">
      <alignment horizontal="center" vertical="center" wrapText="1"/>
    </xf>
    <xf numFmtId="4" fontId="3" fillId="3" borderId="11" xfId="0" applyNumberFormat="1" applyFont="1" applyFill="1" applyBorder="1" applyAlignment="1" applyProtection="1">
      <alignment horizontal="center" vertical="center" wrapText="1"/>
    </xf>
    <xf numFmtId="4" fontId="3" fillId="3" borderId="0" xfId="0" applyNumberFormat="1" applyFont="1" applyFill="1" applyBorder="1" applyAlignment="1" applyProtection="1">
      <alignment horizontal="center" vertical="center" wrapText="1"/>
    </xf>
    <xf numFmtId="4" fontId="3" fillId="3" borderId="12" xfId="0" applyNumberFormat="1" applyFont="1" applyFill="1" applyBorder="1" applyAlignment="1" applyProtection="1">
      <alignment horizontal="center" vertical="center" wrapText="1"/>
    </xf>
    <xf numFmtId="4" fontId="3" fillId="3" borderId="13" xfId="0" applyNumberFormat="1" applyFont="1" applyFill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4" fontId="3" fillId="3" borderId="14" xfId="0" applyNumberFormat="1" applyFont="1" applyFill="1" applyBorder="1" applyAlignment="1" applyProtection="1">
      <alignment horizontal="center" vertical="center" wrapText="1"/>
    </xf>
    <xf numFmtId="2" fontId="6" fillId="0" borderId="0" xfId="0" applyNumberFormat="1" applyFont="1" applyFill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11" borderId="6" xfId="0" applyFont="1" applyFill="1" applyBorder="1" applyAlignment="1" applyProtection="1">
      <alignment horizontal="left" vertical="center"/>
    </xf>
    <xf numFmtId="0" fontId="2" fillId="11" borderId="8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 textRotation="90" wrapText="1"/>
    </xf>
    <xf numFmtId="0" fontId="2" fillId="0" borderId="10" xfId="0" applyFont="1" applyBorder="1" applyAlignment="1" applyProtection="1">
      <alignment horizontal="center" vertical="center" textRotation="90" wrapText="1"/>
    </xf>
    <xf numFmtId="0" fontId="2" fillId="0" borderId="2" xfId="0" applyNumberFormat="1" applyFont="1" applyBorder="1" applyAlignment="1" applyProtection="1">
      <alignment horizontal="center" vertical="center" wrapText="1"/>
    </xf>
    <xf numFmtId="4" fontId="2" fillId="8" borderId="3" xfId="0" applyNumberFormat="1" applyFont="1" applyFill="1" applyBorder="1" applyAlignment="1" applyProtection="1">
      <alignment horizontal="center" vertical="center" wrapText="1"/>
    </xf>
    <xf numFmtId="4" fontId="2" fillId="4" borderId="2" xfId="0" applyNumberFormat="1" applyFont="1" applyFill="1" applyBorder="1" applyAlignment="1" applyProtection="1">
      <alignment horizontal="center" vertical="center" wrapText="1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textRotation="90" wrapText="1"/>
    </xf>
    <xf numFmtId="0" fontId="2" fillId="0" borderId="15" xfId="0" applyNumberFormat="1" applyFont="1" applyBorder="1" applyAlignment="1" applyProtection="1">
      <alignment horizontal="center" vertical="center" wrapText="1"/>
    </xf>
    <xf numFmtId="0" fontId="2" fillId="6" borderId="9" xfId="0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 applyProtection="1">
      <alignment horizontal="center" vertical="center" wrapText="1"/>
    </xf>
    <xf numFmtId="4" fontId="2" fillId="8" borderId="13" xfId="0" applyNumberFormat="1" applyFont="1" applyFill="1" applyBorder="1" applyAlignment="1" applyProtection="1">
      <alignment horizontal="center" vertical="center" wrapText="1"/>
    </xf>
    <xf numFmtId="4" fontId="2" fillId="4" borderId="15" xfId="0" applyNumberFormat="1" applyFont="1" applyFill="1" applyBorder="1" applyAlignment="1" applyProtection="1">
      <alignment horizontal="center" vertical="center" wrapText="1"/>
    </xf>
    <xf numFmtId="0" fontId="2" fillId="4" borderId="15" xfId="0" applyNumberFormat="1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/>
    </xf>
    <xf numFmtId="165" fontId="8" fillId="0" borderId="17" xfId="0" applyNumberFormat="1" applyFont="1" applyBorder="1" applyAlignment="1" applyProtection="1">
      <alignment horizontal="right" vertical="center"/>
      <protection locked="0"/>
    </xf>
    <xf numFmtId="3" fontId="2" fillId="9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7" xfId="0" applyNumberFormat="1" applyFont="1" applyBorder="1" applyAlignment="1" applyProtection="1">
      <alignment horizontal="center" vertical="center"/>
      <protection locked="0"/>
    </xf>
    <xf numFmtId="165" fontId="8" fillId="0" borderId="16" xfId="0" applyNumberFormat="1" applyFont="1" applyBorder="1" applyAlignment="1" applyProtection="1">
      <alignment horizontal="right" vertical="center"/>
      <protection locked="0"/>
    </xf>
    <xf numFmtId="164" fontId="2" fillId="0" borderId="9" xfId="0" applyNumberFormat="1" applyFont="1" applyFill="1" applyBorder="1" applyAlignment="1">
      <alignment horizontal="center" vertical="center"/>
    </xf>
    <xf numFmtId="165" fontId="9" fillId="0" borderId="9" xfId="0" applyNumberFormat="1" applyFont="1" applyBorder="1" applyAlignment="1" applyProtection="1">
      <alignment horizontal="center" vertical="center"/>
      <protection locked="0"/>
    </xf>
    <xf numFmtId="164" fontId="2" fillId="0" borderId="17" xfId="0" applyNumberFormat="1" applyFont="1" applyBorder="1" applyAlignment="1" applyProtection="1">
      <alignment horizontal="center" vertical="center"/>
      <protection locked="0"/>
    </xf>
    <xf numFmtId="164" fontId="2" fillId="10" borderId="9" xfId="0" applyNumberFormat="1" applyFont="1" applyFill="1" applyBorder="1" applyAlignment="1">
      <alignment horizontal="center" vertical="center"/>
    </xf>
    <xf numFmtId="164" fontId="9" fillId="10" borderId="9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2" fontId="2" fillId="0" borderId="0" xfId="0" applyNumberFormat="1" applyFont="1" applyFill="1" applyAlignment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/>
      <protection locked="0"/>
    </xf>
    <xf numFmtId="165" fontId="2" fillId="0" borderId="9" xfId="0" applyNumberFormat="1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65" fontId="2" fillId="0" borderId="9" xfId="0" applyNumberFormat="1" applyFont="1" applyFill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00FF00"/>
      <color rgb="FF43FF6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538"/>
  <sheetViews>
    <sheetView tabSelected="1" workbookViewId="0">
      <pane xSplit="2" ySplit="11" topLeftCell="C15" activePane="bottomRight" state="frozen"/>
      <selection pane="topRight" activeCell="C1" sqref="C1"/>
      <selection pane="bottomLeft" activeCell="A12" sqref="A12"/>
      <selection pane="bottomRight" activeCell="DX1" sqref="DX1:EF1048576"/>
    </sheetView>
  </sheetViews>
  <sheetFormatPr defaultColWidth="12.85546875" defaultRowHeight="14.25" customHeight="1"/>
  <cols>
    <col min="1" max="1" width="4" style="1" customWidth="1"/>
    <col min="2" max="2" width="12.85546875" style="1"/>
    <col min="3" max="7" width="12.85546875" style="2"/>
    <col min="8" max="8" width="9" style="2" customWidth="1"/>
    <col min="9" max="12" width="12.85546875" style="2" hidden="1" customWidth="1"/>
    <col min="13" max="22" width="12.85546875" style="2"/>
    <col min="23" max="23" width="12.85546875" style="3"/>
    <col min="24" max="46" width="12.85546875" style="2"/>
    <col min="47" max="47" width="12.85546875" style="3"/>
    <col min="48" max="16384" width="12.85546875" style="2"/>
  </cols>
  <sheetData>
    <row r="1" spans="1:127" ht="1.5" customHeight="1">
      <c r="BA1" s="4"/>
      <c r="BB1" s="4"/>
      <c r="BC1" s="4"/>
      <c r="BD1" s="4"/>
    </row>
    <row r="2" spans="1:127" ht="12.75" customHeight="1">
      <c r="A2" s="5"/>
      <c r="C2" s="124" t="s">
        <v>0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6"/>
      <c r="X2" s="6"/>
      <c r="Y2" s="6"/>
      <c r="Z2" s="6"/>
      <c r="AA2" s="6"/>
      <c r="AB2" s="6"/>
      <c r="AD2" s="6"/>
      <c r="AE2" s="6"/>
      <c r="AF2" s="6"/>
      <c r="AH2" s="6"/>
      <c r="AI2" s="6"/>
      <c r="AJ2" s="6"/>
      <c r="AL2" s="6"/>
      <c r="AM2" s="6"/>
      <c r="AN2" s="6"/>
      <c r="AO2" s="6"/>
      <c r="AP2" s="6"/>
      <c r="AQ2" s="6"/>
      <c r="AR2" s="7"/>
      <c r="AS2" s="7"/>
      <c r="AT2" s="7"/>
      <c r="AV2" s="7"/>
      <c r="AW2" s="7"/>
      <c r="AY2" s="7"/>
      <c r="AZ2" s="7"/>
      <c r="BA2" s="8"/>
      <c r="BB2" s="8"/>
      <c r="BC2" s="8"/>
      <c r="BD2" s="8"/>
      <c r="BE2" s="7"/>
      <c r="BF2" s="7"/>
      <c r="BG2" s="7"/>
      <c r="BH2" s="7"/>
      <c r="BI2" s="7"/>
      <c r="BJ2" s="7"/>
      <c r="BL2" s="7"/>
      <c r="BM2" s="7"/>
      <c r="BN2" s="7"/>
      <c r="BO2" s="7"/>
      <c r="BP2" s="7"/>
      <c r="BR2" s="7"/>
      <c r="BS2" s="7"/>
      <c r="BU2" s="7"/>
      <c r="BV2" s="7"/>
      <c r="BW2" s="7"/>
      <c r="BX2" s="7"/>
      <c r="BY2" s="7"/>
      <c r="CA2" s="7"/>
      <c r="CB2" s="7"/>
      <c r="CC2" s="7"/>
      <c r="CD2" s="7"/>
      <c r="CE2" s="7"/>
      <c r="CG2" s="7"/>
      <c r="CH2" s="7"/>
      <c r="CI2" s="7"/>
      <c r="CJ2" s="7"/>
      <c r="CK2" s="7"/>
      <c r="CM2" s="7"/>
      <c r="CN2" s="7"/>
      <c r="CP2" s="7"/>
      <c r="CQ2" s="7"/>
      <c r="CR2" s="7"/>
      <c r="CS2" s="7"/>
      <c r="CT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R2" s="7"/>
      <c r="DS2" s="7"/>
      <c r="DT2" s="7"/>
    </row>
    <row r="3" spans="1:127" ht="13.5" customHeight="1">
      <c r="A3" s="5"/>
      <c r="B3" s="5"/>
      <c r="C3" s="124" t="s">
        <v>1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6"/>
      <c r="X3" s="6"/>
      <c r="Y3" s="6"/>
      <c r="Z3" s="6"/>
      <c r="AA3" s="47"/>
      <c r="AB3" s="47"/>
      <c r="AD3" s="47"/>
      <c r="AE3" s="47"/>
      <c r="AF3" s="47"/>
      <c r="AH3" s="6"/>
      <c r="AI3" s="6"/>
      <c r="AJ3" s="6"/>
      <c r="AL3" s="6"/>
      <c r="AM3" s="6"/>
      <c r="AN3" s="6"/>
      <c r="AO3" s="6"/>
      <c r="AP3" s="6"/>
      <c r="AQ3" s="6"/>
      <c r="AR3" s="7"/>
      <c r="AS3" s="7"/>
      <c r="AT3" s="7"/>
      <c r="AV3" s="7"/>
      <c r="AW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L3" s="7"/>
      <c r="BM3" s="7"/>
      <c r="BN3" s="7"/>
      <c r="BO3" s="7"/>
      <c r="BP3" s="7"/>
      <c r="BR3" s="7"/>
      <c r="BS3" s="7"/>
      <c r="BU3" s="7"/>
      <c r="BV3" s="7"/>
      <c r="BW3" s="7"/>
      <c r="BX3" s="7"/>
      <c r="BY3" s="7"/>
      <c r="CA3" s="7"/>
      <c r="CB3" s="7"/>
      <c r="CC3" s="7"/>
      <c r="CD3" s="7"/>
      <c r="CE3" s="7"/>
      <c r="CG3" s="7"/>
      <c r="CH3" s="7"/>
      <c r="CI3" s="7"/>
      <c r="CJ3" s="7"/>
      <c r="CK3" s="7"/>
      <c r="CM3" s="7"/>
      <c r="CN3" s="7"/>
      <c r="CP3" s="7"/>
      <c r="CQ3" s="7"/>
      <c r="CR3" s="7"/>
      <c r="CS3" s="7"/>
      <c r="CT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R3" s="7"/>
      <c r="DS3" s="7"/>
      <c r="DT3" s="7"/>
    </row>
    <row r="4" spans="1:127" ht="12.75" customHeight="1">
      <c r="A4" s="5"/>
      <c r="B4" s="5"/>
      <c r="C4" s="124" t="s">
        <v>100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6"/>
      <c r="X4" s="6"/>
      <c r="Y4" s="6"/>
      <c r="Z4" s="6"/>
      <c r="AA4" s="47"/>
      <c r="AB4" s="47"/>
      <c r="AD4" s="47"/>
      <c r="AE4" s="47"/>
      <c r="AF4" s="47"/>
      <c r="AH4" s="6"/>
      <c r="AI4" s="6"/>
      <c r="AJ4" s="6"/>
      <c r="AL4" s="6"/>
      <c r="AM4" s="6"/>
      <c r="AN4" s="6"/>
      <c r="AO4" s="6"/>
      <c r="AP4" s="6"/>
      <c r="AQ4" s="6"/>
      <c r="AR4" s="7"/>
      <c r="AS4" s="7"/>
      <c r="AT4" s="7"/>
      <c r="AV4" s="7"/>
      <c r="AW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L4" s="7"/>
      <c r="BM4" s="7"/>
      <c r="BN4" s="7"/>
      <c r="BO4" s="7"/>
      <c r="BP4" s="7"/>
      <c r="BR4" s="7"/>
      <c r="BS4" s="7"/>
      <c r="BU4" s="7"/>
      <c r="BV4" s="7"/>
      <c r="BW4" s="7"/>
      <c r="BX4" s="7"/>
      <c r="BY4" s="7"/>
      <c r="CA4" s="7"/>
      <c r="CB4" s="7"/>
      <c r="CC4" s="7"/>
      <c r="CD4" s="7"/>
      <c r="CE4" s="7"/>
      <c r="CG4" s="7"/>
      <c r="CH4" s="7"/>
      <c r="CI4" s="7"/>
      <c r="CJ4" s="7"/>
      <c r="CK4" s="7"/>
      <c r="CM4" s="7"/>
      <c r="CN4" s="7"/>
      <c r="CP4" s="7"/>
      <c r="CQ4" s="7"/>
      <c r="CR4" s="7"/>
      <c r="CS4" s="7"/>
      <c r="CT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R4" s="7"/>
      <c r="DS4" s="7"/>
      <c r="DT4" s="7"/>
    </row>
    <row r="5" spans="1:127" ht="12" customHeight="1">
      <c r="B5" s="9"/>
      <c r="S5" s="10"/>
      <c r="V5" s="125" t="s">
        <v>2</v>
      </c>
      <c r="W5" s="125"/>
      <c r="X5" s="125"/>
      <c r="AD5" s="47"/>
      <c r="AE5" s="47"/>
      <c r="AF5" s="47"/>
      <c r="AH5" s="6"/>
      <c r="AI5" s="6"/>
      <c r="AJ5" s="6"/>
      <c r="AL5" s="6"/>
      <c r="AM5" s="6"/>
      <c r="AN5" s="6"/>
      <c r="AO5" s="6"/>
      <c r="AP5" s="6"/>
      <c r="AQ5" s="6"/>
      <c r="AR5" s="7"/>
      <c r="AS5" s="7"/>
      <c r="AT5" s="7"/>
      <c r="AV5" s="7"/>
      <c r="AW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L5" s="7"/>
      <c r="BM5" s="7"/>
      <c r="BN5" s="7"/>
      <c r="BO5" s="7"/>
      <c r="BP5" s="7"/>
      <c r="BR5" s="7"/>
      <c r="BS5" s="7"/>
      <c r="BU5" s="7"/>
      <c r="BV5" s="7"/>
      <c r="BW5" s="7"/>
      <c r="BX5" s="7"/>
      <c r="BY5" s="7"/>
      <c r="CA5" s="7"/>
      <c r="CB5" s="7"/>
      <c r="CC5" s="7"/>
      <c r="CD5" s="7"/>
      <c r="CE5" s="7"/>
      <c r="CG5" s="7"/>
      <c r="CH5" s="7"/>
      <c r="CI5" s="7"/>
      <c r="CJ5" s="7"/>
      <c r="CK5" s="7"/>
      <c r="CM5" s="7"/>
      <c r="CN5" s="7"/>
      <c r="CP5" s="7"/>
      <c r="CQ5" s="7"/>
      <c r="CR5" s="7"/>
      <c r="CS5" s="7"/>
      <c r="CT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R5" s="7"/>
      <c r="DS5" s="7"/>
      <c r="DT5" s="7"/>
    </row>
    <row r="6" spans="1:127" s="11" customFormat="1" ht="12" customHeight="1">
      <c r="A6" s="126" t="s">
        <v>70</v>
      </c>
      <c r="B6" s="129" t="s">
        <v>3</v>
      </c>
      <c r="C6" s="146" t="s">
        <v>4</v>
      </c>
      <c r="D6" s="146" t="s">
        <v>5</v>
      </c>
      <c r="E6" s="132" t="s">
        <v>6</v>
      </c>
      <c r="F6" s="133"/>
      <c r="G6" s="133"/>
      <c r="H6" s="134"/>
      <c r="I6" s="59" t="s">
        <v>7</v>
      </c>
      <c r="J6" s="61"/>
      <c r="K6" s="53" t="s">
        <v>8</v>
      </c>
      <c r="L6" s="54"/>
      <c r="M6" s="59" t="s">
        <v>9</v>
      </c>
      <c r="N6" s="60"/>
      <c r="O6" s="60"/>
      <c r="P6" s="61"/>
      <c r="Q6" s="101" t="s">
        <v>71</v>
      </c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3"/>
      <c r="CX6" s="80" t="s">
        <v>10</v>
      </c>
      <c r="CY6" s="104" t="s">
        <v>11</v>
      </c>
      <c r="CZ6" s="105"/>
      <c r="DA6" s="106"/>
      <c r="DB6" s="101" t="s">
        <v>12</v>
      </c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3"/>
      <c r="DT6" s="80" t="s">
        <v>10</v>
      </c>
      <c r="DU6" s="83" t="s">
        <v>13</v>
      </c>
      <c r="DV6" s="84"/>
      <c r="DW6" s="85"/>
    </row>
    <row r="7" spans="1:127" s="11" customFormat="1" ht="24" customHeight="1">
      <c r="A7" s="127"/>
      <c r="B7" s="130"/>
      <c r="C7" s="147"/>
      <c r="D7" s="147"/>
      <c r="E7" s="135"/>
      <c r="F7" s="136"/>
      <c r="G7" s="136"/>
      <c r="H7" s="137"/>
      <c r="I7" s="62"/>
      <c r="J7" s="64"/>
      <c r="K7" s="55"/>
      <c r="L7" s="56"/>
      <c r="M7" s="62"/>
      <c r="N7" s="63"/>
      <c r="O7" s="63"/>
      <c r="P7" s="64"/>
      <c r="Q7" s="92" t="s">
        <v>14</v>
      </c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4"/>
      <c r="AR7" s="50" t="s">
        <v>15</v>
      </c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2"/>
      <c r="BD7" s="95" t="s">
        <v>16</v>
      </c>
      <c r="BE7" s="96"/>
      <c r="BF7" s="97"/>
      <c r="BG7" s="50" t="s">
        <v>17</v>
      </c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2"/>
      <c r="BW7" s="71" t="s">
        <v>18</v>
      </c>
      <c r="BX7" s="72"/>
      <c r="BY7" s="72"/>
      <c r="BZ7" s="72"/>
      <c r="CA7" s="72"/>
      <c r="CB7" s="72"/>
      <c r="CC7" s="72"/>
      <c r="CD7" s="72"/>
      <c r="CE7" s="73"/>
      <c r="CF7" s="50" t="s">
        <v>19</v>
      </c>
      <c r="CG7" s="51"/>
      <c r="CH7" s="51"/>
      <c r="CI7" s="51"/>
      <c r="CJ7" s="51"/>
      <c r="CK7" s="51"/>
      <c r="CL7" s="51"/>
      <c r="CM7" s="51"/>
      <c r="CN7" s="52"/>
      <c r="CO7" s="113" t="s">
        <v>20</v>
      </c>
      <c r="CP7" s="114"/>
      <c r="CQ7" s="115"/>
      <c r="CR7" s="95" t="s">
        <v>21</v>
      </c>
      <c r="CS7" s="96"/>
      <c r="CT7" s="97"/>
      <c r="CU7" s="95" t="s">
        <v>22</v>
      </c>
      <c r="CV7" s="96"/>
      <c r="CW7" s="97"/>
      <c r="CX7" s="81"/>
      <c r="CY7" s="107"/>
      <c r="CZ7" s="108"/>
      <c r="DA7" s="109"/>
      <c r="DB7" s="119" t="s">
        <v>102</v>
      </c>
      <c r="DC7" s="119"/>
      <c r="DD7" s="119"/>
      <c r="DE7" s="119" t="s">
        <v>91</v>
      </c>
      <c r="DF7" s="119"/>
      <c r="DG7" s="119"/>
      <c r="DH7" s="95" t="s">
        <v>23</v>
      </c>
      <c r="DI7" s="96"/>
      <c r="DJ7" s="97"/>
      <c r="DK7" s="119" t="s">
        <v>92</v>
      </c>
      <c r="DL7" s="119"/>
      <c r="DM7" s="119"/>
      <c r="DN7" s="119" t="s">
        <v>93</v>
      </c>
      <c r="DO7" s="119"/>
      <c r="DP7" s="119"/>
      <c r="DQ7" s="120" t="s">
        <v>94</v>
      </c>
      <c r="DR7" s="120"/>
      <c r="DS7" s="120"/>
      <c r="DT7" s="81"/>
      <c r="DU7" s="86"/>
      <c r="DV7" s="87"/>
      <c r="DW7" s="88"/>
    </row>
    <row r="8" spans="1:127" s="11" customFormat="1" ht="82.5" customHeight="1">
      <c r="A8" s="127"/>
      <c r="B8" s="130"/>
      <c r="C8" s="147"/>
      <c r="D8" s="147"/>
      <c r="E8" s="138"/>
      <c r="F8" s="139"/>
      <c r="G8" s="139"/>
      <c r="H8" s="140"/>
      <c r="I8" s="65"/>
      <c r="J8" s="67"/>
      <c r="K8" s="57"/>
      <c r="L8" s="58"/>
      <c r="M8" s="65"/>
      <c r="N8" s="66"/>
      <c r="O8" s="66"/>
      <c r="P8" s="67"/>
      <c r="Q8" s="121" t="s">
        <v>24</v>
      </c>
      <c r="R8" s="122"/>
      <c r="S8" s="122"/>
      <c r="T8" s="123"/>
      <c r="U8" s="68" t="s">
        <v>25</v>
      </c>
      <c r="V8" s="69"/>
      <c r="W8" s="69"/>
      <c r="X8" s="70"/>
      <c r="Y8" s="68" t="s">
        <v>26</v>
      </c>
      <c r="Z8" s="69"/>
      <c r="AA8" s="69"/>
      <c r="AB8" s="70"/>
      <c r="AC8" s="68" t="s">
        <v>27</v>
      </c>
      <c r="AD8" s="69"/>
      <c r="AE8" s="69"/>
      <c r="AF8" s="70"/>
      <c r="AG8" s="68" t="s">
        <v>28</v>
      </c>
      <c r="AH8" s="69"/>
      <c r="AI8" s="69"/>
      <c r="AJ8" s="70"/>
      <c r="AK8" s="68" t="s">
        <v>29</v>
      </c>
      <c r="AL8" s="69"/>
      <c r="AM8" s="69"/>
      <c r="AN8" s="70"/>
      <c r="AO8" s="68" t="s">
        <v>30</v>
      </c>
      <c r="AP8" s="69"/>
      <c r="AQ8" s="70"/>
      <c r="AR8" s="77" t="s">
        <v>31</v>
      </c>
      <c r="AS8" s="78"/>
      <c r="AT8" s="79"/>
      <c r="AU8" s="77" t="s">
        <v>99</v>
      </c>
      <c r="AV8" s="78"/>
      <c r="AW8" s="78"/>
      <c r="AX8" s="50" t="s">
        <v>32</v>
      </c>
      <c r="AY8" s="51"/>
      <c r="AZ8" s="52"/>
      <c r="BA8" s="50" t="s">
        <v>33</v>
      </c>
      <c r="BB8" s="51"/>
      <c r="BC8" s="52"/>
      <c r="BD8" s="98"/>
      <c r="BE8" s="99"/>
      <c r="BF8" s="100"/>
      <c r="BG8" s="74" t="s">
        <v>34</v>
      </c>
      <c r="BH8" s="75"/>
      <c r="BI8" s="75"/>
      <c r="BJ8" s="76"/>
      <c r="BK8" s="71" t="s">
        <v>35</v>
      </c>
      <c r="BL8" s="72"/>
      <c r="BM8" s="73"/>
      <c r="BN8" s="71" t="s">
        <v>72</v>
      </c>
      <c r="BO8" s="72"/>
      <c r="BP8" s="73"/>
      <c r="BQ8" s="71" t="s">
        <v>98</v>
      </c>
      <c r="BR8" s="72"/>
      <c r="BS8" s="73"/>
      <c r="BT8" s="71" t="s">
        <v>36</v>
      </c>
      <c r="BU8" s="72"/>
      <c r="BV8" s="73"/>
      <c r="BW8" s="71" t="s">
        <v>95</v>
      </c>
      <c r="BX8" s="72"/>
      <c r="BY8" s="73"/>
      <c r="BZ8" s="71" t="s">
        <v>103</v>
      </c>
      <c r="CA8" s="72"/>
      <c r="CB8" s="73"/>
      <c r="CC8" s="71" t="s">
        <v>37</v>
      </c>
      <c r="CD8" s="72"/>
      <c r="CE8" s="73"/>
      <c r="CF8" s="71" t="s">
        <v>38</v>
      </c>
      <c r="CG8" s="72"/>
      <c r="CH8" s="73"/>
      <c r="CI8" s="71" t="s">
        <v>39</v>
      </c>
      <c r="CJ8" s="72"/>
      <c r="CK8" s="73"/>
      <c r="CL8" s="71" t="s">
        <v>104</v>
      </c>
      <c r="CM8" s="72"/>
      <c r="CN8" s="73"/>
      <c r="CO8" s="116"/>
      <c r="CP8" s="117"/>
      <c r="CQ8" s="118"/>
      <c r="CR8" s="98"/>
      <c r="CS8" s="99"/>
      <c r="CT8" s="100"/>
      <c r="CU8" s="98"/>
      <c r="CV8" s="99"/>
      <c r="CW8" s="100"/>
      <c r="CX8" s="81"/>
      <c r="CY8" s="110"/>
      <c r="CZ8" s="111"/>
      <c r="DA8" s="112"/>
      <c r="DB8" s="119"/>
      <c r="DC8" s="119"/>
      <c r="DD8" s="119"/>
      <c r="DE8" s="119"/>
      <c r="DF8" s="119"/>
      <c r="DG8" s="119"/>
      <c r="DH8" s="98"/>
      <c r="DI8" s="99"/>
      <c r="DJ8" s="100"/>
      <c r="DK8" s="119"/>
      <c r="DL8" s="119"/>
      <c r="DM8" s="119"/>
      <c r="DN8" s="119"/>
      <c r="DO8" s="119"/>
      <c r="DP8" s="119"/>
      <c r="DQ8" s="120"/>
      <c r="DR8" s="120"/>
      <c r="DS8" s="120"/>
      <c r="DT8" s="81"/>
      <c r="DU8" s="89"/>
      <c r="DV8" s="90"/>
      <c r="DW8" s="91"/>
    </row>
    <row r="9" spans="1:127" s="11" customFormat="1" ht="16.5" customHeight="1">
      <c r="A9" s="127"/>
      <c r="B9" s="130"/>
      <c r="C9" s="147"/>
      <c r="D9" s="147"/>
      <c r="E9" s="148" t="s">
        <v>90</v>
      </c>
      <c r="F9" s="77" t="s">
        <v>40</v>
      </c>
      <c r="G9" s="78"/>
      <c r="H9" s="79"/>
      <c r="I9" s="149" t="s">
        <v>41</v>
      </c>
      <c r="J9" s="48"/>
      <c r="K9" s="150" t="s">
        <v>41</v>
      </c>
      <c r="L9" s="151" t="s">
        <v>42</v>
      </c>
      <c r="M9" s="148" t="s">
        <v>90</v>
      </c>
      <c r="N9" s="77" t="s">
        <v>40</v>
      </c>
      <c r="O9" s="78"/>
      <c r="P9" s="79"/>
      <c r="Q9" s="148" t="s">
        <v>90</v>
      </c>
      <c r="R9" s="77" t="s">
        <v>40</v>
      </c>
      <c r="S9" s="78"/>
      <c r="T9" s="79"/>
      <c r="U9" s="148" t="s">
        <v>90</v>
      </c>
      <c r="V9" s="77" t="s">
        <v>40</v>
      </c>
      <c r="W9" s="78"/>
      <c r="X9" s="79"/>
      <c r="Y9" s="148" t="s">
        <v>90</v>
      </c>
      <c r="Z9" s="77" t="s">
        <v>40</v>
      </c>
      <c r="AA9" s="78"/>
      <c r="AB9" s="79"/>
      <c r="AC9" s="148" t="s">
        <v>90</v>
      </c>
      <c r="AD9" s="77" t="s">
        <v>40</v>
      </c>
      <c r="AE9" s="78"/>
      <c r="AF9" s="79"/>
      <c r="AG9" s="148" t="s">
        <v>90</v>
      </c>
      <c r="AH9" s="77" t="s">
        <v>40</v>
      </c>
      <c r="AI9" s="78"/>
      <c r="AJ9" s="79"/>
      <c r="AK9" s="148" t="s">
        <v>90</v>
      </c>
      <c r="AL9" s="77" t="s">
        <v>40</v>
      </c>
      <c r="AM9" s="78"/>
      <c r="AN9" s="79"/>
      <c r="AO9" s="148" t="s">
        <v>90</v>
      </c>
      <c r="AP9" s="71" t="s">
        <v>40</v>
      </c>
      <c r="AQ9" s="73"/>
      <c r="AR9" s="148" t="s">
        <v>90</v>
      </c>
      <c r="AS9" s="71" t="s">
        <v>40</v>
      </c>
      <c r="AT9" s="73"/>
      <c r="AU9" s="148" t="s">
        <v>90</v>
      </c>
      <c r="AV9" s="71" t="s">
        <v>40</v>
      </c>
      <c r="AW9" s="73"/>
      <c r="AX9" s="148" t="s">
        <v>90</v>
      </c>
      <c r="AY9" s="71" t="s">
        <v>40</v>
      </c>
      <c r="AZ9" s="73"/>
      <c r="BA9" s="148" t="s">
        <v>90</v>
      </c>
      <c r="BB9" s="71" t="s">
        <v>40</v>
      </c>
      <c r="BC9" s="73"/>
      <c r="BD9" s="148" t="s">
        <v>90</v>
      </c>
      <c r="BE9" s="71" t="s">
        <v>40</v>
      </c>
      <c r="BF9" s="73"/>
      <c r="BG9" s="148" t="s">
        <v>90</v>
      </c>
      <c r="BH9" s="77" t="s">
        <v>40</v>
      </c>
      <c r="BI9" s="78"/>
      <c r="BJ9" s="79"/>
      <c r="BK9" s="148" t="s">
        <v>90</v>
      </c>
      <c r="BL9" s="71" t="s">
        <v>40</v>
      </c>
      <c r="BM9" s="73"/>
      <c r="BN9" s="148" t="s">
        <v>90</v>
      </c>
      <c r="BO9" s="71" t="s">
        <v>40</v>
      </c>
      <c r="BP9" s="73"/>
      <c r="BQ9" s="148" t="s">
        <v>90</v>
      </c>
      <c r="BR9" s="71" t="s">
        <v>40</v>
      </c>
      <c r="BS9" s="73"/>
      <c r="BT9" s="148" t="s">
        <v>90</v>
      </c>
      <c r="BU9" s="71" t="s">
        <v>40</v>
      </c>
      <c r="BV9" s="73"/>
      <c r="BW9" s="148" t="s">
        <v>90</v>
      </c>
      <c r="BX9" s="71" t="s">
        <v>40</v>
      </c>
      <c r="BY9" s="73"/>
      <c r="BZ9" s="148" t="s">
        <v>90</v>
      </c>
      <c r="CA9" s="71" t="s">
        <v>40</v>
      </c>
      <c r="CB9" s="73"/>
      <c r="CC9" s="148" t="s">
        <v>90</v>
      </c>
      <c r="CD9" s="71" t="s">
        <v>40</v>
      </c>
      <c r="CE9" s="73"/>
      <c r="CF9" s="148" t="s">
        <v>90</v>
      </c>
      <c r="CG9" s="71" t="s">
        <v>40</v>
      </c>
      <c r="CH9" s="73"/>
      <c r="CI9" s="148" t="s">
        <v>90</v>
      </c>
      <c r="CJ9" s="71" t="s">
        <v>40</v>
      </c>
      <c r="CK9" s="73"/>
      <c r="CL9" s="148" t="s">
        <v>90</v>
      </c>
      <c r="CM9" s="71" t="s">
        <v>40</v>
      </c>
      <c r="CN9" s="73"/>
      <c r="CO9" s="148" t="s">
        <v>90</v>
      </c>
      <c r="CP9" s="71" t="s">
        <v>40</v>
      </c>
      <c r="CQ9" s="73"/>
      <c r="CR9" s="148" t="s">
        <v>90</v>
      </c>
      <c r="CS9" s="71" t="s">
        <v>40</v>
      </c>
      <c r="CT9" s="73"/>
      <c r="CU9" s="148" t="s">
        <v>90</v>
      </c>
      <c r="CV9" s="71" t="s">
        <v>40</v>
      </c>
      <c r="CW9" s="73"/>
      <c r="CX9" s="81"/>
      <c r="CY9" s="148" t="s">
        <v>90</v>
      </c>
      <c r="CZ9" s="71" t="s">
        <v>40</v>
      </c>
      <c r="DA9" s="73"/>
      <c r="DB9" s="148" t="s">
        <v>90</v>
      </c>
      <c r="DC9" s="71" t="s">
        <v>40</v>
      </c>
      <c r="DD9" s="73"/>
      <c r="DE9" s="148" t="s">
        <v>90</v>
      </c>
      <c r="DF9" s="71" t="s">
        <v>40</v>
      </c>
      <c r="DG9" s="73"/>
      <c r="DH9" s="148" t="s">
        <v>90</v>
      </c>
      <c r="DI9" s="71" t="s">
        <v>40</v>
      </c>
      <c r="DJ9" s="73"/>
      <c r="DK9" s="148" t="s">
        <v>90</v>
      </c>
      <c r="DL9" s="71" t="s">
        <v>40</v>
      </c>
      <c r="DM9" s="73"/>
      <c r="DN9" s="148" t="s">
        <v>90</v>
      </c>
      <c r="DO9" s="71" t="s">
        <v>40</v>
      </c>
      <c r="DP9" s="73"/>
      <c r="DQ9" s="148" t="s">
        <v>90</v>
      </c>
      <c r="DR9" s="71" t="s">
        <v>40</v>
      </c>
      <c r="DS9" s="73"/>
      <c r="DT9" s="81"/>
      <c r="DU9" s="148" t="s">
        <v>90</v>
      </c>
      <c r="DV9" s="71" t="s">
        <v>40</v>
      </c>
      <c r="DW9" s="73"/>
    </row>
    <row r="10" spans="1:127" s="11" customFormat="1" ht="22.5" customHeight="1">
      <c r="A10" s="128"/>
      <c r="B10" s="131"/>
      <c r="C10" s="152"/>
      <c r="D10" s="152"/>
      <c r="E10" s="153"/>
      <c r="F10" s="154" t="s">
        <v>83</v>
      </c>
      <c r="G10" s="155" t="s">
        <v>43</v>
      </c>
      <c r="H10" s="155" t="s">
        <v>44</v>
      </c>
      <c r="I10" s="156"/>
      <c r="J10" s="155" t="s">
        <v>42</v>
      </c>
      <c r="K10" s="157"/>
      <c r="L10" s="158"/>
      <c r="M10" s="153"/>
      <c r="N10" s="154" t="s">
        <v>83</v>
      </c>
      <c r="O10" s="155" t="s">
        <v>43</v>
      </c>
      <c r="P10" s="155" t="s">
        <v>44</v>
      </c>
      <c r="Q10" s="153"/>
      <c r="R10" s="154" t="s">
        <v>83</v>
      </c>
      <c r="S10" s="155" t="s">
        <v>43</v>
      </c>
      <c r="T10" s="155" t="s">
        <v>44</v>
      </c>
      <c r="U10" s="153"/>
      <c r="V10" s="154" t="s">
        <v>83</v>
      </c>
      <c r="W10" s="155" t="s">
        <v>43</v>
      </c>
      <c r="X10" s="155" t="s">
        <v>44</v>
      </c>
      <c r="Y10" s="153"/>
      <c r="Z10" s="154" t="s">
        <v>83</v>
      </c>
      <c r="AA10" s="155" t="s">
        <v>43</v>
      </c>
      <c r="AB10" s="155" t="s">
        <v>44</v>
      </c>
      <c r="AC10" s="153"/>
      <c r="AD10" s="154" t="s">
        <v>83</v>
      </c>
      <c r="AE10" s="155" t="s">
        <v>43</v>
      </c>
      <c r="AF10" s="155" t="s">
        <v>44</v>
      </c>
      <c r="AG10" s="153"/>
      <c r="AH10" s="154" t="s">
        <v>83</v>
      </c>
      <c r="AI10" s="155" t="s">
        <v>43</v>
      </c>
      <c r="AJ10" s="155" t="s">
        <v>44</v>
      </c>
      <c r="AK10" s="153"/>
      <c r="AL10" s="154" t="s">
        <v>83</v>
      </c>
      <c r="AM10" s="155" t="s">
        <v>43</v>
      </c>
      <c r="AN10" s="155" t="s">
        <v>44</v>
      </c>
      <c r="AO10" s="153"/>
      <c r="AP10" s="154" t="s">
        <v>83</v>
      </c>
      <c r="AQ10" s="155" t="s">
        <v>43</v>
      </c>
      <c r="AR10" s="153"/>
      <c r="AS10" s="154" t="s">
        <v>83</v>
      </c>
      <c r="AT10" s="155" t="s">
        <v>43</v>
      </c>
      <c r="AU10" s="153"/>
      <c r="AV10" s="154" t="s">
        <v>83</v>
      </c>
      <c r="AW10" s="155" t="s">
        <v>43</v>
      </c>
      <c r="AX10" s="153"/>
      <c r="AY10" s="154" t="s">
        <v>83</v>
      </c>
      <c r="AZ10" s="155" t="s">
        <v>43</v>
      </c>
      <c r="BA10" s="153"/>
      <c r="BB10" s="154" t="s">
        <v>83</v>
      </c>
      <c r="BC10" s="155" t="s">
        <v>43</v>
      </c>
      <c r="BD10" s="153"/>
      <c r="BE10" s="154" t="s">
        <v>83</v>
      </c>
      <c r="BF10" s="155" t="s">
        <v>43</v>
      </c>
      <c r="BG10" s="153"/>
      <c r="BH10" s="154" t="s">
        <v>83</v>
      </c>
      <c r="BI10" s="155" t="s">
        <v>43</v>
      </c>
      <c r="BJ10" s="155" t="s">
        <v>44</v>
      </c>
      <c r="BK10" s="153"/>
      <c r="BL10" s="154" t="s">
        <v>83</v>
      </c>
      <c r="BM10" s="155" t="s">
        <v>43</v>
      </c>
      <c r="BN10" s="153"/>
      <c r="BO10" s="154" t="s">
        <v>83</v>
      </c>
      <c r="BP10" s="155" t="s">
        <v>43</v>
      </c>
      <c r="BQ10" s="153"/>
      <c r="BR10" s="154" t="s">
        <v>83</v>
      </c>
      <c r="BS10" s="155" t="s">
        <v>43</v>
      </c>
      <c r="BT10" s="153"/>
      <c r="BU10" s="154" t="s">
        <v>83</v>
      </c>
      <c r="BV10" s="155" t="s">
        <v>43</v>
      </c>
      <c r="BW10" s="153"/>
      <c r="BX10" s="154" t="s">
        <v>83</v>
      </c>
      <c r="BY10" s="155" t="s">
        <v>43</v>
      </c>
      <c r="BZ10" s="153"/>
      <c r="CA10" s="154" t="s">
        <v>83</v>
      </c>
      <c r="CB10" s="155" t="s">
        <v>43</v>
      </c>
      <c r="CC10" s="153"/>
      <c r="CD10" s="154" t="s">
        <v>83</v>
      </c>
      <c r="CE10" s="155" t="s">
        <v>43</v>
      </c>
      <c r="CF10" s="153"/>
      <c r="CG10" s="154" t="s">
        <v>83</v>
      </c>
      <c r="CH10" s="155" t="s">
        <v>43</v>
      </c>
      <c r="CI10" s="153"/>
      <c r="CJ10" s="154" t="s">
        <v>83</v>
      </c>
      <c r="CK10" s="155" t="s">
        <v>43</v>
      </c>
      <c r="CL10" s="153"/>
      <c r="CM10" s="154" t="s">
        <v>83</v>
      </c>
      <c r="CN10" s="155" t="s">
        <v>43</v>
      </c>
      <c r="CO10" s="153"/>
      <c r="CP10" s="154" t="s">
        <v>83</v>
      </c>
      <c r="CQ10" s="155" t="s">
        <v>43</v>
      </c>
      <c r="CR10" s="153"/>
      <c r="CS10" s="154" t="s">
        <v>83</v>
      </c>
      <c r="CT10" s="155" t="s">
        <v>43</v>
      </c>
      <c r="CU10" s="153"/>
      <c r="CV10" s="154" t="s">
        <v>83</v>
      </c>
      <c r="CW10" s="155" t="s">
        <v>43</v>
      </c>
      <c r="CX10" s="82"/>
      <c r="CY10" s="153"/>
      <c r="CZ10" s="154" t="s">
        <v>83</v>
      </c>
      <c r="DA10" s="155" t="s">
        <v>43</v>
      </c>
      <c r="DB10" s="153"/>
      <c r="DC10" s="154" t="s">
        <v>83</v>
      </c>
      <c r="DD10" s="155" t="s">
        <v>43</v>
      </c>
      <c r="DE10" s="153"/>
      <c r="DF10" s="154" t="s">
        <v>83</v>
      </c>
      <c r="DG10" s="155" t="s">
        <v>43</v>
      </c>
      <c r="DH10" s="153"/>
      <c r="DI10" s="154" t="s">
        <v>83</v>
      </c>
      <c r="DJ10" s="155" t="s">
        <v>43</v>
      </c>
      <c r="DK10" s="153"/>
      <c r="DL10" s="154" t="s">
        <v>83</v>
      </c>
      <c r="DM10" s="155" t="s">
        <v>43</v>
      </c>
      <c r="DN10" s="153"/>
      <c r="DO10" s="154" t="s">
        <v>83</v>
      </c>
      <c r="DP10" s="155" t="s">
        <v>43</v>
      </c>
      <c r="DQ10" s="153"/>
      <c r="DR10" s="154" t="s">
        <v>83</v>
      </c>
      <c r="DS10" s="155" t="s">
        <v>43</v>
      </c>
      <c r="DT10" s="82"/>
      <c r="DU10" s="153"/>
      <c r="DV10" s="154" t="s">
        <v>83</v>
      </c>
      <c r="DW10" s="155" t="s">
        <v>43</v>
      </c>
    </row>
    <row r="11" spans="1:127" s="11" customFormat="1" ht="11.25" customHeight="1">
      <c r="A11" s="159"/>
      <c r="B11" s="160">
        <v>1</v>
      </c>
      <c r="C11" s="160">
        <v>2</v>
      </c>
      <c r="D11" s="160">
        <v>3</v>
      </c>
      <c r="E11" s="160">
        <v>4</v>
      </c>
      <c r="F11" s="161">
        <v>5</v>
      </c>
      <c r="G11" s="161">
        <v>6</v>
      </c>
      <c r="H11" s="161">
        <v>7</v>
      </c>
      <c r="I11" s="161">
        <v>8</v>
      </c>
      <c r="J11" s="161">
        <v>9</v>
      </c>
      <c r="K11" s="161">
        <v>10</v>
      </c>
      <c r="L11" s="161">
        <v>11</v>
      </c>
      <c r="M11" s="161">
        <v>8</v>
      </c>
      <c r="N11" s="161">
        <v>9</v>
      </c>
      <c r="O11" s="161">
        <v>10</v>
      </c>
      <c r="P11" s="161">
        <v>11</v>
      </c>
      <c r="Q11" s="161">
        <v>12</v>
      </c>
      <c r="R11" s="161">
        <v>13</v>
      </c>
      <c r="S11" s="161">
        <v>14</v>
      </c>
      <c r="T11" s="161">
        <v>15</v>
      </c>
      <c r="U11" s="161">
        <v>16</v>
      </c>
      <c r="V11" s="161">
        <v>17</v>
      </c>
      <c r="W11" s="161">
        <v>18</v>
      </c>
      <c r="X11" s="161">
        <v>19</v>
      </c>
      <c r="Y11" s="161">
        <v>20</v>
      </c>
      <c r="Z11" s="161">
        <v>21</v>
      </c>
      <c r="AA11" s="161">
        <v>22</v>
      </c>
      <c r="AB11" s="161">
        <v>23</v>
      </c>
      <c r="AC11" s="161">
        <v>24</v>
      </c>
      <c r="AD11" s="161">
        <v>25</v>
      </c>
      <c r="AE11" s="161">
        <v>26</v>
      </c>
      <c r="AF11" s="161">
        <v>27</v>
      </c>
      <c r="AG11" s="161">
        <v>28</v>
      </c>
      <c r="AH11" s="161">
        <v>29</v>
      </c>
      <c r="AI11" s="161">
        <v>30</v>
      </c>
      <c r="AJ11" s="161">
        <v>31</v>
      </c>
      <c r="AK11" s="161">
        <v>32</v>
      </c>
      <c r="AL11" s="161">
        <v>33</v>
      </c>
      <c r="AM11" s="161">
        <v>34</v>
      </c>
      <c r="AN11" s="161">
        <v>35</v>
      </c>
      <c r="AO11" s="161">
        <v>36</v>
      </c>
      <c r="AP11" s="161">
        <v>37</v>
      </c>
      <c r="AQ11" s="161">
        <v>38</v>
      </c>
      <c r="AR11" s="161">
        <v>39</v>
      </c>
      <c r="AS11" s="161">
        <v>40</v>
      </c>
      <c r="AT11" s="161">
        <v>41</v>
      </c>
      <c r="AU11" s="161">
        <v>42</v>
      </c>
      <c r="AV11" s="161">
        <v>43</v>
      </c>
      <c r="AW11" s="161">
        <v>44</v>
      </c>
      <c r="AX11" s="161">
        <v>45</v>
      </c>
      <c r="AY11" s="161">
        <v>46</v>
      </c>
      <c r="AZ11" s="161">
        <v>47</v>
      </c>
      <c r="BA11" s="161">
        <v>48</v>
      </c>
      <c r="BB11" s="161">
        <v>49</v>
      </c>
      <c r="BC11" s="161">
        <v>50</v>
      </c>
      <c r="BD11" s="161">
        <v>51</v>
      </c>
      <c r="BE11" s="161">
        <v>52</v>
      </c>
      <c r="BF11" s="161">
        <v>53</v>
      </c>
      <c r="BG11" s="161">
        <v>54</v>
      </c>
      <c r="BH11" s="161">
        <v>55</v>
      </c>
      <c r="BI11" s="161">
        <v>56</v>
      </c>
      <c r="BJ11" s="161">
        <v>57</v>
      </c>
      <c r="BK11" s="161">
        <v>58</v>
      </c>
      <c r="BL11" s="161">
        <v>59</v>
      </c>
      <c r="BM11" s="161">
        <v>60</v>
      </c>
      <c r="BN11" s="161">
        <v>61</v>
      </c>
      <c r="BO11" s="161">
        <v>62</v>
      </c>
      <c r="BP11" s="161">
        <v>63</v>
      </c>
      <c r="BQ11" s="161">
        <v>64</v>
      </c>
      <c r="BR11" s="161">
        <v>65</v>
      </c>
      <c r="BS11" s="161">
        <v>66</v>
      </c>
      <c r="BT11" s="161">
        <v>67</v>
      </c>
      <c r="BU11" s="161">
        <v>68</v>
      </c>
      <c r="BV11" s="161">
        <v>69</v>
      </c>
      <c r="BW11" s="161">
        <v>70</v>
      </c>
      <c r="BX11" s="161">
        <v>71</v>
      </c>
      <c r="BY11" s="161">
        <v>72</v>
      </c>
      <c r="BZ11" s="161">
        <v>73</v>
      </c>
      <c r="CA11" s="161">
        <v>74</v>
      </c>
      <c r="CB11" s="161">
        <v>75</v>
      </c>
      <c r="CC11" s="161">
        <v>76</v>
      </c>
      <c r="CD11" s="161">
        <v>77</v>
      </c>
      <c r="CE11" s="161">
        <v>78</v>
      </c>
      <c r="CF11" s="161">
        <v>79</v>
      </c>
      <c r="CG11" s="161">
        <v>80</v>
      </c>
      <c r="CH11" s="161">
        <v>81</v>
      </c>
      <c r="CI11" s="161">
        <v>82</v>
      </c>
      <c r="CJ11" s="161">
        <v>83</v>
      </c>
      <c r="CK11" s="161">
        <v>84</v>
      </c>
      <c r="CL11" s="161">
        <v>85</v>
      </c>
      <c r="CM11" s="161">
        <v>86</v>
      </c>
      <c r="CN11" s="161">
        <v>87</v>
      </c>
      <c r="CO11" s="161">
        <v>88</v>
      </c>
      <c r="CP11" s="161">
        <v>89</v>
      </c>
      <c r="CQ11" s="161">
        <v>90</v>
      </c>
      <c r="CR11" s="161">
        <v>91</v>
      </c>
      <c r="CS11" s="161">
        <v>92</v>
      </c>
      <c r="CT11" s="161">
        <v>93</v>
      </c>
      <c r="CU11" s="161">
        <v>94</v>
      </c>
      <c r="CV11" s="161">
        <v>95</v>
      </c>
      <c r="CW11" s="161">
        <v>96</v>
      </c>
      <c r="CX11" s="161">
        <v>97</v>
      </c>
      <c r="CY11" s="161">
        <v>98</v>
      </c>
      <c r="CZ11" s="161">
        <v>99</v>
      </c>
      <c r="DA11" s="161">
        <v>100</v>
      </c>
      <c r="DB11" s="161">
        <v>101</v>
      </c>
      <c r="DC11" s="161">
        <v>102</v>
      </c>
      <c r="DD11" s="161">
        <v>103</v>
      </c>
      <c r="DE11" s="161">
        <v>104</v>
      </c>
      <c r="DF11" s="161">
        <v>105</v>
      </c>
      <c r="DG11" s="161">
        <v>106</v>
      </c>
      <c r="DH11" s="161">
        <v>107</v>
      </c>
      <c r="DI11" s="161">
        <v>108</v>
      </c>
      <c r="DJ11" s="161">
        <v>109</v>
      </c>
      <c r="DK11" s="161">
        <v>110</v>
      </c>
      <c r="DL11" s="161">
        <v>111</v>
      </c>
      <c r="DM11" s="161">
        <v>112</v>
      </c>
      <c r="DN11" s="161">
        <v>113</v>
      </c>
      <c r="DO11" s="161">
        <v>114</v>
      </c>
      <c r="DP11" s="161">
        <v>115</v>
      </c>
      <c r="DQ11" s="161">
        <v>116</v>
      </c>
      <c r="DR11" s="161">
        <v>117</v>
      </c>
      <c r="DS11" s="161">
        <v>118</v>
      </c>
      <c r="DT11" s="161">
        <v>119</v>
      </c>
      <c r="DU11" s="161">
        <v>120</v>
      </c>
      <c r="DV11" s="161">
        <v>121</v>
      </c>
      <c r="DW11" s="161">
        <v>122</v>
      </c>
    </row>
    <row r="12" spans="1:127" s="45" customFormat="1" ht="14.25" customHeight="1">
      <c r="A12" s="30">
        <v>1</v>
      </c>
      <c r="B12" s="24" t="s">
        <v>64</v>
      </c>
      <c r="C12" s="162">
        <v>7437.6</v>
      </c>
      <c r="D12" s="163"/>
      <c r="E12" s="31">
        <f>CY12+DU12-DQ12</f>
        <v>759130.29999999993</v>
      </c>
      <c r="F12" s="31">
        <f>CZ12+DV12-DR12</f>
        <v>234756.19999999998</v>
      </c>
      <c r="G12" s="31">
        <f>DA12+DW12+CX12-DS12</f>
        <v>233319.96170000001</v>
      </c>
      <c r="H12" s="31">
        <f>G12/F12*100</f>
        <v>99.388200056058167</v>
      </c>
      <c r="I12" s="31">
        <f>K12-E12</f>
        <v>-759130.29999999993</v>
      </c>
      <c r="J12" s="31">
        <f>L12-G12</f>
        <v>-102409.46070000001</v>
      </c>
      <c r="K12" s="32">
        <v>0</v>
      </c>
      <c r="L12" s="32">
        <v>130910.501</v>
      </c>
      <c r="M12" s="33">
        <f t="shared" ref="M12:O35" si="0">U12+Y12+AC12+AG12+AK12+AO12+BD12+BK12+BN12+BQ12+BT12+BW12+CC12+CF12+CL12+CO12+CU12</f>
        <v>315674.40000000002</v>
      </c>
      <c r="N12" s="33">
        <f t="shared" si="0"/>
        <v>87940.800000000003</v>
      </c>
      <c r="O12" s="33">
        <f t="shared" si="0"/>
        <v>86543.8217</v>
      </c>
      <c r="P12" s="33">
        <f>O12/N12*100</f>
        <v>98.41145600221968</v>
      </c>
      <c r="Q12" s="34">
        <f t="shared" ref="Q12:S27" si="1">U12+AC12</f>
        <v>90450</v>
      </c>
      <c r="R12" s="34">
        <f t="shared" si="1"/>
        <v>26719</v>
      </c>
      <c r="S12" s="34">
        <f t="shared" si="1"/>
        <v>22373.823</v>
      </c>
      <c r="T12" s="164">
        <f>S12/R12*100</f>
        <v>83.737501403495642</v>
      </c>
      <c r="U12" s="17">
        <v>30500</v>
      </c>
      <c r="V12" s="165">
        <v>12300.5</v>
      </c>
      <c r="W12" s="17">
        <v>8058.0029999999997</v>
      </c>
      <c r="X12" s="15">
        <f t="shared" ref="X12:X18" si="2">W12*100/V12</f>
        <v>65.509556522092595</v>
      </c>
      <c r="Y12" s="17">
        <v>36450</v>
      </c>
      <c r="Z12" s="165">
        <v>11473</v>
      </c>
      <c r="AA12" s="17">
        <v>10727.3235</v>
      </c>
      <c r="AB12" s="15">
        <f>AA12*100/Z12</f>
        <v>93.500597053952774</v>
      </c>
      <c r="AC12" s="17">
        <v>59950</v>
      </c>
      <c r="AD12" s="165">
        <v>14418.5</v>
      </c>
      <c r="AE12" s="17">
        <v>14315.82</v>
      </c>
      <c r="AF12" s="15">
        <f t="shared" ref="AF12:AF35" si="3">AE12*100/AD12</f>
        <v>99.287859347366236</v>
      </c>
      <c r="AG12" s="17">
        <v>23809.200000000001</v>
      </c>
      <c r="AH12" s="165">
        <v>7435.1</v>
      </c>
      <c r="AI12" s="17">
        <v>6922.5649999999996</v>
      </c>
      <c r="AJ12" s="15">
        <f>AI12*100/AH12</f>
        <v>93.106548667805399</v>
      </c>
      <c r="AK12" s="17">
        <v>4200</v>
      </c>
      <c r="AL12" s="20">
        <v>1216.7</v>
      </c>
      <c r="AM12" s="17">
        <v>1221.2</v>
      </c>
      <c r="AN12" s="15">
        <f>AM12*100/AL12</f>
        <v>100.369852880743</v>
      </c>
      <c r="AO12" s="20"/>
      <c r="AP12" s="20"/>
      <c r="AQ12" s="20"/>
      <c r="AR12" s="20"/>
      <c r="AS12" s="20"/>
      <c r="AT12" s="21"/>
      <c r="AU12" s="20">
        <v>429538.8</v>
      </c>
      <c r="AV12" s="165">
        <v>143179.6</v>
      </c>
      <c r="AW12" s="165">
        <v>143179.6</v>
      </c>
      <c r="AX12" s="21">
        <v>10501.9</v>
      </c>
      <c r="AY12" s="19">
        <v>2628.9</v>
      </c>
      <c r="AZ12" s="17">
        <v>2628.9</v>
      </c>
      <c r="BA12" s="20"/>
      <c r="BB12" s="19"/>
      <c r="BC12" s="19"/>
      <c r="BD12" s="20"/>
      <c r="BE12" s="20"/>
      <c r="BF12" s="20"/>
      <c r="BG12" s="33">
        <f t="shared" ref="BG12:BI35" si="4">BK12+BN12+BQ12+BT12</f>
        <v>52101.2</v>
      </c>
      <c r="BH12" s="33">
        <f t="shared" si="4"/>
        <v>18669.7</v>
      </c>
      <c r="BI12" s="33">
        <f t="shared" si="4"/>
        <v>17067.352999999999</v>
      </c>
      <c r="BJ12" s="36">
        <f>BI12/BH12*100</f>
        <v>91.417392887941418</v>
      </c>
      <c r="BK12" s="17">
        <v>21660.2</v>
      </c>
      <c r="BL12" s="17">
        <v>6333</v>
      </c>
      <c r="BM12" s="17">
        <v>6259.5</v>
      </c>
      <c r="BN12" s="17"/>
      <c r="BO12" s="17"/>
      <c r="BP12" s="17"/>
      <c r="BQ12" s="20">
        <v>18980</v>
      </c>
      <c r="BR12" s="16">
        <v>7670</v>
      </c>
      <c r="BS12" s="17">
        <v>7619.6</v>
      </c>
      <c r="BT12" s="165">
        <v>11461</v>
      </c>
      <c r="BU12" s="20">
        <v>4666.7</v>
      </c>
      <c r="BV12" s="17">
        <v>3188.2530000000002</v>
      </c>
      <c r="BW12" s="20"/>
      <c r="BX12" s="20"/>
      <c r="BY12" s="20"/>
      <c r="BZ12" s="17">
        <v>3415.2</v>
      </c>
      <c r="CA12" s="21">
        <v>1006.9</v>
      </c>
      <c r="CB12" s="17">
        <v>967.64</v>
      </c>
      <c r="CC12" s="20"/>
      <c r="CD12" s="20"/>
      <c r="CE12" s="20"/>
      <c r="CF12" s="165">
        <v>103164</v>
      </c>
      <c r="CG12" s="17">
        <v>21002</v>
      </c>
      <c r="CH12" s="17">
        <v>26228.643199999999</v>
      </c>
      <c r="CI12" s="17">
        <v>29967.8</v>
      </c>
      <c r="CJ12" s="17">
        <v>6731.3</v>
      </c>
      <c r="CK12" s="17">
        <v>9975.0102000000006</v>
      </c>
      <c r="CL12" s="165">
        <v>4000</v>
      </c>
      <c r="CM12" s="16">
        <v>892</v>
      </c>
      <c r="CN12" s="17">
        <v>2002.914</v>
      </c>
      <c r="CO12" s="165">
        <v>1500</v>
      </c>
      <c r="CP12" s="17">
        <v>533.29999999999995</v>
      </c>
      <c r="CQ12" s="17">
        <v>0</v>
      </c>
      <c r="CR12" s="165"/>
      <c r="CS12" s="19"/>
      <c r="CT12" s="17"/>
      <c r="CU12" s="17"/>
      <c r="CV12" s="17"/>
      <c r="CW12" s="17"/>
      <c r="CX12" s="17"/>
      <c r="CY12" s="31">
        <f t="shared" ref="CY12:DA35" si="5">U12+Y12+AC12+AG12+AK12+AO12+AR12+AU12+AX12+BA12+BD12+BK12+BN12+BQ12+BT12+BW12+BZ12+CC12+CF12+CL12+CO12+CR12+CU12</f>
        <v>759130.29999999993</v>
      </c>
      <c r="CZ12" s="31">
        <f t="shared" si="5"/>
        <v>234756.19999999998</v>
      </c>
      <c r="DA12" s="31">
        <f t="shared" si="5"/>
        <v>233319.96170000001</v>
      </c>
      <c r="DB12" s="17"/>
      <c r="DC12" s="20"/>
      <c r="DD12" s="20"/>
      <c r="DE12" s="20"/>
      <c r="DF12" s="18"/>
      <c r="DG12" s="17"/>
      <c r="DH12" s="20"/>
      <c r="DI12" s="20"/>
      <c r="DJ12" s="20"/>
      <c r="DK12" s="20"/>
      <c r="DL12" s="18"/>
      <c r="DM12" s="17"/>
      <c r="DN12" s="20"/>
      <c r="DO12" s="20"/>
      <c r="DP12" s="20"/>
      <c r="DQ12" s="17"/>
      <c r="DR12" s="20"/>
      <c r="DS12" s="17"/>
      <c r="DT12" s="20"/>
      <c r="DU12" s="39">
        <f t="shared" ref="DU12:DW12" si="6">DB12+DE12+DH12+DK12+DN12+DQ12</f>
        <v>0</v>
      </c>
      <c r="DV12" s="39">
        <f t="shared" si="6"/>
        <v>0</v>
      </c>
      <c r="DW12" s="39">
        <f t="shared" si="6"/>
        <v>0</v>
      </c>
    </row>
    <row r="13" spans="1:127" s="45" customFormat="1" ht="14.25" customHeight="1">
      <c r="A13" s="30">
        <v>2</v>
      </c>
      <c r="B13" s="24" t="s">
        <v>65</v>
      </c>
      <c r="C13" s="162">
        <v>79770</v>
      </c>
      <c r="D13" s="166"/>
      <c r="E13" s="31">
        <f>CY13+DU13-DQ13</f>
        <v>767900</v>
      </c>
      <c r="F13" s="31">
        <f>CZ13+DV13-DR13</f>
        <v>253024.4</v>
      </c>
      <c r="G13" s="31">
        <f>DA13+DW13+CX13-DS13</f>
        <v>252361.08500000002</v>
      </c>
      <c r="H13" s="31">
        <f>G13/F13*100</f>
        <v>99.737845440993055</v>
      </c>
      <c r="I13" s="31">
        <f>K13-E13</f>
        <v>-767900</v>
      </c>
      <c r="J13" s="31">
        <f>L13-G13</f>
        <v>-121450.58400000002</v>
      </c>
      <c r="K13" s="32">
        <v>0</v>
      </c>
      <c r="L13" s="32">
        <v>130910.501</v>
      </c>
      <c r="M13" s="33">
        <f t="shared" si="0"/>
        <v>170106</v>
      </c>
      <c r="N13" s="33">
        <f t="shared" si="0"/>
        <v>54086.700000000004</v>
      </c>
      <c r="O13" s="33">
        <f t="shared" si="0"/>
        <v>53696.464999999997</v>
      </c>
      <c r="P13" s="33">
        <f>O13/N13*100</f>
        <v>99.278500999321452</v>
      </c>
      <c r="Q13" s="34">
        <f t="shared" si="1"/>
        <v>59200</v>
      </c>
      <c r="R13" s="34">
        <f t="shared" si="1"/>
        <v>22266.7</v>
      </c>
      <c r="S13" s="34">
        <f t="shared" si="1"/>
        <v>19704.613000000001</v>
      </c>
      <c r="T13" s="35">
        <f>S13/R13*100</f>
        <v>88.493638482577126</v>
      </c>
      <c r="U13" s="17">
        <v>4000</v>
      </c>
      <c r="V13" s="165">
        <v>1666.7</v>
      </c>
      <c r="W13" s="17">
        <v>2303.56</v>
      </c>
      <c r="X13" s="15">
        <f t="shared" si="2"/>
        <v>138.21083578328432</v>
      </c>
      <c r="Y13" s="17">
        <v>44000</v>
      </c>
      <c r="Z13" s="165">
        <v>10000</v>
      </c>
      <c r="AA13" s="17">
        <v>9353.7710000000006</v>
      </c>
      <c r="AB13" s="15">
        <f>AA13*100/Z13</f>
        <v>93.537710000000004</v>
      </c>
      <c r="AC13" s="17">
        <v>55200</v>
      </c>
      <c r="AD13" s="165">
        <v>20600</v>
      </c>
      <c r="AE13" s="17">
        <v>17401.053</v>
      </c>
      <c r="AF13" s="15">
        <f t="shared" si="3"/>
        <v>84.471131067961167</v>
      </c>
      <c r="AG13" s="17">
        <v>3667.1</v>
      </c>
      <c r="AH13" s="165">
        <v>1800</v>
      </c>
      <c r="AI13" s="17">
        <v>1978.48</v>
      </c>
      <c r="AJ13" s="15">
        <f>AI13*100/AH13</f>
        <v>109.91555555555556</v>
      </c>
      <c r="AK13" s="17">
        <v>6000</v>
      </c>
      <c r="AL13" s="19">
        <v>1823.3</v>
      </c>
      <c r="AM13" s="17">
        <v>1766.6</v>
      </c>
      <c r="AN13" s="15">
        <f>AM13*100/AL13</f>
        <v>96.890253935172495</v>
      </c>
      <c r="AO13" s="19"/>
      <c r="AP13" s="19"/>
      <c r="AQ13" s="19"/>
      <c r="AR13" s="19"/>
      <c r="AS13" s="19"/>
      <c r="AT13" s="21"/>
      <c r="AU13" s="29">
        <v>588463.4</v>
      </c>
      <c r="AV13" s="165">
        <v>196154.5</v>
      </c>
      <c r="AW13" s="165">
        <v>196154.5</v>
      </c>
      <c r="AX13" s="19">
        <v>3967.4</v>
      </c>
      <c r="AY13" s="19">
        <v>993.2</v>
      </c>
      <c r="AZ13" s="17">
        <v>993.2</v>
      </c>
      <c r="BA13" s="26"/>
      <c r="BB13" s="19"/>
      <c r="BC13" s="19"/>
      <c r="BD13" s="19"/>
      <c r="BE13" s="19"/>
      <c r="BF13" s="19"/>
      <c r="BG13" s="33">
        <f t="shared" si="4"/>
        <v>14500</v>
      </c>
      <c r="BH13" s="33">
        <f t="shared" si="4"/>
        <v>4166.7</v>
      </c>
      <c r="BI13" s="33">
        <f t="shared" si="4"/>
        <v>4277.5599999999995</v>
      </c>
      <c r="BJ13" s="36">
        <f>BI13/BH13*100</f>
        <v>102.66061871505028</v>
      </c>
      <c r="BK13" s="17">
        <v>7100</v>
      </c>
      <c r="BL13" s="17">
        <v>2033.3</v>
      </c>
      <c r="BM13" s="17">
        <v>2355.8609999999999</v>
      </c>
      <c r="BN13" s="17"/>
      <c r="BO13" s="17"/>
      <c r="BP13" s="17"/>
      <c r="BQ13" s="17"/>
      <c r="BR13" s="21"/>
      <c r="BS13" s="17"/>
      <c r="BT13" s="165">
        <v>7400</v>
      </c>
      <c r="BU13" s="19">
        <v>2133.4</v>
      </c>
      <c r="BV13" s="17">
        <v>1921.6990000000001</v>
      </c>
      <c r="BW13" s="19"/>
      <c r="BX13" s="19"/>
      <c r="BY13" s="19"/>
      <c r="BZ13" s="17">
        <v>5363.2</v>
      </c>
      <c r="CA13" s="21">
        <v>1790</v>
      </c>
      <c r="CB13" s="17">
        <v>1516.92</v>
      </c>
      <c r="CC13" s="16"/>
      <c r="CD13" s="41"/>
      <c r="CE13" s="41"/>
      <c r="CF13" s="165">
        <v>42708.9</v>
      </c>
      <c r="CG13" s="17">
        <v>14000</v>
      </c>
      <c r="CH13" s="17">
        <v>15002.441000000001</v>
      </c>
      <c r="CI13" s="17">
        <v>10500</v>
      </c>
      <c r="CJ13" s="17">
        <v>3500</v>
      </c>
      <c r="CK13" s="17">
        <v>4120</v>
      </c>
      <c r="CL13" s="165"/>
      <c r="CM13" s="16"/>
      <c r="CN13" s="17"/>
      <c r="CO13" s="165"/>
      <c r="CP13" s="17"/>
      <c r="CQ13" s="17"/>
      <c r="CR13" s="165"/>
      <c r="CS13" s="19"/>
      <c r="CT13" s="17"/>
      <c r="CU13" s="17">
        <v>30</v>
      </c>
      <c r="CV13" s="17">
        <v>30</v>
      </c>
      <c r="CW13" s="17">
        <v>1613</v>
      </c>
      <c r="CX13" s="17"/>
      <c r="CY13" s="31">
        <f t="shared" si="5"/>
        <v>767900</v>
      </c>
      <c r="CZ13" s="31">
        <f t="shared" si="5"/>
        <v>253024.4</v>
      </c>
      <c r="DA13" s="31">
        <f t="shared" si="5"/>
        <v>252361.08500000002</v>
      </c>
      <c r="DB13" s="17"/>
      <c r="DC13" s="19"/>
      <c r="DD13" s="19"/>
      <c r="DE13" s="19"/>
      <c r="DF13" s="18"/>
      <c r="DG13" s="17"/>
      <c r="DH13" s="19"/>
      <c r="DI13" s="19"/>
      <c r="DJ13" s="19"/>
      <c r="DK13" s="18"/>
      <c r="DL13" s="18"/>
      <c r="DM13" s="17"/>
      <c r="DN13" s="19"/>
      <c r="DO13" s="19"/>
      <c r="DP13" s="19"/>
      <c r="DQ13" s="17"/>
      <c r="DR13" s="38"/>
      <c r="DS13" s="17"/>
      <c r="DT13" s="21"/>
      <c r="DU13" s="39">
        <f>DB13+DE13+DH13+DK13+DN13+DQ13</f>
        <v>0</v>
      </c>
      <c r="DV13" s="39">
        <f>DC13+DF13+DI13+DL13+DO13+DR13</f>
        <v>0</v>
      </c>
      <c r="DW13" s="39">
        <f>DD13+DG13+DJ13+DM13+DP13+DS13</f>
        <v>0</v>
      </c>
    </row>
    <row r="14" spans="1:127" s="45" customFormat="1" ht="14.25" customHeight="1">
      <c r="A14" s="30">
        <v>3</v>
      </c>
      <c r="B14" s="22" t="s">
        <v>66</v>
      </c>
      <c r="C14" s="167">
        <v>67640.399999999994</v>
      </c>
      <c r="D14" s="167"/>
      <c r="E14" s="31">
        <f t="shared" ref="E14:E24" si="7">CY14+DU14-DQ14</f>
        <v>439589.5</v>
      </c>
      <c r="F14" s="31">
        <f t="shared" ref="F14:F16" si="8">CZ14+DV14-DR14</f>
        <v>136641.40000000002</v>
      </c>
      <c r="G14" s="31">
        <f t="shared" ref="G14:G16" si="9">DA14+DW14+CX14-DS14</f>
        <v>133361.48469999997</v>
      </c>
      <c r="H14" s="31">
        <f t="shared" ref="H14:H35" si="10">G14/F14*100</f>
        <v>97.59961819770578</v>
      </c>
      <c r="I14" s="31">
        <f>K14-E14</f>
        <v>-439589.5</v>
      </c>
      <c r="J14" s="31">
        <f>L14-G14</f>
        <v>-2450.9836999999679</v>
      </c>
      <c r="K14" s="32">
        <v>0</v>
      </c>
      <c r="L14" s="32">
        <v>130910.501</v>
      </c>
      <c r="M14" s="33">
        <f t="shared" si="0"/>
        <v>140453.79999999999</v>
      </c>
      <c r="N14" s="33">
        <f t="shared" si="0"/>
        <v>39208.200000000004</v>
      </c>
      <c r="O14" s="33">
        <f t="shared" si="0"/>
        <v>35932.530699999996</v>
      </c>
      <c r="P14" s="33">
        <f t="shared" ref="P14:P35" si="11">O14/N14*100</f>
        <v>91.645448401099756</v>
      </c>
      <c r="Q14" s="34">
        <f t="shared" si="1"/>
        <v>50900</v>
      </c>
      <c r="R14" s="34">
        <f t="shared" si="1"/>
        <v>13966.7</v>
      </c>
      <c r="S14" s="34">
        <f t="shared" si="1"/>
        <v>12970.717700000001</v>
      </c>
      <c r="T14" s="35">
        <f t="shared" ref="T14:T16" si="12">S14/R14*100</f>
        <v>92.868878833224741</v>
      </c>
      <c r="U14" s="17">
        <v>1500</v>
      </c>
      <c r="V14" s="165">
        <v>300</v>
      </c>
      <c r="W14" s="17">
        <v>1490.1151</v>
      </c>
      <c r="X14" s="15">
        <f t="shared" si="2"/>
        <v>496.70503333333335</v>
      </c>
      <c r="Y14" s="17">
        <v>18300</v>
      </c>
      <c r="Z14" s="165">
        <v>9005.1</v>
      </c>
      <c r="AA14" s="17">
        <v>8757.1980000000003</v>
      </c>
      <c r="AB14" s="15">
        <f t="shared" ref="AB14:AB16" si="13">AA14*100/Z14</f>
        <v>97.247093313788852</v>
      </c>
      <c r="AC14" s="17">
        <v>49400</v>
      </c>
      <c r="AD14" s="165">
        <v>13666.7</v>
      </c>
      <c r="AE14" s="17">
        <v>11480.6026</v>
      </c>
      <c r="AF14" s="15">
        <f t="shared" si="3"/>
        <v>84.004204379989318</v>
      </c>
      <c r="AG14" s="17">
        <v>6311.8</v>
      </c>
      <c r="AH14" s="165">
        <v>1366.7</v>
      </c>
      <c r="AI14" s="17">
        <v>1165.3320000000001</v>
      </c>
      <c r="AJ14" s="15">
        <f>AI14*100/AH14</f>
        <v>85.266115460598527</v>
      </c>
      <c r="AK14" s="17">
        <v>6500</v>
      </c>
      <c r="AL14" s="19">
        <v>1966.7</v>
      </c>
      <c r="AM14" s="17">
        <v>1606.01</v>
      </c>
      <c r="AN14" s="15">
        <f>AM14*100/AL14</f>
        <v>81.660141353536375</v>
      </c>
      <c r="AO14" s="19"/>
      <c r="AP14" s="19"/>
      <c r="AQ14" s="19"/>
      <c r="AR14" s="19"/>
      <c r="AS14" s="19"/>
      <c r="AT14" s="21"/>
      <c r="AU14" s="20">
        <v>279876.40000000002</v>
      </c>
      <c r="AV14" s="165">
        <v>93292.1</v>
      </c>
      <c r="AW14" s="165">
        <v>93292.1</v>
      </c>
      <c r="AX14" s="19">
        <v>7701.3</v>
      </c>
      <c r="AY14" s="19">
        <v>1927.8</v>
      </c>
      <c r="AZ14" s="17">
        <v>1927.8</v>
      </c>
      <c r="BA14" s="26"/>
      <c r="BB14" s="19"/>
      <c r="BC14" s="19"/>
      <c r="BD14" s="19"/>
      <c r="BE14" s="19"/>
      <c r="BF14" s="19"/>
      <c r="BG14" s="33">
        <f t="shared" si="4"/>
        <v>18300</v>
      </c>
      <c r="BH14" s="33">
        <f t="shared" si="4"/>
        <v>2266.6999999999998</v>
      </c>
      <c r="BI14" s="33">
        <f t="shared" si="4"/>
        <v>2453.8919999999998</v>
      </c>
      <c r="BJ14" s="36">
        <f t="shared" ref="BJ14:BJ16" si="14">BI14/BH14*100</f>
        <v>108.25834914192438</v>
      </c>
      <c r="BK14" s="17">
        <v>9300</v>
      </c>
      <c r="BL14" s="17">
        <v>1066.7</v>
      </c>
      <c r="BM14" s="17">
        <v>1615.9</v>
      </c>
      <c r="BN14" s="17"/>
      <c r="BO14" s="17"/>
      <c r="BP14" s="17"/>
      <c r="BQ14" s="17"/>
      <c r="BR14" s="21"/>
      <c r="BS14" s="17"/>
      <c r="BT14" s="165">
        <v>9000</v>
      </c>
      <c r="BU14" s="19">
        <v>1200</v>
      </c>
      <c r="BV14" s="17">
        <v>837.99199999999996</v>
      </c>
      <c r="BW14" s="19"/>
      <c r="BX14" s="19"/>
      <c r="BY14" s="19"/>
      <c r="BZ14" s="17">
        <v>5358</v>
      </c>
      <c r="CA14" s="21">
        <v>1513.3</v>
      </c>
      <c r="CB14" s="17">
        <v>1516.92</v>
      </c>
      <c r="CC14" s="16"/>
      <c r="CD14" s="41"/>
      <c r="CE14" s="41"/>
      <c r="CF14" s="165">
        <v>30752</v>
      </c>
      <c r="CG14" s="17">
        <v>8933.2999999999993</v>
      </c>
      <c r="CH14" s="17">
        <v>8514.9709999999995</v>
      </c>
      <c r="CI14" s="17">
        <v>9762</v>
      </c>
      <c r="CJ14" s="17">
        <v>2333.3000000000002</v>
      </c>
      <c r="CK14" s="17">
        <v>1464.9359999999999</v>
      </c>
      <c r="CL14" s="165">
        <v>1000</v>
      </c>
      <c r="CM14" s="16">
        <v>233</v>
      </c>
      <c r="CN14" s="17">
        <v>50.16</v>
      </c>
      <c r="CO14" s="165"/>
      <c r="CP14" s="17"/>
      <c r="CQ14" s="17"/>
      <c r="CR14" s="165">
        <v>6200</v>
      </c>
      <c r="CS14" s="16">
        <v>700</v>
      </c>
      <c r="CT14" s="17">
        <v>692.13400000000001</v>
      </c>
      <c r="CU14" s="17">
        <v>8390</v>
      </c>
      <c r="CV14" s="17">
        <v>1470</v>
      </c>
      <c r="CW14" s="17">
        <v>414.25</v>
      </c>
      <c r="CX14" s="17"/>
      <c r="CY14" s="31">
        <f t="shared" si="5"/>
        <v>439589.5</v>
      </c>
      <c r="CZ14" s="31">
        <f t="shared" si="5"/>
        <v>136641.40000000002</v>
      </c>
      <c r="DA14" s="31">
        <f t="shared" si="5"/>
        <v>133361.48469999997</v>
      </c>
      <c r="DB14" s="17"/>
      <c r="DC14" s="19"/>
      <c r="DD14" s="19"/>
      <c r="DE14" s="19"/>
      <c r="DF14" s="18"/>
      <c r="DG14" s="17"/>
      <c r="DH14" s="19"/>
      <c r="DI14" s="19"/>
      <c r="DJ14" s="19"/>
      <c r="DK14" s="19"/>
      <c r="DL14" s="18"/>
      <c r="DM14" s="17"/>
      <c r="DN14" s="19"/>
      <c r="DO14" s="19"/>
      <c r="DP14" s="19"/>
      <c r="DQ14" s="17">
        <v>7750</v>
      </c>
      <c r="DR14" s="38">
        <v>7750</v>
      </c>
      <c r="DS14" s="17"/>
      <c r="DT14" s="21"/>
      <c r="DU14" s="39">
        <f t="shared" ref="DU14:DW29" si="15">DB14+DE14+DH14+DK14+DN14+DQ14</f>
        <v>7750</v>
      </c>
      <c r="DV14" s="39">
        <f t="shared" si="15"/>
        <v>7750</v>
      </c>
      <c r="DW14" s="39">
        <f t="shared" si="15"/>
        <v>0</v>
      </c>
    </row>
    <row r="15" spans="1:127" s="45" customFormat="1" ht="14.25" customHeight="1">
      <c r="A15" s="30">
        <v>4</v>
      </c>
      <c r="B15" s="22" t="s">
        <v>67</v>
      </c>
      <c r="C15" s="167">
        <v>62309.8</v>
      </c>
      <c r="D15" s="167"/>
      <c r="E15" s="31">
        <f t="shared" si="7"/>
        <v>228969.75200000001</v>
      </c>
      <c r="F15" s="31">
        <f t="shared" si="8"/>
        <v>75791.7</v>
      </c>
      <c r="G15" s="31">
        <f t="shared" si="9"/>
        <v>77550.140400000018</v>
      </c>
      <c r="H15" s="31">
        <f t="shared" si="10"/>
        <v>102.32009626383896</v>
      </c>
      <c r="I15" s="31">
        <f>K15-E15</f>
        <v>-228969.75200000001</v>
      </c>
      <c r="J15" s="31">
        <f>L15-G15</f>
        <v>53360.360599999985</v>
      </c>
      <c r="K15" s="32">
        <v>0</v>
      </c>
      <c r="L15" s="32">
        <v>130910.501</v>
      </c>
      <c r="M15" s="33">
        <f t="shared" si="0"/>
        <v>91867.251999999993</v>
      </c>
      <c r="N15" s="33">
        <f t="shared" si="0"/>
        <v>30381.399999999998</v>
      </c>
      <c r="O15" s="33">
        <f t="shared" si="0"/>
        <v>34765.840400000001</v>
      </c>
      <c r="P15" s="33">
        <f t="shared" si="11"/>
        <v>114.43133101173746</v>
      </c>
      <c r="Q15" s="34">
        <f t="shared" si="1"/>
        <v>31709.952000000001</v>
      </c>
      <c r="R15" s="34">
        <f t="shared" si="1"/>
        <v>10351.699999999999</v>
      </c>
      <c r="S15" s="34">
        <f t="shared" si="1"/>
        <v>11012.817999999999</v>
      </c>
      <c r="T15" s="35">
        <f t="shared" si="12"/>
        <v>106.38656452563346</v>
      </c>
      <c r="U15" s="17">
        <v>1545.952</v>
      </c>
      <c r="V15" s="165">
        <v>515.29999999999995</v>
      </c>
      <c r="W15" s="17">
        <v>107.509</v>
      </c>
      <c r="X15" s="15">
        <f t="shared" si="2"/>
        <v>20.863380555016498</v>
      </c>
      <c r="Y15" s="17">
        <v>29686.9</v>
      </c>
      <c r="Z15" s="165">
        <v>9895.6</v>
      </c>
      <c r="AA15" s="17">
        <v>15228.2744</v>
      </c>
      <c r="AB15" s="15">
        <f t="shared" si="13"/>
        <v>153.88934880148753</v>
      </c>
      <c r="AC15" s="17">
        <v>30164</v>
      </c>
      <c r="AD15" s="165">
        <v>9836.4</v>
      </c>
      <c r="AE15" s="17">
        <v>10905.308999999999</v>
      </c>
      <c r="AF15" s="15">
        <f t="shared" si="3"/>
        <v>110.8668720263511</v>
      </c>
      <c r="AG15" s="17">
        <v>2016.2</v>
      </c>
      <c r="AH15" s="165">
        <v>696.1</v>
      </c>
      <c r="AI15" s="17">
        <v>622.072</v>
      </c>
      <c r="AJ15" s="15">
        <f>AI15*100/AH15</f>
        <v>89.365321074558253</v>
      </c>
      <c r="AK15" s="17"/>
      <c r="AL15" s="19"/>
      <c r="AM15" s="17"/>
      <c r="AN15" s="15"/>
      <c r="AO15" s="19"/>
      <c r="AP15" s="19"/>
      <c r="AQ15" s="19"/>
      <c r="AR15" s="19"/>
      <c r="AS15" s="19"/>
      <c r="AT15" s="21"/>
      <c r="AU15" s="29">
        <v>133601.79999999999</v>
      </c>
      <c r="AV15" s="165">
        <v>44534</v>
      </c>
      <c r="AW15" s="165">
        <v>44534</v>
      </c>
      <c r="AX15" s="19">
        <v>3500.7</v>
      </c>
      <c r="AY15" s="19">
        <v>876.3</v>
      </c>
      <c r="AZ15" s="17">
        <v>876.3</v>
      </c>
      <c r="BA15" s="26"/>
      <c r="BB15" s="19"/>
      <c r="BC15" s="19"/>
      <c r="BD15" s="19"/>
      <c r="BE15" s="19"/>
      <c r="BF15" s="19"/>
      <c r="BG15" s="33">
        <f t="shared" si="4"/>
        <v>13434.7</v>
      </c>
      <c r="BH15" s="33">
        <f t="shared" si="4"/>
        <v>4428.2</v>
      </c>
      <c r="BI15" s="33">
        <f t="shared" si="4"/>
        <v>3777.0459999999998</v>
      </c>
      <c r="BJ15" s="36">
        <f t="shared" si="14"/>
        <v>85.295289282326905</v>
      </c>
      <c r="BK15" s="17">
        <v>11684.7</v>
      </c>
      <c r="BL15" s="17">
        <v>3844.9</v>
      </c>
      <c r="BM15" s="17">
        <v>3063.7</v>
      </c>
      <c r="BN15" s="17"/>
      <c r="BO15" s="17"/>
      <c r="BP15" s="17"/>
      <c r="BQ15" s="17"/>
      <c r="BR15" s="21"/>
      <c r="BS15" s="17"/>
      <c r="BT15" s="165">
        <v>1750</v>
      </c>
      <c r="BU15" s="19">
        <v>583.29999999999995</v>
      </c>
      <c r="BV15" s="17">
        <v>713.346</v>
      </c>
      <c r="BW15" s="19"/>
      <c r="BX15" s="19"/>
      <c r="BY15" s="19"/>
      <c r="BZ15" s="17"/>
      <c r="CA15" s="21"/>
      <c r="CB15" s="17"/>
      <c r="CC15" s="16"/>
      <c r="CD15" s="41"/>
      <c r="CE15" s="41"/>
      <c r="CF15" s="165">
        <v>14959.5</v>
      </c>
      <c r="CG15" s="17">
        <v>4986.5</v>
      </c>
      <c r="CH15" s="17">
        <v>4124.63</v>
      </c>
      <c r="CI15" s="17">
        <v>3870</v>
      </c>
      <c r="CJ15" s="17">
        <v>1290</v>
      </c>
      <c r="CK15" s="17">
        <v>377.44</v>
      </c>
      <c r="CL15" s="165"/>
      <c r="CM15" s="16"/>
      <c r="CN15" s="165"/>
      <c r="CO15" s="165">
        <v>50</v>
      </c>
      <c r="CP15" s="17">
        <v>13.3</v>
      </c>
      <c r="CQ15" s="17">
        <v>0</v>
      </c>
      <c r="CR15" s="165"/>
      <c r="CS15" s="21"/>
      <c r="CT15" s="17"/>
      <c r="CU15" s="17">
        <v>10</v>
      </c>
      <c r="CV15" s="17">
        <v>10</v>
      </c>
      <c r="CW15" s="17">
        <v>1</v>
      </c>
      <c r="CX15" s="17">
        <v>-2626</v>
      </c>
      <c r="CY15" s="31">
        <f t="shared" si="5"/>
        <v>228969.75200000001</v>
      </c>
      <c r="CZ15" s="31">
        <f t="shared" si="5"/>
        <v>75791.7</v>
      </c>
      <c r="DA15" s="31">
        <f t="shared" si="5"/>
        <v>80176.140400000018</v>
      </c>
      <c r="DB15" s="17"/>
      <c r="DC15" s="19"/>
      <c r="DD15" s="19"/>
      <c r="DE15" s="19"/>
      <c r="DF15" s="18"/>
      <c r="DG15" s="17"/>
      <c r="DH15" s="19"/>
      <c r="DI15" s="19"/>
      <c r="DJ15" s="19"/>
      <c r="DK15" s="19"/>
      <c r="DL15" s="18"/>
      <c r="DM15" s="17"/>
      <c r="DN15" s="19"/>
      <c r="DO15" s="19"/>
      <c r="DP15" s="19"/>
      <c r="DQ15" s="17"/>
      <c r="DR15" s="40"/>
      <c r="DS15" s="17"/>
      <c r="DT15" s="21"/>
      <c r="DU15" s="39">
        <f t="shared" si="15"/>
        <v>0</v>
      </c>
      <c r="DV15" s="39">
        <f t="shared" si="15"/>
        <v>0</v>
      </c>
      <c r="DW15" s="39">
        <f t="shared" si="15"/>
        <v>0</v>
      </c>
    </row>
    <row r="16" spans="1:127" s="45" customFormat="1" ht="14.25" customHeight="1">
      <c r="A16" s="30">
        <v>5</v>
      </c>
      <c r="B16" s="22" t="s">
        <v>68</v>
      </c>
      <c r="C16" s="167">
        <v>11322.9</v>
      </c>
      <c r="D16" s="167"/>
      <c r="E16" s="31">
        <f t="shared" si="7"/>
        <v>145298.6</v>
      </c>
      <c r="F16" s="31">
        <f t="shared" si="8"/>
        <v>55052.499999999993</v>
      </c>
      <c r="G16" s="31">
        <f t="shared" si="9"/>
        <v>45971.373999999996</v>
      </c>
      <c r="H16" s="31">
        <f t="shared" si="10"/>
        <v>83.504607420189828</v>
      </c>
      <c r="I16" s="31">
        <f>K16-E16</f>
        <v>-145298.6</v>
      </c>
      <c r="J16" s="31">
        <f>L16-G16</f>
        <v>84939.127000000008</v>
      </c>
      <c r="K16" s="32">
        <v>0</v>
      </c>
      <c r="L16" s="32">
        <v>130910.501</v>
      </c>
      <c r="M16" s="33">
        <f t="shared" si="0"/>
        <v>39808.300000000003</v>
      </c>
      <c r="N16" s="33">
        <f t="shared" si="0"/>
        <v>14684.099999999999</v>
      </c>
      <c r="O16" s="33">
        <f t="shared" si="0"/>
        <v>13991.474000000002</v>
      </c>
      <c r="P16" s="33">
        <f t="shared" si="11"/>
        <v>95.283156611573077</v>
      </c>
      <c r="Q16" s="34">
        <f t="shared" si="1"/>
        <v>17814</v>
      </c>
      <c r="R16" s="34">
        <f t="shared" si="1"/>
        <v>7033.4</v>
      </c>
      <c r="S16" s="34">
        <f t="shared" si="1"/>
        <v>8878.7800000000007</v>
      </c>
      <c r="T16" s="35">
        <f t="shared" si="12"/>
        <v>126.23738163619305</v>
      </c>
      <c r="U16" s="17">
        <v>500</v>
      </c>
      <c r="V16" s="165">
        <v>166.7</v>
      </c>
      <c r="W16" s="17">
        <v>283.553</v>
      </c>
      <c r="X16" s="15">
        <f t="shared" si="2"/>
        <v>170.09778044391123</v>
      </c>
      <c r="Y16" s="17">
        <v>8825</v>
      </c>
      <c r="Z16" s="165">
        <v>3050.7</v>
      </c>
      <c r="AA16" s="17">
        <v>2084.7939999999999</v>
      </c>
      <c r="AB16" s="15">
        <f t="shared" si="13"/>
        <v>68.33821745828827</v>
      </c>
      <c r="AC16" s="17">
        <v>17314</v>
      </c>
      <c r="AD16" s="165">
        <v>6866.7</v>
      </c>
      <c r="AE16" s="17">
        <v>8595.2270000000008</v>
      </c>
      <c r="AF16" s="15">
        <f t="shared" si="3"/>
        <v>125.17260110387815</v>
      </c>
      <c r="AG16" s="17">
        <v>527.29999999999995</v>
      </c>
      <c r="AH16" s="165">
        <v>133.30000000000001</v>
      </c>
      <c r="AI16" s="17">
        <v>67</v>
      </c>
      <c r="AJ16" s="15">
        <f t="shared" ref="AJ16" si="16">AI16*100/AH16</f>
        <v>50.262565641410347</v>
      </c>
      <c r="AK16" s="17"/>
      <c r="AL16" s="21"/>
      <c r="AM16" s="17"/>
      <c r="AN16" s="15"/>
      <c r="AO16" s="21"/>
      <c r="AP16" s="21"/>
      <c r="AQ16" s="21"/>
      <c r="AR16" s="21"/>
      <c r="AS16" s="21"/>
      <c r="AT16" s="21"/>
      <c r="AU16" s="29">
        <v>92434.3</v>
      </c>
      <c r="AV16" s="165">
        <v>30811.5</v>
      </c>
      <c r="AW16" s="165">
        <v>30811.5</v>
      </c>
      <c r="AX16" s="21">
        <v>4667.5</v>
      </c>
      <c r="AY16" s="21">
        <v>1168.4000000000001</v>
      </c>
      <c r="AZ16" s="17">
        <v>1168.4000000000001</v>
      </c>
      <c r="BA16" s="26"/>
      <c r="BB16" s="21"/>
      <c r="BC16" s="21"/>
      <c r="BD16" s="19"/>
      <c r="BE16" s="19"/>
      <c r="BF16" s="21"/>
      <c r="BG16" s="33">
        <f t="shared" si="4"/>
        <v>3182</v>
      </c>
      <c r="BH16" s="33">
        <f t="shared" si="4"/>
        <v>800</v>
      </c>
      <c r="BI16" s="33">
        <f t="shared" si="4"/>
        <v>99.7</v>
      </c>
      <c r="BJ16" s="36">
        <f t="shared" si="14"/>
        <v>12.4625</v>
      </c>
      <c r="BK16" s="17">
        <v>2842</v>
      </c>
      <c r="BL16" s="17">
        <v>666.7</v>
      </c>
      <c r="BM16" s="17">
        <v>99.7</v>
      </c>
      <c r="BN16" s="17"/>
      <c r="BO16" s="17"/>
      <c r="BP16" s="17"/>
      <c r="BQ16" s="17"/>
      <c r="BR16" s="21"/>
      <c r="BS16" s="17"/>
      <c r="BT16" s="165">
        <v>340</v>
      </c>
      <c r="BU16" s="19">
        <v>133.30000000000001</v>
      </c>
      <c r="BV16" s="17">
        <v>0</v>
      </c>
      <c r="BW16" s="19"/>
      <c r="BX16" s="21"/>
      <c r="BY16" s="21"/>
      <c r="BZ16" s="17"/>
      <c r="CA16" s="21"/>
      <c r="CB16" s="17"/>
      <c r="CC16" s="16"/>
      <c r="CD16" s="41"/>
      <c r="CE16" s="41"/>
      <c r="CF16" s="165">
        <v>9400</v>
      </c>
      <c r="CG16" s="17">
        <v>3666.7</v>
      </c>
      <c r="CH16" s="17">
        <v>2781.2</v>
      </c>
      <c r="CI16" s="17">
        <v>3100</v>
      </c>
      <c r="CJ16" s="17">
        <v>1000</v>
      </c>
      <c r="CK16" s="17">
        <v>167</v>
      </c>
      <c r="CL16" s="165"/>
      <c r="CM16" s="21"/>
      <c r="CN16" s="165"/>
      <c r="CO16" s="165">
        <v>30</v>
      </c>
      <c r="CP16" s="17">
        <v>0</v>
      </c>
      <c r="CQ16" s="17">
        <v>0</v>
      </c>
      <c r="CR16" s="165"/>
      <c r="CS16" s="21"/>
      <c r="CT16" s="17"/>
      <c r="CU16" s="17">
        <v>30</v>
      </c>
      <c r="CV16" s="17">
        <v>0</v>
      </c>
      <c r="CW16" s="17">
        <v>80</v>
      </c>
      <c r="CX16" s="17"/>
      <c r="CY16" s="31">
        <f t="shared" si="5"/>
        <v>136910.1</v>
      </c>
      <c r="CZ16" s="31">
        <f t="shared" si="5"/>
        <v>46663.999999999993</v>
      </c>
      <c r="DA16" s="31">
        <f t="shared" si="5"/>
        <v>45971.373999999996</v>
      </c>
      <c r="DB16" s="17">
        <v>8388.5</v>
      </c>
      <c r="DC16" s="21">
        <v>8388.5</v>
      </c>
      <c r="DD16" s="21"/>
      <c r="DE16" s="21"/>
      <c r="DF16" s="18"/>
      <c r="DG16" s="17"/>
      <c r="DH16" s="21"/>
      <c r="DI16" s="21"/>
      <c r="DJ16" s="21"/>
      <c r="DK16" s="21"/>
      <c r="DL16" s="18"/>
      <c r="DM16" s="17"/>
      <c r="DN16" s="21"/>
      <c r="DO16" s="21"/>
      <c r="DP16" s="21"/>
      <c r="DQ16" s="17"/>
      <c r="DR16" s="38"/>
      <c r="DS16" s="17"/>
      <c r="DT16" s="21"/>
      <c r="DU16" s="39">
        <f t="shared" si="15"/>
        <v>8388.5</v>
      </c>
      <c r="DV16" s="39">
        <f t="shared" si="15"/>
        <v>8388.5</v>
      </c>
      <c r="DW16" s="39">
        <f t="shared" si="15"/>
        <v>0</v>
      </c>
    </row>
    <row r="17" spans="1:127" s="47" customFormat="1" ht="14.25" customHeight="1">
      <c r="A17" s="30">
        <v>6</v>
      </c>
      <c r="B17" s="22" t="s">
        <v>45</v>
      </c>
      <c r="C17" s="167">
        <v>67.099999999999994</v>
      </c>
      <c r="D17" s="167">
        <v>1091.3</v>
      </c>
      <c r="E17" s="31">
        <f t="shared" si="7"/>
        <v>569926.5</v>
      </c>
      <c r="F17" s="31">
        <f>CZ17+DV17-DR17</f>
        <v>196509.30000000002</v>
      </c>
      <c r="G17" s="31">
        <f>DA17+DW17-DS17</f>
        <v>177543.99649999998</v>
      </c>
      <c r="H17" s="31">
        <f t="shared" si="10"/>
        <v>90.348902825464222</v>
      </c>
      <c r="I17" s="31">
        <f t="shared" ref="I17:I35" si="17">K17-E17</f>
        <v>-569926.5</v>
      </c>
      <c r="J17" s="31">
        <f t="shared" ref="J17:J35" si="18">L17-G17</f>
        <v>-46633.495499999975</v>
      </c>
      <c r="K17" s="32">
        <v>0</v>
      </c>
      <c r="L17" s="32">
        <v>130910.501</v>
      </c>
      <c r="M17" s="33">
        <f t="shared" si="0"/>
        <v>181345</v>
      </c>
      <c r="N17" s="33">
        <f t="shared" si="0"/>
        <v>68056.7</v>
      </c>
      <c r="O17" s="33">
        <f t="shared" si="0"/>
        <v>49529.0965</v>
      </c>
      <c r="P17" s="33">
        <f t="shared" si="11"/>
        <v>72.77622408961939</v>
      </c>
      <c r="Q17" s="34">
        <f t="shared" si="1"/>
        <v>69200</v>
      </c>
      <c r="R17" s="34">
        <f t="shared" si="1"/>
        <v>27866.7</v>
      </c>
      <c r="S17" s="34">
        <f t="shared" si="1"/>
        <v>17941.951000000001</v>
      </c>
      <c r="T17" s="35">
        <f>S17/R17*100</f>
        <v>64.384914611346161</v>
      </c>
      <c r="U17" s="17">
        <v>5700</v>
      </c>
      <c r="V17" s="165">
        <v>1600</v>
      </c>
      <c r="W17" s="17">
        <v>2007.174</v>
      </c>
      <c r="X17" s="15">
        <f t="shared" si="2"/>
        <v>125.448375</v>
      </c>
      <c r="Y17" s="17">
        <v>3200</v>
      </c>
      <c r="Z17" s="165">
        <v>1266.7</v>
      </c>
      <c r="AA17" s="17">
        <v>526.38689999999997</v>
      </c>
      <c r="AB17" s="15">
        <f>AA17*100/Z17</f>
        <v>41.55576695350122</v>
      </c>
      <c r="AC17" s="17">
        <v>63500</v>
      </c>
      <c r="AD17" s="165">
        <v>26266.7</v>
      </c>
      <c r="AE17" s="17">
        <v>15934.777</v>
      </c>
      <c r="AF17" s="15">
        <f t="shared" si="3"/>
        <v>60.665317683607</v>
      </c>
      <c r="AG17" s="17">
        <v>10254</v>
      </c>
      <c r="AH17" s="165">
        <v>3833.3</v>
      </c>
      <c r="AI17" s="17">
        <v>2842.9756000000002</v>
      </c>
      <c r="AJ17" s="15">
        <f>AI17*100/AH17</f>
        <v>74.16522578457203</v>
      </c>
      <c r="AK17" s="17">
        <v>6900</v>
      </c>
      <c r="AL17" s="19">
        <v>2500</v>
      </c>
      <c r="AM17" s="17">
        <v>1683.6</v>
      </c>
      <c r="AN17" s="15">
        <f t="shared" ref="AN17" si="19">AM17*100/AL17</f>
        <v>67.343999999999994</v>
      </c>
      <c r="AO17" s="19"/>
      <c r="AP17" s="19"/>
      <c r="AQ17" s="19"/>
      <c r="AR17" s="19"/>
      <c r="AS17" s="19"/>
      <c r="AT17" s="21"/>
      <c r="AU17" s="27">
        <v>367505.6</v>
      </c>
      <c r="AV17" s="165">
        <v>122501.9</v>
      </c>
      <c r="AW17" s="165">
        <v>122501.9</v>
      </c>
      <c r="AX17" s="19">
        <v>13769.2</v>
      </c>
      <c r="AY17" s="19">
        <v>3446.7</v>
      </c>
      <c r="AZ17" s="17">
        <v>3446.7</v>
      </c>
      <c r="BA17" s="26"/>
      <c r="BB17" s="19"/>
      <c r="BC17" s="19"/>
      <c r="BD17" s="19"/>
      <c r="BE17" s="19"/>
      <c r="BF17" s="19"/>
      <c r="BG17" s="33">
        <f t="shared" si="4"/>
        <v>3500</v>
      </c>
      <c r="BH17" s="33">
        <f t="shared" si="4"/>
        <v>1433.3</v>
      </c>
      <c r="BI17" s="33">
        <f t="shared" si="4"/>
        <v>649.71500000000003</v>
      </c>
      <c r="BJ17" s="36">
        <f>BI17/BH17*100</f>
        <v>45.330007674597091</v>
      </c>
      <c r="BK17" s="17">
        <v>3500</v>
      </c>
      <c r="BL17" s="17">
        <v>1433.3</v>
      </c>
      <c r="BM17" s="17">
        <v>649.71500000000003</v>
      </c>
      <c r="BN17" s="17"/>
      <c r="BO17" s="17"/>
      <c r="BP17" s="17"/>
      <c r="BQ17" s="17"/>
      <c r="BR17" s="168"/>
      <c r="BS17" s="17"/>
      <c r="BT17" s="165"/>
      <c r="BU17" s="19"/>
      <c r="BV17" s="17"/>
      <c r="BW17" s="19"/>
      <c r="BX17" s="19"/>
      <c r="BY17" s="19"/>
      <c r="BZ17" s="17">
        <v>7306.7</v>
      </c>
      <c r="CA17" s="21">
        <v>2504</v>
      </c>
      <c r="CB17" s="17">
        <v>2066.3000000000002</v>
      </c>
      <c r="CC17" s="16"/>
      <c r="CD17" s="16"/>
      <c r="CE17" s="21"/>
      <c r="CF17" s="165">
        <v>87791</v>
      </c>
      <c r="CG17" s="17">
        <v>30990</v>
      </c>
      <c r="CH17" s="17">
        <v>24350.234199999999</v>
      </c>
      <c r="CI17" s="17">
        <v>32000</v>
      </c>
      <c r="CJ17" s="17">
        <v>12333.3</v>
      </c>
      <c r="CK17" s="17">
        <v>7931.2341999999999</v>
      </c>
      <c r="CL17" s="165"/>
      <c r="CM17" s="21"/>
      <c r="CN17" s="169"/>
      <c r="CO17" s="165">
        <v>500</v>
      </c>
      <c r="CP17" s="17">
        <v>166.7</v>
      </c>
      <c r="CQ17" s="17">
        <v>0</v>
      </c>
      <c r="CR17" s="165"/>
      <c r="CS17" s="19"/>
      <c r="CT17" s="17"/>
      <c r="CU17" s="17"/>
      <c r="CV17" s="17"/>
      <c r="CW17" s="17">
        <v>1534.2338</v>
      </c>
      <c r="CX17" s="17"/>
      <c r="CY17" s="31">
        <f t="shared" si="5"/>
        <v>569926.5</v>
      </c>
      <c r="CZ17" s="31">
        <f t="shared" si="5"/>
        <v>196509.30000000002</v>
      </c>
      <c r="DA17" s="31">
        <f t="shared" si="5"/>
        <v>177543.99649999998</v>
      </c>
      <c r="DB17" s="17"/>
      <c r="DC17" s="19"/>
      <c r="DD17" s="19"/>
      <c r="DE17" s="19"/>
      <c r="DF17" s="18"/>
      <c r="DG17" s="17"/>
      <c r="DH17" s="19"/>
      <c r="DI17" s="19"/>
      <c r="DJ17" s="19"/>
      <c r="DK17" s="19"/>
      <c r="DL17" s="18"/>
      <c r="DM17" s="17"/>
      <c r="DN17" s="19"/>
      <c r="DO17" s="19"/>
      <c r="DP17" s="19"/>
      <c r="DQ17" s="17"/>
      <c r="DR17" s="38"/>
      <c r="DS17" s="17"/>
      <c r="DT17" s="21"/>
      <c r="DU17" s="39">
        <f t="shared" si="15"/>
        <v>0</v>
      </c>
      <c r="DV17" s="39">
        <f t="shared" si="15"/>
        <v>0</v>
      </c>
      <c r="DW17" s="39">
        <f t="shared" si="15"/>
        <v>0</v>
      </c>
    </row>
    <row r="18" spans="1:127" s="173" customFormat="1" ht="14.25" customHeight="1">
      <c r="A18" s="30">
        <v>7</v>
      </c>
      <c r="B18" s="22" t="s">
        <v>46</v>
      </c>
      <c r="C18" s="170">
        <v>69.5</v>
      </c>
      <c r="D18" s="171"/>
      <c r="E18" s="31">
        <f t="shared" si="7"/>
        <v>56303.399999999994</v>
      </c>
      <c r="F18" s="31">
        <f t="shared" ref="F18:F24" si="20">CZ18+DV18-DR18</f>
        <v>19199.100000000002</v>
      </c>
      <c r="G18" s="31">
        <f t="shared" ref="G18:G24" si="21">DA18+DW18+CX18-DS18</f>
        <v>19199.087000000003</v>
      </c>
      <c r="H18" s="172">
        <f t="shared" si="10"/>
        <v>99.999932288492701</v>
      </c>
      <c r="I18" s="31">
        <f t="shared" si="17"/>
        <v>-56303.399999999994</v>
      </c>
      <c r="J18" s="31">
        <f t="shared" si="18"/>
        <v>111711.414</v>
      </c>
      <c r="K18" s="32">
        <v>0</v>
      </c>
      <c r="L18" s="32">
        <v>130910.501</v>
      </c>
      <c r="M18" s="33">
        <f t="shared" si="0"/>
        <v>966.59999999999991</v>
      </c>
      <c r="N18" s="33">
        <f t="shared" si="0"/>
        <v>966.59999999999991</v>
      </c>
      <c r="O18" s="33">
        <f t="shared" si="0"/>
        <v>966.58699999999999</v>
      </c>
      <c r="P18" s="33">
        <f t="shared" si="11"/>
        <v>99.998655079660665</v>
      </c>
      <c r="Q18" s="34">
        <f t="shared" si="1"/>
        <v>658.7</v>
      </c>
      <c r="R18" s="34">
        <f t="shared" si="1"/>
        <v>658.7</v>
      </c>
      <c r="S18" s="34">
        <f t="shared" si="1"/>
        <v>658.68700000000001</v>
      </c>
      <c r="T18" s="164">
        <f t="shared" ref="T18:T35" si="22">S18/R18*100</f>
        <v>99.998026415667212</v>
      </c>
      <c r="U18" s="17">
        <v>46.7</v>
      </c>
      <c r="V18" s="165">
        <v>46.7</v>
      </c>
      <c r="W18" s="17">
        <v>46.707000000000001</v>
      </c>
      <c r="X18" s="15">
        <f t="shared" si="2"/>
        <v>100.01498929336188</v>
      </c>
      <c r="Y18" s="17">
        <v>3.1</v>
      </c>
      <c r="Z18" s="165">
        <v>3.1</v>
      </c>
      <c r="AA18" s="17">
        <v>3.1</v>
      </c>
      <c r="AB18" s="15">
        <f>AA18*100/Z18</f>
        <v>100</v>
      </c>
      <c r="AC18" s="17">
        <v>612</v>
      </c>
      <c r="AD18" s="165">
        <v>612</v>
      </c>
      <c r="AE18" s="17">
        <v>611.98</v>
      </c>
      <c r="AF18" s="23">
        <f t="shared" si="3"/>
        <v>99.996732026143789</v>
      </c>
      <c r="AG18" s="17">
        <v>65.900000000000006</v>
      </c>
      <c r="AH18" s="165">
        <v>65.900000000000006</v>
      </c>
      <c r="AI18" s="17">
        <v>65.900000000000006</v>
      </c>
      <c r="AJ18" s="15">
        <f>AI18*100/AH18</f>
        <v>100</v>
      </c>
      <c r="AK18" s="17"/>
      <c r="AL18" s="19"/>
      <c r="AM18" s="17"/>
      <c r="AN18" s="15"/>
      <c r="AO18" s="19"/>
      <c r="AP18" s="19"/>
      <c r="AQ18" s="19"/>
      <c r="AR18" s="19"/>
      <c r="AS18" s="19"/>
      <c r="AT18" s="21"/>
      <c r="AU18" s="27">
        <v>52769.7</v>
      </c>
      <c r="AV18" s="165">
        <v>17589.900000000001</v>
      </c>
      <c r="AW18" s="165">
        <v>17589.900000000001</v>
      </c>
      <c r="AX18" s="19">
        <v>2567.1</v>
      </c>
      <c r="AY18" s="19">
        <v>642.6</v>
      </c>
      <c r="AZ18" s="17">
        <v>642.6</v>
      </c>
      <c r="BA18" s="21"/>
      <c r="BB18" s="19"/>
      <c r="BC18" s="19"/>
      <c r="BD18" s="19"/>
      <c r="BE18" s="19"/>
      <c r="BF18" s="19"/>
      <c r="BG18" s="33">
        <f t="shared" si="4"/>
        <v>0</v>
      </c>
      <c r="BH18" s="33">
        <f t="shared" si="4"/>
        <v>0</v>
      </c>
      <c r="BI18" s="33">
        <f t="shared" si="4"/>
        <v>0</v>
      </c>
      <c r="BJ18" s="36">
        <v>0</v>
      </c>
      <c r="BK18" s="17"/>
      <c r="BL18" s="17"/>
      <c r="BM18" s="17">
        <v>0</v>
      </c>
      <c r="BN18" s="17"/>
      <c r="BO18" s="17"/>
      <c r="BP18" s="17"/>
      <c r="BQ18" s="17"/>
      <c r="BR18" s="21"/>
      <c r="BS18" s="17"/>
      <c r="BT18" s="165"/>
      <c r="BU18" s="19"/>
      <c r="BV18" s="17"/>
      <c r="BW18" s="19"/>
      <c r="BX18" s="19"/>
      <c r="BY18" s="19"/>
      <c r="BZ18" s="17"/>
      <c r="CA18" s="21"/>
      <c r="CB18" s="165"/>
      <c r="CC18" s="16">
        <v>238.9</v>
      </c>
      <c r="CD18" s="16">
        <v>238.9</v>
      </c>
      <c r="CE18" s="21">
        <v>238.9</v>
      </c>
      <c r="CF18" s="165"/>
      <c r="CG18" s="17"/>
      <c r="CH18" s="17"/>
      <c r="CI18" s="17"/>
      <c r="CJ18" s="17"/>
      <c r="CK18" s="17"/>
      <c r="CL18" s="165"/>
      <c r="CM18" s="21"/>
      <c r="CN18" s="169"/>
      <c r="CO18" s="165"/>
      <c r="CP18" s="16"/>
      <c r="CQ18" s="17"/>
      <c r="CR18" s="165"/>
      <c r="CS18" s="19"/>
      <c r="CT18" s="17"/>
      <c r="CU18" s="17"/>
      <c r="CV18" s="17"/>
      <c r="CW18" s="17"/>
      <c r="CX18" s="17"/>
      <c r="CY18" s="31">
        <f t="shared" si="5"/>
        <v>56303.399999999994</v>
      </c>
      <c r="CZ18" s="31">
        <f t="shared" si="5"/>
        <v>19199.100000000002</v>
      </c>
      <c r="DA18" s="31">
        <f t="shared" si="5"/>
        <v>19199.087000000003</v>
      </c>
      <c r="DB18" s="17"/>
      <c r="DC18" s="19"/>
      <c r="DD18" s="19"/>
      <c r="DE18" s="19"/>
      <c r="DF18" s="18"/>
      <c r="DG18" s="17"/>
      <c r="DH18" s="19"/>
      <c r="DI18" s="19"/>
      <c r="DJ18" s="19"/>
      <c r="DK18" s="19"/>
      <c r="DL18" s="18"/>
      <c r="DM18" s="17"/>
      <c r="DN18" s="19"/>
      <c r="DO18" s="19"/>
      <c r="DP18" s="19"/>
      <c r="DQ18" s="17"/>
      <c r="DR18" s="17"/>
      <c r="DS18" s="17"/>
      <c r="DT18" s="21"/>
      <c r="DU18" s="39">
        <f t="shared" si="15"/>
        <v>0</v>
      </c>
      <c r="DV18" s="39">
        <f t="shared" si="15"/>
        <v>0</v>
      </c>
      <c r="DW18" s="39">
        <f t="shared" si="15"/>
        <v>0</v>
      </c>
    </row>
    <row r="19" spans="1:127" s="47" customFormat="1" ht="14.25" customHeight="1">
      <c r="A19" s="30">
        <v>8</v>
      </c>
      <c r="B19" s="22" t="s">
        <v>47</v>
      </c>
      <c r="C19" s="167">
        <v>1079.5</v>
      </c>
      <c r="D19" s="166"/>
      <c r="E19" s="31">
        <f t="shared" si="7"/>
        <v>11295.7</v>
      </c>
      <c r="F19" s="31">
        <f t="shared" si="20"/>
        <v>3773.8</v>
      </c>
      <c r="G19" s="31">
        <f t="shared" si="21"/>
        <v>4463.8719999999994</v>
      </c>
      <c r="H19" s="31">
        <f t="shared" si="10"/>
        <v>118.28586570565476</v>
      </c>
      <c r="I19" s="31">
        <f t="shared" si="17"/>
        <v>-11295.7</v>
      </c>
      <c r="J19" s="31">
        <f t="shared" si="18"/>
        <v>126446.629</v>
      </c>
      <c r="K19" s="32">
        <v>0</v>
      </c>
      <c r="L19" s="32">
        <v>130910.501</v>
      </c>
      <c r="M19" s="33">
        <f t="shared" si="0"/>
        <v>3295.3</v>
      </c>
      <c r="N19" s="33">
        <f t="shared" si="0"/>
        <v>1107</v>
      </c>
      <c r="O19" s="33">
        <f t="shared" si="0"/>
        <v>1797.0720000000001</v>
      </c>
      <c r="P19" s="33">
        <f t="shared" si="11"/>
        <v>162.33712737127374</v>
      </c>
      <c r="Q19" s="34">
        <f t="shared" si="1"/>
        <v>951.3</v>
      </c>
      <c r="R19" s="34">
        <f t="shared" si="1"/>
        <v>100.3</v>
      </c>
      <c r="S19" s="34">
        <f t="shared" si="1"/>
        <v>324.77199999999999</v>
      </c>
      <c r="T19" s="35">
        <f t="shared" si="22"/>
        <v>323.80059820538384</v>
      </c>
      <c r="U19" s="17">
        <v>0.3</v>
      </c>
      <c r="V19" s="165">
        <v>0.3</v>
      </c>
      <c r="W19" s="17">
        <v>0.158</v>
      </c>
      <c r="X19" s="15">
        <f>W19*100/V19</f>
        <v>52.666666666666671</v>
      </c>
      <c r="Y19" s="17">
        <v>1993</v>
      </c>
      <c r="Z19" s="165">
        <v>900</v>
      </c>
      <c r="AA19" s="17">
        <v>1261.6500000000001</v>
      </c>
      <c r="AB19" s="15">
        <f t="shared" ref="AB19:AB32" si="23">AA19*100/Z19</f>
        <v>140.18333333333334</v>
      </c>
      <c r="AC19" s="17">
        <v>951</v>
      </c>
      <c r="AD19" s="165">
        <v>100</v>
      </c>
      <c r="AE19" s="17">
        <v>324.61399999999998</v>
      </c>
      <c r="AF19" s="15">
        <f t="shared" si="3"/>
        <v>324.61399999999998</v>
      </c>
      <c r="AG19" s="17"/>
      <c r="AH19" s="165"/>
      <c r="AI19" s="17"/>
      <c r="AJ19" s="15"/>
      <c r="AK19" s="17"/>
      <c r="AL19" s="15"/>
      <c r="AM19" s="17"/>
      <c r="AN19" s="15"/>
      <c r="AO19" s="19"/>
      <c r="AP19" s="19"/>
      <c r="AQ19" s="19"/>
      <c r="AR19" s="19"/>
      <c r="AS19" s="19"/>
      <c r="AT19" s="21"/>
      <c r="AU19" s="27">
        <v>8000.4</v>
      </c>
      <c r="AV19" s="165">
        <v>2666.8</v>
      </c>
      <c r="AW19" s="165">
        <v>2666.8</v>
      </c>
      <c r="AX19" s="19"/>
      <c r="AY19" s="19"/>
      <c r="AZ19" s="17"/>
      <c r="BA19" s="21"/>
      <c r="BB19" s="19"/>
      <c r="BC19" s="19"/>
      <c r="BD19" s="19"/>
      <c r="BE19" s="19"/>
      <c r="BF19" s="19"/>
      <c r="BG19" s="33">
        <f t="shared" si="4"/>
        <v>351</v>
      </c>
      <c r="BH19" s="33">
        <f t="shared" si="4"/>
        <v>106.7</v>
      </c>
      <c r="BI19" s="33">
        <f t="shared" si="4"/>
        <v>210.65</v>
      </c>
      <c r="BJ19" s="36">
        <f t="shared" ref="BJ19:BJ35" si="24">BI19/BH19*100</f>
        <v>197.42268041237114</v>
      </c>
      <c r="BK19" s="17">
        <v>351</v>
      </c>
      <c r="BL19" s="17">
        <v>106.7</v>
      </c>
      <c r="BM19" s="17">
        <v>210.65</v>
      </c>
      <c r="BN19" s="17"/>
      <c r="BO19" s="17"/>
      <c r="BP19" s="17"/>
      <c r="BQ19" s="17"/>
      <c r="BR19" s="21"/>
      <c r="BS19" s="17"/>
      <c r="BT19" s="165"/>
      <c r="BU19" s="19"/>
      <c r="BV19" s="17"/>
      <c r="BW19" s="19"/>
      <c r="BX19" s="19"/>
      <c r="BY19" s="19"/>
      <c r="BZ19" s="21"/>
      <c r="CA19" s="21"/>
      <c r="CB19" s="165"/>
      <c r="CC19" s="16"/>
      <c r="CD19" s="37"/>
      <c r="CE19" s="37"/>
      <c r="CF19" s="165"/>
      <c r="CG19" s="17"/>
      <c r="CH19" s="17"/>
      <c r="CI19" s="17"/>
      <c r="CJ19" s="17"/>
      <c r="CK19" s="17"/>
      <c r="CL19" s="165"/>
      <c r="CM19" s="21"/>
      <c r="CN19" s="169"/>
      <c r="CO19" s="165"/>
      <c r="CP19" s="16"/>
      <c r="CQ19" s="17"/>
      <c r="CR19" s="165"/>
      <c r="CS19" s="19"/>
      <c r="CT19" s="17"/>
      <c r="CU19" s="17"/>
      <c r="CV19" s="17"/>
      <c r="CW19" s="17"/>
      <c r="CX19" s="17"/>
      <c r="CY19" s="31">
        <f t="shared" si="5"/>
        <v>11295.7</v>
      </c>
      <c r="CZ19" s="31">
        <f t="shared" si="5"/>
        <v>3773.8</v>
      </c>
      <c r="DA19" s="31">
        <f t="shared" si="5"/>
        <v>4463.8719999999994</v>
      </c>
      <c r="DB19" s="17"/>
      <c r="DC19" s="19"/>
      <c r="DD19" s="19"/>
      <c r="DE19" s="19"/>
      <c r="DF19" s="18"/>
      <c r="DG19" s="17"/>
      <c r="DH19" s="19"/>
      <c r="DI19" s="19"/>
      <c r="DJ19" s="19"/>
      <c r="DK19" s="19"/>
      <c r="DL19" s="18"/>
      <c r="DM19" s="17"/>
      <c r="DN19" s="19"/>
      <c r="DO19" s="19"/>
      <c r="DP19" s="19"/>
      <c r="DQ19" s="17"/>
      <c r="DR19" s="40"/>
      <c r="DS19" s="17"/>
      <c r="DT19" s="21"/>
      <c r="DU19" s="39">
        <f t="shared" si="15"/>
        <v>0</v>
      </c>
      <c r="DV19" s="39">
        <f t="shared" si="15"/>
        <v>0</v>
      </c>
      <c r="DW19" s="39">
        <f t="shared" si="15"/>
        <v>0</v>
      </c>
    </row>
    <row r="20" spans="1:127" s="47" customFormat="1" ht="14.25" customHeight="1">
      <c r="A20" s="30">
        <v>9</v>
      </c>
      <c r="B20" s="22" t="s">
        <v>48</v>
      </c>
      <c r="C20" s="167">
        <v>238.8</v>
      </c>
      <c r="D20" s="166"/>
      <c r="E20" s="31">
        <f t="shared" si="7"/>
        <v>4361.2</v>
      </c>
      <c r="F20" s="31">
        <f t="shared" si="20"/>
        <v>1453.7</v>
      </c>
      <c r="G20" s="31">
        <f t="shared" si="21"/>
        <v>1455.135</v>
      </c>
      <c r="H20" s="31">
        <f t="shared" si="10"/>
        <v>100.09871362729585</v>
      </c>
      <c r="I20" s="31">
        <f t="shared" si="17"/>
        <v>-4361.2</v>
      </c>
      <c r="J20" s="31">
        <f t="shared" si="18"/>
        <v>129455.36600000001</v>
      </c>
      <c r="K20" s="32">
        <v>0</v>
      </c>
      <c r="L20" s="32">
        <v>130910.501</v>
      </c>
      <c r="M20" s="33">
        <f t="shared" si="0"/>
        <v>819.6</v>
      </c>
      <c r="N20" s="33">
        <f t="shared" si="0"/>
        <v>273.2</v>
      </c>
      <c r="O20" s="33">
        <f t="shared" si="0"/>
        <v>274.63499999999999</v>
      </c>
      <c r="P20" s="33">
        <f t="shared" si="11"/>
        <v>100.52525622254758</v>
      </c>
      <c r="Q20" s="34">
        <f t="shared" si="1"/>
        <v>629.6</v>
      </c>
      <c r="R20" s="34">
        <f t="shared" si="1"/>
        <v>209.9</v>
      </c>
      <c r="S20" s="34">
        <f t="shared" si="1"/>
        <v>138.63499999999999</v>
      </c>
      <c r="T20" s="35">
        <f t="shared" si="22"/>
        <v>66.048118151500717</v>
      </c>
      <c r="U20" s="17">
        <v>29.6</v>
      </c>
      <c r="V20" s="165">
        <v>9.9</v>
      </c>
      <c r="W20" s="17">
        <v>19.085000000000001</v>
      </c>
      <c r="X20" s="15">
        <f>W20*100/V20</f>
        <v>192.77777777777777</v>
      </c>
      <c r="Y20" s="17">
        <v>100</v>
      </c>
      <c r="Z20" s="165">
        <v>33.299999999999997</v>
      </c>
      <c r="AA20" s="17">
        <v>46</v>
      </c>
      <c r="AB20" s="15">
        <f t="shared" si="23"/>
        <v>138.13813813813815</v>
      </c>
      <c r="AC20" s="17">
        <v>600</v>
      </c>
      <c r="AD20" s="165">
        <v>200</v>
      </c>
      <c r="AE20" s="17">
        <v>119.55</v>
      </c>
      <c r="AF20" s="15">
        <f t="shared" si="3"/>
        <v>59.774999999999999</v>
      </c>
      <c r="AG20" s="17"/>
      <c r="AH20" s="165"/>
      <c r="AI20" s="17"/>
      <c r="AJ20" s="15"/>
      <c r="AK20" s="17"/>
      <c r="AL20" s="15"/>
      <c r="AM20" s="17"/>
      <c r="AN20" s="15"/>
      <c r="AO20" s="19"/>
      <c r="AP20" s="19"/>
      <c r="AQ20" s="19"/>
      <c r="AR20" s="19"/>
      <c r="AS20" s="19"/>
      <c r="AT20" s="21"/>
      <c r="AU20" s="29">
        <v>3541.6</v>
      </c>
      <c r="AV20" s="165">
        <v>1180.5</v>
      </c>
      <c r="AW20" s="165">
        <v>1180.5</v>
      </c>
      <c r="AX20" s="19"/>
      <c r="AY20" s="19"/>
      <c r="AZ20" s="17"/>
      <c r="BA20" s="21"/>
      <c r="BB20" s="19"/>
      <c r="BC20" s="19"/>
      <c r="BD20" s="19"/>
      <c r="BE20" s="19"/>
      <c r="BF20" s="19"/>
      <c r="BG20" s="33">
        <f t="shared" si="4"/>
        <v>90</v>
      </c>
      <c r="BH20" s="33">
        <f t="shared" si="4"/>
        <v>30</v>
      </c>
      <c r="BI20" s="33">
        <f t="shared" si="4"/>
        <v>90</v>
      </c>
      <c r="BJ20" s="36">
        <v>0</v>
      </c>
      <c r="BK20" s="17">
        <v>90</v>
      </c>
      <c r="BL20" s="17">
        <v>30</v>
      </c>
      <c r="BM20" s="17">
        <v>90</v>
      </c>
      <c r="BN20" s="17"/>
      <c r="BO20" s="17"/>
      <c r="BP20" s="17"/>
      <c r="BQ20" s="17"/>
      <c r="BR20" s="21"/>
      <c r="BS20" s="17"/>
      <c r="BT20" s="165"/>
      <c r="BU20" s="19"/>
      <c r="BV20" s="17"/>
      <c r="BW20" s="19"/>
      <c r="BX20" s="19"/>
      <c r="BY20" s="19"/>
      <c r="BZ20" s="21"/>
      <c r="CA20" s="21"/>
      <c r="CB20" s="165"/>
      <c r="CC20" s="16"/>
      <c r="CD20" s="37"/>
      <c r="CE20" s="37"/>
      <c r="CF20" s="165"/>
      <c r="CG20" s="17"/>
      <c r="CH20" s="17"/>
      <c r="CI20" s="17"/>
      <c r="CJ20" s="17"/>
      <c r="CK20" s="17"/>
      <c r="CL20" s="165"/>
      <c r="CM20" s="21"/>
      <c r="CN20" s="169"/>
      <c r="CO20" s="165"/>
      <c r="CP20" s="16"/>
      <c r="CQ20" s="17"/>
      <c r="CR20" s="165"/>
      <c r="CS20" s="19"/>
      <c r="CT20" s="17"/>
      <c r="CU20" s="17"/>
      <c r="CV20" s="17"/>
      <c r="CW20" s="17"/>
      <c r="CX20" s="17"/>
      <c r="CY20" s="31">
        <f t="shared" si="5"/>
        <v>4361.2</v>
      </c>
      <c r="CZ20" s="31">
        <f t="shared" si="5"/>
        <v>1453.7</v>
      </c>
      <c r="DA20" s="31">
        <f t="shared" si="5"/>
        <v>1455.135</v>
      </c>
      <c r="DB20" s="17"/>
      <c r="DC20" s="19"/>
      <c r="DD20" s="19"/>
      <c r="DE20" s="19"/>
      <c r="DF20" s="18"/>
      <c r="DG20" s="17"/>
      <c r="DH20" s="19"/>
      <c r="DI20" s="19"/>
      <c r="DJ20" s="19"/>
      <c r="DK20" s="19"/>
      <c r="DL20" s="18"/>
      <c r="DM20" s="17"/>
      <c r="DN20" s="19"/>
      <c r="DO20" s="19"/>
      <c r="DP20" s="19"/>
      <c r="DQ20" s="17"/>
      <c r="DR20" s="38"/>
      <c r="DS20" s="17"/>
      <c r="DT20" s="21"/>
      <c r="DU20" s="39">
        <f t="shared" si="15"/>
        <v>0</v>
      </c>
      <c r="DV20" s="39">
        <f t="shared" si="15"/>
        <v>0</v>
      </c>
      <c r="DW20" s="39">
        <f t="shared" si="15"/>
        <v>0</v>
      </c>
    </row>
    <row r="21" spans="1:127" s="47" customFormat="1" ht="14.25" customHeight="1">
      <c r="A21" s="30">
        <v>10</v>
      </c>
      <c r="B21" s="22" t="s">
        <v>49</v>
      </c>
      <c r="C21" s="167">
        <v>12130.6</v>
      </c>
      <c r="D21" s="167"/>
      <c r="E21" s="31">
        <f t="shared" si="7"/>
        <v>88685.8</v>
      </c>
      <c r="F21" s="31">
        <f t="shared" si="20"/>
        <v>30444.2</v>
      </c>
      <c r="G21" s="31">
        <f t="shared" si="21"/>
        <v>29544.620999999999</v>
      </c>
      <c r="H21" s="31">
        <f t="shared" si="10"/>
        <v>97.04515474211837</v>
      </c>
      <c r="I21" s="31">
        <f t="shared" si="17"/>
        <v>-88685.8</v>
      </c>
      <c r="J21" s="31">
        <f t="shared" si="18"/>
        <v>101365.88</v>
      </c>
      <c r="K21" s="32">
        <v>0</v>
      </c>
      <c r="L21" s="32">
        <v>130910.501</v>
      </c>
      <c r="M21" s="33">
        <f t="shared" si="0"/>
        <v>16908.8</v>
      </c>
      <c r="N21" s="33">
        <f t="shared" si="0"/>
        <v>6518.5</v>
      </c>
      <c r="O21" s="33">
        <f t="shared" si="0"/>
        <v>5618.9209999999994</v>
      </c>
      <c r="P21" s="33">
        <f t="shared" si="11"/>
        <v>86.199601135230481</v>
      </c>
      <c r="Q21" s="34">
        <f t="shared" si="1"/>
        <v>6284.9</v>
      </c>
      <c r="R21" s="34">
        <f t="shared" si="1"/>
        <v>2095</v>
      </c>
      <c r="S21" s="34">
        <f t="shared" si="1"/>
        <v>1431.1420000000001</v>
      </c>
      <c r="T21" s="35">
        <f t="shared" si="22"/>
        <v>68.31226730310263</v>
      </c>
      <c r="U21" s="17"/>
      <c r="V21" s="165"/>
      <c r="W21" s="17">
        <v>0.28599999999999998</v>
      </c>
      <c r="X21" s="15"/>
      <c r="Y21" s="17">
        <v>4359.1000000000004</v>
      </c>
      <c r="Z21" s="165">
        <v>2179.5</v>
      </c>
      <c r="AA21" s="17">
        <v>2179.8809999999999</v>
      </c>
      <c r="AB21" s="15">
        <f t="shared" si="23"/>
        <v>100.01748107364074</v>
      </c>
      <c r="AC21" s="17">
        <v>6284.9</v>
      </c>
      <c r="AD21" s="165">
        <v>2095</v>
      </c>
      <c r="AE21" s="17">
        <v>1430.856</v>
      </c>
      <c r="AF21" s="15">
        <f t="shared" si="3"/>
        <v>68.298615751789981</v>
      </c>
      <c r="AG21" s="17">
        <v>100</v>
      </c>
      <c r="AH21" s="165">
        <v>33.299999999999997</v>
      </c>
      <c r="AI21" s="17">
        <v>0</v>
      </c>
      <c r="AJ21" s="15">
        <f>AI21*100/AH21</f>
        <v>0</v>
      </c>
      <c r="AK21" s="17"/>
      <c r="AL21" s="15"/>
      <c r="AM21" s="17"/>
      <c r="AN21" s="15"/>
      <c r="AO21" s="19"/>
      <c r="AP21" s="19"/>
      <c r="AQ21" s="19"/>
      <c r="AR21" s="19"/>
      <c r="AS21" s="19"/>
      <c r="AT21" s="21"/>
      <c r="AU21" s="27">
        <v>71777</v>
      </c>
      <c r="AV21" s="165">
        <v>23925.7</v>
      </c>
      <c r="AW21" s="165">
        <v>23925.7</v>
      </c>
      <c r="AX21" s="19"/>
      <c r="AY21" s="19"/>
      <c r="AZ21" s="17"/>
      <c r="BA21" s="19"/>
      <c r="BB21" s="19"/>
      <c r="BC21" s="19"/>
      <c r="BD21" s="19"/>
      <c r="BE21" s="19"/>
      <c r="BF21" s="19"/>
      <c r="BG21" s="33">
        <f t="shared" si="4"/>
        <v>1080</v>
      </c>
      <c r="BH21" s="33">
        <f t="shared" si="4"/>
        <v>360</v>
      </c>
      <c r="BI21" s="33">
        <f t="shared" si="4"/>
        <v>175</v>
      </c>
      <c r="BJ21" s="36">
        <f t="shared" si="24"/>
        <v>48.611111111111107</v>
      </c>
      <c r="BK21" s="17">
        <v>500</v>
      </c>
      <c r="BL21" s="17">
        <v>166.7</v>
      </c>
      <c r="BM21" s="17">
        <v>15</v>
      </c>
      <c r="BN21" s="17"/>
      <c r="BO21" s="17"/>
      <c r="BP21" s="17"/>
      <c r="BQ21" s="17"/>
      <c r="BR21" s="21"/>
      <c r="BS21" s="17"/>
      <c r="BT21" s="165">
        <v>580</v>
      </c>
      <c r="BU21" s="19">
        <v>193.3</v>
      </c>
      <c r="BV21" s="17">
        <v>160</v>
      </c>
      <c r="BW21" s="19"/>
      <c r="BX21" s="19"/>
      <c r="BY21" s="19"/>
      <c r="BZ21" s="21"/>
      <c r="CA21" s="21"/>
      <c r="CB21" s="165"/>
      <c r="CC21" s="16"/>
      <c r="CD21" s="37"/>
      <c r="CE21" s="37"/>
      <c r="CF21" s="165">
        <v>4150</v>
      </c>
      <c r="CG21" s="17">
        <v>1383.3</v>
      </c>
      <c r="CH21" s="17">
        <v>1141.5999999999999</v>
      </c>
      <c r="CI21" s="17">
        <v>370</v>
      </c>
      <c r="CJ21" s="17">
        <v>123.3</v>
      </c>
      <c r="CK21" s="17">
        <v>43</v>
      </c>
      <c r="CL21" s="165"/>
      <c r="CM21" s="21"/>
      <c r="CN21" s="169"/>
      <c r="CO21" s="165"/>
      <c r="CP21" s="16"/>
      <c r="CQ21" s="17"/>
      <c r="CR21" s="165"/>
      <c r="CS21" s="19"/>
      <c r="CT21" s="17"/>
      <c r="CU21" s="17">
        <v>934.8</v>
      </c>
      <c r="CV21" s="17">
        <v>467.4</v>
      </c>
      <c r="CW21" s="17">
        <v>691.298</v>
      </c>
      <c r="CX21" s="17"/>
      <c r="CY21" s="31">
        <f t="shared" si="5"/>
        <v>88685.8</v>
      </c>
      <c r="CZ21" s="31">
        <f t="shared" si="5"/>
        <v>30444.2</v>
      </c>
      <c r="DA21" s="31">
        <f t="shared" si="5"/>
        <v>29544.620999999999</v>
      </c>
      <c r="DB21" s="17"/>
      <c r="DC21" s="19"/>
      <c r="DD21" s="19"/>
      <c r="DE21" s="19"/>
      <c r="DF21" s="18"/>
      <c r="DG21" s="17"/>
      <c r="DH21" s="19"/>
      <c r="DI21" s="19"/>
      <c r="DJ21" s="19"/>
      <c r="DK21" s="19"/>
      <c r="DL21" s="18"/>
      <c r="DM21" s="17"/>
      <c r="DN21" s="19"/>
      <c r="DO21" s="19"/>
      <c r="DP21" s="19"/>
      <c r="DQ21" s="17"/>
      <c r="DR21" s="40"/>
      <c r="DS21" s="17"/>
      <c r="DT21" s="21"/>
      <c r="DU21" s="39">
        <f t="shared" si="15"/>
        <v>0</v>
      </c>
      <c r="DV21" s="39">
        <f t="shared" si="15"/>
        <v>0</v>
      </c>
      <c r="DW21" s="39">
        <f t="shared" si="15"/>
        <v>0</v>
      </c>
    </row>
    <row r="22" spans="1:127" s="47" customFormat="1" ht="14.25" customHeight="1">
      <c r="A22" s="30">
        <v>11</v>
      </c>
      <c r="B22" s="22" t="s">
        <v>50</v>
      </c>
      <c r="C22" s="167">
        <v>722.3</v>
      </c>
      <c r="D22" s="167"/>
      <c r="E22" s="31">
        <f t="shared" si="7"/>
        <v>105923.8</v>
      </c>
      <c r="F22" s="31">
        <f t="shared" si="20"/>
        <v>37601.599999999999</v>
      </c>
      <c r="G22" s="31">
        <f t="shared" si="21"/>
        <v>32343.899000000001</v>
      </c>
      <c r="H22" s="31">
        <f t="shared" si="10"/>
        <v>86.017347666056764</v>
      </c>
      <c r="I22" s="31">
        <f t="shared" si="17"/>
        <v>-105923.8</v>
      </c>
      <c r="J22" s="31">
        <f t="shared" si="18"/>
        <v>98566.601999999999</v>
      </c>
      <c r="K22" s="32">
        <v>0</v>
      </c>
      <c r="L22" s="32">
        <v>130910.501</v>
      </c>
      <c r="M22" s="33">
        <f t="shared" si="0"/>
        <v>31530</v>
      </c>
      <c r="N22" s="33">
        <f t="shared" si="0"/>
        <v>12997.4</v>
      </c>
      <c r="O22" s="33">
        <f t="shared" si="0"/>
        <v>7739.6989999999996</v>
      </c>
      <c r="P22" s="33">
        <f t="shared" si="11"/>
        <v>59.548055764999155</v>
      </c>
      <c r="Q22" s="34">
        <f t="shared" si="1"/>
        <v>12400</v>
      </c>
      <c r="R22" s="34">
        <f t="shared" si="1"/>
        <v>5900</v>
      </c>
      <c r="S22" s="34">
        <f t="shared" si="1"/>
        <v>3411.95</v>
      </c>
      <c r="T22" s="35">
        <f t="shared" si="22"/>
        <v>57.829661016949153</v>
      </c>
      <c r="U22" s="17">
        <v>400</v>
      </c>
      <c r="V22" s="165">
        <v>233.3</v>
      </c>
      <c r="W22" s="17">
        <v>26.074999999999999</v>
      </c>
      <c r="X22" s="15">
        <f>W22*100/V22</f>
        <v>11.176596656665238</v>
      </c>
      <c r="Y22" s="17">
        <v>11300</v>
      </c>
      <c r="Z22" s="165">
        <v>4100</v>
      </c>
      <c r="AA22" s="17">
        <v>2782.306</v>
      </c>
      <c r="AB22" s="15">
        <f t="shared" si="23"/>
        <v>67.861121951219502</v>
      </c>
      <c r="AC22" s="17">
        <v>12000</v>
      </c>
      <c r="AD22" s="165">
        <v>5666.7</v>
      </c>
      <c r="AE22" s="17">
        <v>3385.875</v>
      </c>
      <c r="AF22" s="15">
        <f t="shared" si="3"/>
        <v>59.75038382127164</v>
      </c>
      <c r="AG22" s="17">
        <v>1180</v>
      </c>
      <c r="AH22" s="165">
        <v>412</v>
      </c>
      <c r="AI22" s="17">
        <v>232</v>
      </c>
      <c r="AJ22" s="15">
        <f>AI22*100/AH22</f>
        <v>56.310679611650485</v>
      </c>
      <c r="AK22" s="17"/>
      <c r="AL22" s="15"/>
      <c r="AM22" s="17"/>
      <c r="AN22" s="15"/>
      <c r="AO22" s="21"/>
      <c r="AP22" s="21"/>
      <c r="AQ22" s="21"/>
      <c r="AR22" s="21"/>
      <c r="AS22" s="21"/>
      <c r="AT22" s="21"/>
      <c r="AU22" s="27">
        <v>72060.100000000006</v>
      </c>
      <c r="AV22" s="165">
        <v>24020</v>
      </c>
      <c r="AW22" s="165">
        <v>24020</v>
      </c>
      <c r="AX22" s="21">
        <v>2333.6999999999998</v>
      </c>
      <c r="AY22" s="21">
        <v>584.20000000000005</v>
      </c>
      <c r="AZ22" s="17">
        <v>584.20000000000005</v>
      </c>
      <c r="BA22" s="26"/>
      <c r="BB22" s="19"/>
      <c r="BC22" s="19"/>
      <c r="BD22" s="21"/>
      <c r="BE22" s="19"/>
      <c r="BF22" s="21"/>
      <c r="BG22" s="33">
        <f t="shared" si="4"/>
        <v>1500</v>
      </c>
      <c r="BH22" s="33">
        <f t="shared" si="4"/>
        <v>785.4</v>
      </c>
      <c r="BI22" s="33">
        <f t="shared" si="4"/>
        <v>122.11199999999999</v>
      </c>
      <c r="BJ22" s="36">
        <f t="shared" si="24"/>
        <v>15.547746371275784</v>
      </c>
      <c r="BK22" s="17">
        <v>1500</v>
      </c>
      <c r="BL22" s="17">
        <v>785.4</v>
      </c>
      <c r="BM22" s="17">
        <v>98.111999999999995</v>
      </c>
      <c r="BN22" s="17"/>
      <c r="BO22" s="17"/>
      <c r="BP22" s="17"/>
      <c r="BQ22" s="17"/>
      <c r="BR22" s="21"/>
      <c r="BS22" s="17"/>
      <c r="BT22" s="165"/>
      <c r="BU22" s="19"/>
      <c r="BV22" s="17">
        <v>24</v>
      </c>
      <c r="BW22" s="19"/>
      <c r="BX22" s="21"/>
      <c r="BY22" s="21"/>
      <c r="BZ22" s="21"/>
      <c r="CA22" s="21"/>
      <c r="CB22" s="165"/>
      <c r="CC22" s="16"/>
      <c r="CD22" s="37"/>
      <c r="CE22" s="37"/>
      <c r="CF22" s="165">
        <v>5150</v>
      </c>
      <c r="CG22" s="17">
        <v>1800</v>
      </c>
      <c r="CH22" s="17">
        <v>1191.3309999999999</v>
      </c>
      <c r="CI22" s="17"/>
      <c r="CJ22" s="17"/>
      <c r="CK22" s="17"/>
      <c r="CL22" s="165"/>
      <c r="CM22" s="21"/>
      <c r="CN22" s="169"/>
      <c r="CO22" s="165"/>
      <c r="CP22" s="17"/>
      <c r="CQ22" s="17"/>
      <c r="CR22" s="165"/>
      <c r="CS22" s="21"/>
      <c r="CT22" s="17"/>
      <c r="CU22" s="17"/>
      <c r="CV22" s="17"/>
      <c r="CW22" s="17"/>
      <c r="CX22" s="17"/>
      <c r="CY22" s="31">
        <f t="shared" si="5"/>
        <v>105923.8</v>
      </c>
      <c r="CZ22" s="31">
        <f t="shared" si="5"/>
        <v>37601.599999999999</v>
      </c>
      <c r="DA22" s="31">
        <f t="shared" si="5"/>
        <v>32343.899000000001</v>
      </c>
      <c r="DB22" s="17"/>
      <c r="DC22" s="21"/>
      <c r="DD22" s="21"/>
      <c r="DE22" s="21"/>
      <c r="DF22" s="18"/>
      <c r="DG22" s="17"/>
      <c r="DH22" s="21"/>
      <c r="DI22" s="21"/>
      <c r="DJ22" s="21"/>
      <c r="DK22" s="21"/>
      <c r="DL22" s="18"/>
      <c r="DM22" s="17"/>
      <c r="DN22" s="21"/>
      <c r="DO22" s="21"/>
      <c r="DP22" s="21"/>
      <c r="DQ22" s="17"/>
      <c r="DR22" s="21"/>
      <c r="DS22" s="17"/>
      <c r="DT22" s="21"/>
      <c r="DU22" s="39">
        <f t="shared" si="15"/>
        <v>0</v>
      </c>
      <c r="DV22" s="39">
        <f t="shared" si="15"/>
        <v>0</v>
      </c>
      <c r="DW22" s="39">
        <f t="shared" si="15"/>
        <v>0</v>
      </c>
    </row>
    <row r="23" spans="1:127" s="47" customFormat="1" ht="14.25" customHeight="1">
      <c r="A23" s="30">
        <v>12</v>
      </c>
      <c r="B23" s="22" t="s">
        <v>51</v>
      </c>
      <c r="C23" s="167">
        <v>93.7</v>
      </c>
      <c r="D23" s="167"/>
      <c r="E23" s="31">
        <f t="shared" si="7"/>
        <v>11706.4</v>
      </c>
      <c r="F23" s="31">
        <f t="shared" si="20"/>
        <v>4133.2</v>
      </c>
      <c r="G23" s="31">
        <f t="shared" si="21"/>
        <v>3987.1610000000001</v>
      </c>
      <c r="H23" s="31">
        <f t="shared" si="10"/>
        <v>96.466684409174491</v>
      </c>
      <c r="I23" s="31">
        <f t="shared" si="17"/>
        <v>-11706.4</v>
      </c>
      <c r="J23" s="31">
        <f t="shared" si="18"/>
        <v>126923.34</v>
      </c>
      <c r="K23" s="32">
        <v>0</v>
      </c>
      <c r="L23" s="32">
        <v>130910.501</v>
      </c>
      <c r="M23" s="33">
        <f t="shared" si="0"/>
        <v>2137</v>
      </c>
      <c r="N23" s="33">
        <f t="shared" si="0"/>
        <v>943.4</v>
      </c>
      <c r="O23" s="33">
        <f t="shared" si="0"/>
        <v>797.36099999999999</v>
      </c>
      <c r="P23" s="33">
        <f t="shared" si="11"/>
        <v>84.519927920288325</v>
      </c>
      <c r="Q23" s="34">
        <f t="shared" si="1"/>
        <v>1635.8</v>
      </c>
      <c r="R23" s="34">
        <f t="shared" si="1"/>
        <v>703.3</v>
      </c>
      <c r="S23" s="34">
        <f t="shared" si="1"/>
        <v>529.26099999999997</v>
      </c>
      <c r="T23" s="35">
        <f t="shared" si="22"/>
        <v>75.253945684629613</v>
      </c>
      <c r="U23" s="17">
        <v>17.8</v>
      </c>
      <c r="V23" s="165">
        <v>0</v>
      </c>
      <c r="W23" s="17">
        <v>17.881</v>
      </c>
      <c r="X23" s="15">
        <v>0</v>
      </c>
      <c r="Y23" s="17">
        <v>480.1</v>
      </c>
      <c r="Z23" s="165">
        <v>240.1</v>
      </c>
      <c r="AA23" s="17">
        <v>240.1</v>
      </c>
      <c r="AB23" s="15">
        <f t="shared" si="23"/>
        <v>100</v>
      </c>
      <c r="AC23" s="17">
        <v>1618</v>
      </c>
      <c r="AD23" s="165">
        <v>703.3</v>
      </c>
      <c r="AE23" s="17">
        <v>511.38</v>
      </c>
      <c r="AF23" s="15">
        <f t="shared" si="3"/>
        <v>72.711502914830092</v>
      </c>
      <c r="AG23" s="17"/>
      <c r="AH23" s="165"/>
      <c r="AI23" s="17"/>
      <c r="AJ23" s="15"/>
      <c r="AK23" s="17"/>
      <c r="AL23" s="15"/>
      <c r="AM23" s="17"/>
      <c r="AN23" s="15"/>
      <c r="AO23" s="21"/>
      <c r="AP23" s="21"/>
      <c r="AQ23" s="21"/>
      <c r="AR23" s="21"/>
      <c r="AS23" s="21"/>
      <c r="AT23" s="21"/>
      <c r="AU23" s="27">
        <v>9569.4</v>
      </c>
      <c r="AV23" s="165">
        <v>3189.8</v>
      </c>
      <c r="AW23" s="165">
        <v>3189.8</v>
      </c>
      <c r="AX23" s="27"/>
      <c r="AY23" s="21"/>
      <c r="AZ23" s="17"/>
      <c r="BA23" s="21"/>
      <c r="BB23" s="19"/>
      <c r="BC23" s="19"/>
      <c r="BD23" s="19"/>
      <c r="BE23" s="19"/>
      <c r="BF23" s="21"/>
      <c r="BG23" s="33">
        <f t="shared" si="4"/>
        <v>21.1</v>
      </c>
      <c r="BH23" s="33">
        <f t="shared" si="4"/>
        <v>0</v>
      </c>
      <c r="BI23" s="33">
        <f t="shared" si="4"/>
        <v>0</v>
      </c>
      <c r="BJ23" s="36" t="e">
        <f t="shared" si="24"/>
        <v>#DIV/0!</v>
      </c>
      <c r="BK23" s="17">
        <v>21.1</v>
      </c>
      <c r="BL23" s="17">
        <v>0</v>
      </c>
      <c r="BM23" s="17">
        <v>0</v>
      </c>
      <c r="BN23" s="17"/>
      <c r="BO23" s="17"/>
      <c r="BP23" s="17"/>
      <c r="BQ23" s="17"/>
      <c r="BR23" s="21"/>
      <c r="BS23" s="17"/>
      <c r="BT23" s="165"/>
      <c r="BU23" s="19"/>
      <c r="BV23" s="17"/>
      <c r="BW23" s="19"/>
      <c r="BX23" s="21"/>
      <c r="BY23" s="21"/>
      <c r="BZ23" s="21"/>
      <c r="CA23" s="21"/>
      <c r="CB23" s="165"/>
      <c r="CC23" s="16"/>
      <c r="CD23" s="37"/>
      <c r="CE23" s="37"/>
      <c r="CF23" s="165"/>
      <c r="CG23" s="17"/>
      <c r="CH23" s="17">
        <v>28</v>
      </c>
      <c r="CI23" s="17"/>
      <c r="CJ23" s="17"/>
      <c r="CK23" s="17"/>
      <c r="CL23" s="165"/>
      <c r="CM23" s="21"/>
      <c r="CN23" s="169"/>
      <c r="CO23" s="165"/>
      <c r="CP23" s="16"/>
      <c r="CQ23" s="17"/>
      <c r="CR23" s="165"/>
      <c r="CS23" s="16"/>
      <c r="CT23" s="17"/>
      <c r="CU23" s="17"/>
      <c r="CV23" s="17"/>
      <c r="CW23" s="17"/>
      <c r="CX23" s="17"/>
      <c r="CY23" s="31">
        <f t="shared" si="5"/>
        <v>11706.4</v>
      </c>
      <c r="CZ23" s="31">
        <f t="shared" si="5"/>
        <v>4133.2</v>
      </c>
      <c r="DA23" s="31">
        <f t="shared" si="5"/>
        <v>3987.1610000000001</v>
      </c>
      <c r="DB23" s="17"/>
      <c r="DC23" s="21"/>
      <c r="DD23" s="21"/>
      <c r="DE23" s="21"/>
      <c r="DF23" s="18"/>
      <c r="DG23" s="17"/>
      <c r="DH23" s="21"/>
      <c r="DI23" s="21"/>
      <c r="DJ23" s="21"/>
      <c r="DK23" s="21"/>
      <c r="DL23" s="18"/>
      <c r="DM23" s="17"/>
      <c r="DN23" s="21"/>
      <c r="DO23" s="21"/>
      <c r="DP23" s="21"/>
      <c r="DQ23" s="17"/>
      <c r="DR23" s="38"/>
      <c r="DS23" s="17"/>
      <c r="DT23" s="21"/>
      <c r="DU23" s="39">
        <f t="shared" si="15"/>
        <v>0</v>
      </c>
      <c r="DV23" s="39">
        <f t="shared" si="15"/>
        <v>0</v>
      </c>
      <c r="DW23" s="39">
        <f t="shared" si="15"/>
        <v>0</v>
      </c>
    </row>
    <row r="24" spans="1:127" s="47" customFormat="1" ht="14.25" customHeight="1">
      <c r="A24" s="30">
        <v>13</v>
      </c>
      <c r="B24" s="22" t="s">
        <v>52</v>
      </c>
      <c r="C24" s="167">
        <v>1824.2</v>
      </c>
      <c r="D24" s="167"/>
      <c r="E24" s="31">
        <f t="shared" si="7"/>
        <v>79759.7</v>
      </c>
      <c r="F24" s="31">
        <f t="shared" si="20"/>
        <v>25033.200000000001</v>
      </c>
      <c r="G24" s="31">
        <f t="shared" si="21"/>
        <v>25733.897000000001</v>
      </c>
      <c r="H24" s="31">
        <f t="shared" si="10"/>
        <v>102.79907083393253</v>
      </c>
      <c r="I24" s="31">
        <f t="shared" si="17"/>
        <v>-79759.7</v>
      </c>
      <c r="J24" s="31">
        <f t="shared" si="18"/>
        <v>105176.60400000001</v>
      </c>
      <c r="K24" s="32">
        <v>0</v>
      </c>
      <c r="L24" s="32">
        <v>130910.501</v>
      </c>
      <c r="M24" s="33">
        <f t="shared" si="0"/>
        <v>16906.3</v>
      </c>
      <c r="N24" s="33">
        <f t="shared" si="0"/>
        <v>4082</v>
      </c>
      <c r="O24" s="33">
        <f t="shared" si="0"/>
        <v>4782.6969999999992</v>
      </c>
      <c r="P24" s="33">
        <f t="shared" si="11"/>
        <v>117.1655316021558</v>
      </c>
      <c r="Q24" s="34">
        <f t="shared" si="1"/>
        <v>7217.3</v>
      </c>
      <c r="R24" s="34">
        <f t="shared" si="1"/>
        <v>1852</v>
      </c>
      <c r="S24" s="34">
        <f t="shared" si="1"/>
        <v>2446.8000000000002</v>
      </c>
      <c r="T24" s="35">
        <f t="shared" si="22"/>
        <v>132.11663066954645</v>
      </c>
      <c r="U24" s="17">
        <v>58.3</v>
      </c>
      <c r="V24" s="165">
        <v>18.7</v>
      </c>
      <c r="W24" s="17">
        <v>2.09</v>
      </c>
      <c r="X24" s="15">
        <f>W24*100/V24</f>
        <v>11.176470588235295</v>
      </c>
      <c r="Y24" s="17">
        <v>5569</v>
      </c>
      <c r="Z24" s="165">
        <v>1233.3</v>
      </c>
      <c r="AA24" s="17">
        <v>1042.097</v>
      </c>
      <c r="AB24" s="15">
        <f t="shared" si="23"/>
        <v>84.496635044190384</v>
      </c>
      <c r="AC24" s="17">
        <v>7159</v>
      </c>
      <c r="AD24" s="165">
        <v>1833.3</v>
      </c>
      <c r="AE24" s="17">
        <v>2444.71</v>
      </c>
      <c r="AF24" s="15">
        <f t="shared" si="3"/>
        <v>133.35024273168602</v>
      </c>
      <c r="AG24" s="17">
        <v>570</v>
      </c>
      <c r="AH24" s="165">
        <v>186.7</v>
      </c>
      <c r="AI24" s="17">
        <v>149.69999999999999</v>
      </c>
      <c r="AJ24" s="15">
        <f>AI24*100/AH24</f>
        <v>80.182110337439738</v>
      </c>
      <c r="AK24" s="17"/>
      <c r="AL24" s="15"/>
      <c r="AM24" s="17"/>
      <c r="AN24" s="15"/>
      <c r="AO24" s="21"/>
      <c r="AP24" s="21"/>
      <c r="AQ24" s="21"/>
      <c r="AR24" s="21"/>
      <c r="AS24" s="21"/>
      <c r="AT24" s="21"/>
      <c r="AU24" s="27">
        <v>62853.4</v>
      </c>
      <c r="AV24" s="165">
        <v>20951.2</v>
      </c>
      <c r="AW24" s="165">
        <v>20951.2</v>
      </c>
      <c r="AX24" s="21"/>
      <c r="AY24" s="21"/>
      <c r="AZ24" s="17"/>
      <c r="BA24" s="26"/>
      <c r="BB24" s="19"/>
      <c r="BC24" s="19"/>
      <c r="BD24" s="19"/>
      <c r="BE24" s="19"/>
      <c r="BF24" s="21"/>
      <c r="BG24" s="33">
        <f t="shared" si="4"/>
        <v>750</v>
      </c>
      <c r="BH24" s="33">
        <f t="shared" si="4"/>
        <v>176.7</v>
      </c>
      <c r="BI24" s="33">
        <f t="shared" si="4"/>
        <v>178.7</v>
      </c>
      <c r="BJ24" s="36">
        <f t="shared" si="24"/>
        <v>101.13186191284665</v>
      </c>
      <c r="BK24" s="17">
        <v>750</v>
      </c>
      <c r="BL24" s="17">
        <v>176.7</v>
      </c>
      <c r="BM24" s="17">
        <v>178.7</v>
      </c>
      <c r="BN24" s="17"/>
      <c r="BO24" s="17"/>
      <c r="BP24" s="17"/>
      <c r="BQ24" s="17"/>
      <c r="BR24" s="21"/>
      <c r="BS24" s="17"/>
      <c r="BT24" s="165"/>
      <c r="BU24" s="19"/>
      <c r="BV24" s="17"/>
      <c r="BW24" s="19"/>
      <c r="BX24" s="21"/>
      <c r="BY24" s="21"/>
      <c r="BZ24" s="21"/>
      <c r="CA24" s="21"/>
      <c r="CB24" s="165"/>
      <c r="CC24" s="16"/>
      <c r="CD24" s="37"/>
      <c r="CE24" s="37"/>
      <c r="CF24" s="165">
        <v>2800</v>
      </c>
      <c r="CG24" s="17">
        <v>633.29999999999995</v>
      </c>
      <c r="CH24" s="17">
        <v>965.4</v>
      </c>
      <c r="CI24" s="17">
        <v>600</v>
      </c>
      <c r="CJ24" s="17">
        <v>200</v>
      </c>
      <c r="CK24" s="17">
        <v>88.6</v>
      </c>
      <c r="CL24" s="165"/>
      <c r="CM24" s="21"/>
      <c r="CN24" s="169"/>
      <c r="CO24" s="165"/>
      <c r="CP24" s="16"/>
      <c r="CQ24" s="17"/>
      <c r="CR24" s="165"/>
      <c r="CS24" s="21"/>
      <c r="CT24" s="17"/>
      <c r="CU24" s="17"/>
      <c r="CV24" s="17"/>
      <c r="CW24" s="17"/>
      <c r="CX24" s="17"/>
      <c r="CY24" s="31">
        <f t="shared" si="5"/>
        <v>79759.7</v>
      </c>
      <c r="CZ24" s="31">
        <f t="shared" si="5"/>
        <v>25033.200000000001</v>
      </c>
      <c r="DA24" s="31">
        <f t="shared" si="5"/>
        <v>25733.897000000001</v>
      </c>
      <c r="DB24" s="17"/>
      <c r="DC24" s="21"/>
      <c r="DD24" s="21"/>
      <c r="DE24" s="18"/>
      <c r="DF24" s="18"/>
      <c r="DG24" s="17"/>
      <c r="DH24" s="21"/>
      <c r="DI24" s="21"/>
      <c r="DJ24" s="21"/>
      <c r="DK24" s="21"/>
      <c r="DL24" s="18"/>
      <c r="DM24" s="17"/>
      <c r="DN24" s="21"/>
      <c r="DO24" s="21"/>
      <c r="DP24" s="21"/>
      <c r="DQ24" s="17"/>
      <c r="DR24" s="40"/>
      <c r="DS24" s="17"/>
      <c r="DT24" s="21"/>
      <c r="DU24" s="39">
        <f t="shared" si="15"/>
        <v>0</v>
      </c>
      <c r="DV24" s="39">
        <f t="shared" si="15"/>
        <v>0</v>
      </c>
      <c r="DW24" s="39">
        <f t="shared" si="15"/>
        <v>0</v>
      </c>
    </row>
    <row r="25" spans="1:127" s="47" customFormat="1" ht="14.25" customHeight="1">
      <c r="A25" s="30">
        <v>14</v>
      </c>
      <c r="B25" s="22" t="s">
        <v>53</v>
      </c>
      <c r="C25" s="167">
        <v>0</v>
      </c>
      <c r="D25" s="167"/>
      <c r="E25" s="31">
        <f t="shared" ref="E25:F35" si="25">CY25+DU25-DQ25</f>
        <v>49040.3</v>
      </c>
      <c r="F25" s="31">
        <f t="shared" si="25"/>
        <v>15937</v>
      </c>
      <c r="G25" s="31">
        <f t="shared" ref="G25:G35" si="26">DA25+DW25+CX25-DS25</f>
        <v>14826.376999999999</v>
      </c>
      <c r="H25" s="31">
        <f t="shared" si="10"/>
        <v>93.031166467967623</v>
      </c>
      <c r="I25" s="31">
        <f t="shared" si="17"/>
        <v>-49040.3</v>
      </c>
      <c r="J25" s="31">
        <f t="shared" si="18"/>
        <v>116084.12400000001</v>
      </c>
      <c r="K25" s="32">
        <v>0</v>
      </c>
      <c r="L25" s="32">
        <v>130910.501</v>
      </c>
      <c r="M25" s="33">
        <f t="shared" si="0"/>
        <v>10019.799999999999</v>
      </c>
      <c r="N25" s="33">
        <f t="shared" si="0"/>
        <v>3430.2</v>
      </c>
      <c r="O25" s="33">
        <f t="shared" si="0"/>
        <v>1819.577</v>
      </c>
      <c r="P25" s="33">
        <f t="shared" si="11"/>
        <v>53.045799078770919</v>
      </c>
      <c r="Q25" s="34">
        <f t="shared" si="1"/>
        <v>4548.7</v>
      </c>
      <c r="R25" s="34">
        <f t="shared" si="1"/>
        <v>1590.6</v>
      </c>
      <c r="S25" s="34">
        <f t="shared" si="1"/>
        <v>682.08699999999999</v>
      </c>
      <c r="T25" s="35">
        <f t="shared" si="22"/>
        <v>42.882371432163964</v>
      </c>
      <c r="U25" s="17"/>
      <c r="V25" s="165"/>
      <c r="W25" s="17">
        <v>7.8570000000000002</v>
      </c>
      <c r="X25" s="15"/>
      <c r="Y25" s="17">
        <v>2889.1</v>
      </c>
      <c r="Z25" s="165">
        <v>1209.0999999999999</v>
      </c>
      <c r="AA25" s="17">
        <v>417.99</v>
      </c>
      <c r="AB25" s="15">
        <f t="shared" si="23"/>
        <v>34.570341576379128</v>
      </c>
      <c r="AC25" s="17">
        <v>4548.7</v>
      </c>
      <c r="AD25" s="165">
        <v>1590.6</v>
      </c>
      <c r="AE25" s="17">
        <v>674.23</v>
      </c>
      <c r="AF25" s="15">
        <f t="shared" si="3"/>
        <v>42.388406890481583</v>
      </c>
      <c r="AG25" s="17">
        <v>670</v>
      </c>
      <c r="AH25" s="165">
        <v>80</v>
      </c>
      <c r="AI25" s="17">
        <v>10</v>
      </c>
      <c r="AJ25" s="15">
        <f>AI25*100/AH25</f>
        <v>12.5</v>
      </c>
      <c r="AK25" s="17"/>
      <c r="AL25" s="15"/>
      <c r="AM25" s="17"/>
      <c r="AN25" s="15"/>
      <c r="AO25" s="21"/>
      <c r="AP25" s="21"/>
      <c r="AQ25" s="21"/>
      <c r="AR25" s="21"/>
      <c r="AS25" s="21"/>
      <c r="AT25" s="21"/>
      <c r="AU25" s="27">
        <v>33020.5</v>
      </c>
      <c r="AV25" s="165">
        <v>11006.8</v>
      </c>
      <c r="AW25" s="165">
        <v>11006.8</v>
      </c>
      <c r="AX25" s="21"/>
      <c r="AY25" s="44"/>
      <c r="AZ25" s="17"/>
      <c r="BA25" s="26"/>
      <c r="BB25" s="19"/>
      <c r="BC25" s="19"/>
      <c r="BD25" s="19"/>
      <c r="BE25" s="19"/>
      <c r="BF25" s="21"/>
      <c r="BG25" s="33">
        <f t="shared" si="4"/>
        <v>422</v>
      </c>
      <c r="BH25" s="33">
        <f t="shared" si="4"/>
        <v>140.5</v>
      </c>
      <c r="BI25" s="33">
        <f t="shared" si="4"/>
        <v>225.5</v>
      </c>
      <c r="BJ25" s="36">
        <f t="shared" si="24"/>
        <v>160.4982206405694</v>
      </c>
      <c r="BK25" s="17">
        <v>200</v>
      </c>
      <c r="BL25" s="17">
        <v>53.3</v>
      </c>
      <c r="BM25" s="17">
        <v>170</v>
      </c>
      <c r="BN25" s="17"/>
      <c r="BO25" s="17"/>
      <c r="BP25" s="17"/>
      <c r="BQ25" s="17"/>
      <c r="BR25" s="21"/>
      <c r="BS25" s="17"/>
      <c r="BT25" s="16">
        <v>222</v>
      </c>
      <c r="BU25" s="19">
        <v>87.2</v>
      </c>
      <c r="BV25" s="17">
        <v>55.5</v>
      </c>
      <c r="BW25" s="19"/>
      <c r="BX25" s="21"/>
      <c r="BY25" s="21"/>
      <c r="BZ25" s="21"/>
      <c r="CA25" s="21"/>
      <c r="CB25" s="165"/>
      <c r="CC25" s="16"/>
      <c r="CD25" s="37"/>
      <c r="CE25" s="37"/>
      <c r="CF25" s="165">
        <v>1490</v>
      </c>
      <c r="CG25" s="17">
        <v>410</v>
      </c>
      <c r="CH25" s="17">
        <v>484</v>
      </c>
      <c r="CI25" s="17">
        <v>290</v>
      </c>
      <c r="CJ25" s="17">
        <v>10</v>
      </c>
      <c r="CK25" s="17">
        <v>100</v>
      </c>
      <c r="CL25" s="165"/>
      <c r="CM25" s="21"/>
      <c r="CN25" s="169"/>
      <c r="CO25" s="165"/>
      <c r="CP25" s="16"/>
      <c r="CQ25" s="17"/>
      <c r="CR25" s="165">
        <v>6000</v>
      </c>
      <c r="CS25" s="15">
        <v>1500</v>
      </c>
      <c r="CT25" s="17">
        <v>2000</v>
      </c>
      <c r="CU25" s="17"/>
      <c r="CV25" s="17"/>
      <c r="CW25" s="17"/>
      <c r="CX25" s="17"/>
      <c r="CY25" s="31">
        <f t="shared" si="5"/>
        <v>49040.3</v>
      </c>
      <c r="CZ25" s="31">
        <f t="shared" si="5"/>
        <v>15937</v>
      </c>
      <c r="DA25" s="31">
        <f t="shared" si="5"/>
        <v>14826.376999999999</v>
      </c>
      <c r="DB25" s="17"/>
      <c r="DC25" s="21"/>
      <c r="DD25" s="21"/>
      <c r="DE25" s="21"/>
      <c r="DF25" s="18"/>
      <c r="DG25" s="17"/>
      <c r="DH25" s="21"/>
      <c r="DI25" s="21"/>
      <c r="DJ25" s="21"/>
      <c r="DK25" s="21"/>
      <c r="DL25" s="18"/>
      <c r="DM25" s="17"/>
      <c r="DN25" s="21"/>
      <c r="DO25" s="21"/>
      <c r="DP25" s="21"/>
      <c r="DQ25" s="17"/>
      <c r="DR25" s="38"/>
      <c r="DS25" s="17"/>
      <c r="DT25" s="21"/>
      <c r="DU25" s="39">
        <f t="shared" si="15"/>
        <v>0</v>
      </c>
      <c r="DV25" s="39">
        <f t="shared" si="15"/>
        <v>0</v>
      </c>
      <c r="DW25" s="39">
        <f t="shared" si="15"/>
        <v>0</v>
      </c>
    </row>
    <row r="26" spans="1:127" s="47" customFormat="1" ht="14.25" customHeight="1">
      <c r="A26" s="30">
        <v>15</v>
      </c>
      <c r="B26" s="22" t="s">
        <v>54</v>
      </c>
      <c r="C26" s="167">
        <v>1210.8</v>
      </c>
      <c r="D26" s="167"/>
      <c r="E26" s="31">
        <f t="shared" si="25"/>
        <v>8032.3</v>
      </c>
      <c r="F26" s="31">
        <f t="shared" si="25"/>
        <v>3011.3</v>
      </c>
      <c r="G26" s="31">
        <f t="shared" si="26"/>
        <v>2742.0879999999997</v>
      </c>
      <c r="H26" s="31">
        <f t="shared" si="10"/>
        <v>91.059940889316891</v>
      </c>
      <c r="I26" s="31">
        <f t="shared" si="17"/>
        <v>-8032.3</v>
      </c>
      <c r="J26" s="31">
        <f t="shared" si="18"/>
        <v>128168.413</v>
      </c>
      <c r="K26" s="32">
        <v>0</v>
      </c>
      <c r="L26" s="32">
        <v>130910.501</v>
      </c>
      <c r="M26" s="33">
        <f t="shared" si="0"/>
        <v>4019.7</v>
      </c>
      <c r="N26" s="33">
        <f t="shared" si="0"/>
        <v>1673.7</v>
      </c>
      <c r="O26" s="33">
        <f t="shared" si="0"/>
        <v>1404.4879999999998</v>
      </c>
      <c r="P26" s="33">
        <f t="shared" si="11"/>
        <v>83.915158033100298</v>
      </c>
      <c r="Q26" s="34">
        <f t="shared" si="1"/>
        <v>1854.2</v>
      </c>
      <c r="R26" s="34">
        <f t="shared" si="1"/>
        <v>680.7</v>
      </c>
      <c r="S26" s="34">
        <f t="shared" si="1"/>
        <v>808.31799999999998</v>
      </c>
      <c r="T26" s="35">
        <f t="shared" si="22"/>
        <v>118.74805347436461</v>
      </c>
      <c r="U26" s="17">
        <v>600</v>
      </c>
      <c r="V26" s="165">
        <v>280.7</v>
      </c>
      <c r="W26" s="17">
        <v>479.738</v>
      </c>
      <c r="X26" s="15">
        <f>W26*100/V26</f>
        <v>170.90773067331673</v>
      </c>
      <c r="Y26" s="17">
        <v>1454.3</v>
      </c>
      <c r="Z26" s="165">
        <v>650</v>
      </c>
      <c r="AA26" s="17">
        <v>554.66999999999996</v>
      </c>
      <c r="AB26" s="15">
        <f t="shared" si="23"/>
        <v>85.333846153846139</v>
      </c>
      <c r="AC26" s="17">
        <v>1254.2</v>
      </c>
      <c r="AD26" s="165">
        <v>400</v>
      </c>
      <c r="AE26" s="17">
        <v>328.58</v>
      </c>
      <c r="AF26" s="15">
        <f t="shared" si="3"/>
        <v>82.144999999999996</v>
      </c>
      <c r="AG26" s="17">
        <v>6</v>
      </c>
      <c r="AH26" s="165">
        <v>2</v>
      </c>
      <c r="AI26" s="17">
        <v>1.5</v>
      </c>
      <c r="AJ26" s="15">
        <f>AI26*100/AH26</f>
        <v>75</v>
      </c>
      <c r="AK26" s="17"/>
      <c r="AL26" s="15"/>
      <c r="AM26" s="17"/>
      <c r="AN26" s="15"/>
      <c r="AO26" s="21"/>
      <c r="AP26" s="21"/>
      <c r="AQ26" s="21"/>
      <c r="AR26" s="21"/>
      <c r="AS26" s="21"/>
      <c r="AT26" s="21"/>
      <c r="AU26" s="27">
        <v>4012.6</v>
      </c>
      <c r="AV26" s="165">
        <v>1337.6</v>
      </c>
      <c r="AW26" s="165">
        <v>1337.6</v>
      </c>
      <c r="AX26" s="21"/>
      <c r="AY26" s="21"/>
      <c r="AZ26" s="17"/>
      <c r="BA26" s="26"/>
      <c r="BB26" s="19"/>
      <c r="BC26" s="19"/>
      <c r="BD26" s="19"/>
      <c r="BE26" s="19"/>
      <c r="BF26" s="21"/>
      <c r="BG26" s="33">
        <f t="shared" si="4"/>
        <v>605.20000000000005</v>
      </c>
      <c r="BH26" s="33">
        <f t="shared" si="4"/>
        <v>277</v>
      </c>
      <c r="BI26" s="33">
        <f t="shared" si="4"/>
        <v>16</v>
      </c>
      <c r="BJ26" s="36">
        <f t="shared" si="24"/>
        <v>5.7761732851985563</v>
      </c>
      <c r="BK26" s="17">
        <v>605.20000000000005</v>
      </c>
      <c r="BL26" s="17">
        <v>277</v>
      </c>
      <c r="BM26" s="17">
        <v>16</v>
      </c>
      <c r="BN26" s="17"/>
      <c r="BO26" s="17"/>
      <c r="BP26" s="17"/>
      <c r="BQ26" s="17"/>
      <c r="BR26" s="21"/>
      <c r="BS26" s="17"/>
      <c r="BT26" s="165"/>
      <c r="BU26" s="19"/>
      <c r="BV26" s="17"/>
      <c r="BW26" s="19"/>
      <c r="BX26" s="21"/>
      <c r="BY26" s="21"/>
      <c r="BZ26" s="21"/>
      <c r="CA26" s="21"/>
      <c r="CB26" s="165"/>
      <c r="CC26" s="16"/>
      <c r="CD26" s="37"/>
      <c r="CE26" s="37"/>
      <c r="CF26" s="165">
        <v>100</v>
      </c>
      <c r="CG26" s="17">
        <v>64</v>
      </c>
      <c r="CH26" s="17">
        <v>24</v>
      </c>
      <c r="CI26" s="17"/>
      <c r="CJ26" s="17"/>
      <c r="CK26" s="17"/>
      <c r="CL26" s="165"/>
      <c r="CM26" s="21"/>
      <c r="CN26" s="169"/>
      <c r="CO26" s="165"/>
      <c r="CP26" s="16"/>
      <c r="CQ26" s="17"/>
      <c r="CR26" s="165"/>
      <c r="CS26" s="21"/>
      <c r="CT26" s="17"/>
      <c r="CU26" s="17"/>
      <c r="CV26" s="17"/>
      <c r="CW26" s="17"/>
      <c r="CX26" s="17"/>
      <c r="CY26" s="31">
        <f t="shared" si="5"/>
        <v>8032.3</v>
      </c>
      <c r="CZ26" s="31">
        <f t="shared" si="5"/>
        <v>3011.3</v>
      </c>
      <c r="DA26" s="31">
        <f t="shared" si="5"/>
        <v>2742.0879999999997</v>
      </c>
      <c r="DB26" s="17"/>
      <c r="DC26" s="21"/>
      <c r="DD26" s="21"/>
      <c r="DE26" s="21"/>
      <c r="DF26" s="18"/>
      <c r="DG26" s="17"/>
      <c r="DH26" s="21"/>
      <c r="DI26" s="21"/>
      <c r="DJ26" s="21"/>
      <c r="DK26" s="21"/>
      <c r="DL26" s="18"/>
      <c r="DM26" s="17"/>
      <c r="DN26" s="21"/>
      <c r="DO26" s="21"/>
      <c r="DP26" s="21"/>
      <c r="DQ26" s="17"/>
      <c r="DR26" s="38"/>
      <c r="DS26" s="17"/>
      <c r="DT26" s="21"/>
      <c r="DU26" s="39">
        <f t="shared" si="15"/>
        <v>0</v>
      </c>
      <c r="DV26" s="39">
        <f t="shared" si="15"/>
        <v>0</v>
      </c>
      <c r="DW26" s="39">
        <f t="shared" si="15"/>
        <v>0</v>
      </c>
    </row>
    <row r="27" spans="1:127" s="47" customFormat="1" ht="14.25" customHeight="1">
      <c r="A27" s="30">
        <v>16</v>
      </c>
      <c r="B27" s="22" t="s">
        <v>55</v>
      </c>
      <c r="C27" s="167">
        <v>2340.8000000000002</v>
      </c>
      <c r="D27" s="167"/>
      <c r="E27" s="31">
        <f t="shared" si="25"/>
        <v>14286</v>
      </c>
      <c r="F27" s="31">
        <f t="shared" si="25"/>
        <v>4568.3</v>
      </c>
      <c r="G27" s="31">
        <f t="shared" si="26"/>
        <v>3976.3980000000001</v>
      </c>
      <c r="H27" s="31">
        <f t="shared" si="10"/>
        <v>87.043276492349449</v>
      </c>
      <c r="I27" s="31">
        <f t="shared" si="17"/>
        <v>-14286</v>
      </c>
      <c r="J27" s="31">
        <f t="shared" si="18"/>
        <v>126934.103</v>
      </c>
      <c r="K27" s="32">
        <v>0</v>
      </c>
      <c r="L27" s="32">
        <v>130910.501</v>
      </c>
      <c r="M27" s="33">
        <f t="shared" si="0"/>
        <v>6726.2</v>
      </c>
      <c r="N27" s="33">
        <f t="shared" si="0"/>
        <v>2048.3000000000002</v>
      </c>
      <c r="O27" s="33">
        <f t="shared" si="0"/>
        <v>1456.3979999999997</v>
      </c>
      <c r="P27" s="33">
        <f t="shared" si="11"/>
        <v>71.102768149196876</v>
      </c>
      <c r="Q27" s="34">
        <f t="shared" si="1"/>
        <v>900</v>
      </c>
      <c r="R27" s="34">
        <f t="shared" si="1"/>
        <v>490</v>
      </c>
      <c r="S27" s="34">
        <f t="shared" si="1"/>
        <v>294.09800000000001</v>
      </c>
      <c r="T27" s="35">
        <f t="shared" si="22"/>
        <v>60.02000000000001</v>
      </c>
      <c r="U27" s="17">
        <v>5</v>
      </c>
      <c r="V27" s="165">
        <v>3.3</v>
      </c>
      <c r="W27" s="17">
        <v>2.3380000000000001</v>
      </c>
      <c r="X27" s="15">
        <f>W27*100/V27</f>
        <v>70.848484848484858</v>
      </c>
      <c r="Y27" s="17">
        <v>3900</v>
      </c>
      <c r="Z27" s="165">
        <v>933.3</v>
      </c>
      <c r="AA27" s="17">
        <v>791.8</v>
      </c>
      <c r="AB27" s="15">
        <f t="shared" si="23"/>
        <v>84.838744240865751</v>
      </c>
      <c r="AC27" s="17">
        <v>895</v>
      </c>
      <c r="AD27" s="165">
        <v>486.7</v>
      </c>
      <c r="AE27" s="17">
        <v>291.76</v>
      </c>
      <c r="AF27" s="15">
        <f t="shared" si="3"/>
        <v>59.946579001438259</v>
      </c>
      <c r="AG27" s="17">
        <v>100</v>
      </c>
      <c r="AH27" s="165">
        <v>33.299999999999997</v>
      </c>
      <c r="AI27" s="17">
        <v>1</v>
      </c>
      <c r="AJ27" s="15">
        <f>AI27*100/AH27</f>
        <v>3.0030030030030033</v>
      </c>
      <c r="AK27" s="17"/>
      <c r="AL27" s="15"/>
      <c r="AM27" s="17"/>
      <c r="AN27" s="15"/>
      <c r="AO27" s="21"/>
      <c r="AP27" s="21"/>
      <c r="AQ27" s="21"/>
      <c r="AR27" s="21"/>
      <c r="AS27" s="21"/>
      <c r="AT27" s="21"/>
      <c r="AU27" s="27">
        <v>7559.8</v>
      </c>
      <c r="AV27" s="165">
        <v>2520</v>
      </c>
      <c r="AW27" s="165">
        <v>2520</v>
      </c>
      <c r="AX27" s="21"/>
      <c r="AY27" s="44"/>
      <c r="AZ27" s="17"/>
      <c r="BA27" s="21"/>
      <c r="BB27" s="19"/>
      <c r="BC27" s="19"/>
      <c r="BD27" s="19"/>
      <c r="BE27" s="19"/>
      <c r="BF27" s="21"/>
      <c r="BG27" s="33">
        <f t="shared" si="4"/>
        <v>1150</v>
      </c>
      <c r="BH27" s="33">
        <f t="shared" si="4"/>
        <v>366.7</v>
      </c>
      <c r="BI27" s="33">
        <f t="shared" si="4"/>
        <v>293.63</v>
      </c>
      <c r="BJ27" s="36">
        <f t="shared" si="24"/>
        <v>80.073629670030002</v>
      </c>
      <c r="BK27" s="17">
        <v>1150</v>
      </c>
      <c r="BL27" s="17">
        <v>366.7</v>
      </c>
      <c r="BM27" s="17">
        <v>293.63</v>
      </c>
      <c r="BN27" s="17"/>
      <c r="BO27" s="17"/>
      <c r="BP27" s="17"/>
      <c r="BQ27" s="17"/>
      <c r="BR27" s="21"/>
      <c r="BS27" s="17"/>
      <c r="BT27" s="165"/>
      <c r="BU27" s="19"/>
      <c r="BV27" s="17"/>
      <c r="BW27" s="19"/>
      <c r="BX27" s="21"/>
      <c r="BY27" s="21"/>
      <c r="BZ27" s="21"/>
      <c r="CA27" s="21"/>
      <c r="CB27" s="165"/>
      <c r="CC27" s="16"/>
      <c r="CD27" s="37"/>
      <c r="CE27" s="37"/>
      <c r="CF27" s="165">
        <v>676.2</v>
      </c>
      <c r="CG27" s="17">
        <v>225</v>
      </c>
      <c r="CH27" s="17">
        <v>75.87</v>
      </c>
      <c r="CI27" s="17">
        <v>676.2</v>
      </c>
      <c r="CJ27" s="17">
        <v>225</v>
      </c>
      <c r="CK27" s="17">
        <v>75.87</v>
      </c>
      <c r="CL27" s="165"/>
      <c r="CM27" s="21"/>
      <c r="CN27" s="169"/>
      <c r="CO27" s="165"/>
      <c r="CP27" s="16"/>
      <c r="CQ27" s="17"/>
      <c r="CR27" s="165"/>
      <c r="CS27" s="21"/>
      <c r="CT27" s="17"/>
      <c r="CU27" s="17"/>
      <c r="CV27" s="17"/>
      <c r="CW27" s="17"/>
      <c r="CX27" s="17"/>
      <c r="CY27" s="31">
        <f t="shared" si="5"/>
        <v>14286</v>
      </c>
      <c r="CZ27" s="31">
        <f t="shared" si="5"/>
        <v>4568.3</v>
      </c>
      <c r="DA27" s="31">
        <f t="shared" si="5"/>
        <v>3976.3980000000001</v>
      </c>
      <c r="DB27" s="17"/>
      <c r="DC27" s="21"/>
      <c r="DD27" s="21"/>
      <c r="DE27" s="18"/>
      <c r="DF27" s="18"/>
      <c r="DG27" s="17"/>
      <c r="DH27" s="21"/>
      <c r="DI27" s="21"/>
      <c r="DJ27" s="21"/>
      <c r="DK27" s="21"/>
      <c r="DL27" s="18"/>
      <c r="DM27" s="17"/>
      <c r="DN27" s="21"/>
      <c r="DO27" s="21"/>
      <c r="DP27" s="21"/>
      <c r="DQ27" s="17"/>
      <c r="DR27" s="40"/>
      <c r="DS27" s="17"/>
      <c r="DT27" s="21"/>
      <c r="DU27" s="39">
        <f t="shared" si="15"/>
        <v>0</v>
      </c>
      <c r="DV27" s="39">
        <f t="shared" si="15"/>
        <v>0</v>
      </c>
      <c r="DW27" s="39">
        <f t="shared" si="15"/>
        <v>0</v>
      </c>
    </row>
    <row r="28" spans="1:127" s="47" customFormat="1" ht="14.25" customHeight="1">
      <c r="A28" s="30">
        <v>17</v>
      </c>
      <c r="B28" s="22" t="s">
        <v>56</v>
      </c>
      <c r="C28" s="167">
        <v>2521.8000000000002</v>
      </c>
      <c r="D28" s="167"/>
      <c r="E28" s="31">
        <f t="shared" si="25"/>
        <v>6913.9</v>
      </c>
      <c r="F28" s="31">
        <f t="shared" si="25"/>
        <v>2209.2999999999997</v>
      </c>
      <c r="G28" s="31">
        <f t="shared" si="26"/>
        <v>2137.8000000000002</v>
      </c>
      <c r="H28" s="31">
        <f t="shared" si="10"/>
        <v>96.76368080387455</v>
      </c>
      <c r="I28" s="31">
        <f t="shared" si="17"/>
        <v>-6913.9</v>
      </c>
      <c r="J28" s="31">
        <f t="shared" si="18"/>
        <v>128772.701</v>
      </c>
      <c r="K28" s="32">
        <v>0</v>
      </c>
      <c r="L28" s="32">
        <v>130910.501</v>
      </c>
      <c r="M28" s="33">
        <f t="shared" si="0"/>
        <v>1181.4000000000001</v>
      </c>
      <c r="N28" s="33">
        <f t="shared" si="0"/>
        <v>298.5</v>
      </c>
      <c r="O28" s="33">
        <f t="shared" si="0"/>
        <v>227</v>
      </c>
      <c r="P28" s="33">
        <f t="shared" si="11"/>
        <v>76.046901172529317</v>
      </c>
      <c r="Q28" s="34">
        <f t="shared" ref="Q28:S35" si="27">U28+AC28</f>
        <v>380</v>
      </c>
      <c r="R28" s="34">
        <f t="shared" si="27"/>
        <v>80.900000000000006</v>
      </c>
      <c r="S28" s="34">
        <f t="shared" si="27"/>
        <v>141</v>
      </c>
      <c r="T28" s="35">
        <f t="shared" si="22"/>
        <v>174.28924598269467</v>
      </c>
      <c r="U28" s="17"/>
      <c r="V28" s="165"/>
      <c r="W28" s="17">
        <v>0</v>
      </c>
      <c r="X28" s="15"/>
      <c r="Y28" s="17">
        <v>596.4</v>
      </c>
      <c r="Z28" s="165">
        <v>150</v>
      </c>
      <c r="AA28" s="17">
        <v>66</v>
      </c>
      <c r="AB28" s="15">
        <f t="shared" si="23"/>
        <v>44</v>
      </c>
      <c r="AC28" s="17">
        <v>380</v>
      </c>
      <c r="AD28" s="165">
        <v>80.900000000000006</v>
      </c>
      <c r="AE28" s="17">
        <v>141</v>
      </c>
      <c r="AF28" s="15">
        <f t="shared" si="3"/>
        <v>174.28924598269467</v>
      </c>
      <c r="AG28" s="17"/>
      <c r="AH28" s="165"/>
      <c r="AI28" s="17"/>
      <c r="AJ28" s="15"/>
      <c r="AK28" s="17"/>
      <c r="AL28" s="15"/>
      <c r="AM28" s="17"/>
      <c r="AN28" s="15"/>
      <c r="AO28" s="21"/>
      <c r="AP28" s="21"/>
      <c r="AQ28" s="21"/>
      <c r="AR28" s="21"/>
      <c r="AS28" s="21"/>
      <c r="AT28" s="21"/>
      <c r="AU28" s="29">
        <v>5732.5</v>
      </c>
      <c r="AV28" s="165">
        <v>1910.8</v>
      </c>
      <c r="AW28" s="165">
        <v>1910.8</v>
      </c>
      <c r="AX28" s="21"/>
      <c r="AY28" s="44"/>
      <c r="AZ28" s="17"/>
      <c r="BA28" s="21"/>
      <c r="BB28" s="19"/>
      <c r="BC28" s="19"/>
      <c r="BD28" s="19"/>
      <c r="BE28" s="19"/>
      <c r="BF28" s="21"/>
      <c r="BG28" s="33">
        <f t="shared" si="4"/>
        <v>205</v>
      </c>
      <c r="BH28" s="33">
        <f t="shared" si="4"/>
        <v>67.599999999999994</v>
      </c>
      <c r="BI28" s="33">
        <f t="shared" si="4"/>
        <v>0</v>
      </c>
      <c r="BJ28" s="36">
        <f t="shared" si="24"/>
        <v>0</v>
      </c>
      <c r="BK28" s="17">
        <v>205</v>
      </c>
      <c r="BL28" s="17">
        <v>67.599999999999994</v>
      </c>
      <c r="BM28" s="17">
        <v>0</v>
      </c>
      <c r="BN28" s="17"/>
      <c r="BO28" s="17"/>
      <c r="BP28" s="17"/>
      <c r="BQ28" s="17"/>
      <c r="BR28" s="21"/>
      <c r="BS28" s="17"/>
      <c r="BT28" s="165"/>
      <c r="BU28" s="19"/>
      <c r="BV28" s="17"/>
      <c r="BW28" s="19"/>
      <c r="BX28" s="21"/>
      <c r="BY28" s="21"/>
      <c r="BZ28" s="21"/>
      <c r="CA28" s="21"/>
      <c r="CB28" s="165"/>
      <c r="CC28" s="16"/>
      <c r="CD28" s="41"/>
      <c r="CE28" s="41"/>
      <c r="CF28" s="165"/>
      <c r="CG28" s="17"/>
      <c r="CH28" s="17">
        <v>20</v>
      </c>
      <c r="CI28" s="17"/>
      <c r="CJ28" s="17"/>
      <c r="CK28" s="17"/>
      <c r="CL28" s="165"/>
      <c r="CM28" s="21"/>
      <c r="CN28" s="169"/>
      <c r="CO28" s="165"/>
      <c r="CP28" s="16"/>
      <c r="CQ28" s="17"/>
      <c r="CR28" s="165"/>
      <c r="CS28" s="21"/>
      <c r="CT28" s="17"/>
      <c r="CU28" s="17"/>
      <c r="CV28" s="17"/>
      <c r="CW28" s="17"/>
      <c r="CX28" s="17"/>
      <c r="CY28" s="31">
        <f t="shared" si="5"/>
        <v>6913.9</v>
      </c>
      <c r="CZ28" s="31">
        <f t="shared" si="5"/>
        <v>2209.2999999999997</v>
      </c>
      <c r="DA28" s="31">
        <f t="shared" si="5"/>
        <v>2137.8000000000002</v>
      </c>
      <c r="DB28" s="17"/>
      <c r="DC28" s="21"/>
      <c r="DD28" s="21"/>
      <c r="DE28" s="21"/>
      <c r="DF28" s="18"/>
      <c r="DG28" s="17"/>
      <c r="DH28" s="21"/>
      <c r="DI28" s="21"/>
      <c r="DJ28" s="21"/>
      <c r="DK28" s="21"/>
      <c r="DL28" s="18"/>
      <c r="DM28" s="17"/>
      <c r="DN28" s="21"/>
      <c r="DO28" s="21"/>
      <c r="DP28" s="21"/>
      <c r="DQ28" s="17"/>
      <c r="DR28" s="38"/>
      <c r="DS28" s="17"/>
      <c r="DT28" s="21"/>
      <c r="DU28" s="39">
        <f t="shared" si="15"/>
        <v>0</v>
      </c>
      <c r="DV28" s="39">
        <f t="shared" si="15"/>
        <v>0</v>
      </c>
      <c r="DW28" s="39">
        <f t="shared" si="15"/>
        <v>0</v>
      </c>
    </row>
    <row r="29" spans="1:127" s="45" customFormat="1" ht="14.25" customHeight="1">
      <c r="A29" s="30">
        <v>18</v>
      </c>
      <c r="B29" s="22" t="s">
        <v>57</v>
      </c>
      <c r="C29" s="167">
        <v>9402.4</v>
      </c>
      <c r="D29" s="167"/>
      <c r="E29" s="31">
        <f t="shared" si="25"/>
        <v>16653</v>
      </c>
      <c r="F29" s="31">
        <f t="shared" si="25"/>
        <v>5551</v>
      </c>
      <c r="G29" s="31">
        <f t="shared" si="26"/>
        <v>4403.6930000000002</v>
      </c>
      <c r="H29" s="31">
        <f t="shared" si="10"/>
        <v>79.331525851197981</v>
      </c>
      <c r="I29" s="31">
        <f t="shared" si="17"/>
        <v>-16653</v>
      </c>
      <c r="J29" s="31">
        <f t="shared" si="18"/>
        <v>126506.808</v>
      </c>
      <c r="K29" s="32">
        <v>0</v>
      </c>
      <c r="L29" s="32">
        <v>130910.501</v>
      </c>
      <c r="M29" s="33">
        <f t="shared" si="0"/>
        <v>4468.3</v>
      </c>
      <c r="N29" s="33">
        <f t="shared" si="0"/>
        <v>1489.4</v>
      </c>
      <c r="O29" s="33">
        <f t="shared" si="0"/>
        <v>342.09300000000002</v>
      </c>
      <c r="P29" s="33">
        <f t="shared" si="11"/>
        <v>22.968510809722034</v>
      </c>
      <c r="Q29" s="34">
        <f t="shared" si="27"/>
        <v>1064.8</v>
      </c>
      <c r="R29" s="34">
        <f t="shared" si="27"/>
        <v>355</v>
      </c>
      <c r="S29" s="34">
        <f t="shared" si="27"/>
        <v>123.193</v>
      </c>
      <c r="T29" s="35">
        <f t="shared" si="22"/>
        <v>34.702253521126757</v>
      </c>
      <c r="U29" s="17">
        <v>29.6</v>
      </c>
      <c r="V29" s="165">
        <v>9.9</v>
      </c>
      <c r="W29" s="17">
        <v>3.3000000000000002E-2</v>
      </c>
      <c r="X29" s="15">
        <f>W29*100/V29</f>
        <v>0.33333333333333337</v>
      </c>
      <c r="Y29" s="17">
        <v>1723.5</v>
      </c>
      <c r="Z29" s="165">
        <v>574.4</v>
      </c>
      <c r="AA29" s="17">
        <v>194.1</v>
      </c>
      <c r="AB29" s="15">
        <f t="shared" si="23"/>
        <v>33.791782729805014</v>
      </c>
      <c r="AC29" s="17">
        <v>1035.2</v>
      </c>
      <c r="AD29" s="165">
        <v>345.1</v>
      </c>
      <c r="AE29" s="17">
        <v>123.16</v>
      </c>
      <c r="AF29" s="15">
        <f t="shared" si="3"/>
        <v>35.688206317009559</v>
      </c>
      <c r="AG29" s="17">
        <v>120</v>
      </c>
      <c r="AH29" s="165">
        <v>40</v>
      </c>
      <c r="AI29" s="17">
        <v>0</v>
      </c>
      <c r="AJ29" s="15">
        <f t="shared" ref="AJ29:AJ34" si="28">AI29*100/AH29</f>
        <v>0</v>
      </c>
      <c r="AK29" s="17"/>
      <c r="AL29" s="15"/>
      <c r="AM29" s="17"/>
      <c r="AN29" s="15"/>
      <c r="AO29" s="21"/>
      <c r="AP29" s="21"/>
      <c r="AQ29" s="21"/>
      <c r="AR29" s="21"/>
      <c r="AS29" s="21"/>
      <c r="AT29" s="21"/>
      <c r="AU29" s="29">
        <v>12184.7</v>
      </c>
      <c r="AV29" s="165">
        <v>4061.6</v>
      </c>
      <c r="AW29" s="165">
        <v>4061.6</v>
      </c>
      <c r="AX29" s="21"/>
      <c r="AY29" s="44"/>
      <c r="AZ29" s="17"/>
      <c r="BA29" s="21"/>
      <c r="BB29" s="19"/>
      <c r="BC29" s="19"/>
      <c r="BD29" s="19"/>
      <c r="BE29" s="19"/>
      <c r="BF29" s="21"/>
      <c r="BG29" s="33">
        <f t="shared" si="4"/>
        <v>1510</v>
      </c>
      <c r="BH29" s="33">
        <f t="shared" si="4"/>
        <v>503.3</v>
      </c>
      <c r="BI29" s="33">
        <f t="shared" si="4"/>
        <v>4.8</v>
      </c>
      <c r="BJ29" s="36">
        <f t="shared" si="24"/>
        <v>0.95370554341347102</v>
      </c>
      <c r="BK29" s="17">
        <v>1510</v>
      </c>
      <c r="BL29" s="17">
        <v>503.3</v>
      </c>
      <c r="BM29" s="17">
        <v>4.8</v>
      </c>
      <c r="BN29" s="17"/>
      <c r="BO29" s="17"/>
      <c r="BP29" s="17"/>
      <c r="BQ29" s="17"/>
      <c r="BR29" s="21"/>
      <c r="BS29" s="17"/>
      <c r="BT29" s="165"/>
      <c r="BU29" s="19"/>
      <c r="BV29" s="17"/>
      <c r="BW29" s="19"/>
      <c r="BX29" s="21"/>
      <c r="BY29" s="21"/>
      <c r="BZ29" s="21"/>
      <c r="CA29" s="21"/>
      <c r="CB29" s="165"/>
      <c r="CC29" s="16"/>
      <c r="CD29" s="41"/>
      <c r="CE29" s="41"/>
      <c r="CF29" s="165">
        <v>50</v>
      </c>
      <c r="CG29" s="17">
        <v>16.7</v>
      </c>
      <c r="CH29" s="17">
        <v>20</v>
      </c>
      <c r="CI29" s="17"/>
      <c r="CJ29" s="17"/>
      <c r="CK29" s="17"/>
      <c r="CL29" s="165"/>
      <c r="CM29" s="21"/>
      <c r="CN29" s="169"/>
      <c r="CO29" s="165"/>
      <c r="CP29" s="16"/>
      <c r="CQ29" s="17"/>
      <c r="CR29" s="165"/>
      <c r="CS29" s="21"/>
      <c r="CT29" s="17"/>
      <c r="CU29" s="17"/>
      <c r="CV29" s="17"/>
      <c r="CW29" s="17"/>
      <c r="CX29" s="17"/>
      <c r="CY29" s="31">
        <f t="shared" si="5"/>
        <v>16653</v>
      </c>
      <c r="CZ29" s="31">
        <f t="shared" si="5"/>
        <v>5551</v>
      </c>
      <c r="DA29" s="31">
        <f t="shared" si="5"/>
        <v>4403.6930000000002</v>
      </c>
      <c r="DB29" s="17"/>
      <c r="DC29" s="21"/>
      <c r="DD29" s="21"/>
      <c r="DE29" s="21"/>
      <c r="DF29" s="18"/>
      <c r="DG29" s="17"/>
      <c r="DH29" s="21"/>
      <c r="DI29" s="21"/>
      <c r="DJ29" s="21"/>
      <c r="DK29" s="21"/>
      <c r="DL29" s="18"/>
      <c r="DM29" s="17"/>
      <c r="DN29" s="21"/>
      <c r="DO29" s="21"/>
      <c r="DP29" s="21"/>
      <c r="DQ29" s="17"/>
      <c r="DR29" s="40"/>
      <c r="DS29" s="17"/>
      <c r="DT29" s="21"/>
      <c r="DU29" s="39">
        <f t="shared" si="15"/>
        <v>0</v>
      </c>
      <c r="DV29" s="39">
        <f t="shared" si="15"/>
        <v>0</v>
      </c>
      <c r="DW29" s="39">
        <f t="shared" si="15"/>
        <v>0</v>
      </c>
    </row>
    <row r="30" spans="1:127" s="45" customFormat="1" ht="14.25" customHeight="1">
      <c r="A30" s="30">
        <v>19</v>
      </c>
      <c r="B30" s="22" t="s">
        <v>58</v>
      </c>
      <c r="C30" s="167">
        <v>114</v>
      </c>
      <c r="D30" s="167"/>
      <c r="E30" s="31">
        <f t="shared" si="25"/>
        <v>41624.700000000004</v>
      </c>
      <c r="F30" s="31">
        <f t="shared" si="25"/>
        <v>14054.8</v>
      </c>
      <c r="G30" s="31">
        <f t="shared" si="26"/>
        <v>12308.137999999999</v>
      </c>
      <c r="H30" s="31">
        <f t="shared" si="10"/>
        <v>87.572487691037935</v>
      </c>
      <c r="I30" s="31">
        <f t="shared" si="17"/>
        <v>-41624.700000000004</v>
      </c>
      <c r="J30" s="31">
        <f t="shared" si="18"/>
        <v>118602.36300000001</v>
      </c>
      <c r="K30" s="32">
        <v>0</v>
      </c>
      <c r="L30" s="32">
        <v>130910.501</v>
      </c>
      <c r="M30" s="33">
        <f t="shared" si="0"/>
        <v>10020.5</v>
      </c>
      <c r="N30" s="33">
        <f t="shared" si="0"/>
        <v>3520</v>
      </c>
      <c r="O30" s="33">
        <f t="shared" si="0"/>
        <v>1773.3380000000002</v>
      </c>
      <c r="P30" s="33">
        <f t="shared" si="11"/>
        <v>50.378920454545465</v>
      </c>
      <c r="Q30" s="34">
        <f t="shared" si="27"/>
        <v>3885.5</v>
      </c>
      <c r="R30" s="34">
        <f t="shared" si="27"/>
        <v>1300</v>
      </c>
      <c r="S30" s="34">
        <f t="shared" si="27"/>
        <v>431.226</v>
      </c>
      <c r="T30" s="35">
        <f t="shared" si="22"/>
        <v>33.171230769230768</v>
      </c>
      <c r="U30" s="17"/>
      <c r="V30" s="165"/>
      <c r="W30" s="17">
        <v>0.126</v>
      </c>
      <c r="X30" s="15"/>
      <c r="Y30" s="17">
        <v>2581.6999999999998</v>
      </c>
      <c r="Z30" s="165">
        <v>900</v>
      </c>
      <c r="AA30" s="17">
        <v>618.54</v>
      </c>
      <c r="AB30" s="15">
        <f t="shared" si="23"/>
        <v>68.726666666666674</v>
      </c>
      <c r="AC30" s="17">
        <v>3885.5</v>
      </c>
      <c r="AD30" s="165">
        <v>1300</v>
      </c>
      <c r="AE30" s="17">
        <v>431.1</v>
      </c>
      <c r="AF30" s="15">
        <f t="shared" si="3"/>
        <v>33.161538461538463</v>
      </c>
      <c r="AG30" s="17">
        <v>40</v>
      </c>
      <c r="AH30" s="165">
        <v>13.3</v>
      </c>
      <c r="AI30" s="17">
        <v>0</v>
      </c>
      <c r="AJ30" s="15">
        <f t="shared" si="28"/>
        <v>0</v>
      </c>
      <c r="AK30" s="17"/>
      <c r="AL30" s="15"/>
      <c r="AM30" s="17"/>
      <c r="AN30" s="15"/>
      <c r="AO30" s="21"/>
      <c r="AP30" s="21"/>
      <c r="AQ30" s="21"/>
      <c r="AR30" s="21"/>
      <c r="AS30" s="21"/>
      <c r="AT30" s="21"/>
      <c r="AU30" s="29">
        <v>31604.2</v>
      </c>
      <c r="AV30" s="165">
        <v>10534.8</v>
      </c>
      <c r="AW30" s="165">
        <v>10534.8</v>
      </c>
      <c r="AX30" s="21"/>
      <c r="AY30" s="44"/>
      <c r="AZ30" s="17"/>
      <c r="BA30" s="26"/>
      <c r="BB30" s="19"/>
      <c r="BC30" s="19"/>
      <c r="BD30" s="19"/>
      <c r="BE30" s="19"/>
      <c r="BF30" s="21"/>
      <c r="BG30" s="33">
        <f t="shared" si="4"/>
        <v>1673.3</v>
      </c>
      <c r="BH30" s="33">
        <f t="shared" si="4"/>
        <v>673.40000000000009</v>
      </c>
      <c r="BI30" s="33">
        <f t="shared" si="4"/>
        <v>317</v>
      </c>
      <c r="BJ30" s="36">
        <f t="shared" si="24"/>
        <v>47.07454707454707</v>
      </c>
      <c r="BK30" s="17">
        <v>1403.5</v>
      </c>
      <c r="BL30" s="17">
        <v>566.70000000000005</v>
      </c>
      <c r="BM30" s="17">
        <v>132</v>
      </c>
      <c r="BN30" s="17"/>
      <c r="BO30" s="17"/>
      <c r="BP30" s="17"/>
      <c r="BQ30" s="17"/>
      <c r="BR30" s="21"/>
      <c r="BS30" s="17"/>
      <c r="BT30" s="165">
        <v>269.8</v>
      </c>
      <c r="BU30" s="19">
        <v>106.7</v>
      </c>
      <c r="BV30" s="17">
        <v>185</v>
      </c>
      <c r="BW30" s="19"/>
      <c r="BX30" s="21"/>
      <c r="BY30" s="21"/>
      <c r="BZ30" s="21"/>
      <c r="CA30" s="21"/>
      <c r="CB30" s="165"/>
      <c r="CC30" s="16"/>
      <c r="CD30" s="41"/>
      <c r="CE30" s="41"/>
      <c r="CF30" s="165">
        <v>1840</v>
      </c>
      <c r="CG30" s="17">
        <v>633.29999999999995</v>
      </c>
      <c r="CH30" s="17">
        <v>406.572</v>
      </c>
      <c r="CI30" s="17">
        <v>960</v>
      </c>
      <c r="CJ30" s="17">
        <v>320</v>
      </c>
      <c r="CK30" s="17">
        <v>181.072</v>
      </c>
      <c r="CL30" s="165"/>
      <c r="CM30" s="21"/>
      <c r="CN30" s="169"/>
      <c r="CO30" s="165"/>
      <c r="CP30" s="16"/>
      <c r="CQ30" s="17"/>
      <c r="CR30" s="165"/>
      <c r="CS30" s="21"/>
      <c r="CT30" s="17"/>
      <c r="CU30" s="17"/>
      <c r="CV30" s="17"/>
      <c r="CW30" s="17"/>
      <c r="CX30" s="17"/>
      <c r="CY30" s="31">
        <f t="shared" si="5"/>
        <v>41624.700000000004</v>
      </c>
      <c r="CZ30" s="31">
        <f t="shared" si="5"/>
        <v>14054.8</v>
      </c>
      <c r="DA30" s="31">
        <f t="shared" si="5"/>
        <v>12308.137999999999</v>
      </c>
      <c r="DB30" s="17"/>
      <c r="DC30" s="21"/>
      <c r="DD30" s="21"/>
      <c r="DE30" s="21"/>
      <c r="DF30" s="18"/>
      <c r="DG30" s="17"/>
      <c r="DH30" s="21"/>
      <c r="DI30" s="21"/>
      <c r="DJ30" s="21"/>
      <c r="DK30" s="21"/>
      <c r="DL30" s="18"/>
      <c r="DM30" s="17"/>
      <c r="DN30" s="21"/>
      <c r="DO30" s="21"/>
      <c r="DP30" s="21"/>
      <c r="DQ30" s="17"/>
      <c r="DR30" s="40"/>
      <c r="DS30" s="17"/>
      <c r="DT30" s="21"/>
      <c r="DU30" s="39">
        <f t="shared" ref="DU30:DW35" si="29">DB30+DE30+DH30+DK30+DN30+DQ30</f>
        <v>0</v>
      </c>
      <c r="DV30" s="39">
        <f t="shared" si="29"/>
        <v>0</v>
      </c>
      <c r="DW30" s="39">
        <f t="shared" si="29"/>
        <v>0</v>
      </c>
    </row>
    <row r="31" spans="1:127" s="45" customFormat="1" ht="14.25" customHeight="1">
      <c r="A31" s="30">
        <v>20</v>
      </c>
      <c r="B31" s="22" t="s">
        <v>59</v>
      </c>
      <c r="C31" s="167">
        <v>1081.3</v>
      </c>
      <c r="D31" s="166"/>
      <c r="E31" s="31">
        <f t="shared" si="25"/>
        <v>11569.9</v>
      </c>
      <c r="F31" s="31">
        <f t="shared" si="25"/>
        <v>4114.6000000000004</v>
      </c>
      <c r="G31" s="31">
        <f t="shared" si="26"/>
        <v>4226.2289999999994</v>
      </c>
      <c r="H31" s="31">
        <f t="shared" si="10"/>
        <v>102.71299761823747</v>
      </c>
      <c r="I31" s="31">
        <f t="shared" si="17"/>
        <v>-11569.9</v>
      </c>
      <c r="J31" s="31">
        <f t="shared" si="18"/>
        <v>126684.272</v>
      </c>
      <c r="K31" s="32">
        <v>0</v>
      </c>
      <c r="L31" s="32">
        <v>130910.501</v>
      </c>
      <c r="M31" s="33">
        <f t="shared" si="0"/>
        <v>2712.4</v>
      </c>
      <c r="N31" s="33">
        <f t="shared" si="0"/>
        <v>1162</v>
      </c>
      <c r="O31" s="33">
        <f t="shared" si="0"/>
        <v>1273.6289999999999</v>
      </c>
      <c r="P31" s="33">
        <f t="shared" si="11"/>
        <v>109.60662650602409</v>
      </c>
      <c r="Q31" s="34">
        <f t="shared" si="27"/>
        <v>806</v>
      </c>
      <c r="R31" s="34">
        <f t="shared" si="27"/>
        <v>366.7</v>
      </c>
      <c r="S31" s="34">
        <f t="shared" si="27"/>
        <v>478.32900000000001</v>
      </c>
      <c r="T31" s="35">
        <f t="shared" si="22"/>
        <v>130.44150531769841</v>
      </c>
      <c r="U31" s="17">
        <v>1</v>
      </c>
      <c r="V31" s="165">
        <v>0</v>
      </c>
      <c r="W31" s="17">
        <v>0.129</v>
      </c>
      <c r="X31" s="15">
        <v>0</v>
      </c>
      <c r="Y31" s="17">
        <v>1590.6</v>
      </c>
      <c r="Z31" s="165">
        <v>795.3</v>
      </c>
      <c r="AA31" s="17">
        <v>795.3</v>
      </c>
      <c r="AB31" s="15">
        <f t="shared" si="23"/>
        <v>100</v>
      </c>
      <c r="AC31" s="17">
        <v>805</v>
      </c>
      <c r="AD31" s="165">
        <v>366.7</v>
      </c>
      <c r="AE31" s="17">
        <v>478.2</v>
      </c>
      <c r="AF31" s="15">
        <f t="shared" si="3"/>
        <v>130.40632669757295</v>
      </c>
      <c r="AG31" s="17">
        <v>24</v>
      </c>
      <c r="AH31" s="165">
        <v>0</v>
      </c>
      <c r="AI31" s="17">
        <v>0</v>
      </c>
      <c r="AJ31" s="15">
        <v>0</v>
      </c>
      <c r="AK31" s="17"/>
      <c r="AL31" s="15"/>
      <c r="AM31" s="17"/>
      <c r="AN31" s="15"/>
      <c r="AO31" s="21"/>
      <c r="AP31" s="21"/>
      <c r="AQ31" s="21"/>
      <c r="AR31" s="21"/>
      <c r="AS31" s="21"/>
      <c r="AT31" s="21"/>
      <c r="AU31" s="29">
        <v>8857.5</v>
      </c>
      <c r="AV31" s="165">
        <v>2952.6</v>
      </c>
      <c r="AW31" s="165">
        <v>2952.6</v>
      </c>
      <c r="AX31" s="21"/>
      <c r="AY31" s="21"/>
      <c r="AZ31" s="17"/>
      <c r="BA31" s="21"/>
      <c r="BB31" s="19"/>
      <c r="BC31" s="19"/>
      <c r="BD31" s="19"/>
      <c r="BE31" s="19"/>
      <c r="BF31" s="21"/>
      <c r="BG31" s="33">
        <f t="shared" si="4"/>
        <v>291.8</v>
      </c>
      <c r="BH31" s="33">
        <f t="shared" si="4"/>
        <v>0</v>
      </c>
      <c r="BI31" s="33">
        <f t="shared" si="4"/>
        <v>0</v>
      </c>
      <c r="BJ31" s="36">
        <v>0</v>
      </c>
      <c r="BK31" s="17">
        <v>291.8</v>
      </c>
      <c r="BL31" s="17">
        <v>0</v>
      </c>
      <c r="BM31" s="17">
        <v>0</v>
      </c>
      <c r="BN31" s="17"/>
      <c r="BO31" s="17"/>
      <c r="BP31" s="17"/>
      <c r="BQ31" s="17"/>
      <c r="BR31" s="21"/>
      <c r="BS31" s="17"/>
      <c r="BT31" s="165"/>
      <c r="BU31" s="19"/>
      <c r="BV31" s="17"/>
      <c r="BW31" s="19"/>
      <c r="BX31" s="21"/>
      <c r="BY31" s="21"/>
      <c r="BZ31" s="21"/>
      <c r="CA31" s="21"/>
      <c r="CB31" s="165"/>
      <c r="CC31" s="16"/>
      <c r="CD31" s="41"/>
      <c r="CE31" s="41"/>
      <c r="CF31" s="165"/>
      <c r="CG31" s="17"/>
      <c r="CH31" s="17"/>
      <c r="CI31" s="17"/>
      <c r="CJ31" s="17"/>
      <c r="CK31" s="17"/>
      <c r="CL31" s="165"/>
      <c r="CM31" s="21"/>
      <c r="CN31" s="169"/>
      <c r="CO31" s="165"/>
      <c r="CP31" s="16"/>
      <c r="CQ31" s="17"/>
      <c r="CR31" s="165"/>
      <c r="CS31" s="21"/>
      <c r="CT31" s="17"/>
      <c r="CU31" s="17"/>
      <c r="CV31" s="17"/>
      <c r="CW31" s="17"/>
      <c r="CX31" s="17"/>
      <c r="CY31" s="31">
        <f t="shared" si="5"/>
        <v>11569.9</v>
      </c>
      <c r="CZ31" s="31">
        <f t="shared" si="5"/>
        <v>4114.6000000000004</v>
      </c>
      <c r="DA31" s="31">
        <f t="shared" si="5"/>
        <v>4226.2289999999994</v>
      </c>
      <c r="DB31" s="17"/>
      <c r="DC31" s="21"/>
      <c r="DD31" s="21"/>
      <c r="DE31" s="21"/>
      <c r="DF31" s="18"/>
      <c r="DG31" s="17"/>
      <c r="DH31" s="21"/>
      <c r="DI31" s="21"/>
      <c r="DJ31" s="21"/>
      <c r="DK31" s="21"/>
      <c r="DL31" s="18"/>
      <c r="DM31" s="17"/>
      <c r="DN31" s="21"/>
      <c r="DO31" s="21"/>
      <c r="DP31" s="21"/>
      <c r="DQ31" s="17"/>
      <c r="DR31" s="40"/>
      <c r="DS31" s="17"/>
      <c r="DT31" s="21"/>
      <c r="DU31" s="39">
        <f t="shared" si="29"/>
        <v>0</v>
      </c>
      <c r="DV31" s="39">
        <f t="shared" si="29"/>
        <v>0</v>
      </c>
      <c r="DW31" s="39">
        <f t="shared" si="29"/>
        <v>0</v>
      </c>
    </row>
    <row r="32" spans="1:127" s="45" customFormat="1" ht="14.25" customHeight="1">
      <c r="A32" s="30">
        <v>21</v>
      </c>
      <c r="B32" s="22" t="s">
        <v>60</v>
      </c>
      <c r="C32" s="167">
        <v>3170</v>
      </c>
      <c r="D32" s="166"/>
      <c r="E32" s="31">
        <f t="shared" si="25"/>
        <v>7792.4000000000005</v>
      </c>
      <c r="F32" s="31">
        <f t="shared" si="25"/>
        <v>2599.9</v>
      </c>
      <c r="G32" s="31">
        <f t="shared" si="26"/>
        <v>2615.4459999999999</v>
      </c>
      <c r="H32" s="31">
        <f t="shared" si="10"/>
        <v>100.59794607484902</v>
      </c>
      <c r="I32" s="31">
        <f t="shared" si="17"/>
        <v>-7792.4000000000005</v>
      </c>
      <c r="J32" s="31">
        <f t="shared" si="18"/>
        <v>128295.05500000001</v>
      </c>
      <c r="K32" s="32">
        <v>0</v>
      </c>
      <c r="L32" s="32">
        <v>130910.501</v>
      </c>
      <c r="M32" s="33">
        <f t="shared" si="0"/>
        <v>1100.8000000000002</v>
      </c>
      <c r="N32" s="33">
        <f t="shared" si="0"/>
        <v>369.3</v>
      </c>
      <c r="O32" s="33">
        <f t="shared" si="0"/>
        <v>384.846</v>
      </c>
      <c r="P32" s="33">
        <f t="shared" si="11"/>
        <v>104.20958570268076</v>
      </c>
      <c r="Q32" s="34">
        <f t="shared" si="27"/>
        <v>645.20000000000005</v>
      </c>
      <c r="R32" s="34">
        <f t="shared" si="27"/>
        <v>183.3</v>
      </c>
      <c r="S32" s="34">
        <f t="shared" si="27"/>
        <v>224.64600000000002</v>
      </c>
      <c r="T32" s="35">
        <f t="shared" si="22"/>
        <v>122.55646481178397</v>
      </c>
      <c r="U32" s="17"/>
      <c r="V32" s="165"/>
      <c r="W32" s="17">
        <v>0.71</v>
      </c>
      <c r="X32" s="15"/>
      <c r="Y32" s="17">
        <v>371.6</v>
      </c>
      <c r="Z32" s="165">
        <v>158</v>
      </c>
      <c r="AA32" s="17">
        <v>160.19999999999999</v>
      </c>
      <c r="AB32" s="15">
        <f t="shared" si="23"/>
        <v>101.39240506329112</v>
      </c>
      <c r="AC32" s="17">
        <v>645.20000000000005</v>
      </c>
      <c r="AD32" s="165">
        <v>183.3</v>
      </c>
      <c r="AE32" s="17">
        <v>223.93600000000001</v>
      </c>
      <c r="AF32" s="15">
        <f t="shared" si="3"/>
        <v>122.16912165848336</v>
      </c>
      <c r="AG32" s="17">
        <v>84</v>
      </c>
      <c r="AH32" s="165">
        <v>28</v>
      </c>
      <c r="AI32" s="17">
        <v>0</v>
      </c>
      <c r="AJ32" s="15">
        <f t="shared" si="28"/>
        <v>0</v>
      </c>
      <c r="AK32" s="17"/>
      <c r="AL32" s="15"/>
      <c r="AM32" s="17"/>
      <c r="AN32" s="15"/>
      <c r="AO32" s="21"/>
      <c r="AP32" s="21"/>
      <c r="AQ32" s="21"/>
      <c r="AR32" s="21"/>
      <c r="AS32" s="21"/>
      <c r="AT32" s="21"/>
      <c r="AU32" s="29">
        <v>6691.6</v>
      </c>
      <c r="AV32" s="165">
        <v>2230.6</v>
      </c>
      <c r="AW32" s="165">
        <v>2230.6</v>
      </c>
      <c r="AX32" s="21"/>
      <c r="AY32" s="21"/>
      <c r="AZ32" s="17"/>
      <c r="BA32" s="21"/>
      <c r="BB32" s="19"/>
      <c r="BC32" s="19"/>
      <c r="BD32" s="19"/>
      <c r="BE32" s="19"/>
      <c r="BF32" s="21"/>
      <c r="BG32" s="33">
        <f t="shared" si="4"/>
        <v>0</v>
      </c>
      <c r="BH32" s="33">
        <f t="shared" si="4"/>
        <v>0</v>
      </c>
      <c r="BI32" s="33">
        <f t="shared" si="4"/>
        <v>0</v>
      </c>
      <c r="BJ32" s="36">
        <v>0</v>
      </c>
      <c r="BK32" s="17"/>
      <c r="BL32" s="17"/>
      <c r="BM32" s="17">
        <v>0</v>
      </c>
      <c r="BN32" s="17"/>
      <c r="BO32" s="17"/>
      <c r="BP32" s="17"/>
      <c r="BQ32" s="17"/>
      <c r="BR32" s="21"/>
      <c r="BS32" s="17"/>
      <c r="BT32" s="165"/>
      <c r="BU32" s="19"/>
      <c r="BV32" s="17"/>
      <c r="BW32" s="19"/>
      <c r="BX32" s="21"/>
      <c r="BY32" s="21"/>
      <c r="BZ32" s="21"/>
      <c r="CA32" s="21"/>
      <c r="CB32" s="165"/>
      <c r="CC32" s="16"/>
      <c r="CD32" s="41"/>
      <c r="CE32" s="41"/>
      <c r="CF32" s="165"/>
      <c r="CG32" s="17"/>
      <c r="CH32" s="17"/>
      <c r="CI32" s="17"/>
      <c r="CJ32" s="17"/>
      <c r="CK32" s="17"/>
      <c r="CL32" s="165"/>
      <c r="CM32" s="21"/>
      <c r="CN32" s="169"/>
      <c r="CO32" s="165"/>
      <c r="CP32" s="16"/>
      <c r="CQ32" s="17"/>
      <c r="CR32" s="165"/>
      <c r="CS32" s="21"/>
      <c r="CT32" s="17"/>
      <c r="CU32" s="17"/>
      <c r="CV32" s="17"/>
      <c r="CW32" s="17"/>
      <c r="CX32" s="17"/>
      <c r="CY32" s="31">
        <f t="shared" si="5"/>
        <v>7792.4000000000005</v>
      </c>
      <c r="CZ32" s="31">
        <f t="shared" si="5"/>
        <v>2599.9</v>
      </c>
      <c r="DA32" s="31">
        <f t="shared" si="5"/>
        <v>2615.4459999999999</v>
      </c>
      <c r="DB32" s="17"/>
      <c r="DC32" s="21"/>
      <c r="DD32" s="21"/>
      <c r="DE32" s="21"/>
      <c r="DF32" s="18"/>
      <c r="DG32" s="17"/>
      <c r="DH32" s="21"/>
      <c r="DI32" s="21"/>
      <c r="DJ32" s="21"/>
      <c r="DK32" s="21"/>
      <c r="DL32" s="18"/>
      <c r="DM32" s="17"/>
      <c r="DN32" s="21"/>
      <c r="DO32" s="21"/>
      <c r="DP32" s="21"/>
      <c r="DQ32" s="17"/>
      <c r="DR32" s="40"/>
      <c r="DS32" s="17"/>
      <c r="DT32" s="21"/>
      <c r="DU32" s="39">
        <f t="shared" si="29"/>
        <v>0</v>
      </c>
      <c r="DV32" s="39">
        <f t="shared" si="29"/>
        <v>0</v>
      </c>
      <c r="DW32" s="39">
        <f t="shared" si="29"/>
        <v>0</v>
      </c>
    </row>
    <row r="33" spans="1:127" s="45" customFormat="1" ht="14.25" customHeight="1">
      <c r="A33" s="30">
        <v>22</v>
      </c>
      <c r="B33" s="22" t="s">
        <v>61</v>
      </c>
      <c r="C33" s="167">
        <v>56.9</v>
      </c>
      <c r="D33" s="166"/>
      <c r="E33" s="31">
        <f t="shared" si="25"/>
        <v>38137.78</v>
      </c>
      <c r="F33" s="31">
        <f t="shared" si="25"/>
        <v>16819</v>
      </c>
      <c r="G33" s="31">
        <f t="shared" si="26"/>
        <v>16695.076999999997</v>
      </c>
      <c r="H33" s="31">
        <f t="shared" si="10"/>
        <v>99.263196385040715</v>
      </c>
      <c r="I33" s="31">
        <f t="shared" si="17"/>
        <v>-38137.78</v>
      </c>
      <c r="J33" s="31">
        <f t="shared" si="18"/>
        <v>114215.424</v>
      </c>
      <c r="K33" s="32">
        <v>0</v>
      </c>
      <c r="L33" s="32">
        <v>130910.501</v>
      </c>
      <c r="M33" s="33">
        <f t="shared" si="0"/>
        <v>9607</v>
      </c>
      <c r="N33" s="33">
        <f t="shared" si="0"/>
        <v>3642.2999999999993</v>
      </c>
      <c r="O33" s="33">
        <f t="shared" si="0"/>
        <v>3518.377</v>
      </c>
      <c r="P33" s="33">
        <f t="shared" si="11"/>
        <v>96.597671800785236</v>
      </c>
      <c r="Q33" s="34">
        <f t="shared" si="27"/>
        <v>2702</v>
      </c>
      <c r="R33" s="34">
        <f t="shared" si="27"/>
        <v>1012</v>
      </c>
      <c r="S33" s="34">
        <f t="shared" si="27"/>
        <v>1004.117</v>
      </c>
      <c r="T33" s="35">
        <f t="shared" si="22"/>
        <v>99.221047430830041</v>
      </c>
      <c r="U33" s="17">
        <v>12</v>
      </c>
      <c r="V33" s="165">
        <v>12</v>
      </c>
      <c r="W33" s="17">
        <v>7.8570000000000002</v>
      </c>
      <c r="X33" s="15">
        <f>W33*100/V33</f>
        <v>65.475000000000009</v>
      </c>
      <c r="Y33" s="17">
        <v>2355</v>
      </c>
      <c r="Z33" s="165">
        <v>1112.2</v>
      </c>
      <c r="AA33" s="17">
        <v>1114.75</v>
      </c>
      <c r="AB33" s="15">
        <f>AA33*100/Z33</f>
        <v>100.229275310196</v>
      </c>
      <c r="AC33" s="17">
        <v>2690</v>
      </c>
      <c r="AD33" s="165">
        <v>1000</v>
      </c>
      <c r="AE33" s="17">
        <v>996.26</v>
      </c>
      <c r="AF33" s="15">
        <f t="shared" si="3"/>
        <v>99.626000000000005</v>
      </c>
      <c r="AG33" s="17">
        <v>350</v>
      </c>
      <c r="AH33" s="165">
        <v>116.7</v>
      </c>
      <c r="AI33" s="17">
        <v>337.5</v>
      </c>
      <c r="AJ33" s="15">
        <f t="shared" si="28"/>
        <v>289.20308483290489</v>
      </c>
      <c r="AK33" s="17"/>
      <c r="AL33" s="15"/>
      <c r="AM33" s="17"/>
      <c r="AN33" s="15"/>
      <c r="AO33" s="21"/>
      <c r="AP33" s="21"/>
      <c r="AQ33" s="21"/>
      <c r="AR33" s="21"/>
      <c r="AS33" s="21"/>
      <c r="AT33" s="21"/>
      <c r="AU33" s="29">
        <v>23030</v>
      </c>
      <c r="AV33" s="165">
        <v>7676.7</v>
      </c>
      <c r="AW33" s="165">
        <v>7676.7</v>
      </c>
      <c r="AX33" s="21"/>
      <c r="AY33" s="44"/>
      <c r="AZ33" s="17"/>
      <c r="BA33" s="21"/>
      <c r="BB33" s="19"/>
      <c r="BC33" s="19"/>
      <c r="BD33" s="19"/>
      <c r="BE33" s="19"/>
      <c r="BF33" s="21"/>
      <c r="BG33" s="33">
        <f t="shared" si="4"/>
        <v>1700</v>
      </c>
      <c r="BH33" s="33">
        <f t="shared" si="4"/>
        <v>566.70000000000005</v>
      </c>
      <c r="BI33" s="33">
        <f t="shared" si="4"/>
        <v>572.05999999999995</v>
      </c>
      <c r="BJ33" s="36">
        <f t="shared" si="24"/>
        <v>100.9458267160755</v>
      </c>
      <c r="BK33" s="17">
        <v>1700</v>
      </c>
      <c r="BL33" s="17">
        <v>566.70000000000005</v>
      </c>
      <c r="BM33" s="17">
        <v>572.05999999999995</v>
      </c>
      <c r="BN33" s="17"/>
      <c r="BO33" s="17"/>
      <c r="BP33" s="17"/>
      <c r="BQ33" s="17"/>
      <c r="BR33" s="21"/>
      <c r="BS33" s="17"/>
      <c r="BT33" s="165"/>
      <c r="BU33" s="19"/>
      <c r="BV33" s="17"/>
      <c r="BW33" s="19"/>
      <c r="BX33" s="21"/>
      <c r="BY33" s="21"/>
      <c r="BZ33" s="21"/>
      <c r="CA33" s="21"/>
      <c r="CB33" s="165"/>
      <c r="CC33" s="16"/>
      <c r="CD33" s="41"/>
      <c r="CE33" s="41"/>
      <c r="CF33" s="165">
        <v>2500</v>
      </c>
      <c r="CG33" s="17">
        <v>834.7</v>
      </c>
      <c r="CH33" s="17">
        <v>489.95</v>
      </c>
      <c r="CI33" s="17">
        <v>1500</v>
      </c>
      <c r="CJ33" s="17">
        <v>500</v>
      </c>
      <c r="CK33" s="17">
        <v>231.95</v>
      </c>
      <c r="CL33" s="165"/>
      <c r="CM33" s="21"/>
      <c r="CN33" s="169"/>
      <c r="CO33" s="165"/>
      <c r="CP33" s="16"/>
      <c r="CQ33" s="17"/>
      <c r="CR33" s="165"/>
      <c r="CS33" s="21"/>
      <c r="CT33" s="17"/>
      <c r="CU33" s="17"/>
      <c r="CV33" s="17"/>
      <c r="CW33" s="17"/>
      <c r="CX33" s="17"/>
      <c r="CY33" s="31">
        <f t="shared" si="5"/>
        <v>32637</v>
      </c>
      <c r="CZ33" s="31">
        <f t="shared" si="5"/>
        <v>11319</v>
      </c>
      <c r="DA33" s="31">
        <f t="shared" si="5"/>
        <v>11195.076999999999</v>
      </c>
      <c r="DB33" s="17">
        <v>5500.78</v>
      </c>
      <c r="DC33" s="21">
        <v>5500</v>
      </c>
      <c r="DD33" s="21">
        <v>5500</v>
      </c>
      <c r="DE33" s="21"/>
      <c r="DF33" s="18"/>
      <c r="DG33" s="17"/>
      <c r="DH33" s="21"/>
      <c r="DI33" s="21"/>
      <c r="DJ33" s="21"/>
      <c r="DK33" s="21"/>
      <c r="DL33" s="18"/>
      <c r="DM33" s="17"/>
      <c r="DN33" s="21"/>
      <c r="DO33" s="21"/>
      <c r="DP33" s="21"/>
      <c r="DQ33" s="17"/>
      <c r="DR33" s="40"/>
      <c r="DS33" s="17"/>
      <c r="DT33" s="21"/>
      <c r="DU33" s="39">
        <f t="shared" si="29"/>
        <v>5500.78</v>
      </c>
      <c r="DV33" s="39">
        <f t="shared" si="29"/>
        <v>5500</v>
      </c>
      <c r="DW33" s="39">
        <f t="shared" si="29"/>
        <v>5500</v>
      </c>
    </row>
    <row r="34" spans="1:127" s="45" customFormat="1" ht="14.25" customHeight="1">
      <c r="A34" s="30">
        <v>23</v>
      </c>
      <c r="B34" s="22" t="s">
        <v>62</v>
      </c>
      <c r="C34" s="167">
        <v>27149.1</v>
      </c>
      <c r="D34" s="167"/>
      <c r="E34" s="31">
        <f t="shared" si="25"/>
        <v>50662.8</v>
      </c>
      <c r="F34" s="31">
        <f t="shared" si="25"/>
        <v>18579</v>
      </c>
      <c r="G34" s="31">
        <f t="shared" si="26"/>
        <v>17268.970999999998</v>
      </c>
      <c r="H34" s="31">
        <f t="shared" si="10"/>
        <v>92.948872382797759</v>
      </c>
      <c r="I34" s="31">
        <f t="shared" si="17"/>
        <v>-50662.8</v>
      </c>
      <c r="J34" s="31">
        <f t="shared" si="18"/>
        <v>113641.53</v>
      </c>
      <c r="K34" s="32">
        <v>0</v>
      </c>
      <c r="L34" s="32">
        <v>130910.501</v>
      </c>
      <c r="M34" s="33">
        <f t="shared" si="0"/>
        <v>14096</v>
      </c>
      <c r="N34" s="33">
        <f t="shared" si="0"/>
        <v>6390</v>
      </c>
      <c r="O34" s="33">
        <f t="shared" si="0"/>
        <v>5079.9710000000005</v>
      </c>
      <c r="P34" s="33">
        <f t="shared" si="11"/>
        <v>79.498763693270746</v>
      </c>
      <c r="Q34" s="34">
        <f t="shared" si="27"/>
        <v>6230</v>
      </c>
      <c r="R34" s="34">
        <f t="shared" si="27"/>
        <v>2688</v>
      </c>
      <c r="S34" s="34">
        <f t="shared" si="27"/>
        <v>1826.635</v>
      </c>
      <c r="T34" s="164">
        <f t="shared" si="22"/>
        <v>67.95517113095238</v>
      </c>
      <c r="U34" s="17">
        <v>130</v>
      </c>
      <c r="V34" s="165">
        <v>21.3</v>
      </c>
      <c r="W34" s="17">
        <v>21.675000000000001</v>
      </c>
      <c r="X34" s="15">
        <f>W34*100/V34</f>
        <v>101.76056338028168</v>
      </c>
      <c r="Y34" s="17">
        <v>4509</v>
      </c>
      <c r="Z34" s="165">
        <v>2268.6999999999998</v>
      </c>
      <c r="AA34" s="17">
        <v>2269.018</v>
      </c>
      <c r="AB34" s="15">
        <f>AA34*100/Z34</f>
        <v>100.01401683783665</v>
      </c>
      <c r="AC34" s="17">
        <v>6100</v>
      </c>
      <c r="AD34" s="165">
        <v>2666.7</v>
      </c>
      <c r="AE34" s="17">
        <v>1804.96</v>
      </c>
      <c r="AF34" s="15">
        <f t="shared" si="3"/>
        <v>67.685153935575812</v>
      </c>
      <c r="AG34" s="17">
        <v>332</v>
      </c>
      <c r="AH34" s="165">
        <v>133.30000000000001</v>
      </c>
      <c r="AI34" s="17">
        <v>159</v>
      </c>
      <c r="AJ34" s="15">
        <f t="shared" si="28"/>
        <v>119.27981995498874</v>
      </c>
      <c r="AK34" s="17"/>
      <c r="AL34" s="15"/>
      <c r="AM34" s="17"/>
      <c r="AN34" s="15"/>
      <c r="AO34" s="21"/>
      <c r="AP34" s="21"/>
      <c r="AQ34" s="21"/>
      <c r="AR34" s="21"/>
      <c r="AS34" s="21"/>
      <c r="AT34" s="21"/>
      <c r="AU34" s="29">
        <v>36566.800000000003</v>
      </c>
      <c r="AV34" s="165">
        <v>12189</v>
      </c>
      <c r="AW34" s="165">
        <v>12189</v>
      </c>
      <c r="AX34" s="21"/>
      <c r="AY34" s="44"/>
      <c r="AZ34" s="17"/>
      <c r="BA34" s="21"/>
      <c r="BB34" s="19"/>
      <c r="BC34" s="19"/>
      <c r="BD34" s="19"/>
      <c r="BE34" s="19"/>
      <c r="BF34" s="21"/>
      <c r="BG34" s="33">
        <f t="shared" si="4"/>
        <v>900</v>
      </c>
      <c r="BH34" s="33">
        <f t="shared" si="4"/>
        <v>266.7</v>
      </c>
      <c r="BI34" s="33">
        <f t="shared" si="4"/>
        <v>154</v>
      </c>
      <c r="BJ34" s="36">
        <f t="shared" si="24"/>
        <v>57.742782152230973</v>
      </c>
      <c r="BK34" s="17">
        <v>900</v>
      </c>
      <c r="BL34" s="17">
        <v>266.7</v>
      </c>
      <c r="BM34" s="17">
        <v>154</v>
      </c>
      <c r="BN34" s="17"/>
      <c r="BO34" s="17"/>
      <c r="BP34" s="17"/>
      <c r="BQ34" s="17"/>
      <c r="BR34" s="21"/>
      <c r="BS34" s="17"/>
      <c r="BT34" s="165"/>
      <c r="BU34" s="19"/>
      <c r="BV34" s="17"/>
      <c r="BW34" s="19"/>
      <c r="BX34" s="21"/>
      <c r="BY34" s="21"/>
      <c r="BZ34" s="21"/>
      <c r="CA34" s="21"/>
      <c r="CB34" s="165"/>
      <c r="CC34" s="16"/>
      <c r="CD34" s="41"/>
      <c r="CE34" s="41"/>
      <c r="CF34" s="165">
        <v>2125</v>
      </c>
      <c r="CG34" s="17">
        <v>1033.3</v>
      </c>
      <c r="CH34" s="17">
        <v>625.11800000000005</v>
      </c>
      <c r="CI34" s="17">
        <v>300</v>
      </c>
      <c r="CJ34" s="17">
        <v>100</v>
      </c>
      <c r="CK34" s="17">
        <v>41.118000000000002</v>
      </c>
      <c r="CL34" s="165"/>
      <c r="CM34" s="21"/>
      <c r="CN34" s="169"/>
      <c r="CO34" s="165"/>
      <c r="CP34" s="16"/>
      <c r="CQ34" s="17"/>
      <c r="CR34" s="165"/>
      <c r="CS34" s="21"/>
      <c r="CT34" s="17"/>
      <c r="CU34" s="17"/>
      <c r="CV34" s="17"/>
      <c r="CW34" s="17">
        <v>46.2</v>
      </c>
      <c r="CX34" s="17"/>
      <c r="CY34" s="31">
        <f t="shared" si="5"/>
        <v>50662.8</v>
      </c>
      <c r="CZ34" s="31">
        <f t="shared" si="5"/>
        <v>18579</v>
      </c>
      <c r="DA34" s="31">
        <f t="shared" si="5"/>
        <v>17268.970999999998</v>
      </c>
      <c r="DB34" s="17"/>
      <c r="DC34" s="17"/>
      <c r="DD34" s="17"/>
      <c r="DE34" s="21"/>
      <c r="DF34" s="18"/>
      <c r="DG34" s="17"/>
      <c r="DH34" s="21"/>
      <c r="DI34" s="21"/>
      <c r="DJ34" s="21"/>
      <c r="DK34" s="21"/>
      <c r="DL34" s="18"/>
      <c r="DM34" s="17"/>
      <c r="DN34" s="21"/>
      <c r="DO34" s="21"/>
      <c r="DP34" s="21"/>
      <c r="DQ34" s="17"/>
      <c r="DR34" s="38"/>
      <c r="DS34" s="17"/>
      <c r="DT34" s="21"/>
      <c r="DU34" s="39">
        <f t="shared" si="29"/>
        <v>0</v>
      </c>
      <c r="DV34" s="39">
        <f t="shared" si="29"/>
        <v>0</v>
      </c>
      <c r="DW34" s="39">
        <f t="shared" si="29"/>
        <v>0</v>
      </c>
    </row>
    <row r="35" spans="1:127" s="45" customFormat="1" ht="14.25" customHeight="1">
      <c r="A35" s="30">
        <v>24</v>
      </c>
      <c r="B35" s="22" t="s">
        <v>63</v>
      </c>
      <c r="C35" s="167">
        <v>52</v>
      </c>
      <c r="D35" s="167"/>
      <c r="E35" s="31">
        <f t="shared" si="25"/>
        <v>19176.099999999999</v>
      </c>
      <c r="F35" s="31">
        <f t="shared" si="25"/>
        <v>6421.5</v>
      </c>
      <c r="G35" s="31">
        <f t="shared" si="26"/>
        <v>6295.5339999999997</v>
      </c>
      <c r="H35" s="31">
        <f t="shared" si="10"/>
        <v>98.038371097095691</v>
      </c>
      <c r="I35" s="31">
        <f t="shared" si="17"/>
        <v>-19176.099999999999</v>
      </c>
      <c r="J35" s="31">
        <f t="shared" si="18"/>
        <v>124614.967</v>
      </c>
      <c r="K35" s="32">
        <v>0</v>
      </c>
      <c r="L35" s="32">
        <v>130910.501</v>
      </c>
      <c r="M35" s="33">
        <f t="shared" si="0"/>
        <v>2412.3000000000002</v>
      </c>
      <c r="N35" s="33">
        <f t="shared" si="0"/>
        <v>833.59999999999991</v>
      </c>
      <c r="O35" s="33">
        <f t="shared" si="0"/>
        <v>707.6339999999999</v>
      </c>
      <c r="P35" s="33">
        <f t="shared" si="11"/>
        <v>84.888915547024951</v>
      </c>
      <c r="Q35" s="34">
        <f t="shared" si="27"/>
        <v>570.70000000000005</v>
      </c>
      <c r="R35" s="34">
        <f t="shared" si="27"/>
        <v>216.8</v>
      </c>
      <c r="S35" s="34">
        <f t="shared" si="27"/>
        <v>66.834000000000003</v>
      </c>
      <c r="T35" s="35">
        <f t="shared" si="22"/>
        <v>30.827490774907751</v>
      </c>
      <c r="U35" s="17">
        <v>100.7</v>
      </c>
      <c r="V35" s="165">
        <v>16.8</v>
      </c>
      <c r="W35" s="17">
        <v>50.433999999999997</v>
      </c>
      <c r="X35" s="15">
        <f>W35*100/V35</f>
        <v>300.20238095238091</v>
      </c>
      <c r="Y35" s="17">
        <v>1474.6</v>
      </c>
      <c r="Z35" s="165">
        <v>516.79999999999995</v>
      </c>
      <c r="AA35" s="17">
        <v>516.79999999999995</v>
      </c>
      <c r="AB35" s="15">
        <f>AA35*100/Z35</f>
        <v>100</v>
      </c>
      <c r="AC35" s="17">
        <v>470</v>
      </c>
      <c r="AD35" s="165">
        <v>200</v>
      </c>
      <c r="AE35" s="17">
        <v>16.399999999999999</v>
      </c>
      <c r="AF35" s="15">
        <f t="shared" si="3"/>
        <v>8.1999999999999993</v>
      </c>
      <c r="AG35" s="17">
        <v>6</v>
      </c>
      <c r="AH35" s="165">
        <v>0</v>
      </c>
      <c r="AI35" s="17">
        <v>0</v>
      </c>
      <c r="AJ35" s="15">
        <v>0</v>
      </c>
      <c r="AK35" s="17"/>
      <c r="AL35" s="15"/>
      <c r="AM35" s="17"/>
      <c r="AN35" s="15"/>
      <c r="AO35" s="21"/>
      <c r="AP35" s="21"/>
      <c r="AQ35" s="21"/>
      <c r="AR35" s="21"/>
      <c r="AS35" s="21"/>
      <c r="AT35" s="21"/>
      <c r="AU35" s="29">
        <v>16763.8</v>
      </c>
      <c r="AV35" s="165">
        <v>5587.9</v>
      </c>
      <c r="AW35" s="165">
        <v>5587.9</v>
      </c>
      <c r="AX35" s="21"/>
      <c r="AY35" s="44"/>
      <c r="AZ35" s="17"/>
      <c r="BA35" s="21"/>
      <c r="BB35" s="19"/>
      <c r="BC35" s="19"/>
      <c r="BD35" s="19"/>
      <c r="BE35" s="19"/>
      <c r="BF35" s="21"/>
      <c r="BG35" s="33">
        <f t="shared" si="4"/>
        <v>361</v>
      </c>
      <c r="BH35" s="33">
        <f t="shared" si="4"/>
        <v>100</v>
      </c>
      <c r="BI35" s="33">
        <f t="shared" si="4"/>
        <v>120</v>
      </c>
      <c r="BJ35" s="36">
        <f t="shared" si="24"/>
        <v>120</v>
      </c>
      <c r="BK35" s="17">
        <v>361</v>
      </c>
      <c r="BL35" s="17">
        <v>100</v>
      </c>
      <c r="BM35" s="17">
        <v>120</v>
      </c>
      <c r="BN35" s="17"/>
      <c r="BO35" s="17"/>
      <c r="BP35" s="17"/>
      <c r="BQ35" s="17"/>
      <c r="BR35" s="21"/>
      <c r="BS35" s="17"/>
      <c r="BT35" s="165"/>
      <c r="BU35" s="19"/>
      <c r="BV35" s="17"/>
      <c r="BW35" s="19"/>
      <c r="BX35" s="21"/>
      <c r="BY35" s="21"/>
      <c r="BZ35" s="21"/>
      <c r="CA35" s="21"/>
      <c r="CB35" s="165"/>
      <c r="CC35" s="16"/>
      <c r="CD35" s="41"/>
      <c r="CE35" s="41"/>
      <c r="CF35" s="165"/>
      <c r="CG35" s="17"/>
      <c r="CH35" s="17">
        <v>4</v>
      </c>
      <c r="CI35" s="17"/>
      <c r="CJ35" s="17"/>
      <c r="CK35" s="17"/>
      <c r="CL35" s="165"/>
      <c r="CM35" s="21"/>
      <c r="CN35" s="169"/>
      <c r="CO35" s="165"/>
      <c r="CP35" s="16"/>
      <c r="CQ35" s="17"/>
      <c r="CR35" s="165"/>
      <c r="CS35" s="21"/>
      <c r="CT35" s="17"/>
      <c r="CU35" s="17"/>
      <c r="CV35" s="17"/>
      <c r="CW35" s="17"/>
      <c r="CX35" s="17"/>
      <c r="CY35" s="31">
        <f t="shared" si="5"/>
        <v>19176.099999999999</v>
      </c>
      <c r="CZ35" s="31">
        <f t="shared" si="5"/>
        <v>6421.5</v>
      </c>
      <c r="DA35" s="31">
        <f t="shared" si="5"/>
        <v>6295.5339999999997</v>
      </c>
      <c r="DB35" s="17"/>
      <c r="DC35" s="21"/>
      <c r="DD35" s="21"/>
      <c r="DE35" s="21"/>
      <c r="DF35" s="18"/>
      <c r="DG35" s="17"/>
      <c r="DH35" s="21"/>
      <c r="DI35" s="21"/>
      <c r="DJ35" s="21"/>
      <c r="DK35" s="21"/>
      <c r="DL35" s="18"/>
      <c r="DM35" s="17"/>
      <c r="DN35" s="21"/>
      <c r="DO35" s="21"/>
      <c r="DP35" s="21"/>
      <c r="DQ35" s="17"/>
      <c r="DR35" s="40"/>
      <c r="DS35" s="17"/>
      <c r="DT35" s="21"/>
      <c r="DU35" s="39">
        <f t="shared" si="29"/>
        <v>0</v>
      </c>
      <c r="DV35" s="39">
        <f t="shared" si="29"/>
        <v>0</v>
      </c>
      <c r="DW35" s="39">
        <f t="shared" si="29"/>
        <v>0</v>
      </c>
    </row>
    <row r="36" spans="1:127" s="46" customFormat="1" ht="17.25" customHeight="1">
      <c r="A36" s="144" t="s">
        <v>69</v>
      </c>
      <c r="B36" s="145"/>
      <c r="C36" s="25">
        <f>SUM(C12:C35)</f>
        <v>291805.49999999994</v>
      </c>
      <c r="D36" s="25">
        <f t="shared" ref="D36:G36" si="30">SUM(D12:D35)</f>
        <v>1091.3</v>
      </c>
      <c r="E36" s="25">
        <f t="shared" si="30"/>
        <v>3532739.831999999</v>
      </c>
      <c r="F36" s="25">
        <f t="shared" si="30"/>
        <v>1167280</v>
      </c>
      <c r="G36" s="25">
        <f t="shared" si="30"/>
        <v>1124331.4653</v>
      </c>
      <c r="H36" s="43">
        <f t="shared" ref="H36" si="31">G36/F36*100</f>
        <v>96.320631322390511</v>
      </c>
      <c r="I36" s="25" t="e">
        <f>SUM(I17:I35)-#REF!-#REF!</f>
        <v>#REF!</v>
      </c>
      <c r="J36" s="25" t="e">
        <f>SUM(J17:J35)-#REF!-#REF!</f>
        <v>#REF!</v>
      </c>
      <c r="K36" s="25" t="e">
        <f>SUM(K17:K35)-#REF!-#REF!</f>
        <v>#REF!</v>
      </c>
      <c r="L36" s="25" t="e">
        <f>SUM(L17:L35)-#REF!-#REF!</f>
        <v>#REF!</v>
      </c>
      <c r="M36" s="25">
        <f t="shared" ref="M36:O36" si="32">SUM(M12:M35)</f>
        <v>1078182.7520000001</v>
      </c>
      <c r="N36" s="25">
        <f t="shared" si="32"/>
        <v>346103.30000000005</v>
      </c>
      <c r="O36" s="25">
        <f t="shared" si="32"/>
        <v>314423.55129999993</v>
      </c>
      <c r="P36" s="43">
        <f t="shared" ref="P36" si="33">O36/N36*100</f>
        <v>90.846736017830494</v>
      </c>
      <c r="Q36" s="25">
        <f t="shared" ref="Q36:S36" si="34">SUM(Q12:Q35)</f>
        <v>372638.652</v>
      </c>
      <c r="R36" s="25">
        <f t="shared" si="34"/>
        <v>128687.39999999998</v>
      </c>
      <c r="S36" s="25">
        <f t="shared" si="34"/>
        <v>107904.43269999998</v>
      </c>
      <c r="T36" s="43">
        <f t="shared" ref="T36" si="35">S36/R36*100</f>
        <v>83.850037144273642</v>
      </c>
      <c r="U36" s="25">
        <f t="shared" ref="U36:W36" si="36">SUM(U12:U35)</f>
        <v>45176.951999999997</v>
      </c>
      <c r="V36" s="25">
        <f t="shared" si="36"/>
        <v>17202.100000000002</v>
      </c>
      <c r="W36" s="25">
        <f t="shared" si="36"/>
        <v>14933.093099999998</v>
      </c>
      <c r="X36" s="43">
        <f t="shared" ref="X36" si="37">W36/V36*100</f>
        <v>86.809709861005331</v>
      </c>
      <c r="Y36" s="25">
        <f t="shared" ref="Y36" si="38">SUM(Y12:Y35)</f>
        <v>187712.00000000003</v>
      </c>
      <c r="Z36" s="25">
        <f t="shared" ref="Z36:AA36" si="39">SUM(Z12:Z35)</f>
        <v>62648.2</v>
      </c>
      <c r="AA36" s="25">
        <f t="shared" si="39"/>
        <v>61732.049799999993</v>
      </c>
      <c r="AB36" s="43">
        <f t="shared" ref="AB36" si="40">AA36/Z36*100</f>
        <v>98.537627258245237</v>
      </c>
      <c r="AC36" s="25">
        <f t="shared" ref="AC36" si="41">SUM(AC12:AC35)</f>
        <v>327461.70000000007</v>
      </c>
      <c r="AD36" s="25">
        <f t="shared" ref="AD36:AE36" si="42">SUM(AD12:AD35)</f>
        <v>111485.3</v>
      </c>
      <c r="AE36" s="25">
        <f t="shared" si="42"/>
        <v>92971.339600000007</v>
      </c>
      <c r="AF36" s="43">
        <f>AE36/AD36*100</f>
        <v>83.393361815414238</v>
      </c>
      <c r="AG36" s="25">
        <f t="shared" ref="AG36" si="43">SUM(AG12:AG35)</f>
        <v>50233.5</v>
      </c>
      <c r="AH36" s="25">
        <f t="shared" ref="AH36:AI36" si="44">SUM(AH12:AH35)</f>
        <v>16409</v>
      </c>
      <c r="AI36" s="25">
        <f t="shared" si="44"/>
        <v>14555.024600000001</v>
      </c>
      <c r="AJ36" s="43">
        <f t="shared" ref="AJ36" si="45">AI36/AH36*100</f>
        <v>88.70147236272777</v>
      </c>
      <c r="AK36" s="25">
        <f t="shared" ref="AK36" si="46">SUM(AK12:AK35)</f>
        <v>23600</v>
      </c>
      <c r="AL36" s="25">
        <f t="shared" ref="AL36:AM36" si="47">SUM(AL12:AL35)</f>
        <v>7506.7</v>
      </c>
      <c r="AM36" s="25">
        <f t="shared" si="47"/>
        <v>6277.41</v>
      </c>
      <c r="AN36" s="43">
        <f t="shared" ref="AN36" si="48">AM36/AL36*100</f>
        <v>83.624095807745078</v>
      </c>
      <c r="AO36" s="25">
        <f t="shared" ref="AO36:AU36" si="49">SUM(AO12:AO35)</f>
        <v>0</v>
      </c>
      <c r="AP36" s="25">
        <f t="shared" si="49"/>
        <v>0</v>
      </c>
      <c r="AQ36" s="25">
        <f t="shared" si="49"/>
        <v>0</v>
      </c>
      <c r="AR36" s="25">
        <f t="shared" si="49"/>
        <v>0</v>
      </c>
      <c r="AS36" s="25">
        <f t="shared" si="49"/>
        <v>0</v>
      </c>
      <c r="AT36" s="25">
        <f t="shared" si="49"/>
        <v>0</v>
      </c>
      <c r="AU36" s="25">
        <f t="shared" si="49"/>
        <v>2358015.9</v>
      </c>
      <c r="AV36" s="25">
        <f t="shared" ref="AV36:BI36" si="50">SUM(AV12:AV35)</f>
        <v>786005.9</v>
      </c>
      <c r="AW36" s="25">
        <f t="shared" si="50"/>
        <v>786005.9</v>
      </c>
      <c r="AX36" s="25">
        <f t="shared" si="50"/>
        <v>49008.799999999996</v>
      </c>
      <c r="AY36" s="25">
        <f t="shared" si="50"/>
        <v>12268.1</v>
      </c>
      <c r="AZ36" s="25">
        <f t="shared" si="50"/>
        <v>12268.1</v>
      </c>
      <c r="BA36" s="25">
        <f t="shared" si="50"/>
        <v>0</v>
      </c>
      <c r="BB36" s="25">
        <f t="shared" si="50"/>
        <v>0</v>
      </c>
      <c r="BC36" s="25">
        <f t="shared" si="50"/>
        <v>0</v>
      </c>
      <c r="BD36" s="25">
        <f t="shared" si="50"/>
        <v>0</v>
      </c>
      <c r="BE36" s="25">
        <f t="shared" si="50"/>
        <v>0</v>
      </c>
      <c r="BF36" s="25">
        <f t="shared" si="50"/>
        <v>0</v>
      </c>
      <c r="BG36" s="25">
        <f t="shared" si="50"/>
        <v>117628.3</v>
      </c>
      <c r="BH36" s="25">
        <f t="shared" si="50"/>
        <v>36185.299999999996</v>
      </c>
      <c r="BI36" s="25">
        <f t="shared" si="50"/>
        <v>30804.718000000004</v>
      </c>
      <c r="BJ36" s="43">
        <f t="shared" ref="BJ36" si="51">BI36/BH36*100</f>
        <v>85.130475635133635</v>
      </c>
      <c r="BK36" s="25">
        <f t="shared" ref="BK36:DV36" si="52">SUM(BK12:BK35)</f>
        <v>67625.5</v>
      </c>
      <c r="BL36" s="25">
        <f t="shared" si="52"/>
        <v>19411.400000000001</v>
      </c>
      <c r="BM36" s="25">
        <f t="shared" si="52"/>
        <v>16099.327999999998</v>
      </c>
      <c r="BN36" s="25">
        <f t="shared" si="52"/>
        <v>0</v>
      </c>
      <c r="BO36" s="25">
        <f t="shared" si="52"/>
        <v>0</v>
      </c>
      <c r="BP36" s="25">
        <f t="shared" si="52"/>
        <v>0</v>
      </c>
      <c r="BQ36" s="25">
        <f t="shared" si="52"/>
        <v>18980</v>
      </c>
      <c r="BR36" s="25">
        <f t="shared" si="52"/>
        <v>7670</v>
      </c>
      <c r="BS36" s="25">
        <f t="shared" si="52"/>
        <v>7619.6</v>
      </c>
      <c r="BT36" s="25">
        <f t="shared" si="52"/>
        <v>31022.799999999999</v>
      </c>
      <c r="BU36" s="25">
        <f t="shared" si="52"/>
        <v>9103.9</v>
      </c>
      <c r="BV36" s="25">
        <f t="shared" si="52"/>
        <v>7085.7900000000009</v>
      </c>
      <c r="BW36" s="25">
        <f t="shared" si="52"/>
        <v>0</v>
      </c>
      <c r="BX36" s="25">
        <f t="shared" si="52"/>
        <v>0</v>
      </c>
      <c r="BY36" s="25">
        <f t="shared" si="52"/>
        <v>0</v>
      </c>
      <c r="BZ36" s="25">
        <f t="shared" si="52"/>
        <v>21443.1</v>
      </c>
      <c r="CA36" s="25">
        <f t="shared" si="52"/>
        <v>6814.2</v>
      </c>
      <c r="CB36" s="25">
        <f t="shared" si="52"/>
        <v>6067.7800000000007</v>
      </c>
      <c r="CC36" s="25">
        <f t="shared" si="52"/>
        <v>238.9</v>
      </c>
      <c r="CD36" s="25">
        <f t="shared" si="52"/>
        <v>238.9</v>
      </c>
      <c r="CE36" s="25">
        <f t="shared" si="52"/>
        <v>238.9</v>
      </c>
      <c r="CF36" s="25">
        <f t="shared" si="52"/>
        <v>309656.60000000003</v>
      </c>
      <c r="CG36" s="25">
        <f t="shared" si="52"/>
        <v>90612.1</v>
      </c>
      <c r="CH36" s="25">
        <f t="shared" si="52"/>
        <v>86477.960399999996</v>
      </c>
      <c r="CI36" s="25">
        <f t="shared" si="52"/>
        <v>93896</v>
      </c>
      <c r="CJ36" s="25">
        <f t="shared" si="52"/>
        <v>28666.199999999997</v>
      </c>
      <c r="CK36" s="25">
        <f t="shared" si="52"/>
        <v>24797.230399999997</v>
      </c>
      <c r="CL36" s="25">
        <f t="shared" si="52"/>
        <v>5000</v>
      </c>
      <c r="CM36" s="25">
        <f t="shared" si="52"/>
        <v>1125</v>
      </c>
      <c r="CN36" s="25">
        <f t="shared" si="52"/>
        <v>2053.0740000000001</v>
      </c>
      <c r="CO36" s="25">
        <f t="shared" si="52"/>
        <v>2080</v>
      </c>
      <c r="CP36" s="25">
        <f t="shared" si="52"/>
        <v>713.3</v>
      </c>
      <c r="CQ36" s="25">
        <f t="shared" si="52"/>
        <v>0</v>
      </c>
      <c r="CR36" s="25">
        <f t="shared" si="52"/>
        <v>12200</v>
      </c>
      <c r="CS36" s="25">
        <f t="shared" si="52"/>
        <v>2200</v>
      </c>
      <c r="CT36" s="25">
        <f t="shared" si="52"/>
        <v>2692.134</v>
      </c>
      <c r="CU36" s="25">
        <f t="shared" si="52"/>
        <v>9394.7999999999993</v>
      </c>
      <c r="CV36" s="25">
        <f t="shared" si="52"/>
        <v>1977.4</v>
      </c>
      <c r="CW36" s="25">
        <f t="shared" si="52"/>
        <v>4379.9817999999996</v>
      </c>
      <c r="CX36" s="25">
        <f t="shared" si="52"/>
        <v>-2626</v>
      </c>
      <c r="CY36" s="25">
        <f t="shared" si="52"/>
        <v>3518850.5519999992</v>
      </c>
      <c r="CZ36" s="25">
        <f t="shared" si="52"/>
        <v>1153391.5</v>
      </c>
      <c r="DA36" s="25">
        <f t="shared" si="52"/>
        <v>1121457.4653</v>
      </c>
      <c r="DB36" s="25">
        <f t="shared" si="52"/>
        <v>13889.279999999999</v>
      </c>
      <c r="DC36" s="25">
        <f t="shared" si="52"/>
        <v>13888.5</v>
      </c>
      <c r="DD36" s="25">
        <f t="shared" si="52"/>
        <v>5500</v>
      </c>
      <c r="DE36" s="25">
        <f t="shared" si="52"/>
        <v>0</v>
      </c>
      <c r="DF36" s="25">
        <f t="shared" si="52"/>
        <v>0</v>
      </c>
      <c r="DG36" s="25">
        <f t="shared" si="52"/>
        <v>0</v>
      </c>
      <c r="DH36" s="25">
        <f t="shared" si="52"/>
        <v>0</v>
      </c>
      <c r="DI36" s="25">
        <f t="shared" si="52"/>
        <v>0</v>
      </c>
      <c r="DJ36" s="25">
        <f t="shared" si="52"/>
        <v>0</v>
      </c>
      <c r="DK36" s="25">
        <f t="shared" si="52"/>
        <v>0</v>
      </c>
      <c r="DL36" s="25">
        <f t="shared" si="52"/>
        <v>0</v>
      </c>
      <c r="DM36" s="25">
        <f t="shared" si="52"/>
        <v>0</v>
      </c>
      <c r="DN36" s="25">
        <f t="shared" si="52"/>
        <v>0</v>
      </c>
      <c r="DO36" s="25">
        <f t="shared" si="52"/>
        <v>0</v>
      </c>
      <c r="DP36" s="25">
        <f t="shared" si="52"/>
        <v>0</v>
      </c>
      <c r="DQ36" s="25">
        <f t="shared" si="52"/>
        <v>7750</v>
      </c>
      <c r="DR36" s="25">
        <f t="shared" si="52"/>
        <v>7750</v>
      </c>
      <c r="DS36" s="25">
        <f t="shared" si="52"/>
        <v>0</v>
      </c>
      <c r="DT36" s="25">
        <f t="shared" si="52"/>
        <v>0</v>
      </c>
      <c r="DU36" s="25">
        <f t="shared" si="52"/>
        <v>21639.279999999999</v>
      </c>
      <c r="DV36" s="25">
        <f t="shared" si="52"/>
        <v>21638.5</v>
      </c>
      <c r="DW36" s="25">
        <f t="shared" ref="DW36" si="53">SUM(DW12:DW35)</f>
        <v>5500</v>
      </c>
    </row>
    <row r="37" spans="1:127" ht="2.25" customHeight="1">
      <c r="A37" s="14"/>
      <c r="B37" s="14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3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3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</row>
    <row r="38" spans="1:127" ht="13.5">
      <c r="A38" s="14"/>
      <c r="B38" s="14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3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3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</row>
    <row r="39" spans="1:127" ht="13.5">
      <c r="A39" s="14"/>
      <c r="B39" s="14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3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3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</row>
    <row r="40" spans="1:127" ht="13.5">
      <c r="A40" s="14"/>
      <c r="B40" s="14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3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3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</row>
    <row r="41" spans="1:127" ht="13.5">
      <c r="A41" s="14"/>
      <c r="B41" s="14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3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3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</row>
    <row r="42" spans="1:127" ht="13.5">
      <c r="A42" s="14"/>
      <c r="B42" s="14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3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3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</row>
    <row r="43" spans="1:127" ht="13.5">
      <c r="A43" s="14"/>
      <c r="B43" s="14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3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3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</row>
    <row r="44" spans="1:127" ht="13.5">
      <c r="A44" s="14"/>
      <c r="B44" s="14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3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3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</row>
    <row r="45" spans="1:127" ht="13.5">
      <c r="A45" s="14"/>
      <c r="B45" s="14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3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3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</row>
    <row r="46" spans="1:127" ht="13.5">
      <c r="A46" s="14"/>
      <c r="B46" s="14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3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3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</row>
    <row r="47" spans="1:127" ht="13.5">
      <c r="A47" s="14"/>
      <c r="B47" s="14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3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3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</row>
    <row r="48" spans="1:127" ht="13.5">
      <c r="A48" s="14"/>
      <c r="B48" s="14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3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3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</row>
    <row r="49" spans="1:127" ht="13.5">
      <c r="A49" s="14"/>
      <c r="B49" s="14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3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3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</row>
    <row r="50" spans="1:127" ht="13.5">
      <c r="A50" s="14"/>
      <c r="B50" s="14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3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3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</row>
    <row r="51" spans="1:127" ht="13.5">
      <c r="A51" s="14"/>
      <c r="B51" s="1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3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3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</row>
    <row r="52" spans="1:127" ht="13.5">
      <c r="A52" s="14"/>
      <c r="B52" s="14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3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3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</row>
    <row r="53" spans="1:127" ht="13.5">
      <c r="A53" s="14"/>
      <c r="B53" s="14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3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3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</row>
    <row r="54" spans="1:127" ht="13.5">
      <c r="A54" s="14"/>
      <c r="B54" s="14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3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3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</row>
    <row r="55" spans="1:127" ht="13.5">
      <c r="A55" s="14"/>
      <c r="B55" s="14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3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3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</row>
    <row r="56" spans="1:127" ht="13.5">
      <c r="A56" s="14"/>
      <c r="B56" s="14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3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3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</row>
    <row r="57" spans="1:127" ht="13.5">
      <c r="A57" s="14"/>
      <c r="B57" s="14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3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3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</row>
    <row r="58" spans="1:127" ht="13.5">
      <c r="A58" s="14"/>
      <c r="B58" s="14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3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3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</row>
    <row r="59" spans="1:127" ht="13.5">
      <c r="A59" s="14"/>
      <c r="B59" s="14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3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3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</row>
    <row r="60" spans="1:127" ht="13.5">
      <c r="A60" s="14"/>
      <c r="B60" s="14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3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3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</row>
    <row r="61" spans="1:127" ht="13.5">
      <c r="A61" s="14"/>
      <c r="B61" s="14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3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3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</row>
    <row r="62" spans="1:127" ht="13.5">
      <c r="A62" s="14"/>
      <c r="B62" s="14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3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3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</row>
    <row r="63" spans="1:127" ht="13.5">
      <c r="A63" s="14"/>
      <c r="B63" s="14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3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3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</row>
    <row r="64" spans="1:127" ht="13.5">
      <c r="A64" s="14"/>
      <c r="B64" s="14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3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3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</row>
    <row r="65" spans="1:127" ht="13.5">
      <c r="A65" s="14"/>
      <c r="B65" s="14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3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3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</row>
    <row r="66" spans="1:127" ht="13.5">
      <c r="A66" s="14"/>
      <c r="B66" s="14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3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3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</row>
    <row r="67" spans="1:127" ht="13.5">
      <c r="A67" s="14"/>
      <c r="B67" s="14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3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3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</row>
    <row r="68" spans="1:127" ht="13.5">
      <c r="A68" s="14"/>
      <c r="B68" s="14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3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3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</row>
    <row r="69" spans="1:127" ht="13.5">
      <c r="A69" s="14"/>
      <c r="B69" s="14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3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3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</row>
    <row r="70" spans="1:127" ht="13.5">
      <c r="A70" s="14"/>
      <c r="B70" s="14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3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3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</row>
    <row r="71" spans="1:127" ht="13.5">
      <c r="A71" s="14"/>
      <c r="B71" s="14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3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3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</row>
    <row r="72" spans="1:127" ht="13.5">
      <c r="A72" s="14"/>
      <c r="B72" s="14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3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3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</row>
    <row r="73" spans="1:127" ht="13.5">
      <c r="A73" s="14"/>
      <c r="B73" s="14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3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3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</row>
    <row r="74" spans="1:127" ht="13.5">
      <c r="A74" s="14"/>
      <c r="B74" s="14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3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3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</row>
    <row r="75" spans="1:127" ht="13.5">
      <c r="A75" s="14"/>
      <c r="B75" s="14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3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3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</row>
    <row r="76" spans="1:127" ht="13.5">
      <c r="A76" s="14"/>
      <c r="B76" s="14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3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3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</row>
    <row r="77" spans="1:127" ht="13.5">
      <c r="A77" s="14"/>
      <c r="B77" s="14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3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3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</row>
    <row r="78" spans="1:127" ht="13.5">
      <c r="A78" s="14"/>
      <c r="B78" s="14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3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3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</row>
    <row r="79" spans="1:127" ht="13.5">
      <c r="A79" s="14"/>
      <c r="B79" s="14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3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3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</row>
    <row r="80" spans="1:127" ht="13.5">
      <c r="A80" s="14"/>
      <c r="B80" s="14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3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3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</row>
    <row r="81" spans="1:127" ht="13.5">
      <c r="A81" s="14"/>
      <c r="B81" s="14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3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3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</row>
    <row r="82" spans="1:127" ht="13.5">
      <c r="A82" s="14"/>
      <c r="B82" s="14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3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3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</row>
    <row r="83" spans="1:127" ht="13.5">
      <c r="A83" s="14"/>
      <c r="B83" s="14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3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3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</row>
    <row r="84" spans="1:127" ht="13.5">
      <c r="A84" s="14"/>
      <c r="B84" s="14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3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3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</row>
    <row r="85" spans="1:127" ht="13.5">
      <c r="A85" s="14"/>
      <c r="B85" s="14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3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3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</row>
    <row r="86" spans="1:127" ht="13.5">
      <c r="A86" s="14"/>
      <c r="B86" s="14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3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3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</row>
    <row r="87" spans="1:127" ht="13.5">
      <c r="A87" s="14"/>
      <c r="B87" s="14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3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3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</row>
    <row r="88" spans="1:127" ht="13.5">
      <c r="A88" s="14"/>
      <c r="B88" s="14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3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3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</row>
    <row r="89" spans="1:127" ht="13.5">
      <c r="A89" s="14"/>
      <c r="B89" s="14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3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3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</row>
    <row r="90" spans="1:127" ht="13.5">
      <c r="A90" s="14"/>
      <c r="B90" s="14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3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3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</row>
    <row r="91" spans="1:127" ht="13.5">
      <c r="A91" s="14"/>
      <c r="B91" s="14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3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3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</row>
    <row r="92" spans="1:127" ht="13.5">
      <c r="A92" s="14"/>
      <c r="B92" s="14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3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3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</row>
    <row r="93" spans="1:127" ht="13.5">
      <c r="A93" s="14"/>
      <c r="B93" s="14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3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3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</row>
    <row r="94" spans="1:127" ht="13.5">
      <c r="A94" s="14"/>
      <c r="B94" s="14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3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3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</row>
    <row r="95" spans="1:127" ht="13.5">
      <c r="A95" s="14"/>
      <c r="B95" s="14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3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3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</row>
    <row r="96" spans="1:127" ht="13.5">
      <c r="A96" s="14"/>
      <c r="B96" s="14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3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3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</row>
    <row r="97" spans="1:127" ht="13.5">
      <c r="A97" s="14"/>
      <c r="B97" s="14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3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3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</row>
    <row r="98" spans="1:127" ht="13.5">
      <c r="A98" s="14"/>
      <c r="B98" s="14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3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3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</row>
    <row r="99" spans="1:127" ht="13.5">
      <c r="A99" s="14"/>
      <c r="B99" s="14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3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3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</row>
    <row r="100" spans="1:127" ht="13.5">
      <c r="A100" s="14"/>
      <c r="B100" s="14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3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3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</row>
    <row r="101" spans="1:127" ht="13.5">
      <c r="A101" s="14"/>
      <c r="B101" s="14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3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3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</row>
    <row r="102" spans="1:127" ht="13.5">
      <c r="A102" s="14"/>
      <c r="B102" s="14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3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3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</row>
    <row r="103" spans="1:127" ht="13.5">
      <c r="A103" s="14"/>
      <c r="B103" s="14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3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3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</row>
    <row r="104" spans="1:127" ht="13.5">
      <c r="A104" s="14"/>
      <c r="B104" s="14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3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3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</row>
    <row r="105" spans="1:127" ht="13.5">
      <c r="A105" s="14"/>
      <c r="B105" s="14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3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3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</row>
    <row r="106" spans="1:127" ht="13.5">
      <c r="A106" s="14"/>
      <c r="B106" s="14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3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3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</row>
    <row r="107" spans="1:127" ht="13.5">
      <c r="A107" s="14"/>
      <c r="B107" s="14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3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3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</row>
    <row r="108" spans="1:127" ht="13.5">
      <c r="A108" s="14"/>
      <c r="B108" s="14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3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3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</row>
    <row r="109" spans="1:127" ht="13.5">
      <c r="A109" s="14"/>
      <c r="B109" s="14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3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3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</row>
    <row r="110" spans="1:127" ht="13.5">
      <c r="A110" s="14"/>
      <c r="B110" s="14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3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3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</row>
    <row r="111" spans="1:127" ht="13.5">
      <c r="A111" s="14"/>
      <c r="B111" s="14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3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3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</row>
    <row r="112" spans="1:127" ht="13.5">
      <c r="A112" s="14"/>
      <c r="B112" s="14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3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3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</row>
    <row r="113" spans="1:127" ht="13.5">
      <c r="A113" s="14"/>
      <c r="B113" s="14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3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3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</row>
    <row r="114" spans="1:127" ht="13.5">
      <c r="A114" s="14"/>
      <c r="B114" s="14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3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3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</row>
    <row r="115" spans="1:127" ht="13.5">
      <c r="A115" s="14"/>
      <c r="B115" s="14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3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3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</row>
    <row r="116" spans="1:127" ht="13.5">
      <c r="A116" s="14"/>
      <c r="B116" s="14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3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3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</row>
    <row r="117" spans="1:127" ht="13.5">
      <c r="A117" s="14"/>
      <c r="B117" s="14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3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3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</row>
    <row r="118" spans="1:127" ht="13.5">
      <c r="A118" s="14"/>
      <c r="B118" s="14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3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3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</row>
    <row r="119" spans="1:127" ht="13.5">
      <c r="A119" s="14"/>
      <c r="B119" s="14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3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3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</row>
    <row r="120" spans="1:127" ht="13.5">
      <c r="A120" s="14"/>
      <c r="B120" s="14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3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3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</row>
    <row r="121" spans="1:127" ht="13.5">
      <c r="A121" s="14"/>
      <c r="B121" s="14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3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3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</row>
    <row r="122" spans="1:127" ht="13.5">
      <c r="A122" s="14"/>
      <c r="B122" s="14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3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3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</row>
    <row r="123" spans="1:127" ht="13.5">
      <c r="A123" s="14"/>
      <c r="B123" s="14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3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3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</row>
    <row r="124" spans="1:127" ht="13.5">
      <c r="A124" s="14"/>
      <c r="B124" s="14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3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3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</row>
    <row r="125" spans="1:127" ht="13.5">
      <c r="A125" s="14"/>
      <c r="B125" s="14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3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3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</row>
    <row r="126" spans="1:127" ht="13.5">
      <c r="A126" s="14"/>
      <c r="B126" s="14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3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3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</row>
    <row r="127" spans="1:127" ht="13.5">
      <c r="A127" s="14"/>
      <c r="B127" s="14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3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3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</row>
    <row r="128" spans="1:127" ht="13.5">
      <c r="A128" s="14"/>
      <c r="B128" s="14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3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3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</row>
    <row r="129" spans="1:127" ht="13.5">
      <c r="A129" s="14"/>
      <c r="B129" s="14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3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3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</row>
    <row r="130" spans="1:127" ht="13.5">
      <c r="A130" s="14"/>
      <c r="B130" s="14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3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3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</row>
    <row r="131" spans="1:127" ht="13.5">
      <c r="A131" s="14"/>
      <c r="B131" s="14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3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3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</row>
    <row r="132" spans="1:127" ht="13.5">
      <c r="A132" s="14"/>
      <c r="B132" s="14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3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3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</row>
    <row r="133" spans="1:127" ht="13.5">
      <c r="A133" s="14"/>
      <c r="B133" s="14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3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3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</row>
    <row r="134" spans="1:127" ht="13.5">
      <c r="A134" s="14"/>
      <c r="B134" s="14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3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3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</row>
    <row r="135" spans="1:127" ht="13.5">
      <c r="A135" s="14"/>
      <c r="B135" s="14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3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3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</row>
    <row r="136" spans="1:127" ht="13.5">
      <c r="A136" s="14"/>
      <c r="B136" s="14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3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3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</row>
    <row r="137" spans="1:127" ht="13.5">
      <c r="A137" s="14"/>
      <c r="B137" s="14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3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3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</row>
    <row r="138" spans="1:127" ht="13.5">
      <c r="A138" s="14"/>
      <c r="B138" s="14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3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3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</row>
    <row r="139" spans="1:127" ht="13.5">
      <c r="A139" s="14"/>
      <c r="B139" s="14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3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3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</row>
    <row r="140" spans="1:127" ht="13.5">
      <c r="A140" s="14"/>
      <c r="B140" s="14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3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3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</row>
    <row r="141" spans="1:127" ht="13.5">
      <c r="A141" s="14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3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3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</row>
    <row r="142" spans="1:127" ht="13.5">
      <c r="A142" s="14"/>
      <c r="B142" s="14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3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3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</row>
    <row r="143" spans="1:127" ht="13.5">
      <c r="A143" s="14"/>
      <c r="B143" s="14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3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3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</row>
    <row r="144" spans="1:127" ht="13.5">
      <c r="A144" s="14"/>
      <c r="B144" s="14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3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3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</row>
    <row r="145" spans="1:127" ht="13.5">
      <c r="A145" s="14"/>
      <c r="B145" s="14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3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3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</row>
    <row r="146" spans="1:127" ht="13.5">
      <c r="A146" s="14"/>
      <c r="B146" s="14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3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3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</row>
    <row r="147" spans="1:127" ht="13.5">
      <c r="A147" s="14"/>
      <c r="B147" s="14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3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3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</row>
    <row r="148" spans="1:127" ht="13.5">
      <c r="A148" s="14"/>
      <c r="B148" s="14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3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3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</row>
    <row r="149" spans="1:127" ht="13.5">
      <c r="A149" s="14"/>
      <c r="B149" s="14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3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3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</row>
    <row r="150" spans="1:127" ht="13.5">
      <c r="A150" s="14"/>
      <c r="B150" s="14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3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3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</row>
    <row r="151" spans="1:127" ht="13.5">
      <c r="A151" s="14"/>
      <c r="B151" s="14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3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3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</row>
    <row r="152" spans="1:127" ht="13.5">
      <c r="A152" s="14"/>
      <c r="B152" s="14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3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3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</row>
    <row r="153" spans="1:127" ht="13.5">
      <c r="A153" s="14"/>
      <c r="B153" s="14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3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3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</row>
    <row r="154" spans="1:127" ht="13.5">
      <c r="A154" s="14"/>
      <c r="B154" s="14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3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3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</row>
    <row r="155" spans="1:127" ht="13.5">
      <c r="A155" s="14"/>
      <c r="B155" s="14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3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3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</row>
    <row r="156" spans="1:127" ht="13.5">
      <c r="A156" s="14"/>
      <c r="B156" s="14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3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3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</row>
    <row r="157" spans="1:127" ht="13.5">
      <c r="A157" s="14"/>
      <c r="B157" s="14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3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3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</row>
    <row r="158" spans="1:127" ht="13.5">
      <c r="A158" s="14"/>
      <c r="B158" s="14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3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3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</row>
    <row r="159" spans="1:127" ht="13.5">
      <c r="A159" s="14"/>
      <c r="B159" s="14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3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3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</row>
    <row r="160" spans="1:127" ht="13.5">
      <c r="A160" s="14"/>
      <c r="B160" s="14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3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3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</row>
    <row r="161" spans="1:127" ht="13.5">
      <c r="A161" s="14"/>
      <c r="B161" s="14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3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3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</row>
    <row r="162" spans="1:127" ht="13.5">
      <c r="A162" s="14"/>
      <c r="B162" s="14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3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3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</row>
    <row r="163" spans="1:127" ht="13.5">
      <c r="A163" s="14"/>
      <c r="B163" s="14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3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3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</row>
    <row r="164" spans="1:127" ht="13.5">
      <c r="A164" s="14"/>
      <c r="B164" s="14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3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3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</row>
    <row r="165" spans="1:127" ht="13.5">
      <c r="A165" s="14"/>
      <c r="B165" s="14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3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3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</row>
    <row r="166" spans="1:127" ht="13.5">
      <c r="A166" s="14"/>
      <c r="B166" s="14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3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3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</row>
    <row r="167" spans="1:127" ht="13.5">
      <c r="A167" s="14"/>
      <c r="B167" s="14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3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3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</row>
    <row r="168" spans="1:127" ht="13.5">
      <c r="A168" s="14"/>
      <c r="B168" s="14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3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3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</row>
    <row r="169" spans="1:127" ht="13.5">
      <c r="A169" s="14"/>
      <c r="B169" s="14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3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3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</row>
    <row r="170" spans="1:127" ht="13.5">
      <c r="A170" s="14"/>
      <c r="B170" s="14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3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3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</row>
    <row r="171" spans="1:127" ht="13.5">
      <c r="A171" s="14"/>
      <c r="B171" s="14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3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3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</row>
    <row r="172" spans="1:127" ht="13.5">
      <c r="A172" s="14"/>
      <c r="B172" s="14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3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3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</row>
    <row r="173" spans="1:127" ht="13.5">
      <c r="A173" s="14"/>
      <c r="B173" s="14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3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3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</row>
    <row r="174" spans="1:127" ht="13.5">
      <c r="A174" s="14"/>
      <c r="B174" s="14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3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3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</row>
    <row r="175" spans="1:127" ht="13.5">
      <c r="A175" s="14"/>
      <c r="B175" s="14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3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3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</row>
    <row r="176" spans="1:127" ht="13.5">
      <c r="A176" s="14"/>
      <c r="B176" s="14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3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3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</row>
    <row r="177" spans="1:127" ht="13.5">
      <c r="A177" s="14"/>
      <c r="B177" s="14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3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3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</row>
    <row r="178" spans="1:127" ht="13.5">
      <c r="A178" s="14"/>
      <c r="B178" s="14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3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3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</row>
    <row r="179" spans="1:127" ht="13.5">
      <c r="A179" s="14"/>
      <c r="B179" s="14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3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3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</row>
    <row r="180" spans="1:127" ht="13.5">
      <c r="A180" s="14"/>
      <c r="B180" s="14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3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3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</row>
    <row r="181" spans="1:127" ht="13.5">
      <c r="A181" s="14"/>
      <c r="B181" s="14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3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3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</row>
    <row r="182" spans="1:127" ht="13.5">
      <c r="A182" s="14"/>
      <c r="B182" s="14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3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3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</row>
    <row r="183" spans="1:127" ht="13.5">
      <c r="A183" s="14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3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3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</row>
    <row r="184" spans="1:127" ht="13.5">
      <c r="A184" s="14"/>
      <c r="B184" s="14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3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3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</row>
    <row r="185" spans="1:127" ht="13.5">
      <c r="A185" s="14"/>
      <c r="B185" s="14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3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3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</row>
    <row r="186" spans="1:127" ht="13.5">
      <c r="A186" s="14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3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3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</row>
    <row r="187" spans="1:127" ht="13.5">
      <c r="A187" s="14"/>
      <c r="B187" s="14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3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3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</row>
    <row r="188" spans="1:127" ht="13.5">
      <c r="A188" s="14"/>
      <c r="B188" s="14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3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3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</row>
    <row r="189" spans="1:127" ht="13.5">
      <c r="A189" s="14"/>
      <c r="B189" s="14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3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3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</row>
    <row r="190" spans="1:127" ht="13.5">
      <c r="A190" s="14"/>
      <c r="B190" s="14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3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3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</row>
    <row r="191" spans="1:127" ht="13.5">
      <c r="A191" s="14"/>
      <c r="B191" s="14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3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3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</row>
    <row r="192" spans="1:127" ht="13.5">
      <c r="A192" s="14"/>
      <c r="B192" s="14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3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3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</row>
    <row r="193" spans="1:127" ht="13.5">
      <c r="A193" s="14"/>
      <c r="B193" s="14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3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3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</row>
    <row r="194" spans="1:127" ht="13.5">
      <c r="A194" s="14"/>
      <c r="B194" s="14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3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3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</row>
    <row r="195" spans="1:127" ht="13.5">
      <c r="A195" s="14"/>
      <c r="B195" s="14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3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3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</row>
    <row r="196" spans="1:127" ht="13.5">
      <c r="A196" s="14"/>
      <c r="B196" s="14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3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3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</row>
    <row r="197" spans="1:127" ht="13.5">
      <c r="A197" s="14"/>
      <c r="B197" s="14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3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3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</row>
    <row r="198" spans="1:127" ht="13.5">
      <c r="A198" s="14"/>
      <c r="B198" s="14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3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3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</row>
    <row r="199" spans="1:127" ht="13.5">
      <c r="A199" s="14"/>
      <c r="B199" s="14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3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3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</row>
    <row r="200" spans="1:127" ht="13.5">
      <c r="A200" s="14"/>
      <c r="B200" s="14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3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3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</row>
    <row r="201" spans="1:127" ht="13.5">
      <c r="A201" s="14"/>
      <c r="B201" s="14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3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3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</row>
    <row r="202" spans="1:127" ht="13.5">
      <c r="A202" s="14"/>
      <c r="B202" s="14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3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3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</row>
    <row r="203" spans="1:127" ht="13.5">
      <c r="A203" s="14"/>
      <c r="B203" s="14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3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3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</row>
    <row r="204" spans="1:127" ht="13.5">
      <c r="A204" s="14"/>
      <c r="B204" s="14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3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3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</row>
    <row r="205" spans="1:127" ht="13.5">
      <c r="A205" s="14"/>
      <c r="B205" s="14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3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3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</row>
    <row r="206" spans="1:127" ht="13.5">
      <c r="A206" s="14"/>
      <c r="B206" s="14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3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3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</row>
    <row r="207" spans="1:127" ht="13.5">
      <c r="A207" s="14"/>
      <c r="B207" s="14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3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3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</row>
    <row r="208" spans="1:127" ht="13.5">
      <c r="A208" s="14"/>
      <c r="B208" s="14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3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3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</row>
    <row r="209" spans="1:127" ht="13.5">
      <c r="A209" s="14"/>
      <c r="B209" s="14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3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3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</row>
    <row r="210" spans="1:127" ht="13.5">
      <c r="A210" s="14"/>
      <c r="B210" s="14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3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3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</row>
    <row r="211" spans="1:127" ht="13.5">
      <c r="A211" s="14"/>
      <c r="B211" s="14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3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3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</row>
    <row r="212" spans="1:127" ht="13.5">
      <c r="A212" s="14"/>
      <c r="B212" s="14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3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3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</row>
    <row r="213" spans="1:127" ht="13.5">
      <c r="A213" s="14"/>
      <c r="B213" s="14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3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3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</row>
    <row r="214" spans="1:127" ht="13.5">
      <c r="A214" s="14"/>
      <c r="B214" s="14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3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3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</row>
    <row r="215" spans="1:127" ht="13.5">
      <c r="A215" s="14"/>
      <c r="B215" s="14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3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3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</row>
    <row r="216" spans="1:127" ht="13.5">
      <c r="A216" s="14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3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3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</row>
    <row r="217" spans="1:127" ht="13.5">
      <c r="A217" s="14"/>
      <c r="B217" s="14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3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3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</row>
    <row r="218" spans="1:127" ht="13.5">
      <c r="A218" s="14"/>
      <c r="B218" s="14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3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3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</row>
    <row r="219" spans="1:127" ht="13.5">
      <c r="A219" s="14"/>
      <c r="B219" s="14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3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3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</row>
    <row r="220" spans="1:127" ht="13.5">
      <c r="A220" s="14"/>
      <c r="B220" s="14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3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3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</row>
    <row r="221" spans="1:127" ht="13.5">
      <c r="A221" s="14"/>
      <c r="B221" s="14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3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3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</row>
    <row r="222" spans="1:127" ht="13.5">
      <c r="A222" s="14"/>
      <c r="B222" s="14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3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3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</row>
    <row r="223" spans="1:127" ht="13.5">
      <c r="A223" s="14"/>
      <c r="B223" s="14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3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3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</row>
    <row r="224" spans="1:127" ht="13.5">
      <c r="A224" s="14"/>
      <c r="B224" s="14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3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3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</row>
    <row r="225" spans="1:127" ht="13.5">
      <c r="A225" s="14"/>
      <c r="B225" s="14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3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3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</row>
    <row r="226" spans="1:127" ht="13.5">
      <c r="A226" s="14"/>
      <c r="B226" s="14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3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3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</row>
    <row r="227" spans="1:127" ht="13.5">
      <c r="A227" s="14"/>
      <c r="B227" s="14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3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3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</row>
    <row r="228" spans="1:127" ht="13.5">
      <c r="A228" s="14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3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3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</row>
    <row r="229" spans="1:127" ht="13.5">
      <c r="A229" s="14"/>
      <c r="B229" s="14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3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3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</row>
    <row r="230" spans="1:127" ht="13.5">
      <c r="A230" s="14"/>
      <c r="B230" s="14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3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3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</row>
    <row r="231" spans="1:127" ht="13.5">
      <c r="A231" s="14"/>
      <c r="B231" s="14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3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3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</row>
    <row r="232" spans="1:127" ht="13.5">
      <c r="A232" s="14"/>
      <c r="B232" s="14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3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3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</row>
    <row r="233" spans="1:127" ht="13.5">
      <c r="A233" s="14"/>
      <c r="B233" s="14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3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3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</row>
    <row r="234" spans="1:127" ht="13.5">
      <c r="A234" s="14"/>
      <c r="B234" s="14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3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3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</row>
    <row r="235" spans="1:127" ht="13.5">
      <c r="A235" s="14"/>
      <c r="B235" s="14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3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3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</row>
    <row r="236" spans="1:127" ht="13.5">
      <c r="A236" s="14"/>
      <c r="B236" s="14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3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3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</row>
    <row r="237" spans="1:127" ht="13.5">
      <c r="A237" s="14"/>
      <c r="B237" s="14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3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3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</row>
    <row r="238" spans="1:127" ht="13.5">
      <c r="A238" s="14"/>
      <c r="B238" s="14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3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3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</row>
    <row r="239" spans="1:127" ht="13.5">
      <c r="A239" s="14"/>
      <c r="B239" s="14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3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3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</row>
    <row r="240" spans="1:127" ht="13.5">
      <c r="A240" s="14"/>
      <c r="B240" s="14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3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3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</row>
    <row r="241" spans="1:127" ht="13.5">
      <c r="A241" s="14"/>
      <c r="B241" s="14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3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3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</row>
    <row r="242" spans="1:127" ht="13.5">
      <c r="A242" s="14"/>
      <c r="B242" s="14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3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3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</row>
    <row r="243" spans="1:127" ht="13.5">
      <c r="A243" s="14"/>
      <c r="B243" s="14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3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3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</row>
    <row r="244" spans="1:127" ht="13.5">
      <c r="A244" s="14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3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3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</row>
    <row r="245" spans="1:127" ht="13.5">
      <c r="A245" s="14"/>
      <c r="B245" s="14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3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3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</row>
    <row r="246" spans="1:127" ht="13.5">
      <c r="A246" s="14"/>
      <c r="B246" s="14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3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3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</row>
    <row r="247" spans="1:127" ht="13.5">
      <c r="A247" s="14"/>
      <c r="B247" s="14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3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3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</row>
    <row r="248" spans="1:127" ht="13.5">
      <c r="A248" s="14"/>
      <c r="B248" s="14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3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3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</row>
    <row r="249" spans="1:127" ht="13.5">
      <c r="A249" s="14"/>
      <c r="B249" s="14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3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3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</row>
    <row r="250" spans="1:127" ht="13.5">
      <c r="A250" s="14"/>
      <c r="B250" s="14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3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3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</row>
    <row r="251" spans="1:127" ht="13.5">
      <c r="A251" s="14"/>
      <c r="B251" s="14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3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3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</row>
    <row r="252" spans="1:127" ht="13.5">
      <c r="A252" s="14"/>
      <c r="B252" s="14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3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3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</row>
    <row r="253" spans="1:127" ht="13.5">
      <c r="A253" s="14"/>
      <c r="B253" s="14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3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3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</row>
    <row r="254" spans="1:127" ht="13.5">
      <c r="A254" s="14"/>
      <c r="B254" s="14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3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3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</row>
    <row r="255" spans="1:127" ht="13.5">
      <c r="A255" s="14"/>
      <c r="B255" s="14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3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3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</row>
    <row r="256" spans="1:127" ht="13.5">
      <c r="A256" s="14"/>
      <c r="B256" s="14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3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3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</row>
    <row r="257" spans="1:127" ht="13.5">
      <c r="A257" s="14"/>
      <c r="B257" s="14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3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3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</row>
    <row r="258" spans="1:127" ht="13.5">
      <c r="A258" s="14"/>
      <c r="B258" s="14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3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3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</row>
    <row r="259" spans="1:127" ht="13.5">
      <c r="A259" s="14"/>
      <c r="B259" s="14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3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3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</row>
    <row r="260" spans="1:127" ht="13.5">
      <c r="A260" s="14"/>
      <c r="B260" s="14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3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3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</row>
    <row r="261" spans="1:127" ht="13.5">
      <c r="A261" s="14"/>
      <c r="B261" s="14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3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3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</row>
    <row r="262" spans="1:127" ht="13.5">
      <c r="A262" s="14"/>
      <c r="B262" s="14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3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3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</row>
    <row r="263" spans="1:127" ht="13.5">
      <c r="A263" s="14"/>
      <c r="B263" s="14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3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3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</row>
    <row r="264" spans="1:127" ht="13.5">
      <c r="A264" s="14"/>
      <c r="B264" s="14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3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3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</row>
    <row r="265" spans="1:127" ht="13.5">
      <c r="A265" s="14"/>
      <c r="B265" s="14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3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3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</row>
    <row r="266" spans="1:127" ht="13.5">
      <c r="A266" s="14"/>
      <c r="B266" s="14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3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3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</row>
    <row r="267" spans="1:127" ht="13.5">
      <c r="A267" s="14"/>
      <c r="B267" s="14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3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3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</row>
    <row r="268" spans="1:127" ht="13.5">
      <c r="A268" s="14"/>
      <c r="B268" s="14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3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3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</row>
    <row r="269" spans="1:127" ht="13.5">
      <c r="A269" s="14"/>
      <c r="B269" s="14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3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3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</row>
    <row r="270" spans="1:127" ht="13.5">
      <c r="A270" s="14"/>
      <c r="B270" s="14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3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3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</row>
    <row r="271" spans="1:127" ht="13.5">
      <c r="A271" s="14"/>
      <c r="B271" s="14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3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3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</row>
    <row r="272" spans="1:127" ht="13.5">
      <c r="A272" s="14"/>
      <c r="B272" s="14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3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3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</row>
    <row r="273" spans="1:127" ht="13.5">
      <c r="A273" s="14"/>
      <c r="B273" s="14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3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3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</row>
    <row r="274" spans="1:127" ht="13.5">
      <c r="A274" s="14"/>
      <c r="B274" s="14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3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3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</row>
    <row r="275" spans="1:127" ht="13.5">
      <c r="A275" s="14"/>
      <c r="B275" s="14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3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3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</row>
    <row r="276" spans="1:127" ht="13.5">
      <c r="A276" s="14"/>
      <c r="B276" s="14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3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3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</row>
    <row r="277" spans="1:127" ht="13.5">
      <c r="A277" s="14"/>
      <c r="B277" s="14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3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3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</row>
    <row r="278" spans="1:127" ht="13.5">
      <c r="A278" s="14"/>
      <c r="B278" s="14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3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3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</row>
    <row r="279" spans="1:127" ht="13.5">
      <c r="A279" s="14"/>
      <c r="B279" s="14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3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3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</row>
    <row r="280" spans="1:127" ht="13.5">
      <c r="A280" s="14"/>
      <c r="B280" s="14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3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3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</row>
    <row r="281" spans="1:127" ht="13.5">
      <c r="A281" s="14"/>
      <c r="B281" s="14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3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3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</row>
    <row r="282" spans="1:127" ht="13.5">
      <c r="A282" s="14"/>
      <c r="B282" s="14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3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3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</row>
    <row r="283" spans="1:127" ht="13.5">
      <c r="A283" s="14"/>
      <c r="B283" s="14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3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3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</row>
    <row r="284" spans="1:127" ht="13.5">
      <c r="A284" s="14"/>
      <c r="B284" s="14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3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3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</row>
    <row r="285" spans="1:127" ht="13.5">
      <c r="A285" s="14"/>
      <c r="B285" s="14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3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3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</row>
    <row r="286" spans="1:127" ht="13.5">
      <c r="A286" s="14"/>
      <c r="B286" s="14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3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3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</row>
    <row r="287" spans="1:127" ht="13.5">
      <c r="A287" s="14"/>
      <c r="B287" s="14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3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3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</row>
    <row r="288" spans="1:127" ht="13.5">
      <c r="A288" s="14"/>
      <c r="B288" s="14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3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3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</row>
    <row r="289" spans="1:127" ht="13.5">
      <c r="A289" s="14"/>
      <c r="B289" s="14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3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3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</row>
    <row r="290" spans="1:127" ht="13.5">
      <c r="A290" s="14"/>
      <c r="B290" s="14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3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3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</row>
    <row r="291" spans="1:127" ht="13.5">
      <c r="A291" s="14"/>
      <c r="B291" s="14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3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3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</row>
    <row r="292" spans="1:127" ht="13.5">
      <c r="A292" s="14"/>
      <c r="B292" s="14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3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3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</row>
    <row r="293" spans="1:127" ht="13.5">
      <c r="A293" s="14"/>
      <c r="B293" s="14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3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3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</row>
    <row r="294" spans="1:127" ht="13.5">
      <c r="A294" s="14"/>
      <c r="B294" s="14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3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3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</row>
    <row r="295" spans="1:127" ht="13.5">
      <c r="A295" s="14"/>
      <c r="B295" s="14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3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3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</row>
    <row r="296" spans="1:127" ht="13.5">
      <c r="A296" s="14"/>
      <c r="B296" s="14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3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3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</row>
    <row r="297" spans="1:127" ht="13.5">
      <c r="A297" s="14"/>
      <c r="B297" s="14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3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3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</row>
    <row r="298" spans="1:127" ht="13.5">
      <c r="A298" s="14"/>
      <c r="B298" s="14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3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3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</row>
    <row r="299" spans="1:127" ht="13.5">
      <c r="A299" s="14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3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3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</row>
    <row r="300" spans="1:127" ht="13.5">
      <c r="A300" s="14"/>
      <c r="B300" s="14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3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3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</row>
    <row r="301" spans="1:127" ht="13.5">
      <c r="A301" s="14"/>
      <c r="B301" s="14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3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3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</row>
    <row r="302" spans="1:127" ht="13.5">
      <c r="A302" s="14"/>
      <c r="B302" s="14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3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3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</row>
    <row r="303" spans="1:127" ht="13.5">
      <c r="A303" s="14"/>
      <c r="B303" s="14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3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3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</row>
    <row r="304" spans="1:127" ht="13.5">
      <c r="A304" s="14"/>
      <c r="B304" s="14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3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3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</row>
    <row r="305" spans="1:127" ht="13.5">
      <c r="A305" s="14"/>
      <c r="B305" s="14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3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3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</row>
    <row r="306" spans="1:127" ht="13.5">
      <c r="A306" s="14"/>
      <c r="B306" s="14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3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3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</row>
    <row r="307" spans="1:127" ht="13.5">
      <c r="A307" s="14"/>
      <c r="B307" s="14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3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3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</row>
    <row r="308" spans="1:127" ht="13.5">
      <c r="A308" s="14"/>
      <c r="B308" s="14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3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3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</row>
    <row r="309" spans="1:127" ht="13.5">
      <c r="A309" s="14"/>
      <c r="B309" s="14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3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3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</row>
    <row r="310" spans="1:127" ht="13.5">
      <c r="A310" s="14"/>
      <c r="B310" s="14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3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3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</row>
    <row r="311" spans="1:127" ht="13.5">
      <c r="A311" s="14"/>
      <c r="B311" s="14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3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3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</row>
    <row r="312" spans="1:127" ht="13.5">
      <c r="A312" s="14"/>
      <c r="B312" s="14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3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3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</row>
    <row r="313" spans="1:127" ht="13.5">
      <c r="A313" s="14"/>
      <c r="B313" s="14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3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3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</row>
    <row r="314" spans="1:127" ht="13.5">
      <c r="A314" s="14"/>
      <c r="B314" s="14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3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3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</row>
    <row r="315" spans="1:127" ht="13.5">
      <c r="A315" s="14"/>
      <c r="B315" s="14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3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3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</row>
    <row r="316" spans="1:127" ht="13.5">
      <c r="A316" s="14"/>
      <c r="B316" s="14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3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3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</row>
    <row r="317" spans="1:127" ht="13.5">
      <c r="A317" s="14"/>
      <c r="B317" s="14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3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3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</row>
    <row r="318" spans="1:127" ht="13.5">
      <c r="A318" s="14"/>
      <c r="B318" s="14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3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3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</row>
    <row r="319" spans="1:127" ht="13.5">
      <c r="A319" s="14"/>
      <c r="B319" s="14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3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3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</row>
    <row r="320" spans="1:127" ht="13.5">
      <c r="A320" s="14"/>
      <c r="B320" s="14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3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3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</row>
    <row r="321" spans="1:127" ht="13.5">
      <c r="A321" s="14"/>
      <c r="B321" s="14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3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3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</row>
    <row r="322" spans="1:127" ht="13.5">
      <c r="A322" s="14"/>
      <c r="B322" s="14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3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3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</row>
    <row r="323" spans="1:127" ht="13.5">
      <c r="A323" s="14"/>
      <c r="B323" s="14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3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3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</row>
    <row r="324" spans="1:127" ht="13.5">
      <c r="A324" s="14"/>
      <c r="B324" s="14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3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3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</row>
    <row r="325" spans="1:127" ht="13.5">
      <c r="A325" s="14"/>
      <c r="B325" s="14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3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3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</row>
    <row r="326" spans="1:127" ht="13.5">
      <c r="A326" s="14"/>
      <c r="B326" s="14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3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3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</row>
    <row r="327" spans="1:127" ht="13.5">
      <c r="A327" s="14"/>
      <c r="B327" s="14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3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3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</row>
    <row r="328" spans="1:127" ht="13.5">
      <c r="A328" s="14"/>
      <c r="B328" s="14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3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3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</row>
    <row r="329" spans="1:127" ht="13.5">
      <c r="A329" s="14"/>
      <c r="B329" s="14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3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3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</row>
    <row r="330" spans="1:127" ht="13.5">
      <c r="A330" s="14"/>
      <c r="B330" s="14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3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3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</row>
    <row r="331" spans="1:127" ht="13.5">
      <c r="A331" s="14"/>
      <c r="B331" s="14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3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3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</row>
    <row r="332" spans="1:127" ht="13.5">
      <c r="A332" s="14"/>
      <c r="B332" s="14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3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3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</row>
    <row r="333" spans="1:127" ht="13.5">
      <c r="A333" s="14"/>
      <c r="B333" s="14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3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3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</row>
    <row r="334" spans="1:127" ht="13.5">
      <c r="A334" s="14"/>
      <c r="B334" s="14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3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3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</row>
    <row r="335" spans="1:127" ht="13.5">
      <c r="A335" s="14"/>
      <c r="B335" s="14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3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3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</row>
    <row r="336" spans="1:127" ht="13.5">
      <c r="A336" s="14"/>
      <c r="B336" s="14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3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3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</row>
    <row r="337" spans="1:127" ht="13.5">
      <c r="A337" s="14"/>
      <c r="B337" s="14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3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3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</row>
    <row r="338" spans="1:127" ht="13.5">
      <c r="A338" s="14"/>
      <c r="B338" s="14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3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3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</row>
    <row r="339" spans="1:127" ht="13.5">
      <c r="A339" s="14"/>
      <c r="B339" s="14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3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3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</row>
    <row r="340" spans="1:127" ht="13.5">
      <c r="A340" s="14"/>
      <c r="B340" s="14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3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3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</row>
    <row r="341" spans="1:127" ht="13.5">
      <c r="A341" s="14"/>
      <c r="B341" s="14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3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3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</row>
    <row r="342" spans="1:127" ht="13.5">
      <c r="A342" s="14"/>
      <c r="B342" s="14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3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3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</row>
    <row r="343" spans="1:127" ht="13.5">
      <c r="A343" s="14"/>
      <c r="B343" s="14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3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3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</row>
    <row r="344" spans="1:127" ht="13.5">
      <c r="A344" s="14"/>
      <c r="B344" s="14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3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3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</row>
    <row r="345" spans="1:127" ht="13.5">
      <c r="A345" s="14"/>
      <c r="B345" s="14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3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3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</row>
    <row r="346" spans="1:127" ht="13.5">
      <c r="A346" s="14"/>
      <c r="B346" s="14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3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3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</row>
    <row r="347" spans="1:127" ht="13.5">
      <c r="A347" s="14"/>
      <c r="B347" s="14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3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3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</row>
    <row r="348" spans="1:127" ht="13.5">
      <c r="A348" s="14"/>
      <c r="B348" s="14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3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3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</row>
    <row r="349" spans="1:127" ht="13.5">
      <c r="A349" s="14"/>
      <c r="B349" s="14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3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3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</row>
    <row r="350" spans="1:127" ht="13.5">
      <c r="A350" s="14"/>
      <c r="B350" s="14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3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3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</row>
    <row r="351" spans="1:127" ht="13.5">
      <c r="A351" s="14"/>
      <c r="B351" s="14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3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3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</row>
    <row r="352" spans="1:127" ht="13.5">
      <c r="A352" s="14"/>
      <c r="B352" s="14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3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3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</row>
    <row r="353" spans="1:127" ht="13.5">
      <c r="A353" s="14"/>
      <c r="B353" s="14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3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3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</row>
    <row r="354" spans="1:127" ht="13.5">
      <c r="A354" s="14"/>
      <c r="B354" s="14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3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3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</row>
    <row r="355" spans="1:127" ht="13.5">
      <c r="A355" s="14"/>
      <c r="B355" s="14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3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3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</row>
    <row r="356" spans="1:127" ht="13.5">
      <c r="A356" s="14"/>
      <c r="B356" s="14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3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3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</row>
    <row r="357" spans="1:127" ht="13.5">
      <c r="A357" s="14"/>
      <c r="B357" s="14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3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3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</row>
    <row r="358" spans="1:127" ht="13.5">
      <c r="A358" s="14"/>
      <c r="B358" s="14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3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3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</row>
    <row r="359" spans="1:127" ht="13.5">
      <c r="A359" s="14"/>
      <c r="B359" s="14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3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3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</row>
    <row r="360" spans="1:127" ht="13.5">
      <c r="A360" s="14"/>
      <c r="B360" s="14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3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3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</row>
    <row r="361" spans="1:127" ht="13.5">
      <c r="A361" s="14"/>
      <c r="B361" s="14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3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3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</row>
    <row r="362" spans="1:127" ht="13.5">
      <c r="A362" s="14"/>
      <c r="B362" s="14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3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3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</row>
    <row r="363" spans="1:127" ht="13.5">
      <c r="A363" s="14"/>
      <c r="B363" s="14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3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3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</row>
    <row r="364" spans="1:127" ht="13.5">
      <c r="A364" s="14"/>
      <c r="B364" s="14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3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3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</row>
    <row r="365" spans="1:127" ht="13.5">
      <c r="A365" s="14"/>
      <c r="B365" s="14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3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3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</row>
    <row r="366" spans="1:127" ht="13.5">
      <c r="A366" s="14"/>
      <c r="B366" s="14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3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3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</row>
    <row r="367" spans="1:127" ht="13.5">
      <c r="A367" s="14"/>
      <c r="B367" s="14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3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3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</row>
    <row r="368" spans="1:127" ht="13.5">
      <c r="A368" s="14"/>
      <c r="B368" s="14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3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3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</row>
    <row r="369" spans="1:127" ht="13.5">
      <c r="A369" s="14"/>
      <c r="B369" s="14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3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3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</row>
    <row r="370" spans="1:127" ht="13.5">
      <c r="A370" s="14"/>
      <c r="B370" s="14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3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3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</row>
    <row r="371" spans="1:127" ht="13.5">
      <c r="A371" s="14"/>
      <c r="B371" s="14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3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3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</row>
    <row r="372" spans="1:127" ht="13.5">
      <c r="A372" s="14"/>
      <c r="B372" s="14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3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3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</row>
    <row r="373" spans="1:127" ht="13.5">
      <c r="A373" s="14"/>
      <c r="B373" s="14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3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3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</row>
    <row r="374" spans="1:127" ht="13.5">
      <c r="A374" s="14"/>
      <c r="B374" s="14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3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3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</row>
    <row r="375" spans="1:127" ht="13.5">
      <c r="A375" s="14"/>
      <c r="B375" s="14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3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3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</row>
    <row r="376" spans="1:127" ht="13.5">
      <c r="A376" s="14"/>
      <c r="B376" s="14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3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3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</row>
    <row r="377" spans="1:127" ht="13.5">
      <c r="A377" s="14"/>
      <c r="B377" s="14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3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3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</row>
    <row r="378" spans="1:127" ht="13.5">
      <c r="A378" s="14"/>
      <c r="B378" s="14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3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3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</row>
    <row r="379" spans="1:127" ht="13.5">
      <c r="A379" s="14"/>
      <c r="B379" s="14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3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3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</row>
    <row r="380" spans="1:127" ht="13.5">
      <c r="A380" s="14"/>
      <c r="B380" s="14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3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3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</row>
    <row r="381" spans="1:127" ht="13.5">
      <c r="A381" s="14"/>
      <c r="B381" s="14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3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3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</row>
    <row r="382" spans="1:127" ht="13.5">
      <c r="A382" s="14"/>
      <c r="B382" s="14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3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3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</row>
    <row r="383" spans="1:127" ht="13.5">
      <c r="A383" s="14"/>
      <c r="B383" s="14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3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3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</row>
    <row r="384" spans="1:127" ht="13.5">
      <c r="A384" s="14"/>
      <c r="B384" s="14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3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3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</row>
    <row r="385" spans="1:127" ht="13.5">
      <c r="A385" s="14"/>
      <c r="B385" s="14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3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3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</row>
    <row r="386" spans="1:127" ht="13.5">
      <c r="A386" s="14"/>
      <c r="B386" s="14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3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3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</row>
    <row r="387" spans="1:127" ht="13.5">
      <c r="A387" s="14"/>
      <c r="B387" s="14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3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3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</row>
    <row r="388" spans="1:127" ht="13.5">
      <c r="A388" s="14"/>
      <c r="B388" s="14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3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3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</row>
    <row r="389" spans="1:127" ht="13.5">
      <c r="A389" s="14"/>
      <c r="B389" s="14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3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3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</row>
    <row r="390" spans="1:127" ht="13.5">
      <c r="A390" s="14"/>
      <c r="B390" s="14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3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3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</row>
    <row r="391" spans="1:127" ht="13.5">
      <c r="A391" s="14"/>
      <c r="B391" s="14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3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3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</row>
    <row r="392" spans="1:127" ht="13.5">
      <c r="A392" s="14"/>
      <c r="B392" s="14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3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3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</row>
    <row r="393" spans="1:127" ht="13.5">
      <c r="A393" s="14"/>
      <c r="B393" s="14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3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3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</row>
    <row r="394" spans="1:127" ht="13.5">
      <c r="A394" s="14"/>
      <c r="B394" s="14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3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3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</row>
    <row r="395" spans="1:127" ht="13.5">
      <c r="A395" s="14"/>
      <c r="B395" s="14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3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3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</row>
    <row r="396" spans="1:127" ht="13.5">
      <c r="A396" s="14"/>
      <c r="B396" s="14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3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3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</row>
    <row r="397" spans="1:127" ht="13.5">
      <c r="A397" s="14"/>
      <c r="B397" s="14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3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3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</row>
    <row r="398" spans="1:127" ht="13.5">
      <c r="A398" s="14"/>
      <c r="B398" s="14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3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3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</row>
    <row r="399" spans="1:127" ht="13.5">
      <c r="A399" s="14"/>
      <c r="B399" s="14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3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3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</row>
    <row r="400" spans="1:127" ht="13.5">
      <c r="A400" s="14"/>
      <c r="B400" s="14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3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3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</row>
    <row r="401" spans="1:127" ht="13.5">
      <c r="A401" s="14"/>
      <c r="B401" s="14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3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3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</row>
    <row r="402" spans="1:127" ht="13.5">
      <c r="A402" s="14"/>
      <c r="B402" s="14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3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3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</row>
    <row r="403" spans="1:127" ht="13.5">
      <c r="A403" s="14"/>
      <c r="B403" s="14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3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3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</row>
    <row r="404" spans="1:127" ht="13.5">
      <c r="A404" s="14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3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3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</row>
    <row r="405" spans="1:127" ht="13.5">
      <c r="A405" s="14"/>
      <c r="B405" s="14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3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3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</row>
    <row r="406" spans="1:127" ht="13.5">
      <c r="A406" s="14"/>
      <c r="B406" s="14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3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3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</row>
    <row r="407" spans="1:127" ht="13.5">
      <c r="A407" s="14"/>
      <c r="B407" s="14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3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3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</row>
    <row r="408" spans="1:127" ht="13.5">
      <c r="A408" s="14"/>
      <c r="B408" s="14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3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3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</row>
    <row r="409" spans="1:127" ht="13.5">
      <c r="A409" s="14"/>
      <c r="B409" s="14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3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3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</row>
    <row r="410" spans="1:127" ht="13.5">
      <c r="A410" s="14"/>
      <c r="B410" s="14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3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3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</row>
    <row r="411" spans="1:127" ht="13.5">
      <c r="A411" s="14"/>
      <c r="B411" s="14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3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3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</row>
    <row r="412" spans="1:127" ht="13.5">
      <c r="A412" s="14"/>
      <c r="B412" s="14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3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3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</row>
    <row r="413" spans="1:127" ht="13.5">
      <c r="A413" s="14"/>
      <c r="B413" s="14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3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3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</row>
    <row r="414" spans="1:127" ht="13.5">
      <c r="A414" s="14"/>
      <c r="B414" s="14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3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3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</row>
    <row r="415" spans="1:127" ht="13.5">
      <c r="A415" s="14"/>
      <c r="B415" s="14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3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3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</row>
    <row r="416" spans="1:127" ht="13.5">
      <c r="A416" s="14"/>
      <c r="B416" s="14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3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3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  <c r="DO416" s="12"/>
      <c r="DP416" s="12"/>
      <c r="DQ416" s="12"/>
      <c r="DR416" s="12"/>
      <c r="DS416" s="12"/>
      <c r="DT416" s="12"/>
      <c r="DU416" s="12"/>
      <c r="DV416" s="12"/>
      <c r="DW416" s="12"/>
    </row>
    <row r="417" spans="1:127" ht="13.5">
      <c r="A417" s="14"/>
      <c r="B417" s="14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3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3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Y417" s="12"/>
      <c r="CZ417" s="12"/>
      <c r="DA417" s="12"/>
      <c r="DB417" s="12"/>
      <c r="DC417" s="12"/>
      <c r="DD417" s="12"/>
      <c r="DE417" s="12"/>
      <c r="DF417" s="12"/>
      <c r="DG417" s="12"/>
      <c r="DH417" s="12"/>
      <c r="DI417" s="12"/>
      <c r="DJ417" s="12"/>
      <c r="DK417" s="12"/>
      <c r="DL417" s="12"/>
      <c r="DM417" s="12"/>
      <c r="DN417" s="12"/>
      <c r="DO417" s="12"/>
      <c r="DP417" s="12"/>
      <c r="DQ417" s="12"/>
      <c r="DR417" s="12"/>
      <c r="DS417" s="12"/>
      <c r="DT417" s="12"/>
      <c r="DU417" s="12"/>
      <c r="DV417" s="12"/>
      <c r="DW417" s="12"/>
    </row>
    <row r="418" spans="1:127" ht="13.5">
      <c r="A418" s="14"/>
      <c r="B418" s="14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3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3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Y418" s="12"/>
      <c r="CZ418" s="12"/>
      <c r="DA418" s="12"/>
      <c r="DB418" s="12"/>
      <c r="DC418" s="12"/>
      <c r="DD418" s="12"/>
      <c r="DE418" s="12"/>
      <c r="DF418" s="12"/>
      <c r="DG418" s="12"/>
      <c r="DH418" s="12"/>
      <c r="DI418" s="12"/>
      <c r="DJ418" s="12"/>
      <c r="DK418" s="12"/>
      <c r="DL418" s="12"/>
      <c r="DM418" s="12"/>
      <c r="DN418" s="12"/>
      <c r="DO418" s="12"/>
      <c r="DP418" s="12"/>
      <c r="DQ418" s="12"/>
      <c r="DR418" s="12"/>
      <c r="DS418" s="12"/>
      <c r="DT418" s="12"/>
      <c r="DU418" s="12"/>
      <c r="DV418" s="12"/>
      <c r="DW418" s="12"/>
    </row>
    <row r="419" spans="1:127" ht="13.5">
      <c r="A419" s="14"/>
      <c r="B419" s="14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3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3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  <c r="DO419" s="12"/>
      <c r="DP419" s="12"/>
      <c r="DQ419" s="12"/>
      <c r="DR419" s="12"/>
      <c r="DS419" s="12"/>
      <c r="DT419" s="12"/>
      <c r="DU419" s="12"/>
      <c r="DV419" s="12"/>
      <c r="DW419" s="12"/>
    </row>
    <row r="420" spans="1:127" ht="13.5">
      <c r="A420" s="14"/>
      <c r="B420" s="14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3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3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Y420" s="12"/>
      <c r="CZ420" s="12"/>
      <c r="DA420" s="12"/>
      <c r="DB420" s="12"/>
      <c r="DC420" s="12"/>
      <c r="DD420" s="12"/>
      <c r="DE420" s="12"/>
      <c r="DF420" s="12"/>
      <c r="DG420" s="12"/>
      <c r="DH420" s="12"/>
      <c r="DI420" s="12"/>
      <c r="DJ420" s="12"/>
      <c r="DK420" s="12"/>
      <c r="DL420" s="12"/>
      <c r="DM420" s="12"/>
      <c r="DN420" s="12"/>
      <c r="DO420" s="12"/>
      <c r="DP420" s="12"/>
      <c r="DQ420" s="12"/>
      <c r="DR420" s="12"/>
      <c r="DS420" s="12"/>
      <c r="DT420" s="12"/>
      <c r="DU420" s="12"/>
      <c r="DV420" s="12"/>
      <c r="DW420" s="12"/>
    </row>
    <row r="421" spans="1:127" ht="13.5">
      <c r="A421" s="14"/>
      <c r="B421" s="14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3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3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Y421" s="12"/>
      <c r="CZ421" s="12"/>
      <c r="DA421" s="12"/>
      <c r="DB421" s="12"/>
      <c r="DC421" s="12"/>
      <c r="DD421" s="12"/>
      <c r="DE421" s="12"/>
      <c r="DF421" s="12"/>
      <c r="DG421" s="12"/>
      <c r="DH421" s="12"/>
      <c r="DI421" s="12"/>
      <c r="DJ421" s="12"/>
      <c r="DK421" s="12"/>
      <c r="DL421" s="12"/>
      <c r="DM421" s="12"/>
      <c r="DN421" s="12"/>
      <c r="DO421" s="12"/>
      <c r="DP421" s="12"/>
      <c r="DQ421" s="12"/>
      <c r="DR421" s="12"/>
      <c r="DS421" s="12"/>
      <c r="DT421" s="12"/>
      <c r="DU421" s="12"/>
      <c r="DV421" s="12"/>
      <c r="DW421" s="12"/>
    </row>
    <row r="422" spans="1:127" ht="13.5">
      <c r="A422" s="14"/>
      <c r="B422" s="14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3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3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Y422" s="12"/>
      <c r="CZ422" s="12"/>
      <c r="DA422" s="12"/>
      <c r="DB422" s="12"/>
      <c r="DC422" s="12"/>
      <c r="DD422" s="12"/>
      <c r="DE422" s="12"/>
      <c r="DF422" s="12"/>
      <c r="DG422" s="12"/>
      <c r="DH422" s="12"/>
      <c r="DI422" s="12"/>
      <c r="DJ422" s="12"/>
      <c r="DK422" s="12"/>
      <c r="DL422" s="12"/>
      <c r="DM422" s="12"/>
      <c r="DN422" s="12"/>
      <c r="DO422" s="12"/>
      <c r="DP422" s="12"/>
      <c r="DQ422" s="12"/>
      <c r="DR422" s="12"/>
      <c r="DS422" s="12"/>
      <c r="DT422" s="12"/>
      <c r="DU422" s="12"/>
      <c r="DV422" s="12"/>
      <c r="DW422" s="12"/>
    </row>
    <row r="423" spans="1:127" ht="13.5">
      <c r="A423" s="14"/>
      <c r="B423" s="14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3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3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</row>
    <row r="424" spans="1:127" ht="13.5">
      <c r="A424" s="14"/>
      <c r="B424" s="14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3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3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  <c r="DO424" s="12"/>
      <c r="DP424" s="12"/>
      <c r="DQ424" s="12"/>
      <c r="DR424" s="12"/>
      <c r="DS424" s="12"/>
      <c r="DT424" s="12"/>
      <c r="DU424" s="12"/>
      <c r="DV424" s="12"/>
      <c r="DW424" s="12"/>
    </row>
    <row r="425" spans="1:127" ht="13.5">
      <c r="A425" s="14"/>
      <c r="B425" s="14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3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3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P425" s="12"/>
      <c r="DQ425" s="12"/>
      <c r="DR425" s="12"/>
      <c r="DS425" s="12"/>
      <c r="DT425" s="12"/>
      <c r="DU425" s="12"/>
      <c r="DV425" s="12"/>
      <c r="DW425" s="12"/>
    </row>
    <row r="426" spans="1:127" ht="13.5">
      <c r="A426" s="14"/>
      <c r="B426" s="14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3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3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P426" s="12"/>
      <c r="DQ426" s="12"/>
      <c r="DR426" s="12"/>
      <c r="DS426" s="12"/>
      <c r="DT426" s="12"/>
      <c r="DU426" s="12"/>
      <c r="DV426" s="12"/>
      <c r="DW426" s="12"/>
    </row>
    <row r="427" spans="1:127" ht="13.5">
      <c r="A427" s="14"/>
      <c r="B427" s="14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3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3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</row>
    <row r="428" spans="1:127" ht="13.5">
      <c r="A428" s="14"/>
      <c r="B428" s="14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3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3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  <c r="DO428" s="12"/>
      <c r="DP428" s="12"/>
      <c r="DQ428" s="12"/>
      <c r="DR428" s="12"/>
      <c r="DS428" s="12"/>
      <c r="DT428" s="12"/>
      <c r="DU428" s="12"/>
      <c r="DV428" s="12"/>
      <c r="DW428" s="12"/>
    </row>
    <row r="429" spans="1:127" ht="13.5">
      <c r="A429" s="14"/>
      <c r="B429" s="14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3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3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P429" s="12"/>
      <c r="DQ429" s="12"/>
      <c r="DR429" s="12"/>
      <c r="DS429" s="12"/>
      <c r="DT429" s="12"/>
      <c r="DU429" s="12"/>
      <c r="DV429" s="12"/>
      <c r="DW429" s="12"/>
    </row>
    <row r="430" spans="1:127" ht="13.5">
      <c r="A430" s="14"/>
      <c r="B430" s="14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3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3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  <c r="DK430" s="12"/>
      <c r="DL430" s="12"/>
      <c r="DM430" s="12"/>
      <c r="DN430" s="12"/>
      <c r="DO430" s="12"/>
      <c r="DP430" s="12"/>
      <c r="DQ430" s="12"/>
      <c r="DR430" s="12"/>
      <c r="DS430" s="12"/>
      <c r="DT430" s="12"/>
      <c r="DU430" s="12"/>
      <c r="DV430" s="12"/>
      <c r="DW430" s="12"/>
    </row>
    <row r="431" spans="1:127" ht="13.5">
      <c r="A431" s="14"/>
      <c r="B431" s="14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3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3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P431" s="12"/>
      <c r="DQ431" s="12"/>
      <c r="DR431" s="12"/>
      <c r="DS431" s="12"/>
      <c r="DT431" s="12"/>
      <c r="DU431" s="12"/>
      <c r="DV431" s="12"/>
      <c r="DW431" s="12"/>
    </row>
    <row r="432" spans="1:127" ht="13.5">
      <c r="A432" s="14"/>
      <c r="B432" s="14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3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3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2"/>
      <c r="DO432" s="12"/>
      <c r="DP432" s="12"/>
      <c r="DQ432" s="12"/>
      <c r="DR432" s="12"/>
      <c r="DS432" s="12"/>
      <c r="DT432" s="12"/>
      <c r="DU432" s="12"/>
      <c r="DV432" s="12"/>
      <c r="DW432" s="12"/>
    </row>
    <row r="433" spans="1:127" ht="13.5">
      <c r="A433" s="14"/>
      <c r="B433" s="14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3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3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</row>
    <row r="434" spans="1:127" ht="13.5">
      <c r="A434" s="14"/>
      <c r="B434" s="14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3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3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</row>
    <row r="435" spans="1:127" ht="13.5">
      <c r="A435" s="14"/>
      <c r="B435" s="14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3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3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</row>
    <row r="436" spans="1:127" ht="13.5">
      <c r="A436" s="14"/>
      <c r="B436" s="14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3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3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</row>
    <row r="437" spans="1:127" ht="13.5">
      <c r="A437" s="14"/>
      <c r="B437" s="14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3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3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</row>
    <row r="438" spans="1:127" ht="13.5">
      <c r="A438" s="14"/>
      <c r="B438" s="14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3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3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Y438" s="12"/>
      <c r="CZ438" s="12"/>
      <c r="DA438" s="12"/>
      <c r="DB438" s="12"/>
      <c r="DC438" s="12"/>
      <c r="DD438" s="12"/>
      <c r="DE438" s="12"/>
      <c r="DF438" s="12"/>
      <c r="DG438" s="12"/>
      <c r="DH438" s="12"/>
      <c r="DI438" s="12"/>
      <c r="DJ438" s="12"/>
      <c r="DK438" s="12"/>
      <c r="DL438" s="12"/>
      <c r="DM438" s="12"/>
      <c r="DN438" s="12"/>
      <c r="DO438" s="12"/>
      <c r="DP438" s="12"/>
      <c r="DQ438" s="12"/>
      <c r="DR438" s="12"/>
      <c r="DS438" s="12"/>
      <c r="DT438" s="12"/>
      <c r="DU438" s="12"/>
      <c r="DV438" s="12"/>
      <c r="DW438" s="12"/>
    </row>
    <row r="439" spans="1:127" ht="13.5">
      <c r="A439" s="14"/>
      <c r="B439" s="14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3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3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</row>
    <row r="440" spans="1:127" ht="13.5">
      <c r="A440" s="14"/>
      <c r="B440" s="14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3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3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Y440" s="12"/>
      <c r="CZ440" s="12"/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  <c r="DK440" s="12"/>
      <c r="DL440" s="12"/>
      <c r="DM440" s="12"/>
      <c r="DN440" s="12"/>
      <c r="DO440" s="12"/>
      <c r="DP440" s="12"/>
      <c r="DQ440" s="12"/>
      <c r="DR440" s="12"/>
      <c r="DS440" s="12"/>
      <c r="DT440" s="12"/>
      <c r="DU440" s="12"/>
      <c r="DV440" s="12"/>
      <c r="DW440" s="12"/>
    </row>
    <row r="441" spans="1:127" ht="13.5">
      <c r="A441" s="14"/>
      <c r="B441" s="14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3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3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Y441" s="1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2"/>
      <c r="DO441" s="12"/>
      <c r="DP441" s="12"/>
      <c r="DQ441" s="12"/>
      <c r="DR441" s="12"/>
      <c r="DS441" s="12"/>
      <c r="DT441" s="12"/>
      <c r="DU441" s="12"/>
      <c r="DV441" s="12"/>
      <c r="DW441" s="12"/>
    </row>
    <row r="442" spans="1:127" ht="13.5">
      <c r="A442" s="14"/>
      <c r="B442" s="14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3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3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  <c r="DO442" s="12"/>
      <c r="DP442" s="12"/>
      <c r="DQ442" s="12"/>
      <c r="DR442" s="12"/>
      <c r="DS442" s="12"/>
      <c r="DT442" s="12"/>
      <c r="DU442" s="12"/>
      <c r="DV442" s="12"/>
      <c r="DW442" s="12"/>
    </row>
    <row r="443" spans="1:127" ht="13.5">
      <c r="A443" s="14"/>
      <c r="B443" s="14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3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3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</row>
    <row r="444" spans="1:127" ht="13.5">
      <c r="A444" s="14"/>
      <c r="B444" s="14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3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3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K444" s="12"/>
      <c r="DL444" s="12"/>
      <c r="DM444" s="12"/>
      <c r="DN444" s="12"/>
      <c r="DO444" s="12"/>
      <c r="DP444" s="12"/>
      <c r="DQ444" s="12"/>
      <c r="DR444" s="12"/>
      <c r="DS444" s="12"/>
      <c r="DT444" s="12"/>
      <c r="DU444" s="12"/>
      <c r="DV444" s="12"/>
      <c r="DW444" s="12"/>
    </row>
    <row r="445" spans="1:127" ht="13.5">
      <c r="A445" s="14"/>
      <c r="B445" s="14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3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3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  <c r="DO445" s="12"/>
      <c r="DP445" s="12"/>
      <c r="DQ445" s="12"/>
      <c r="DR445" s="12"/>
      <c r="DS445" s="12"/>
      <c r="DT445" s="12"/>
      <c r="DU445" s="12"/>
      <c r="DV445" s="12"/>
      <c r="DW445" s="12"/>
    </row>
    <row r="446" spans="1:127" ht="13.5">
      <c r="A446" s="14"/>
      <c r="B446" s="14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3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3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  <c r="DK446" s="12"/>
      <c r="DL446" s="12"/>
      <c r="DM446" s="12"/>
      <c r="DN446" s="12"/>
      <c r="DO446" s="12"/>
      <c r="DP446" s="12"/>
      <c r="DQ446" s="12"/>
      <c r="DR446" s="12"/>
      <c r="DS446" s="12"/>
      <c r="DT446" s="12"/>
      <c r="DU446" s="12"/>
      <c r="DV446" s="12"/>
      <c r="DW446" s="12"/>
    </row>
    <row r="447" spans="1:127" ht="13.5">
      <c r="A447" s="14"/>
      <c r="B447" s="14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3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3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  <c r="DK447" s="12"/>
      <c r="DL447" s="12"/>
      <c r="DM447" s="12"/>
      <c r="DN447" s="12"/>
      <c r="DO447" s="12"/>
      <c r="DP447" s="12"/>
      <c r="DQ447" s="12"/>
      <c r="DR447" s="12"/>
      <c r="DS447" s="12"/>
      <c r="DT447" s="12"/>
      <c r="DU447" s="12"/>
      <c r="DV447" s="12"/>
      <c r="DW447" s="12"/>
    </row>
    <row r="448" spans="1:127" ht="13.5">
      <c r="A448" s="14"/>
      <c r="B448" s="14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3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3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K448" s="12"/>
      <c r="DL448" s="12"/>
      <c r="DM448" s="12"/>
      <c r="DN448" s="12"/>
      <c r="DO448" s="12"/>
      <c r="DP448" s="12"/>
      <c r="DQ448" s="12"/>
      <c r="DR448" s="12"/>
      <c r="DS448" s="12"/>
      <c r="DT448" s="12"/>
      <c r="DU448" s="12"/>
      <c r="DV448" s="12"/>
      <c r="DW448" s="12"/>
    </row>
    <row r="449" spans="1:127" ht="13.5">
      <c r="A449" s="14"/>
      <c r="B449" s="14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3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3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Y449" s="12"/>
      <c r="CZ449" s="12"/>
      <c r="DA449" s="12"/>
      <c r="DB449" s="12"/>
      <c r="DC449" s="12"/>
      <c r="DD449" s="12"/>
      <c r="DE449" s="12"/>
      <c r="DF449" s="12"/>
      <c r="DG449" s="12"/>
      <c r="DH449" s="12"/>
      <c r="DI449" s="12"/>
      <c r="DJ449" s="12"/>
      <c r="DK449" s="12"/>
      <c r="DL449" s="12"/>
      <c r="DM449" s="12"/>
      <c r="DN449" s="12"/>
      <c r="DO449" s="12"/>
      <c r="DP449" s="12"/>
      <c r="DQ449" s="12"/>
      <c r="DR449" s="12"/>
      <c r="DS449" s="12"/>
      <c r="DT449" s="12"/>
      <c r="DU449" s="12"/>
      <c r="DV449" s="12"/>
      <c r="DW449" s="12"/>
    </row>
    <row r="450" spans="1:127" ht="13.5">
      <c r="A450" s="14"/>
      <c r="B450" s="14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3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3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Y450" s="12"/>
      <c r="CZ450" s="12"/>
      <c r="DA450" s="12"/>
      <c r="DB450" s="12"/>
      <c r="DC450" s="12"/>
      <c r="DD450" s="12"/>
      <c r="DE450" s="12"/>
      <c r="DF450" s="12"/>
      <c r="DG450" s="12"/>
      <c r="DH450" s="12"/>
      <c r="DI450" s="12"/>
      <c r="DJ450" s="12"/>
      <c r="DK450" s="12"/>
      <c r="DL450" s="12"/>
      <c r="DM450" s="12"/>
      <c r="DN450" s="12"/>
      <c r="DO450" s="12"/>
      <c r="DP450" s="12"/>
      <c r="DQ450" s="12"/>
      <c r="DR450" s="12"/>
      <c r="DS450" s="12"/>
      <c r="DT450" s="12"/>
      <c r="DU450" s="12"/>
      <c r="DV450" s="12"/>
      <c r="DW450" s="12"/>
    </row>
    <row r="451" spans="1:127" ht="13.5">
      <c r="A451" s="14"/>
      <c r="B451" s="14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3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3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</row>
    <row r="452" spans="1:127" ht="13.5">
      <c r="A452" s="14"/>
      <c r="B452" s="14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3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3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2"/>
      <c r="DO452" s="12"/>
      <c r="DP452" s="12"/>
      <c r="DQ452" s="12"/>
      <c r="DR452" s="12"/>
      <c r="DS452" s="12"/>
      <c r="DT452" s="12"/>
      <c r="DU452" s="12"/>
      <c r="DV452" s="12"/>
      <c r="DW452" s="12"/>
    </row>
    <row r="453" spans="1:127" ht="13.5">
      <c r="A453" s="14"/>
      <c r="B453" s="14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3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3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  <c r="DO453" s="12"/>
      <c r="DP453" s="12"/>
      <c r="DQ453" s="12"/>
      <c r="DR453" s="12"/>
      <c r="DS453" s="12"/>
      <c r="DT453" s="12"/>
      <c r="DU453" s="12"/>
      <c r="DV453" s="12"/>
      <c r="DW453" s="12"/>
    </row>
    <row r="454" spans="1:127" ht="13.5">
      <c r="A454" s="14"/>
      <c r="B454" s="14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3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3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2"/>
      <c r="DO454" s="12"/>
      <c r="DP454" s="12"/>
      <c r="DQ454" s="12"/>
      <c r="DR454" s="12"/>
      <c r="DS454" s="12"/>
      <c r="DT454" s="12"/>
      <c r="DU454" s="12"/>
      <c r="DV454" s="12"/>
      <c r="DW454" s="12"/>
    </row>
    <row r="455" spans="1:127" ht="13.5">
      <c r="A455" s="14"/>
      <c r="B455" s="14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3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3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P455" s="12"/>
      <c r="DQ455" s="12"/>
      <c r="DR455" s="12"/>
      <c r="DS455" s="12"/>
      <c r="DT455" s="12"/>
      <c r="DU455" s="12"/>
      <c r="DV455" s="12"/>
      <c r="DW455" s="12"/>
    </row>
    <row r="456" spans="1:127" ht="13.5">
      <c r="A456" s="14"/>
      <c r="B456" s="14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3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3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P456" s="12"/>
      <c r="DQ456" s="12"/>
      <c r="DR456" s="12"/>
      <c r="DS456" s="12"/>
      <c r="DT456" s="12"/>
      <c r="DU456" s="12"/>
      <c r="DV456" s="12"/>
      <c r="DW456" s="12"/>
    </row>
    <row r="457" spans="1:127" ht="13.5">
      <c r="A457" s="14"/>
      <c r="B457" s="14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3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3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K457" s="12"/>
      <c r="DL457" s="12"/>
      <c r="DM457" s="12"/>
      <c r="DN457" s="12"/>
      <c r="DO457" s="12"/>
      <c r="DP457" s="12"/>
      <c r="DQ457" s="12"/>
      <c r="DR457" s="12"/>
      <c r="DS457" s="12"/>
      <c r="DT457" s="12"/>
      <c r="DU457" s="12"/>
      <c r="DV457" s="12"/>
      <c r="DW457" s="12"/>
    </row>
    <row r="458" spans="1:127" ht="13.5">
      <c r="A458" s="14"/>
      <c r="B458" s="14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V458" s="12"/>
      <c r="W458" s="13"/>
      <c r="X458" s="12"/>
      <c r="Z458" s="12"/>
      <c r="AA458" s="12"/>
      <c r="AB458" s="12"/>
      <c r="AD458" s="12"/>
      <c r="AE458" s="12"/>
      <c r="AF458" s="12"/>
      <c r="AH458" s="12"/>
      <c r="AI458" s="12"/>
      <c r="AJ458" s="12"/>
      <c r="AL458" s="12"/>
      <c r="AM458" s="12"/>
      <c r="AN458" s="12"/>
      <c r="AO458" s="12"/>
      <c r="AP458" s="12"/>
      <c r="AQ458" s="12"/>
      <c r="AR458" s="12"/>
      <c r="AS458" s="12"/>
      <c r="AT458" s="12"/>
      <c r="AV458" s="12"/>
      <c r="AW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L458" s="12"/>
      <c r="BM458" s="12"/>
      <c r="BN458" s="12"/>
      <c r="BO458" s="12"/>
      <c r="BP458" s="12"/>
      <c r="BR458" s="12"/>
      <c r="BS458" s="12"/>
      <c r="BU458" s="12"/>
      <c r="BV458" s="12"/>
      <c r="BW458" s="12"/>
      <c r="BX458" s="12"/>
      <c r="BY458" s="12"/>
      <c r="CA458" s="12"/>
      <c r="CB458" s="12"/>
      <c r="CC458" s="12"/>
      <c r="CD458" s="12"/>
      <c r="CE458" s="12"/>
      <c r="CG458" s="12"/>
      <c r="CH458" s="12"/>
      <c r="CI458" s="12"/>
      <c r="CJ458" s="12"/>
      <c r="CK458" s="12"/>
      <c r="CM458" s="12"/>
      <c r="CN458" s="12"/>
      <c r="CP458" s="12"/>
      <c r="CQ458" s="12"/>
      <c r="CR458" s="12"/>
      <c r="CS458" s="12"/>
      <c r="CT458" s="12"/>
      <c r="CV458" s="12"/>
      <c r="CW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  <c r="DO458" s="12"/>
      <c r="DP458" s="12"/>
      <c r="DR458" s="12"/>
      <c r="DS458" s="12"/>
      <c r="DT458" s="12"/>
      <c r="DU458" s="12"/>
      <c r="DV458" s="12"/>
      <c r="DW458" s="12"/>
    </row>
    <row r="459" spans="1:127" ht="13.5">
      <c r="A459" s="14"/>
      <c r="B459" s="14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V459" s="12"/>
      <c r="W459" s="13"/>
      <c r="X459" s="12"/>
      <c r="Z459" s="12"/>
      <c r="AA459" s="12"/>
      <c r="AB459" s="12"/>
      <c r="AD459" s="12"/>
      <c r="AE459" s="12"/>
      <c r="AF459" s="12"/>
      <c r="AH459" s="12"/>
      <c r="AI459" s="12"/>
      <c r="AJ459" s="12"/>
      <c r="AL459" s="12"/>
      <c r="AM459" s="12"/>
      <c r="AN459" s="12"/>
      <c r="AO459" s="12"/>
      <c r="AP459" s="12"/>
      <c r="AQ459" s="12"/>
      <c r="AR459" s="12"/>
      <c r="AS459" s="12"/>
      <c r="AT459" s="12"/>
      <c r="AV459" s="12"/>
      <c r="AW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L459" s="12"/>
      <c r="BM459" s="12"/>
      <c r="BN459" s="12"/>
      <c r="BO459" s="12"/>
      <c r="BP459" s="12"/>
      <c r="BR459" s="12"/>
      <c r="BS459" s="12"/>
      <c r="BU459" s="12"/>
      <c r="BV459" s="12"/>
      <c r="BW459" s="12"/>
      <c r="BX459" s="12"/>
      <c r="BY459" s="12"/>
      <c r="CA459" s="12"/>
      <c r="CB459" s="12"/>
      <c r="CC459" s="12"/>
      <c r="CD459" s="12"/>
      <c r="CE459" s="12"/>
      <c r="CG459" s="12"/>
      <c r="CH459" s="12"/>
      <c r="CI459" s="12"/>
      <c r="CJ459" s="12"/>
      <c r="CK459" s="12"/>
      <c r="CM459" s="12"/>
      <c r="CN459" s="12"/>
      <c r="CP459" s="12"/>
      <c r="CQ459" s="12"/>
      <c r="CR459" s="12"/>
      <c r="CS459" s="12"/>
      <c r="CT459" s="12"/>
      <c r="CV459" s="12"/>
      <c r="CW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  <c r="DO459" s="12"/>
      <c r="DP459" s="12"/>
      <c r="DR459" s="12"/>
      <c r="DS459" s="12"/>
      <c r="DT459" s="12"/>
      <c r="DU459" s="12"/>
      <c r="DV459" s="12"/>
      <c r="DW459" s="12"/>
    </row>
    <row r="460" spans="1:127" ht="13.5">
      <c r="A460" s="14"/>
      <c r="B460" s="14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V460" s="12"/>
      <c r="W460" s="13"/>
      <c r="X460" s="12"/>
      <c r="Z460" s="12"/>
      <c r="AA460" s="12"/>
      <c r="AB460" s="12"/>
      <c r="AD460" s="12"/>
      <c r="AE460" s="12"/>
      <c r="AF460" s="12"/>
      <c r="AH460" s="12"/>
      <c r="AI460" s="12"/>
      <c r="AJ460" s="12"/>
      <c r="AL460" s="12"/>
      <c r="AM460" s="12"/>
      <c r="AN460" s="12"/>
      <c r="AO460" s="12"/>
      <c r="AP460" s="12"/>
      <c r="AQ460" s="12"/>
      <c r="AR460" s="12"/>
      <c r="AS460" s="12"/>
      <c r="AT460" s="12"/>
      <c r="AV460" s="12"/>
      <c r="AW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L460" s="12"/>
      <c r="BM460" s="12"/>
      <c r="BN460" s="12"/>
      <c r="BO460" s="12"/>
      <c r="BP460" s="12"/>
      <c r="BR460" s="12"/>
      <c r="BS460" s="12"/>
      <c r="BU460" s="12"/>
      <c r="BV460" s="12"/>
      <c r="BW460" s="12"/>
      <c r="BX460" s="12"/>
      <c r="BY460" s="12"/>
      <c r="CA460" s="12"/>
      <c r="CB460" s="12"/>
      <c r="CC460" s="12"/>
      <c r="CD460" s="12"/>
      <c r="CE460" s="12"/>
      <c r="CG460" s="12"/>
      <c r="CH460" s="12"/>
      <c r="CI460" s="12"/>
      <c r="CJ460" s="12"/>
      <c r="CK460" s="12"/>
      <c r="CM460" s="12"/>
      <c r="CN460" s="12"/>
      <c r="CP460" s="12"/>
      <c r="CQ460" s="12"/>
      <c r="CR460" s="12"/>
      <c r="CS460" s="12"/>
      <c r="CT460" s="12"/>
      <c r="CV460" s="12"/>
      <c r="CW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R460" s="12"/>
      <c r="DS460" s="12"/>
      <c r="DT460" s="12"/>
      <c r="DU460" s="12"/>
      <c r="DV460" s="12"/>
      <c r="DW460" s="12"/>
    </row>
    <row r="461" spans="1:127" ht="13.5">
      <c r="A461" s="14"/>
      <c r="B461" s="14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V461" s="12"/>
      <c r="W461" s="13"/>
      <c r="X461" s="12"/>
      <c r="Z461" s="12"/>
      <c r="AA461" s="12"/>
      <c r="AB461" s="12"/>
      <c r="AD461" s="12"/>
      <c r="AE461" s="12"/>
      <c r="AF461" s="12"/>
      <c r="AH461" s="12"/>
      <c r="AI461" s="12"/>
      <c r="AJ461" s="12"/>
      <c r="AL461" s="12"/>
      <c r="AM461" s="12"/>
      <c r="AN461" s="12"/>
      <c r="AO461" s="12"/>
      <c r="AP461" s="12"/>
      <c r="AQ461" s="12"/>
      <c r="AR461" s="12"/>
      <c r="AS461" s="12"/>
      <c r="AT461" s="12"/>
      <c r="AV461" s="12"/>
      <c r="AW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L461" s="12"/>
      <c r="BM461" s="12"/>
      <c r="BN461" s="12"/>
      <c r="BO461" s="12"/>
      <c r="BP461" s="12"/>
      <c r="BR461" s="12"/>
      <c r="BS461" s="12"/>
      <c r="BU461" s="12"/>
      <c r="BV461" s="12"/>
      <c r="BW461" s="12"/>
      <c r="BX461" s="12"/>
      <c r="BY461" s="12"/>
      <c r="CA461" s="12"/>
      <c r="CB461" s="12"/>
      <c r="CC461" s="12"/>
      <c r="CD461" s="12"/>
      <c r="CE461" s="12"/>
      <c r="CG461" s="12"/>
      <c r="CH461" s="12"/>
      <c r="CI461" s="12"/>
      <c r="CJ461" s="12"/>
      <c r="CK461" s="12"/>
      <c r="CM461" s="12"/>
      <c r="CN461" s="12"/>
      <c r="CP461" s="12"/>
      <c r="CQ461" s="12"/>
      <c r="CR461" s="12"/>
      <c r="CS461" s="12"/>
      <c r="CT461" s="12"/>
      <c r="CV461" s="12"/>
      <c r="CW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  <c r="DO461" s="12"/>
      <c r="DP461" s="12"/>
      <c r="DR461" s="12"/>
      <c r="DS461" s="12"/>
      <c r="DT461" s="12"/>
      <c r="DU461" s="12"/>
      <c r="DV461" s="12"/>
      <c r="DW461" s="12"/>
    </row>
    <row r="462" spans="1:127" ht="13.5">
      <c r="A462" s="14"/>
      <c r="B462" s="14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V462" s="12"/>
      <c r="W462" s="13"/>
      <c r="X462" s="12"/>
      <c r="Z462" s="12"/>
      <c r="AA462" s="12"/>
      <c r="AB462" s="12"/>
      <c r="AD462" s="12"/>
      <c r="AE462" s="12"/>
      <c r="AF462" s="12"/>
      <c r="AH462" s="12"/>
      <c r="AI462" s="12"/>
      <c r="AJ462" s="12"/>
      <c r="AL462" s="12"/>
      <c r="AM462" s="12"/>
      <c r="AN462" s="12"/>
      <c r="AO462" s="12"/>
      <c r="AP462" s="12"/>
      <c r="AQ462" s="12"/>
      <c r="AR462" s="12"/>
      <c r="AS462" s="12"/>
      <c r="AT462" s="12"/>
      <c r="AV462" s="12"/>
      <c r="AW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L462" s="12"/>
      <c r="BM462" s="12"/>
      <c r="BN462" s="12"/>
      <c r="BO462" s="12"/>
      <c r="BP462" s="12"/>
      <c r="BR462" s="12"/>
      <c r="BS462" s="12"/>
      <c r="BU462" s="12"/>
      <c r="BV462" s="12"/>
      <c r="BW462" s="12"/>
      <c r="BX462" s="12"/>
      <c r="BY462" s="12"/>
      <c r="CA462" s="12"/>
      <c r="CB462" s="12"/>
      <c r="CC462" s="12"/>
      <c r="CD462" s="12"/>
      <c r="CE462" s="12"/>
      <c r="CG462" s="12"/>
      <c r="CH462" s="12"/>
      <c r="CI462" s="12"/>
      <c r="CJ462" s="12"/>
      <c r="CK462" s="12"/>
      <c r="CM462" s="12"/>
      <c r="CN462" s="12"/>
      <c r="CP462" s="12"/>
      <c r="CQ462" s="12"/>
      <c r="CR462" s="12"/>
      <c r="CS462" s="12"/>
      <c r="CT462" s="12"/>
      <c r="CV462" s="12"/>
      <c r="CW462" s="12"/>
      <c r="CY462" s="1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K462" s="12"/>
      <c r="DL462" s="12"/>
      <c r="DM462" s="12"/>
      <c r="DN462" s="12"/>
      <c r="DO462" s="12"/>
      <c r="DP462" s="12"/>
      <c r="DR462" s="12"/>
      <c r="DS462" s="12"/>
      <c r="DT462" s="12"/>
      <c r="DU462" s="12"/>
      <c r="DV462" s="12"/>
      <c r="DW462" s="12"/>
    </row>
    <row r="463" spans="1:127" ht="13.5">
      <c r="A463" s="14"/>
      <c r="B463" s="14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V463" s="12"/>
      <c r="W463" s="13"/>
      <c r="X463" s="12"/>
      <c r="Z463" s="12"/>
      <c r="AA463" s="12"/>
      <c r="AB463" s="12"/>
      <c r="AD463" s="12"/>
      <c r="AE463" s="12"/>
      <c r="AF463" s="12"/>
      <c r="AH463" s="12"/>
      <c r="AI463" s="12"/>
      <c r="AJ463" s="12"/>
      <c r="AL463" s="12"/>
      <c r="AM463" s="12"/>
      <c r="AN463" s="12"/>
      <c r="AO463" s="12"/>
      <c r="AP463" s="12"/>
      <c r="AQ463" s="12"/>
      <c r="AR463" s="12"/>
      <c r="AS463" s="12"/>
      <c r="AT463" s="12"/>
      <c r="AV463" s="12"/>
      <c r="AW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L463" s="12"/>
      <c r="BM463" s="12"/>
      <c r="BN463" s="12"/>
      <c r="BO463" s="12"/>
      <c r="BP463" s="12"/>
      <c r="BR463" s="12"/>
      <c r="BS463" s="12"/>
      <c r="BU463" s="12"/>
      <c r="BV463" s="12"/>
      <c r="BW463" s="12"/>
      <c r="BX463" s="12"/>
      <c r="BY463" s="12"/>
      <c r="CA463" s="12"/>
      <c r="CB463" s="12"/>
      <c r="CC463" s="12"/>
      <c r="CD463" s="12"/>
      <c r="CE463" s="12"/>
      <c r="CG463" s="12"/>
      <c r="CH463" s="12"/>
      <c r="CI463" s="12"/>
      <c r="CJ463" s="12"/>
      <c r="CK463" s="12"/>
      <c r="CM463" s="12"/>
      <c r="CN463" s="12"/>
      <c r="CP463" s="12"/>
      <c r="CQ463" s="12"/>
      <c r="CR463" s="12"/>
      <c r="CS463" s="12"/>
      <c r="CT463" s="12"/>
      <c r="CV463" s="12"/>
      <c r="CW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R463" s="12"/>
      <c r="DS463" s="12"/>
      <c r="DT463" s="12"/>
      <c r="DU463" s="12"/>
      <c r="DV463" s="12"/>
      <c r="DW463" s="12"/>
    </row>
    <row r="464" spans="1:127" ht="13.5">
      <c r="A464" s="14"/>
      <c r="B464" s="14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V464" s="12"/>
      <c r="W464" s="13"/>
      <c r="X464" s="12"/>
      <c r="Z464" s="12"/>
      <c r="AA464" s="12"/>
      <c r="AB464" s="12"/>
      <c r="AD464" s="12"/>
      <c r="AE464" s="12"/>
      <c r="AF464" s="12"/>
      <c r="AH464" s="12"/>
      <c r="AI464" s="12"/>
      <c r="AJ464" s="12"/>
      <c r="AL464" s="12"/>
      <c r="AM464" s="12"/>
      <c r="AN464" s="12"/>
      <c r="AO464" s="12"/>
      <c r="AP464" s="12"/>
      <c r="AQ464" s="12"/>
      <c r="AR464" s="12"/>
      <c r="AS464" s="12"/>
      <c r="AT464" s="12"/>
      <c r="AV464" s="12"/>
      <c r="AW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L464" s="12"/>
      <c r="BM464" s="12"/>
      <c r="BN464" s="12"/>
      <c r="BO464" s="12"/>
      <c r="BP464" s="12"/>
      <c r="BR464" s="12"/>
      <c r="BS464" s="12"/>
      <c r="BU464" s="12"/>
      <c r="BV464" s="12"/>
      <c r="BW464" s="12"/>
      <c r="BX464" s="12"/>
      <c r="BY464" s="12"/>
      <c r="CA464" s="12"/>
      <c r="CB464" s="12"/>
      <c r="CC464" s="12"/>
      <c r="CD464" s="12"/>
      <c r="CE464" s="12"/>
      <c r="CG464" s="12"/>
      <c r="CH464" s="12"/>
      <c r="CI464" s="12"/>
      <c r="CJ464" s="12"/>
      <c r="CK464" s="12"/>
      <c r="CM464" s="12"/>
      <c r="CN464" s="12"/>
      <c r="CP464" s="12"/>
      <c r="CQ464" s="12"/>
      <c r="CR464" s="12"/>
      <c r="CS464" s="12"/>
      <c r="CT464" s="12"/>
      <c r="CV464" s="12"/>
      <c r="CW464" s="12"/>
      <c r="CY464" s="12"/>
      <c r="CZ464" s="12"/>
      <c r="DA464" s="12"/>
      <c r="DB464" s="12"/>
      <c r="DC464" s="12"/>
      <c r="DD464" s="12"/>
      <c r="DE464" s="12"/>
      <c r="DF464" s="12"/>
      <c r="DG464" s="12"/>
      <c r="DH464" s="12"/>
      <c r="DI464" s="12"/>
      <c r="DJ464" s="12"/>
      <c r="DK464" s="12"/>
      <c r="DL464" s="12"/>
      <c r="DM464" s="12"/>
      <c r="DN464" s="12"/>
      <c r="DO464" s="12"/>
      <c r="DP464" s="12"/>
      <c r="DR464" s="12"/>
      <c r="DS464" s="12"/>
      <c r="DT464" s="12"/>
      <c r="DU464" s="12"/>
      <c r="DV464" s="12"/>
      <c r="DW464" s="12"/>
    </row>
    <row r="465" spans="1:127" ht="13.5">
      <c r="A465" s="14"/>
      <c r="B465" s="14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V465" s="12"/>
      <c r="W465" s="13"/>
      <c r="X465" s="12"/>
      <c r="Z465" s="12"/>
      <c r="AA465" s="12"/>
      <c r="AB465" s="12"/>
      <c r="AD465" s="12"/>
      <c r="AE465" s="12"/>
      <c r="AF465" s="12"/>
      <c r="AH465" s="12"/>
      <c r="AI465" s="12"/>
      <c r="AJ465" s="12"/>
      <c r="AL465" s="12"/>
      <c r="AM465" s="12"/>
      <c r="AN465" s="12"/>
      <c r="AO465" s="12"/>
      <c r="AP465" s="12"/>
      <c r="AQ465" s="12"/>
      <c r="AR465" s="12"/>
      <c r="AS465" s="12"/>
      <c r="AT465" s="12"/>
      <c r="AV465" s="12"/>
      <c r="AW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L465" s="12"/>
      <c r="BM465" s="12"/>
      <c r="BN465" s="12"/>
      <c r="BO465" s="12"/>
      <c r="BP465" s="12"/>
      <c r="BR465" s="12"/>
      <c r="BS465" s="12"/>
      <c r="BU465" s="12"/>
      <c r="BV465" s="12"/>
      <c r="BW465" s="12"/>
      <c r="BX465" s="12"/>
      <c r="BY465" s="12"/>
      <c r="CA465" s="12"/>
      <c r="CB465" s="12"/>
      <c r="CC465" s="12"/>
      <c r="CD465" s="12"/>
      <c r="CE465" s="12"/>
      <c r="CG465" s="12"/>
      <c r="CH465" s="12"/>
      <c r="CI465" s="12"/>
      <c r="CJ465" s="12"/>
      <c r="CK465" s="12"/>
      <c r="CM465" s="12"/>
      <c r="CN465" s="12"/>
      <c r="CP465" s="12"/>
      <c r="CQ465" s="12"/>
      <c r="CR465" s="12"/>
      <c r="CS465" s="12"/>
      <c r="CT465" s="12"/>
      <c r="CV465" s="12"/>
      <c r="CW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  <c r="DO465" s="12"/>
      <c r="DP465" s="12"/>
      <c r="DR465" s="12"/>
      <c r="DS465" s="12"/>
      <c r="DT465" s="12"/>
      <c r="DU465" s="12"/>
      <c r="DV465" s="12"/>
      <c r="DW465" s="12"/>
    </row>
    <row r="466" spans="1:127" ht="13.5">
      <c r="A466" s="14"/>
      <c r="B466" s="14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V466" s="12"/>
      <c r="W466" s="13"/>
      <c r="X466" s="12"/>
      <c r="Z466" s="12"/>
      <c r="AA466" s="12"/>
      <c r="AB466" s="12"/>
      <c r="AD466" s="12"/>
      <c r="AE466" s="12"/>
      <c r="AF466" s="12"/>
      <c r="AH466" s="12"/>
      <c r="AI466" s="12"/>
      <c r="AJ466" s="12"/>
      <c r="AL466" s="12"/>
      <c r="AM466" s="12"/>
      <c r="AN466" s="12"/>
      <c r="AO466" s="12"/>
      <c r="AP466" s="12"/>
      <c r="AQ466" s="12"/>
      <c r="AR466" s="12"/>
      <c r="AS466" s="12"/>
      <c r="AT466" s="12"/>
      <c r="AV466" s="12"/>
      <c r="AW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L466" s="12"/>
      <c r="BM466" s="12"/>
      <c r="BN466" s="12"/>
      <c r="BO466" s="12"/>
      <c r="BP466" s="12"/>
      <c r="BR466" s="12"/>
      <c r="BS466" s="12"/>
      <c r="BU466" s="12"/>
      <c r="BV466" s="12"/>
      <c r="BW466" s="12"/>
      <c r="BX466" s="12"/>
      <c r="BY466" s="12"/>
      <c r="CA466" s="12"/>
      <c r="CB466" s="12"/>
      <c r="CC466" s="12"/>
      <c r="CD466" s="12"/>
      <c r="CE466" s="12"/>
      <c r="CG466" s="12"/>
      <c r="CH466" s="12"/>
      <c r="CI466" s="12"/>
      <c r="CJ466" s="12"/>
      <c r="CK466" s="12"/>
      <c r="CM466" s="12"/>
      <c r="CN466" s="12"/>
      <c r="CP466" s="12"/>
      <c r="CQ466" s="12"/>
      <c r="CR466" s="12"/>
      <c r="CS466" s="12"/>
      <c r="CT466" s="12"/>
      <c r="CV466" s="12"/>
      <c r="CW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K466" s="12"/>
      <c r="DL466" s="12"/>
      <c r="DM466" s="12"/>
      <c r="DN466" s="12"/>
      <c r="DO466" s="12"/>
      <c r="DP466" s="12"/>
      <c r="DR466" s="12"/>
      <c r="DS466" s="12"/>
      <c r="DT466" s="12"/>
      <c r="DU466" s="12"/>
      <c r="DV466" s="12"/>
      <c r="DW466" s="12"/>
    </row>
    <row r="467" spans="1:127" ht="13.5">
      <c r="A467" s="14"/>
      <c r="B467" s="14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V467" s="12"/>
      <c r="W467" s="13"/>
      <c r="X467" s="12"/>
      <c r="Z467" s="12"/>
      <c r="AA467" s="12"/>
      <c r="AB467" s="12"/>
      <c r="AD467" s="12"/>
      <c r="AE467" s="12"/>
      <c r="AF467" s="12"/>
      <c r="AH467" s="12"/>
      <c r="AI467" s="12"/>
      <c r="AJ467" s="12"/>
      <c r="AL467" s="12"/>
      <c r="AM467" s="12"/>
      <c r="AN467" s="12"/>
      <c r="AO467" s="12"/>
      <c r="AP467" s="12"/>
      <c r="AQ467" s="12"/>
      <c r="AR467" s="12"/>
      <c r="AS467" s="12"/>
      <c r="AT467" s="12"/>
      <c r="AV467" s="12"/>
      <c r="AW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L467" s="12"/>
      <c r="BM467" s="12"/>
      <c r="BN467" s="12"/>
      <c r="BO467" s="12"/>
      <c r="BP467" s="12"/>
      <c r="BR467" s="12"/>
      <c r="BS467" s="12"/>
      <c r="BU467" s="12"/>
      <c r="BV467" s="12"/>
      <c r="BW467" s="12"/>
      <c r="BX467" s="12"/>
      <c r="BY467" s="12"/>
      <c r="CA467" s="12"/>
      <c r="CB467" s="12"/>
      <c r="CC467" s="12"/>
      <c r="CD467" s="12"/>
      <c r="CE467" s="12"/>
      <c r="CG467" s="12"/>
      <c r="CH467" s="12"/>
      <c r="CI467" s="12"/>
      <c r="CJ467" s="12"/>
      <c r="CK467" s="12"/>
      <c r="CM467" s="12"/>
      <c r="CN467" s="12"/>
      <c r="CP467" s="12"/>
      <c r="CQ467" s="12"/>
      <c r="CR467" s="12"/>
      <c r="CS467" s="12"/>
      <c r="CT467" s="12"/>
      <c r="CV467" s="12"/>
      <c r="CW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R467" s="12"/>
      <c r="DS467" s="12"/>
      <c r="DT467" s="12"/>
      <c r="DU467" s="12"/>
      <c r="DV467" s="12"/>
      <c r="DW467" s="12"/>
    </row>
    <row r="468" spans="1:127" ht="13.5">
      <c r="A468" s="14"/>
      <c r="B468" s="14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V468" s="12"/>
      <c r="W468" s="13"/>
      <c r="X468" s="12"/>
      <c r="Z468" s="12"/>
      <c r="AA468" s="12"/>
      <c r="AB468" s="12"/>
      <c r="AD468" s="12"/>
      <c r="AE468" s="12"/>
      <c r="AF468" s="12"/>
      <c r="AH468" s="12"/>
      <c r="AI468" s="12"/>
      <c r="AJ468" s="12"/>
      <c r="AL468" s="12"/>
      <c r="AM468" s="12"/>
      <c r="AN468" s="12"/>
      <c r="AO468" s="12"/>
      <c r="AP468" s="12"/>
      <c r="AQ468" s="12"/>
      <c r="AR468" s="12"/>
      <c r="AS468" s="12"/>
      <c r="AT468" s="12"/>
      <c r="AV468" s="12"/>
      <c r="AW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L468" s="12"/>
      <c r="BM468" s="12"/>
      <c r="BN468" s="12"/>
      <c r="BO468" s="12"/>
      <c r="BP468" s="12"/>
      <c r="BR468" s="12"/>
      <c r="BS468" s="12"/>
      <c r="BU468" s="12"/>
      <c r="BV468" s="12"/>
      <c r="BW468" s="12"/>
      <c r="BX468" s="12"/>
      <c r="BY468" s="12"/>
      <c r="CA468" s="12"/>
      <c r="CB468" s="12"/>
      <c r="CC468" s="12"/>
      <c r="CD468" s="12"/>
      <c r="CE468" s="12"/>
      <c r="CG468" s="12"/>
      <c r="CH468" s="12"/>
      <c r="CI468" s="12"/>
      <c r="CJ468" s="12"/>
      <c r="CK468" s="12"/>
      <c r="CM468" s="12"/>
      <c r="CN468" s="12"/>
      <c r="CP468" s="12"/>
      <c r="CQ468" s="12"/>
      <c r="CR468" s="12"/>
      <c r="CS468" s="12"/>
      <c r="CT468" s="12"/>
      <c r="CV468" s="12"/>
      <c r="CW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K468" s="12"/>
      <c r="DL468" s="12"/>
      <c r="DM468" s="12"/>
      <c r="DN468" s="12"/>
      <c r="DO468" s="12"/>
      <c r="DP468" s="12"/>
      <c r="DR468" s="12"/>
      <c r="DS468" s="12"/>
      <c r="DT468" s="12"/>
      <c r="DU468" s="12"/>
      <c r="DV468" s="12"/>
      <c r="DW468" s="12"/>
    </row>
    <row r="469" spans="1:127" ht="13.5">
      <c r="A469" s="14"/>
      <c r="B469" s="14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V469" s="12"/>
      <c r="W469" s="13"/>
      <c r="X469" s="12"/>
      <c r="Z469" s="12"/>
      <c r="AA469" s="12"/>
      <c r="AB469" s="12"/>
      <c r="AD469" s="12"/>
      <c r="AE469" s="12"/>
      <c r="AF469" s="12"/>
      <c r="AH469" s="12"/>
      <c r="AI469" s="12"/>
      <c r="AJ469" s="12"/>
      <c r="AL469" s="12"/>
      <c r="AM469" s="12"/>
      <c r="AN469" s="12"/>
      <c r="AO469" s="12"/>
      <c r="AP469" s="12"/>
      <c r="AQ469" s="12"/>
      <c r="AR469" s="12"/>
      <c r="AS469" s="12"/>
      <c r="AT469" s="12"/>
      <c r="AV469" s="12"/>
      <c r="AW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L469" s="12"/>
      <c r="BM469" s="12"/>
      <c r="BN469" s="12"/>
      <c r="BO469" s="12"/>
      <c r="BP469" s="12"/>
      <c r="BR469" s="12"/>
      <c r="BS469" s="12"/>
      <c r="BU469" s="12"/>
      <c r="BV469" s="12"/>
      <c r="BW469" s="12"/>
      <c r="BX469" s="12"/>
      <c r="BY469" s="12"/>
      <c r="CA469" s="12"/>
      <c r="CB469" s="12"/>
      <c r="CC469" s="12"/>
      <c r="CD469" s="12"/>
      <c r="CE469" s="12"/>
      <c r="CG469" s="12"/>
      <c r="CH469" s="12"/>
      <c r="CI469" s="12"/>
      <c r="CJ469" s="12"/>
      <c r="CK469" s="12"/>
      <c r="CM469" s="12"/>
      <c r="CN469" s="12"/>
      <c r="CP469" s="12"/>
      <c r="CQ469" s="12"/>
      <c r="CR469" s="12"/>
      <c r="CS469" s="12"/>
      <c r="CT469" s="12"/>
      <c r="CV469" s="12"/>
      <c r="CW469" s="12"/>
      <c r="CY469" s="12"/>
      <c r="CZ469" s="12"/>
      <c r="DA469" s="12"/>
      <c r="DB469" s="12"/>
      <c r="DC469" s="12"/>
      <c r="DD469" s="12"/>
      <c r="DE469" s="12"/>
      <c r="DF469" s="12"/>
      <c r="DG469" s="12"/>
      <c r="DH469" s="12"/>
      <c r="DI469" s="12"/>
      <c r="DJ469" s="12"/>
      <c r="DK469" s="12"/>
      <c r="DL469" s="12"/>
      <c r="DM469" s="12"/>
      <c r="DN469" s="12"/>
      <c r="DO469" s="12"/>
      <c r="DP469" s="12"/>
      <c r="DR469" s="12"/>
      <c r="DS469" s="12"/>
      <c r="DT469" s="12"/>
      <c r="DU469" s="12"/>
      <c r="DV469" s="12"/>
      <c r="DW469" s="12"/>
    </row>
    <row r="470" spans="1:127" ht="13.5">
      <c r="A470" s="14"/>
      <c r="B470" s="14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V470" s="12"/>
      <c r="W470" s="13"/>
      <c r="X470" s="12"/>
      <c r="Z470" s="12"/>
      <c r="AA470" s="12"/>
      <c r="AB470" s="12"/>
      <c r="AD470" s="12"/>
      <c r="AE470" s="12"/>
      <c r="AF470" s="12"/>
      <c r="AH470" s="12"/>
      <c r="AI470" s="12"/>
      <c r="AJ470" s="12"/>
      <c r="AL470" s="12"/>
      <c r="AM470" s="12"/>
      <c r="AN470" s="12"/>
      <c r="AO470" s="12"/>
      <c r="AP470" s="12"/>
      <c r="AQ470" s="12"/>
      <c r="AR470" s="12"/>
      <c r="AS470" s="12"/>
      <c r="AT470" s="12"/>
      <c r="AV470" s="12"/>
      <c r="AW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L470" s="12"/>
      <c r="BM470" s="12"/>
      <c r="BN470" s="12"/>
      <c r="BO470" s="12"/>
      <c r="BP470" s="12"/>
      <c r="BR470" s="12"/>
      <c r="BS470" s="12"/>
      <c r="BU470" s="12"/>
      <c r="BV470" s="12"/>
      <c r="BW470" s="12"/>
      <c r="BX470" s="12"/>
      <c r="BY470" s="12"/>
      <c r="CA470" s="12"/>
      <c r="CB470" s="12"/>
      <c r="CC470" s="12"/>
      <c r="CD470" s="12"/>
      <c r="CE470" s="12"/>
      <c r="CG470" s="12"/>
      <c r="CH470" s="12"/>
      <c r="CI470" s="12"/>
      <c r="CJ470" s="12"/>
      <c r="CK470" s="12"/>
      <c r="CM470" s="12"/>
      <c r="CN470" s="12"/>
      <c r="CP470" s="12"/>
      <c r="CQ470" s="12"/>
      <c r="CR470" s="12"/>
      <c r="CS470" s="12"/>
      <c r="CT470" s="12"/>
      <c r="CV470" s="12"/>
      <c r="CW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K470" s="12"/>
      <c r="DL470" s="12"/>
      <c r="DM470" s="12"/>
      <c r="DN470" s="12"/>
      <c r="DO470" s="12"/>
      <c r="DP470" s="12"/>
      <c r="DR470" s="12"/>
      <c r="DS470" s="12"/>
      <c r="DT470" s="12"/>
      <c r="DU470" s="12"/>
      <c r="DV470" s="12"/>
      <c r="DW470" s="12"/>
    </row>
    <row r="471" spans="1:127" ht="13.5">
      <c r="A471" s="14"/>
      <c r="B471" s="14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V471" s="12"/>
      <c r="W471" s="13"/>
      <c r="X471" s="12"/>
      <c r="Z471" s="12"/>
      <c r="AA471" s="12"/>
      <c r="AB471" s="12"/>
      <c r="AD471" s="12"/>
      <c r="AE471" s="12"/>
      <c r="AF471" s="12"/>
      <c r="AH471" s="12"/>
      <c r="AI471" s="12"/>
      <c r="AJ471" s="12"/>
      <c r="AL471" s="12"/>
      <c r="AM471" s="12"/>
      <c r="AN471" s="12"/>
      <c r="AO471" s="12"/>
      <c r="AP471" s="12"/>
      <c r="AQ471" s="12"/>
      <c r="AR471" s="12"/>
      <c r="AS471" s="12"/>
      <c r="AT471" s="12"/>
      <c r="AV471" s="12"/>
      <c r="AW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L471" s="12"/>
      <c r="BM471" s="12"/>
      <c r="BN471" s="12"/>
      <c r="BO471" s="12"/>
      <c r="BP471" s="12"/>
      <c r="BR471" s="12"/>
      <c r="BS471" s="12"/>
      <c r="BU471" s="12"/>
      <c r="BV471" s="12"/>
      <c r="BW471" s="12"/>
      <c r="BX471" s="12"/>
      <c r="BY471" s="12"/>
      <c r="CA471" s="12"/>
      <c r="CB471" s="12"/>
      <c r="CC471" s="12"/>
      <c r="CD471" s="12"/>
      <c r="CE471" s="12"/>
      <c r="CG471" s="12"/>
      <c r="CH471" s="12"/>
      <c r="CI471" s="12"/>
      <c r="CJ471" s="12"/>
      <c r="CK471" s="12"/>
      <c r="CM471" s="12"/>
      <c r="CN471" s="12"/>
      <c r="CP471" s="12"/>
      <c r="CQ471" s="12"/>
      <c r="CR471" s="12"/>
      <c r="CS471" s="12"/>
      <c r="CT471" s="12"/>
      <c r="CV471" s="12"/>
      <c r="CW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K471" s="12"/>
      <c r="DL471" s="12"/>
      <c r="DM471" s="12"/>
      <c r="DN471" s="12"/>
      <c r="DO471" s="12"/>
      <c r="DP471" s="12"/>
      <c r="DR471" s="12"/>
      <c r="DS471" s="12"/>
      <c r="DT471" s="12"/>
      <c r="DU471" s="12"/>
      <c r="DV471" s="12"/>
      <c r="DW471" s="12"/>
    </row>
    <row r="472" spans="1:127" ht="13.5">
      <c r="A472" s="14"/>
      <c r="B472" s="14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V472" s="12"/>
      <c r="W472" s="13"/>
      <c r="X472" s="12"/>
      <c r="Z472" s="12"/>
      <c r="AA472" s="12"/>
      <c r="AB472" s="12"/>
      <c r="AD472" s="12"/>
      <c r="AE472" s="12"/>
      <c r="AF472" s="12"/>
      <c r="AH472" s="12"/>
      <c r="AI472" s="12"/>
      <c r="AJ472" s="12"/>
      <c r="AL472" s="12"/>
      <c r="AM472" s="12"/>
      <c r="AN472" s="12"/>
      <c r="AO472" s="12"/>
      <c r="AP472" s="12"/>
      <c r="AQ472" s="12"/>
      <c r="AR472" s="12"/>
      <c r="AS472" s="12"/>
      <c r="AT472" s="12"/>
      <c r="AV472" s="12"/>
      <c r="AW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L472" s="12"/>
      <c r="BM472" s="12"/>
      <c r="BN472" s="12"/>
      <c r="BO472" s="12"/>
      <c r="BP472" s="12"/>
      <c r="BR472" s="12"/>
      <c r="BS472" s="12"/>
      <c r="BU472" s="12"/>
      <c r="BV472" s="12"/>
      <c r="BW472" s="12"/>
      <c r="BX472" s="12"/>
      <c r="BY472" s="12"/>
      <c r="CA472" s="12"/>
      <c r="CB472" s="12"/>
      <c r="CC472" s="12"/>
      <c r="CD472" s="12"/>
      <c r="CE472" s="12"/>
      <c r="CG472" s="12"/>
      <c r="CH472" s="12"/>
      <c r="CI472" s="12"/>
      <c r="CJ472" s="12"/>
      <c r="CK472" s="12"/>
      <c r="CM472" s="12"/>
      <c r="CN472" s="12"/>
      <c r="CP472" s="12"/>
      <c r="CQ472" s="12"/>
      <c r="CR472" s="12"/>
      <c r="CS472" s="12"/>
      <c r="CT472" s="12"/>
      <c r="CV472" s="12"/>
      <c r="CW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K472" s="12"/>
      <c r="DL472" s="12"/>
      <c r="DM472" s="12"/>
      <c r="DN472" s="12"/>
      <c r="DO472" s="12"/>
      <c r="DP472" s="12"/>
      <c r="DR472" s="12"/>
      <c r="DS472" s="12"/>
      <c r="DT472" s="12"/>
      <c r="DU472" s="12"/>
      <c r="DV472" s="12"/>
      <c r="DW472" s="12"/>
    </row>
    <row r="473" spans="1:127" ht="13.5">
      <c r="A473" s="14"/>
      <c r="B473" s="14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V473" s="12"/>
      <c r="W473" s="13"/>
      <c r="X473" s="12"/>
      <c r="Z473" s="12"/>
      <c r="AA473" s="12"/>
      <c r="AB473" s="12"/>
      <c r="AD473" s="12"/>
      <c r="AE473" s="12"/>
      <c r="AF473" s="12"/>
      <c r="AH473" s="12"/>
      <c r="AI473" s="12"/>
      <c r="AJ473" s="12"/>
      <c r="AL473" s="12"/>
      <c r="AM473" s="12"/>
      <c r="AN473" s="12"/>
      <c r="AO473" s="12"/>
      <c r="AP473" s="12"/>
      <c r="AQ473" s="12"/>
      <c r="AR473" s="12"/>
      <c r="AS473" s="12"/>
      <c r="AT473" s="12"/>
      <c r="AV473" s="12"/>
      <c r="AW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L473" s="12"/>
      <c r="BM473" s="12"/>
      <c r="BN473" s="12"/>
      <c r="BO473" s="12"/>
      <c r="BP473" s="12"/>
      <c r="BR473" s="12"/>
      <c r="BS473" s="12"/>
      <c r="BU473" s="12"/>
      <c r="BV473" s="12"/>
      <c r="BW473" s="12"/>
      <c r="BX473" s="12"/>
      <c r="BY473" s="12"/>
      <c r="CA473" s="12"/>
      <c r="CB473" s="12"/>
      <c r="CC473" s="12"/>
      <c r="CD473" s="12"/>
      <c r="CE473" s="12"/>
      <c r="CG473" s="12"/>
      <c r="CH473" s="12"/>
      <c r="CI473" s="12"/>
      <c r="CJ473" s="12"/>
      <c r="CK473" s="12"/>
      <c r="CM473" s="12"/>
      <c r="CN473" s="12"/>
      <c r="CP473" s="12"/>
      <c r="CQ473" s="12"/>
      <c r="CR473" s="12"/>
      <c r="CS473" s="12"/>
      <c r="CT473" s="12"/>
      <c r="CV473" s="12"/>
      <c r="CW473" s="12"/>
      <c r="CY473" s="12"/>
      <c r="CZ473" s="12"/>
      <c r="DA473" s="12"/>
      <c r="DB473" s="12"/>
      <c r="DC473" s="12"/>
      <c r="DD473" s="12"/>
      <c r="DE473" s="12"/>
      <c r="DF473" s="12"/>
      <c r="DG473" s="12"/>
      <c r="DH473" s="12"/>
      <c r="DI473" s="12"/>
      <c r="DJ473" s="12"/>
      <c r="DK473" s="12"/>
      <c r="DL473" s="12"/>
      <c r="DM473" s="12"/>
      <c r="DN473" s="12"/>
      <c r="DO473" s="12"/>
      <c r="DP473" s="12"/>
      <c r="DR473" s="12"/>
      <c r="DS473" s="12"/>
      <c r="DT473" s="12"/>
      <c r="DU473" s="12"/>
      <c r="DV473" s="12"/>
      <c r="DW473" s="12"/>
    </row>
    <row r="474" spans="1:127" ht="13.5">
      <c r="A474" s="14"/>
      <c r="B474" s="14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V474" s="12"/>
      <c r="W474" s="13"/>
      <c r="X474" s="12"/>
      <c r="Z474" s="12"/>
      <c r="AA474" s="12"/>
      <c r="AB474" s="12"/>
      <c r="AD474" s="12"/>
      <c r="AE474" s="12"/>
      <c r="AF474" s="12"/>
      <c r="AH474" s="12"/>
      <c r="AI474" s="12"/>
      <c r="AJ474" s="12"/>
      <c r="AL474" s="12"/>
      <c r="AM474" s="12"/>
      <c r="AN474" s="12"/>
      <c r="AO474" s="12"/>
      <c r="AP474" s="12"/>
      <c r="AQ474" s="12"/>
      <c r="AR474" s="12"/>
      <c r="AS474" s="12"/>
      <c r="AT474" s="12"/>
      <c r="AV474" s="12"/>
      <c r="AW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L474" s="12"/>
      <c r="BM474" s="12"/>
      <c r="BN474" s="12"/>
      <c r="BO474" s="12"/>
      <c r="BP474" s="12"/>
      <c r="BR474" s="12"/>
      <c r="BS474" s="12"/>
      <c r="BU474" s="12"/>
      <c r="BV474" s="12"/>
      <c r="BW474" s="12"/>
      <c r="BX474" s="12"/>
      <c r="BY474" s="12"/>
      <c r="CA474" s="12"/>
      <c r="CB474" s="12"/>
      <c r="CC474" s="12"/>
      <c r="CD474" s="12"/>
      <c r="CE474" s="12"/>
      <c r="CG474" s="12"/>
      <c r="CH474" s="12"/>
      <c r="CI474" s="12"/>
      <c r="CJ474" s="12"/>
      <c r="CK474" s="12"/>
      <c r="CM474" s="12"/>
      <c r="CN474" s="12"/>
      <c r="CP474" s="12"/>
      <c r="CQ474" s="12"/>
      <c r="CR474" s="12"/>
      <c r="CS474" s="12"/>
      <c r="CT474" s="12"/>
      <c r="CV474" s="12"/>
      <c r="CW474" s="12"/>
      <c r="CY474" s="12"/>
      <c r="CZ474" s="12"/>
      <c r="DA474" s="12"/>
      <c r="DB474" s="12"/>
      <c r="DC474" s="12"/>
      <c r="DD474" s="12"/>
      <c r="DE474" s="12"/>
      <c r="DF474" s="12"/>
      <c r="DG474" s="12"/>
      <c r="DH474" s="12"/>
      <c r="DI474" s="12"/>
      <c r="DJ474" s="12"/>
      <c r="DK474" s="12"/>
      <c r="DL474" s="12"/>
      <c r="DM474" s="12"/>
      <c r="DN474" s="12"/>
      <c r="DO474" s="12"/>
      <c r="DP474" s="12"/>
      <c r="DR474" s="12"/>
      <c r="DS474" s="12"/>
      <c r="DT474" s="12"/>
      <c r="DU474" s="12"/>
      <c r="DV474" s="12"/>
      <c r="DW474" s="12"/>
    </row>
    <row r="475" spans="1:127" ht="13.5">
      <c r="A475" s="14"/>
      <c r="B475" s="14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V475" s="12"/>
      <c r="W475" s="13"/>
      <c r="X475" s="12"/>
      <c r="Z475" s="12"/>
      <c r="AA475" s="12"/>
      <c r="AB475" s="12"/>
      <c r="AD475" s="12"/>
      <c r="AE475" s="12"/>
      <c r="AF475" s="12"/>
      <c r="AH475" s="12"/>
      <c r="AI475" s="12"/>
      <c r="AJ475" s="12"/>
      <c r="AL475" s="12"/>
      <c r="AM475" s="12"/>
      <c r="AN475" s="12"/>
      <c r="AO475" s="12"/>
      <c r="AP475" s="12"/>
      <c r="AQ475" s="12"/>
      <c r="AR475" s="12"/>
      <c r="AS475" s="12"/>
      <c r="AT475" s="12"/>
      <c r="AV475" s="12"/>
      <c r="AW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L475" s="12"/>
      <c r="BM475" s="12"/>
      <c r="BN475" s="12"/>
      <c r="BO475" s="12"/>
      <c r="BP475" s="12"/>
      <c r="BR475" s="12"/>
      <c r="BS475" s="12"/>
      <c r="BU475" s="12"/>
      <c r="BV475" s="12"/>
      <c r="BW475" s="12"/>
      <c r="BX475" s="12"/>
      <c r="BY475" s="12"/>
      <c r="CA475" s="12"/>
      <c r="CB475" s="12"/>
      <c r="CC475" s="12"/>
      <c r="CD475" s="12"/>
      <c r="CE475" s="12"/>
      <c r="CG475" s="12"/>
      <c r="CH475" s="12"/>
      <c r="CI475" s="12"/>
      <c r="CJ475" s="12"/>
      <c r="CK475" s="12"/>
      <c r="CM475" s="12"/>
      <c r="CN475" s="12"/>
      <c r="CP475" s="12"/>
      <c r="CQ475" s="12"/>
      <c r="CR475" s="12"/>
      <c r="CS475" s="12"/>
      <c r="CT475" s="12"/>
      <c r="CV475" s="12"/>
      <c r="CW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R475" s="12"/>
      <c r="DS475" s="12"/>
      <c r="DT475" s="12"/>
      <c r="DU475" s="12"/>
      <c r="DV475" s="12"/>
      <c r="DW475" s="12"/>
    </row>
    <row r="476" spans="1:127" ht="13.5">
      <c r="A476" s="14"/>
      <c r="B476" s="14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V476" s="12"/>
      <c r="W476" s="13"/>
      <c r="X476" s="12"/>
      <c r="Z476" s="12"/>
      <c r="AA476" s="12"/>
      <c r="AB476" s="12"/>
      <c r="AD476" s="12"/>
      <c r="AE476" s="12"/>
      <c r="AF476" s="12"/>
      <c r="AH476" s="12"/>
      <c r="AI476" s="12"/>
      <c r="AJ476" s="12"/>
      <c r="AL476" s="12"/>
      <c r="AM476" s="12"/>
      <c r="AN476" s="12"/>
      <c r="AO476" s="12"/>
      <c r="AP476" s="12"/>
      <c r="AQ476" s="12"/>
      <c r="AR476" s="12"/>
      <c r="AS476" s="12"/>
      <c r="AT476" s="12"/>
      <c r="AV476" s="12"/>
      <c r="AW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L476" s="12"/>
      <c r="BM476" s="12"/>
      <c r="BN476" s="12"/>
      <c r="BO476" s="12"/>
      <c r="BP476" s="12"/>
      <c r="BR476" s="12"/>
      <c r="BS476" s="12"/>
      <c r="BU476" s="12"/>
      <c r="BV476" s="12"/>
      <c r="BW476" s="12"/>
      <c r="BX476" s="12"/>
      <c r="BY476" s="12"/>
      <c r="CA476" s="12"/>
      <c r="CB476" s="12"/>
      <c r="CC476" s="12"/>
      <c r="CD476" s="12"/>
      <c r="CE476" s="12"/>
      <c r="CG476" s="12"/>
      <c r="CH476" s="12"/>
      <c r="CI476" s="12"/>
      <c r="CJ476" s="12"/>
      <c r="CK476" s="12"/>
      <c r="CM476" s="12"/>
      <c r="CN476" s="12"/>
      <c r="CP476" s="12"/>
      <c r="CQ476" s="12"/>
      <c r="CR476" s="12"/>
      <c r="CS476" s="12"/>
      <c r="CT476" s="12"/>
      <c r="CV476" s="12"/>
      <c r="CW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P476" s="12"/>
      <c r="DR476" s="12"/>
      <c r="DS476" s="12"/>
      <c r="DT476" s="12"/>
      <c r="DU476" s="12"/>
      <c r="DV476" s="12"/>
      <c r="DW476" s="12"/>
    </row>
    <row r="477" spans="1:127" ht="13.5">
      <c r="A477" s="14"/>
      <c r="B477" s="14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V477" s="12"/>
      <c r="W477" s="13"/>
      <c r="X477" s="12"/>
      <c r="Z477" s="12"/>
      <c r="AA477" s="12"/>
      <c r="AB477" s="12"/>
      <c r="AD477" s="12"/>
      <c r="AE477" s="12"/>
      <c r="AF477" s="12"/>
      <c r="AH477" s="12"/>
      <c r="AI477" s="12"/>
      <c r="AJ477" s="12"/>
      <c r="AL477" s="12"/>
      <c r="AM477" s="12"/>
      <c r="AN477" s="12"/>
      <c r="AO477" s="12"/>
      <c r="AP477" s="12"/>
      <c r="AQ477" s="12"/>
      <c r="AR477" s="12"/>
      <c r="AS477" s="12"/>
      <c r="AT477" s="12"/>
      <c r="AV477" s="12"/>
      <c r="AW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L477" s="12"/>
      <c r="BM477" s="12"/>
      <c r="BN477" s="12"/>
      <c r="BO477" s="12"/>
      <c r="BP477" s="12"/>
      <c r="BR477" s="12"/>
      <c r="BS477" s="12"/>
      <c r="BU477" s="12"/>
      <c r="BV477" s="12"/>
      <c r="BW477" s="12"/>
      <c r="BX477" s="12"/>
      <c r="BY477" s="12"/>
      <c r="CA477" s="12"/>
      <c r="CB477" s="12"/>
      <c r="CC477" s="12"/>
      <c r="CD477" s="12"/>
      <c r="CE477" s="12"/>
      <c r="CG477" s="12"/>
      <c r="CH477" s="12"/>
      <c r="CI477" s="12"/>
      <c r="CJ477" s="12"/>
      <c r="CK477" s="12"/>
      <c r="CM477" s="12"/>
      <c r="CN477" s="12"/>
      <c r="CP477" s="12"/>
      <c r="CQ477" s="12"/>
      <c r="CR477" s="12"/>
      <c r="CS477" s="12"/>
      <c r="CT477" s="12"/>
      <c r="CV477" s="12"/>
      <c r="CW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R477" s="12"/>
      <c r="DS477" s="12"/>
      <c r="DT477" s="12"/>
      <c r="DU477" s="12"/>
      <c r="DV477" s="12"/>
      <c r="DW477" s="12"/>
    </row>
    <row r="478" spans="1:127" ht="13.5">
      <c r="A478" s="14"/>
      <c r="B478" s="14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V478" s="12"/>
      <c r="W478" s="13"/>
      <c r="X478" s="12"/>
      <c r="Z478" s="12"/>
      <c r="AA478" s="12"/>
      <c r="AB478" s="12"/>
      <c r="AD478" s="12"/>
      <c r="AE478" s="12"/>
      <c r="AF478" s="12"/>
      <c r="AH478" s="12"/>
      <c r="AI478" s="12"/>
      <c r="AJ478" s="12"/>
      <c r="AL478" s="12"/>
      <c r="AM478" s="12"/>
      <c r="AN478" s="12"/>
      <c r="AO478" s="12"/>
      <c r="AP478" s="12"/>
      <c r="AQ478" s="12"/>
      <c r="AR478" s="12"/>
      <c r="AS478" s="12"/>
      <c r="AT478" s="12"/>
      <c r="AV478" s="12"/>
      <c r="AW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L478" s="12"/>
      <c r="BM478" s="12"/>
      <c r="BN478" s="12"/>
      <c r="BO478" s="12"/>
      <c r="BP478" s="12"/>
      <c r="BR478" s="12"/>
      <c r="BS478" s="12"/>
      <c r="BU478" s="12"/>
      <c r="BV478" s="12"/>
      <c r="BW478" s="12"/>
      <c r="BX478" s="12"/>
      <c r="BY478" s="12"/>
      <c r="CA478" s="12"/>
      <c r="CB478" s="12"/>
      <c r="CC478" s="12"/>
      <c r="CD478" s="12"/>
      <c r="CE478" s="12"/>
      <c r="CG478" s="12"/>
      <c r="CH478" s="12"/>
      <c r="CI478" s="12"/>
      <c r="CJ478" s="12"/>
      <c r="CK478" s="12"/>
      <c r="CM478" s="12"/>
      <c r="CN478" s="12"/>
      <c r="CP478" s="12"/>
      <c r="CQ478" s="12"/>
      <c r="CR478" s="12"/>
      <c r="CS478" s="12"/>
      <c r="CT478" s="12"/>
      <c r="CV478" s="12"/>
      <c r="CW478" s="12"/>
      <c r="CY478" s="12"/>
      <c r="CZ478" s="12"/>
      <c r="DA478" s="12"/>
      <c r="DB478" s="12"/>
      <c r="DC478" s="12"/>
      <c r="DD478" s="12"/>
      <c r="DE478" s="12"/>
      <c r="DF478" s="12"/>
      <c r="DG478" s="12"/>
      <c r="DH478" s="12"/>
      <c r="DI478" s="12"/>
      <c r="DJ478" s="12"/>
      <c r="DK478" s="12"/>
      <c r="DL478" s="12"/>
      <c r="DM478" s="12"/>
      <c r="DN478" s="12"/>
      <c r="DO478" s="12"/>
      <c r="DP478" s="12"/>
      <c r="DR478" s="12"/>
      <c r="DS478" s="12"/>
      <c r="DT478" s="12"/>
      <c r="DU478" s="12"/>
      <c r="DV478" s="12"/>
      <c r="DW478" s="12"/>
    </row>
    <row r="479" spans="1:127" ht="13.5">
      <c r="A479" s="14"/>
      <c r="B479" s="14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V479" s="12"/>
      <c r="W479" s="13"/>
      <c r="X479" s="12"/>
      <c r="Z479" s="12"/>
      <c r="AA479" s="12"/>
      <c r="AB479" s="12"/>
      <c r="AD479" s="12"/>
      <c r="AE479" s="12"/>
      <c r="AF479" s="12"/>
      <c r="AH479" s="12"/>
      <c r="AI479" s="12"/>
      <c r="AJ479" s="12"/>
      <c r="AL479" s="12"/>
      <c r="AM479" s="12"/>
      <c r="AN479" s="12"/>
      <c r="AO479" s="12"/>
      <c r="AP479" s="12"/>
      <c r="AQ479" s="12"/>
      <c r="AR479" s="12"/>
      <c r="AS479" s="12"/>
      <c r="AT479" s="12"/>
      <c r="AV479" s="12"/>
      <c r="AW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L479" s="12"/>
      <c r="BM479" s="12"/>
      <c r="BN479" s="12"/>
      <c r="BO479" s="12"/>
      <c r="BP479" s="12"/>
      <c r="BR479" s="12"/>
      <c r="BS479" s="12"/>
      <c r="BU479" s="12"/>
      <c r="BV479" s="12"/>
      <c r="BW479" s="12"/>
      <c r="BX479" s="12"/>
      <c r="BY479" s="12"/>
      <c r="CA479" s="12"/>
      <c r="CB479" s="12"/>
      <c r="CC479" s="12"/>
      <c r="CD479" s="12"/>
      <c r="CE479" s="12"/>
      <c r="CG479" s="12"/>
      <c r="CH479" s="12"/>
      <c r="CI479" s="12"/>
      <c r="CJ479" s="12"/>
      <c r="CK479" s="12"/>
      <c r="CM479" s="12"/>
      <c r="CN479" s="12"/>
      <c r="CP479" s="12"/>
      <c r="CQ479" s="12"/>
      <c r="CR479" s="12"/>
      <c r="CS479" s="12"/>
      <c r="CT479" s="12"/>
      <c r="CV479" s="12"/>
      <c r="CW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P479" s="12"/>
      <c r="DR479" s="12"/>
      <c r="DS479" s="12"/>
      <c r="DT479" s="12"/>
      <c r="DU479" s="12"/>
      <c r="DV479" s="12"/>
      <c r="DW479" s="12"/>
    </row>
    <row r="480" spans="1:127" ht="13.5">
      <c r="A480" s="14"/>
      <c r="B480" s="14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V480" s="12"/>
      <c r="W480" s="13"/>
      <c r="X480" s="12"/>
      <c r="Z480" s="12"/>
      <c r="AA480" s="12"/>
      <c r="AB480" s="12"/>
      <c r="AD480" s="12"/>
      <c r="AE480" s="12"/>
      <c r="AF480" s="12"/>
      <c r="AH480" s="12"/>
      <c r="AI480" s="12"/>
      <c r="AJ480" s="12"/>
      <c r="AL480" s="12"/>
      <c r="AM480" s="12"/>
      <c r="AN480" s="12"/>
      <c r="AO480" s="12"/>
      <c r="AP480" s="12"/>
      <c r="AQ480" s="12"/>
      <c r="AR480" s="12"/>
      <c r="AS480" s="12"/>
      <c r="AT480" s="12"/>
      <c r="AV480" s="12"/>
      <c r="AW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L480" s="12"/>
      <c r="BM480" s="12"/>
      <c r="BN480" s="12"/>
      <c r="BO480" s="12"/>
      <c r="BP480" s="12"/>
      <c r="BR480" s="12"/>
      <c r="BS480" s="12"/>
      <c r="BU480" s="12"/>
      <c r="BV480" s="12"/>
      <c r="BW480" s="12"/>
      <c r="BX480" s="12"/>
      <c r="BY480" s="12"/>
      <c r="CA480" s="12"/>
      <c r="CB480" s="12"/>
      <c r="CC480" s="12"/>
      <c r="CD480" s="12"/>
      <c r="CE480" s="12"/>
      <c r="CG480" s="12"/>
      <c r="CH480" s="12"/>
      <c r="CI480" s="12"/>
      <c r="CJ480" s="12"/>
      <c r="CK480" s="12"/>
      <c r="CM480" s="12"/>
      <c r="CN480" s="12"/>
      <c r="CP480" s="12"/>
      <c r="CQ480" s="12"/>
      <c r="CR480" s="12"/>
      <c r="CS480" s="12"/>
      <c r="CT480" s="12"/>
      <c r="CV480" s="12"/>
      <c r="CW480" s="12"/>
      <c r="CY480" s="12"/>
      <c r="CZ480" s="12"/>
      <c r="DA480" s="12"/>
      <c r="DB480" s="12"/>
      <c r="DC480" s="12"/>
      <c r="DD480" s="12"/>
      <c r="DE480" s="12"/>
      <c r="DF480" s="12"/>
      <c r="DG480" s="12"/>
      <c r="DH480" s="12"/>
      <c r="DI480" s="12"/>
      <c r="DJ480" s="12"/>
      <c r="DK480" s="12"/>
      <c r="DL480" s="12"/>
      <c r="DM480" s="12"/>
      <c r="DN480" s="12"/>
      <c r="DO480" s="12"/>
      <c r="DP480" s="12"/>
      <c r="DR480" s="12"/>
      <c r="DS480" s="12"/>
      <c r="DT480" s="12"/>
      <c r="DU480" s="12"/>
      <c r="DV480" s="12"/>
      <c r="DW480" s="12"/>
    </row>
    <row r="481" spans="1:127" ht="13.5">
      <c r="A481" s="14"/>
      <c r="B481" s="14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V481" s="12"/>
      <c r="W481" s="13"/>
      <c r="X481" s="12"/>
      <c r="Z481" s="12"/>
      <c r="AA481" s="12"/>
      <c r="AB481" s="12"/>
      <c r="AD481" s="12"/>
      <c r="AE481" s="12"/>
      <c r="AF481" s="12"/>
      <c r="AH481" s="12"/>
      <c r="AI481" s="12"/>
      <c r="AJ481" s="12"/>
      <c r="AL481" s="12"/>
      <c r="AM481" s="12"/>
      <c r="AN481" s="12"/>
      <c r="AO481" s="12"/>
      <c r="AP481" s="12"/>
      <c r="AQ481" s="12"/>
      <c r="AR481" s="12"/>
      <c r="AS481" s="12"/>
      <c r="AT481" s="12"/>
      <c r="AV481" s="12"/>
      <c r="AW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L481" s="12"/>
      <c r="BM481" s="12"/>
      <c r="BN481" s="12"/>
      <c r="BO481" s="12"/>
      <c r="BP481" s="12"/>
      <c r="BR481" s="12"/>
      <c r="BS481" s="12"/>
      <c r="BU481" s="12"/>
      <c r="BV481" s="12"/>
      <c r="BW481" s="12"/>
      <c r="BX481" s="12"/>
      <c r="BY481" s="12"/>
      <c r="CA481" s="12"/>
      <c r="CB481" s="12"/>
      <c r="CC481" s="12"/>
      <c r="CD481" s="12"/>
      <c r="CE481" s="12"/>
      <c r="CG481" s="12"/>
      <c r="CH481" s="12"/>
      <c r="CI481" s="12"/>
      <c r="CJ481" s="12"/>
      <c r="CK481" s="12"/>
      <c r="CM481" s="12"/>
      <c r="CN481" s="12"/>
      <c r="CP481" s="12"/>
      <c r="CQ481" s="12"/>
      <c r="CR481" s="12"/>
      <c r="CS481" s="12"/>
      <c r="CT481" s="12"/>
      <c r="CV481" s="12"/>
      <c r="CW481" s="12"/>
      <c r="CY481" s="12"/>
      <c r="CZ481" s="12"/>
      <c r="DA481" s="12"/>
      <c r="DB481" s="12"/>
      <c r="DC481" s="12"/>
      <c r="DD481" s="12"/>
      <c r="DE481" s="12"/>
      <c r="DF481" s="12"/>
      <c r="DG481" s="12"/>
      <c r="DH481" s="12"/>
      <c r="DI481" s="12"/>
      <c r="DJ481" s="12"/>
      <c r="DK481" s="12"/>
      <c r="DL481" s="12"/>
      <c r="DM481" s="12"/>
      <c r="DN481" s="12"/>
      <c r="DO481" s="12"/>
      <c r="DP481" s="12"/>
      <c r="DR481" s="12"/>
      <c r="DS481" s="12"/>
      <c r="DT481" s="12"/>
      <c r="DU481" s="12"/>
      <c r="DV481" s="12"/>
      <c r="DW481" s="12"/>
    </row>
    <row r="482" spans="1:127" ht="13.5">
      <c r="A482" s="14"/>
      <c r="B482" s="14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V482" s="12"/>
      <c r="W482" s="13"/>
      <c r="X482" s="12"/>
      <c r="Z482" s="12"/>
      <c r="AA482" s="12"/>
      <c r="AB482" s="12"/>
      <c r="AD482" s="12"/>
      <c r="AE482" s="12"/>
      <c r="AF482" s="12"/>
      <c r="AH482" s="12"/>
      <c r="AI482" s="12"/>
      <c r="AJ482" s="12"/>
      <c r="AL482" s="12"/>
      <c r="AM482" s="12"/>
      <c r="AN482" s="12"/>
      <c r="AO482" s="12"/>
      <c r="AP482" s="12"/>
      <c r="AQ482" s="12"/>
      <c r="AR482" s="12"/>
      <c r="AS482" s="12"/>
      <c r="AT482" s="12"/>
      <c r="AV482" s="12"/>
      <c r="AW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L482" s="12"/>
      <c r="BM482" s="12"/>
      <c r="BN482" s="12"/>
      <c r="BO482" s="12"/>
      <c r="BP482" s="12"/>
      <c r="BR482" s="12"/>
      <c r="BS482" s="12"/>
      <c r="BU482" s="12"/>
      <c r="BV482" s="12"/>
      <c r="BW482" s="12"/>
      <c r="BX482" s="12"/>
      <c r="BY482" s="12"/>
      <c r="CA482" s="12"/>
      <c r="CB482" s="12"/>
      <c r="CC482" s="12"/>
      <c r="CD482" s="12"/>
      <c r="CE482" s="12"/>
      <c r="CG482" s="12"/>
      <c r="CH482" s="12"/>
      <c r="CI482" s="12"/>
      <c r="CJ482" s="12"/>
      <c r="CK482" s="12"/>
      <c r="CM482" s="12"/>
      <c r="CN482" s="12"/>
      <c r="CP482" s="12"/>
      <c r="CQ482" s="12"/>
      <c r="CR482" s="12"/>
      <c r="CS482" s="12"/>
      <c r="CT482" s="12"/>
      <c r="CV482" s="12"/>
      <c r="CW482" s="12"/>
      <c r="CY482" s="12"/>
      <c r="CZ482" s="12"/>
      <c r="DA482" s="12"/>
      <c r="DB482" s="12"/>
      <c r="DC482" s="12"/>
      <c r="DD482" s="12"/>
      <c r="DE482" s="12"/>
      <c r="DF482" s="12"/>
      <c r="DG482" s="12"/>
      <c r="DH482" s="12"/>
      <c r="DI482" s="12"/>
      <c r="DJ482" s="12"/>
      <c r="DK482" s="12"/>
      <c r="DL482" s="12"/>
      <c r="DM482" s="12"/>
      <c r="DN482" s="12"/>
      <c r="DO482" s="12"/>
      <c r="DP482" s="12"/>
      <c r="DR482" s="12"/>
      <c r="DS482" s="12"/>
      <c r="DT482" s="12"/>
      <c r="DU482" s="12"/>
      <c r="DV482" s="12"/>
      <c r="DW482" s="12"/>
    </row>
    <row r="483" spans="1:127" ht="13.5">
      <c r="A483" s="14"/>
      <c r="B483" s="14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V483" s="12"/>
      <c r="W483" s="13"/>
      <c r="X483" s="12"/>
      <c r="Z483" s="12"/>
      <c r="AA483" s="12"/>
      <c r="AB483" s="12"/>
      <c r="AD483" s="12"/>
      <c r="AE483" s="12"/>
      <c r="AF483" s="12"/>
      <c r="AH483" s="12"/>
      <c r="AI483" s="12"/>
      <c r="AJ483" s="12"/>
      <c r="AL483" s="12"/>
      <c r="AM483" s="12"/>
      <c r="AN483" s="12"/>
      <c r="AO483" s="12"/>
      <c r="AP483" s="12"/>
      <c r="AQ483" s="12"/>
      <c r="AR483" s="12"/>
      <c r="AS483" s="12"/>
      <c r="AT483" s="12"/>
      <c r="AV483" s="12"/>
      <c r="AW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L483" s="12"/>
      <c r="BM483" s="12"/>
      <c r="BN483" s="12"/>
      <c r="BO483" s="12"/>
      <c r="BP483" s="12"/>
      <c r="BR483" s="12"/>
      <c r="BS483" s="12"/>
      <c r="BU483" s="12"/>
      <c r="BV483" s="12"/>
      <c r="BW483" s="12"/>
      <c r="BX483" s="12"/>
      <c r="BY483" s="12"/>
      <c r="CA483" s="12"/>
      <c r="CB483" s="12"/>
      <c r="CC483" s="12"/>
      <c r="CD483" s="12"/>
      <c r="CE483" s="12"/>
      <c r="CG483" s="12"/>
      <c r="CH483" s="12"/>
      <c r="CI483" s="12"/>
      <c r="CJ483" s="12"/>
      <c r="CK483" s="12"/>
      <c r="CM483" s="12"/>
      <c r="CN483" s="12"/>
      <c r="CP483" s="12"/>
      <c r="CQ483" s="12"/>
      <c r="CR483" s="12"/>
      <c r="CS483" s="12"/>
      <c r="CT483" s="12"/>
      <c r="CV483" s="12"/>
      <c r="CW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R483" s="12"/>
      <c r="DS483" s="12"/>
      <c r="DT483" s="12"/>
      <c r="DU483" s="12"/>
      <c r="DV483" s="12"/>
      <c r="DW483" s="12"/>
    </row>
    <row r="484" spans="1:127" ht="13.5">
      <c r="A484" s="14"/>
      <c r="B484" s="14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V484" s="12"/>
      <c r="W484" s="13"/>
      <c r="X484" s="12"/>
      <c r="Z484" s="12"/>
      <c r="AA484" s="12"/>
      <c r="AB484" s="12"/>
      <c r="AD484" s="12"/>
      <c r="AE484" s="12"/>
      <c r="AF484" s="12"/>
      <c r="AH484" s="12"/>
      <c r="AI484" s="12"/>
      <c r="AJ484" s="12"/>
      <c r="AL484" s="12"/>
      <c r="AM484" s="12"/>
      <c r="AN484" s="12"/>
      <c r="AO484" s="12"/>
      <c r="AP484" s="12"/>
      <c r="AQ484" s="12"/>
      <c r="AR484" s="12"/>
      <c r="AS484" s="12"/>
      <c r="AT484" s="12"/>
      <c r="AV484" s="12"/>
      <c r="AW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L484" s="12"/>
      <c r="BM484" s="12"/>
      <c r="BN484" s="12"/>
      <c r="BO484" s="12"/>
      <c r="BP484" s="12"/>
      <c r="BR484" s="12"/>
      <c r="BS484" s="12"/>
      <c r="BU484" s="12"/>
      <c r="BV484" s="12"/>
      <c r="BW484" s="12"/>
      <c r="BX484" s="12"/>
      <c r="BY484" s="12"/>
      <c r="CA484" s="12"/>
      <c r="CB484" s="12"/>
      <c r="CC484" s="12"/>
      <c r="CD484" s="12"/>
      <c r="CE484" s="12"/>
      <c r="CG484" s="12"/>
      <c r="CH484" s="12"/>
      <c r="CI484" s="12"/>
      <c r="CJ484" s="12"/>
      <c r="CK484" s="12"/>
      <c r="CM484" s="12"/>
      <c r="CN484" s="12"/>
      <c r="CP484" s="12"/>
      <c r="CQ484" s="12"/>
      <c r="CR484" s="12"/>
      <c r="CS484" s="12"/>
      <c r="CT484" s="12"/>
      <c r="CV484" s="12"/>
      <c r="CW484" s="12"/>
      <c r="CY484" s="1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/>
      <c r="DN484" s="12"/>
      <c r="DO484" s="12"/>
      <c r="DP484" s="12"/>
      <c r="DR484" s="12"/>
      <c r="DS484" s="12"/>
      <c r="DT484" s="12"/>
      <c r="DU484" s="12"/>
      <c r="DV484" s="12"/>
      <c r="DW484" s="12"/>
    </row>
    <row r="485" spans="1:127" ht="13.5">
      <c r="A485" s="14"/>
      <c r="B485" s="14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V485" s="12"/>
      <c r="W485" s="13"/>
      <c r="X485" s="12"/>
      <c r="Z485" s="12"/>
      <c r="AA485" s="12"/>
      <c r="AB485" s="12"/>
      <c r="AD485" s="12"/>
      <c r="AE485" s="12"/>
      <c r="AF485" s="12"/>
      <c r="AH485" s="12"/>
      <c r="AI485" s="12"/>
      <c r="AJ485" s="12"/>
      <c r="AL485" s="12"/>
      <c r="AM485" s="12"/>
      <c r="AN485" s="12"/>
      <c r="AO485" s="12"/>
      <c r="AP485" s="12"/>
      <c r="AQ485" s="12"/>
      <c r="AR485" s="12"/>
      <c r="AS485" s="12"/>
      <c r="AT485" s="12"/>
      <c r="AV485" s="12"/>
      <c r="AW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L485" s="12"/>
      <c r="BM485" s="12"/>
      <c r="BN485" s="12"/>
      <c r="BO485" s="12"/>
      <c r="BP485" s="12"/>
      <c r="BR485" s="12"/>
      <c r="BS485" s="12"/>
      <c r="BU485" s="12"/>
      <c r="BV485" s="12"/>
      <c r="BW485" s="12"/>
      <c r="BX485" s="12"/>
      <c r="BY485" s="12"/>
      <c r="CA485" s="12"/>
      <c r="CB485" s="12"/>
      <c r="CC485" s="12"/>
      <c r="CD485" s="12"/>
      <c r="CE485" s="12"/>
      <c r="CG485" s="12"/>
      <c r="CH485" s="12"/>
      <c r="CI485" s="12"/>
      <c r="CJ485" s="12"/>
      <c r="CK485" s="12"/>
      <c r="CM485" s="12"/>
      <c r="CN485" s="12"/>
      <c r="CP485" s="12"/>
      <c r="CQ485" s="12"/>
      <c r="CR485" s="12"/>
      <c r="CS485" s="12"/>
      <c r="CT485" s="12"/>
      <c r="CV485" s="12"/>
      <c r="CW485" s="12"/>
      <c r="CY485" s="12"/>
      <c r="CZ485" s="12"/>
      <c r="DA485" s="12"/>
      <c r="DB485" s="12"/>
      <c r="DC485" s="12"/>
      <c r="DD485" s="12"/>
      <c r="DE485" s="12"/>
      <c r="DF485" s="12"/>
      <c r="DG485" s="12"/>
      <c r="DH485" s="12"/>
      <c r="DI485" s="12"/>
      <c r="DJ485" s="12"/>
      <c r="DK485" s="12"/>
      <c r="DL485" s="12"/>
      <c r="DM485" s="12"/>
      <c r="DN485" s="12"/>
      <c r="DO485" s="12"/>
      <c r="DP485" s="12"/>
      <c r="DR485" s="12"/>
      <c r="DS485" s="12"/>
      <c r="DT485" s="12"/>
      <c r="DU485" s="12"/>
      <c r="DV485" s="12"/>
      <c r="DW485" s="12"/>
    </row>
    <row r="486" spans="1:127" ht="13.5">
      <c r="A486" s="14"/>
      <c r="B486" s="14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V486" s="12"/>
      <c r="W486" s="13"/>
      <c r="X486" s="12"/>
      <c r="Z486" s="12"/>
      <c r="AA486" s="12"/>
      <c r="AB486" s="12"/>
      <c r="AD486" s="12"/>
      <c r="AE486" s="12"/>
      <c r="AF486" s="12"/>
      <c r="AH486" s="12"/>
      <c r="AI486" s="12"/>
      <c r="AJ486" s="12"/>
      <c r="AL486" s="12"/>
      <c r="AM486" s="12"/>
      <c r="AN486" s="12"/>
      <c r="AO486" s="12"/>
      <c r="AP486" s="12"/>
      <c r="AQ486" s="12"/>
      <c r="AR486" s="12"/>
      <c r="AS486" s="12"/>
      <c r="AT486" s="12"/>
      <c r="AV486" s="12"/>
      <c r="AW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L486" s="12"/>
      <c r="BM486" s="12"/>
      <c r="BN486" s="12"/>
      <c r="BO486" s="12"/>
      <c r="BP486" s="12"/>
      <c r="BR486" s="12"/>
      <c r="BS486" s="12"/>
      <c r="BU486" s="12"/>
      <c r="BV486" s="12"/>
      <c r="BW486" s="12"/>
      <c r="BX486" s="12"/>
      <c r="BY486" s="12"/>
      <c r="CA486" s="12"/>
      <c r="CB486" s="12"/>
      <c r="CC486" s="12"/>
      <c r="CD486" s="12"/>
      <c r="CE486" s="12"/>
      <c r="CG486" s="12"/>
      <c r="CH486" s="12"/>
      <c r="CI486" s="12"/>
      <c r="CJ486" s="12"/>
      <c r="CK486" s="12"/>
      <c r="CM486" s="12"/>
      <c r="CN486" s="12"/>
      <c r="CP486" s="12"/>
      <c r="CQ486" s="12"/>
      <c r="CR486" s="12"/>
      <c r="CS486" s="12"/>
      <c r="CT486" s="12"/>
      <c r="CV486" s="12"/>
      <c r="CW486" s="12"/>
      <c r="CY486" s="12"/>
      <c r="CZ486" s="12"/>
      <c r="DA486" s="12"/>
      <c r="DB486" s="12"/>
      <c r="DC486" s="12"/>
      <c r="DD486" s="12"/>
      <c r="DE486" s="12"/>
      <c r="DF486" s="12"/>
      <c r="DG486" s="12"/>
      <c r="DH486" s="12"/>
      <c r="DI486" s="12"/>
      <c r="DJ486" s="12"/>
      <c r="DK486" s="12"/>
      <c r="DL486" s="12"/>
      <c r="DM486" s="12"/>
      <c r="DN486" s="12"/>
      <c r="DO486" s="12"/>
      <c r="DP486" s="12"/>
      <c r="DR486" s="12"/>
      <c r="DS486" s="12"/>
      <c r="DT486" s="12"/>
      <c r="DU486" s="12"/>
      <c r="DV486" s="12"/>
      <c r="DW486" s="12"/>
    </row>
    <row r="487" spans="1:127" ht="13.5">
      <c r="A487" s="14"/>
      <c r="B487" s="14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V487" s="12"/>
      <c r="W487" s="13"/>
      <c r="X487" s="12"/>
      <c r="Z487" s="12"/>
      <c r="AA487" s="12"/>
      <c r="AB487" s="12"/>
      <c r="AD487" s="12"/>
      <c r="AE487" s="12"/>
      <c r="AF487" s="12"/>
      <c r="AH487" s="12"/>
      <c r="AI487" s="12"/>
      <c r="AJ487" s="12"/>
      <c r="AL487" s="12"/>
      <c r="AM487" s="12"/>
      <c r="AN487" s="12"/>
      <c r="AO487" s="12"/>
      <c r="AP487" s="12"/>
      <c r="AQ487" s="12"/>
      <c r="AR487" s="12"/>
      <c r="AS487" s="12"/>
      <c r="AT487" s="12"/>
      <c r="AV487" s="12"/>
      <c r="AW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L487" s="12"/>
      <c r="BM487" s="12"/>
      <c r="BN487" s="12"/>
      <c r="BO487" s="12"/>
      <c r="BP487" s="12"/>
      <c r="BR487" s="12"/>
      <c r="BS487" s="12"/>
      <c r="BU487" s="12"/>
      <c r="BV487" s="12"/>
      <c r="BW487" s="12"/>
      <c r="BX487" s="12"/>
      <c r="BY487" s="12"/>
      <c r="CA487" s="12"/>
      <c r="CB487" s="12"/>
      <c r="CC487" s="12"/>
      <c r="CD487" s="12"/>
      <c r="CE487" s="12"/>
      <c r="CG487" s="12"/>
      <c r="CH487" s="12"/>
      <c r="CI487" s="12"/>
      <c r="CJ487" s="12"/>
      <c r="CK487" s="12"/>
      <c r="CM487" s="12"/>
      <c r="CN487" s="12"/>
      <c r="CP487" s="12"/>
      <c r="CQ487" s="12"/>
      <c r="CR487" s="12"/>
      <c r="CS487" s="12"/>
      <c r="CT487" s="12"/>
      <c r="CV487" s="12"/>
      <c r="CW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R487" s="12"/>
      <c r="DS487" s="12"/>
      <c r="DT487" s="12"/>
      <c r="DU487" s="12"/>
      <c r="DV487" s="12"/>
      <c r="DW487" s="12"/>
    </row>
    <row r="488" spans="1:127" ht="13.5">
      <c r="A488" s="14"/>
      <c r="B488" s="14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V488" s="12"/>
      <c r="W488" s="13"/>
      <c r="X488" s="12"/>
      <c r="Z488" s="12"/>
      <c r="AA488" s="12"/>
      <c r="AB488" s="12"/>
      <c r="AD488" s="12"/>
      <c r="AE488" s="12"/>
      <c r="AF488" s="12"/>
      <c r="AH488" s="12"/>
      <c r="AI488" s="12"/>
      <c r="AJ488" s="12"/>
      <c r="AL488" s="12"/>
      <c r="AM488" s="12"/>
      <c r="AN488" s="12"/>
      <c r="AO488" s="12"/>
      <c r="AP488" s="12"/>
      <c r="AQ488" s="12"/>
      <c r="AR488" s="12"/>
      <c r="AS488" s="12"/>
      <c r="AT488" s="12"/>
      <c r="AV488" s="12"/>
      <c r="AW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L488" s="12"/>
      <c r="BM488" s="12"/>
      <c r="BN488" s="12"/>
      <c r="BO488" s="12"/>
      <c r="BP488" s="12"/>
      <c r="BR488" s="12"/>
      <c r="BS488" s="12"/>
      <c r="BU488" s="12"/>
      <c r="BV488" s="12"/>
      <c r="BW488" s="12"/>
      <c r="BX488" s="12"/>
      <c r="BY488" s="12"/>
      <c r="CA488" s="12"/>
      <c r="CB488" s="12"/>
      <c r="CC488" s="12"/>
      <c r="CD488" s="12"/>
      <c r="CE488" s="12"/>
      <c r="CG488" s="12"/>
      <c r="CH488" s="12"/>
      <c r="CI488" s="12"/>
      <c r="CJ488" s="12"/>
      <c r="CK488" s="12"/>
      <c r="CM488" s="12"/>
      <c r="CN488" s="12"/>
      <c r="CP488" s="12"/>
      <c r="CQ488" s="12"/>
      <c r="CR488" s="12"/>
      <c r="CS488" s="12"/>
      <c r="CT488" s="12"/>
      <c r="CV488" s="12"/>
      <c r="CW488" s="12"/>
      <c r="CY488" s="1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P488" s="12"/>
      <c r="DR488" s="12"/>
      <c r="DS488" s="12"/>
      <c r="DT488" s="12"/>
      <c r="DU488" s="12"/>
      <c r="DV488" s="12"/>
      <c r="DW488" s="12"/>
    </row>
    <row r="489" spans="1:127" ht="13.5">
      <c r="A489" s="14"/>
      <c r="B489" s="14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V489" s="12"/>
      <c r="W489" s="13"/>
      <c r="X489" s="12"/>
      <c r="Z489" s="12"/>
      <c r="AA489" s="12"/>
      <c r="AB489" s="12"/>
      <c r="AD489" s="12"/>
      <c r="AE489" s="12"/>
      <c r="AF489" s="12"/>
      <c r="AH489" s="12"/>
      <c r="AI489" s="12"/>
      <c r="AJ489" s="12"/>
      <c r="AL489" s="12"/>
      <c r="AM489" s="12"/>
      <c r="AN489" s="12"/>
      <c r="AO489" s="12"/>
      <c r="AP489" s="12"/>
      <c r="AQ489" s="12"/>
      <c r="AR489" s="12"/>
      <c r="AS489" s="12"/>
      <c r="AT489" s="12"/>
      <c r="AV489" s="12"/>
      <c r="AW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L489" s="12"/>
      <c r="BM489" s="12"/>
      <c r="BN489" s="12"/>
      <c r="BO489" s="12"/>
      <c r="BP489" s="12"/>
      <c r="BR489" s="12"/>
      <c r="BS489" s="12"/>
      <c r="BU489" s="12"/>
      <c r="BV489" s="12"/>
      <c r="BW489" s="12"/>
      <c r="BX489" s="12"/>
      <c r="BY489" s="12"/>
      <c r="CA489" s="12"/>
      <c r="CB489" s="12"/>
      <c r="CC489" s="12"/>
      <c r="CD489" s="12"/>
      <c r="CE489" s="12"/>
      <c r="CG489" s="12"/>
      <c r="CH489" s="12"/>
      <c r="CI489" s="12"/>
      <c r="CJ489" s="12"/>
      <c r="CK489" s="12"/>
      <c r="CM489" s="12"/>
      <c r="CN489" s="12"/>
      <c r="CP489" s="12"/>
      <c r="CQ489" s="12"/>
      <c r="CR489" s="12"/>
      <c r="CS489" s="12"/>
      <c r="CT489" s="12"/>
      <c r="CV489" s="12"/>
      <c r="CW489" s="12"/>
      <c r="CY489" s="12"/>
      <c r="CZ489" s="12"/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2"/>
      <c r="DO489" s="12"/>
      <c r="DP489" s="12"/>
      <c r="DR489" s="12"/>
      <c r="DS489" s="12"/>
      <c r="DT489" s="12"/>
      <c r="DU489" s="12"/>
      <c r="DV489" s="12"/>
      <c r="DW489" s="12"/>
    </row>
    <row r="490" spans="1:127" ht="13.5">
      <c r="A490" s="14"/>
      <c r="B490" s="14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V490" s="12"/>
      <c r="W490" s="13"/>
      <c r="X490" s="12"/>
      <c r="Z490" s="12"/>
      <c r="AA490" s="12"/>
      <c r="AB490" s="12"/>
      <c r="AD490" s="12"/>
      <c r="AE490" s="12"/>
      <c r="AF490" s="12"/>
      <c r="AH490" s="12"/>
      <c r="AI490" s="12"/>
      <c r="AJ490" s="12"/>
      <c r="AL490" s="12"/>
      <c r="AM490" s="12"/>
      <c r="AN490" s="12"/>
      <c r="AO490" s="12"/>
      <c r="AP490" s="12"/>
      <c r="AQ490" s="12"/>
      <c r="AR490" s="12"/>
      <c r="AS490" s="12"/>
      <c r="AT490" s="12"/>
      <c r="AV490" s="12"/>
      <c r="AW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L490" s="12"/>
      <c r="BM490" s="12"/>
      <c r="BN490" s="12"/>
      <c r="BO490" s="12"/>
      <c r="BP490" s="12"/>
      <c r="BR490" s="12"/>
      <c r="BS490" s="12"/>
      <c r="BU490" s="12"/>
      <c r="BV490" s="12"/>
      <c r="BW490" s="12"/>
      <c r="BX490" s="12"/>
      <c r="BY490" s="12"/>
      <c r="CA490" s="12"/>
      <c r="CB490" s="12"/>
      <c r="CC490" s="12"/>
      <c r="CD490" s="12"/>
      <c r="CE490" s="12"/>
      <c r="CG490" s="12"/>
      <c r="CH490" s="12"/>
      <c r="CI490" s="12"/>
      <c r="CJ490" s="12"/>
      <c r="CK490" s="12"/>
      <c r="CM490" s="12"/>
      <c r="CN490" s="12"/>
      <c r="CP490" s="12"/>
      <c r="CQ490" s="12"/>
      <c r="CR490" s="12"/>
      <c r="CS490" s="12"/>
      <c r="CT490" s="12"/>
      <c r="CV490" s="12"/>
      <c r="CW490" s="12"/>
      <c r="CY490" s="12"/>
      <c r="CZ490" s="12"/>
      <c r="DA490" s="12"/>
      <c r="DB490" s="12"/>
      <c r="DC490" s="12"/>
      <c r="DD490" s="12"/>
      <c r="DE490" s="12"/>
      <c r="DF490" s="12"/>
      <c r="DG490" s="12"/>
      <c r="DH490" s="12"/>
      <c r="DI490" s="12"/>
      <c r="DJ490" s="12"/>
      <c r="DK490" s="12"/>
      <c r="DL490" s="12"/>
      <c r="DM490" s="12"/>
      <c r="DN490" s="12"/>
      <c r="DO490" s="12"/>
      <c r="DP490" s="12"/>
      <c r="DR490" s="12"/>
      <c r="DS490" s="12"/>
      <c r="DT490" s="12"/>
      <c r="DU490" s="12"/>
      <c r="DV490" s="12"/>
      <c r="DW490" s="12"/>
    </row>
    <row r="491" spans="1:127" ht="13.5">
      <c r="A491" s="14"/>
      <c r="B491" s="14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V491" s="12"/>
      <c r="W491" s="13"/>
      <c r="X491" s="12"/>
      <c r="Z491" s="12"/>
      <c r="AA491" s="12"/>
      <c r="AB491" s="12"/>
      <c r="AD491" s="12"/>
      <c r="AE491" s="12"/>
      <c r="AF491" s="12"/>
      <c r="AH491" s="12"/>
      <c r="AI491" s="12"/>
      <c r="AJ491" s="12"/>
      <c r="AL491" s="12"/>
      <c r="AM491" s="12"/>
      <c r="AN491" s="12"/>
      <c r="AO491" s="12"/>
      <c r="AP491" s="12"/>
      <c r="AQ491" s="12"/>
      <c r="AR491" s="12"/>
      <c r="AS491" s="12"/>
      <c r="AT491" s="12"/>
      <c r="AV491" s="12"/>
      <c r="AW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L491" s="12"/>
      <c r="BM491" s="12"/>
      <c r="BN491" s="12"/>
      <c r="BO491" s="12"/>
      <c r="BP491" s="12"/>
      <c r="BR491" s="12"/>
      <c r="BS491" s="12"/>
      <c r="BU491" s="12"/>
      <c r="BV491" s="12"/>
      <c r="BW491" s="12"/>
      <c r="BX491" s="12"/>
      <c r="BY491" s="12"/>
      <c r="CA491" s="12"/>
      <c r="CB491" s="12"/>
      <c r="CC491" s="12"/>
      <c r="CD491" s="12"/>
      <c r="CE491" s="12"/>
      <c r="CG491" s="12"/>
      <c r="CH491" s="12"/>
      <c r="CI491" s="12"/>
      <c r="CJ491" s="12"/>
      <c r="CK491" s="12"/>
      <c r="CM491" s="12"/>
      <c r="CN491" s="12"/>
      <c r="CP491" s="12"/>
      <c r="CQ491" s="12"/>
      <c r="CR491" s="12"/>
      <c r="CS491" s="12"/>
      <c r="CT491" s="12"/>
      <c r="CV491" s="12"/>
      <c r="CW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P491" s="12"/>
      <c r="DR491" s="12"/>
      <c r="DS491" s="12"/>
      <c r="DT491" s="12"/>
      <c r="DU491" s="12"/>
      <c r="DV491" s="12"/>
      <c r="DW491" s="12"/>
    </row>
    <row r="492" spans="1:127" ht="13.5">
      <c r="A492" s="14"/>
      <c r="B492" s="14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V492" s="12"/>
      <c r="W492" s="13"/>
      <c r="X492" s="12"/>
      <c r="Z492" s="12"/>
      <c r="AA492" s="12"/>
      <c r="AB492" s="12"/>
      <c r="AD492" s="12"/>
      <c r="AE492" s="12"/>
      <c r="AF492" s="12"/>
      <c r="AH492" s="12"/>
      <c r="AI492" s="12"/>
      <c r="AJ492" s="12"/>
      <c r="AL492" s="12"/>
      <c r="AM492" s="12"/>
      <c r="AN492" s="12"/>
      <c r="AO492" s="12"/>
      <c r="AP492" s="12"/>
      <c r="AQ492" s="12"/>
      <c r="AR492" s="12"/>
      <c r="AS492" s="12"/>
      <c r="AT492" s="12"/>
      <c r="AV492" s="12"/>
      <c r="AW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L492" s="12"/>
      <c r="BM492" s="12"/>
      <c r="BN492" s="12"/>
      <c r="BO492" s="12"/>
      <c r="BP492" s="12"/>
      <c r="BR492" s="12"/>
      <c r="BS492" s="12"/>
      <c r="BU492" s="12"/>
      <c r="BV492" s="12"/>
      <c r="BW492" s="12"/>
      <c r="BX492" s="12"/>
      <c r="BY492" s="12"/>
      <c r="CA492" s="12"/>
      <c r="CB492" s="12"/>
      <c r="CC492" s="12"/>
      <c r="CD492" s="12"/>
      <c r="CE492" s="12"/>
      <c r="CG492" s="12"/>
      <c r="CH492" s="12"/>
      <c r="CI492" s="12"/>
      <c r="CJ492" s="12"/>
      <c r="CK492" s="12"/>
      <c r="CM492" s="12"/>
      <c r="CN492" s="12"/>
      <c r="CP492" s="12"/>
      <c r="CQ492" s="12"/>
      <c r="CR492" s="12"/>
      <c r="CS492" s="12"/>
      <c r="CT492" s="12"/>
      <c r="CV492" s="12"/>
      <c r="CW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P492" s="12"/>
      <c r="DR492" s="12"/>
      <c r="DS492" s="12"/>
      <c r="DT492" s="12"/>
      <c r="DU492" s="12"/>
      <c r="DV492" s="12"/>
      <c r="DW492" s="12"/>
    </row>
    <row r="493" spans="1:127" ht="13.5">
      <c r="A493" s="14"/>
      <c r="B493" s="14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V493" s="12"/>
      <c r="W493" s="13"/>
      <c r="X493" s="12"/>
      <c r="Z493" s="12"/>
      <c r="AA493" s="12"/>
      <c r="AB493" s="12"/>
      <c r="AD493" s="12"/>
      <c r="AE493" s="12"/>
      <c r="AF493" s="12"/>
      <c r="AH493" s="12"/>
      <c r="AI493" s="12"/>
      <c r="AJ493" s="12"/>
      <c r="AL493" s="12"/>
      <c r="AM493" s="12"/>
      <c r="AN493" s="12"/>
      <c r="AO493" s="12"/>
      <c r="AP493" s="12"/>
      <c r="AQ493" s="12"/>
      <c r="AR493" s="12"/>
      <c r="AS493" s="12"/>
      <c r="AT493" s="12"/>
      <c r="AV493" s="12"/>
      <c r="AW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L493" s="12"/>
      <c r="BM493" s="12"/>
      <c r="BN493" s="12"/>
      <c r="BO493" s="12"/>
      <c r="BP493" s="12"/>
      <c r="BR493" s="12"/>
      <c r="BS493" s="12"/>
      <c r="BU493" s="12"/>
      <c r="BV493" s="12"/>
      <c r="BW493" s="12"/>
      <c r="BX493" s="12"/>
      <c r="BY493" s="12"/>
      <c r="CA493" s="12"/>
      <c r="CB493" s="12"/>
      <c r="CC493" s="12"/>
      <c r="CD493" s="12"/>
      <c r="CE493" s="12"/>
      <c r="CG493" s="12"/>
      <c r="CH493" s="12"/>
      <c r="CI493" s="12"/>
      <c r="CJ493" s="12"/>
      <c r="CK493" s="12"/>
      <c r="CM493" s="12"/>
      <c r="CN493" s="12"/>
      <c r="CP493" s="12"/>
      <c r="CQ493" s="12"/>
      <c r="CR493" s="12"/>
      <c r="CS493" s="12"/>
      <c r="CT493" s="12"/>
      <c r="CV493" s="12"/>
      <c r="CW493" s="12"/>
      <c r="CY493" s="12"/>
      <c r="CZ493" s="12"/>
      <c r="DA493" s="12"/>
      <c r="DB493" s="12"/>
      <c r="DC493" s="12"/>
      <c r="DD493" s="12"/>
      <c r="DE493" s="12"/>
      <c r="DF493" s="12"/>
      <c r="DG493" s="12"/>
      <c r="DH493" s="12"/>
      <c r="DI493" s="12"/>
      <c r="DJ493" s="12"/>
      <c r="DK493" s="12"/>
      <c r="DL493" s="12"/>
      <c r="DM493" s="12"/>
      <c r="DN493" s="12"/>
      <c r="DO493" s="12"/>
      <c r="DP493" s="12"/>
      <c r="DR493" s="12"/>
      <c r="DS493" s="12"/>
      <c r="DT493" s="12"/>
      <c r="DU493" s="12"/>
      <c r="DV493" s="12"/>
      <c r="DW493" s="12"/>
    </row>
    <row r="494" spans="1:127" ht="13.5">
      <c r="A494" s="14"/>
      <c r="B494" s="14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V494" s="12"/>
      <c r="W494" s="13"/>
      <c r="X494" s="12"/>
      <c r="Z494" s="12"/>
      <c r="AA494" s="12"/>
      <c r="AB494" s="12"/>
      <c r="AD494" s="12"/>
      <c r="AE494" s="12"/>
      <c r="AF494" s="12"/>
      <c r="AH494" s="12"/>
      <c r="AI494" s="12"/>
      <c r="AJ494" s="12"/>
      <c r="AL494" s="12"/>
      <c r="AM494" s="12"/>
      <c r="AN494" s="12"/>
      <c r="AO494" s="12"/>
      <c r="AP494" s="12"/>
      <c r="AQ494" s="12"/>
      <c r="AR494" s="12"/>
      <c r="AS494" s="12"/>
      <c r="AT494" s="12"/>
      <c r="AV494" s="12"/>
      <c r="AW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L494" s="12"/>
      <c r="BM494" s="12"/>
      <c r="BN494" s="12"/>
      <c r="BO494" s="12"/>
      <c r="BP494" s="12"/>
      <c r="BR494" s="12"/>
      <c r="BS494" s="12"/>
      <c r="BU494" s="12"/>
      <c r="BV494" s="12"/>
      <c r="BW494" s="12"/>
      <c r="BX494" s="12"/>
      <c r="BY494" s="12"/>
      <c r="CA494" s="12"/>
      <c r="CB494" s="12"/>
      <c r="CC494" s="12"/>
      <c r="CD494" s="12"/>
      <c r="CE494" s="12"/>
      <c r="CG494" s="12"/>
      <c r="CH494" s="12"/>
      <c r="CI494" s="12"/>
      <c r="CJ494" s="12"/>
      <c r="CK494" s="12"/>
      <c r="CM494" s="12"/>
      <c r="CN494" s="12"/>
      <c r="CP494" s="12"/>
      <c r="CQ494" s="12"/>
      <c r="CR494" s="12"/>
      <c r="CS494" s="12"/>
      <c r="CT494" s="12"/>
      <c r="CV494" s="12"/>
      <c r="CW494" s="12"/>
      <c r="CY494" s="12"/>
      <c r="CZ494" s="12"/>
      <c r="DA494" s="12"/>
      <c r="DB494" s="12"/>
      <c r="DC494" s="12"/>
      <c r="DD494" s="12"/>
      <c r="DE494" s="12"/>
      <c r="DF494" s="12"/>
      <c r="DG494" s="12"/>
      <c r="DH494" s="12"/>
      <c r="DI494" s="12"/>
      <c r="DJ494" s="12"/>
      <c r="DK494" s="12"/>
      <c r="DL494" s="12"/>
      <c r="DM494" s="12"/>
      <c r="DN494" s="12"/>
      <c r="DO494" s="12"/>
      <c r="DP494" s="12"/>
      <c r="DR494" s="12"/>
      <c r="DS494" s="12"/>
      <c r="DT494" s="12"/>
      <c r="DU494" s="12"/>
      <c r="DV494" s="12"/>
      <c r="DW494" s="12"/>
    </row>
    <row r="495" spans="1:127" ht="13.5">
      <c r="A495" s="14"/>
      <c r="B495" s="14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V495" s="12"/>
      <c r="W495" s="13"/>
      <c r="X495" s="12"/>
      <c r="Z495" s="12"/>
      <c r="AA495" s="12"/>
      <c r="AB495" s="12"/>
      <c r="AD495" s="12"/>
      <c r="AE495" s="12"/>
      <c r="AF495" s="12"/>
      <c r="AH495" s="12"/>
      <c r="AI495" s="12"/>
      <c r="AJ495" s="12"/>
      <c r="AL495" s="12"/>
      <c r="AM495" s="12"/>
      <c r="AN495" s="12"/>
      <c r="AO495" s="12"/>
      <c r="AP495" s="12"/>
      <c r="AQ495" s="12"/>
      <c r="AR495" s="12"/>
      <c r="AS495" s="12"/>
      <c r="AT495" s="12"/>
      <c r="AV495" s="12"/>
      <c r="AW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L495" s="12"/>
      <c r="BM495" s="12"/>
      <c r="BN495" s="12"/>
      <c r="BO495" s="12"/>
      <c r="BP495" s="12"/>
      <c r="BR495" s="12"/>
      <c r="BS495" s="12"/>
      <c r="BU495" s="12"/>
      <c r="BV495" s="12"/>
      <c r="BW495" s="12"/>
      <c r="BX495" s="12"/>
      <c r="BY495" s="12"/>
      <c r="CA495" s="12"/>
      <c r="CB495" s="12"/>
      <c r="CC495" s="12"/>
      <c r="CD495" s="12"/>
      <c r="CE495" s="12"/>
      <c r="CG495" s="12"/>
      <c r="CH495" s="12"/>
      <c r="CI495" s="12"/>
      <c r="CJ495" s="12"/>
      <c r="CK495" s="12"/>
      <c r="CM495" s="12"/>
      <c r="CN495" s="12"/>
      <c r="CP495" s="12"/>
      <c r="CQ495" s="12"/>
      <c r="CR495" s="12"/>
      <c r="CS495" s="12"/>
      <c r="CT495" s="12"/>
      <c r="CV495" s="12"/>
      <c r="CW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R495" s="12"/>
      <c r="DS495" s="12"/>
      <c r="DT495" s="12"/>
      <c r="DU495" s="12"/>
      <c r="DV495" s="12"/>
      <c r="DW495" s="12"/>
    </row>
    <row r="496" spans="1:127" ht="13.5">
      <c r="A496" s="14"/>
      <c r="B496" s="14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V496" s="12"/>
      <c r="W496" s="13"/>
      <c r="X496" s="12"/>
      <c r="Z496" s="12"/>
      <c r="AA496" s="12"/>
      <c r="AB496" s="12"/>
      <c r="AD496" s="12"/>
      <c r="AE496" s="12"/>
      <c r="AF496" s="12"/>
      <c r="AH496" s="12"/>
      <c r="AI496" s="12"/>
      <c r="AJ496" s="12"/>
      <c r="AL496" s="12"/>
      <c r="AM496" s="12"/>
      <c r="AN496" s="12"/>
      <c r="AO496" s="12"/>
      <c r="AP496" s="12"/>
      <c r="AQ496" s="12"/>
      <c r="AR496" s="12"/>
      <c r="AS496" s="12"/>
      <c r="AT496" s="12"/>
      <c r="AV496" s="12"/>
      <c r="AW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L496" s="12"/>
      <c r="BM496" s="12"/>
      <c r="BN496" s="12"/>
      <c r="BO496" s="12"/>
      <c r="BP496" s="12"/>
      <c r="BR496" s="12"/>
      <c r="BS496" s="12"/>
      <c r="BU496" s="12"/>
      <c r="BV496" s="12"/>
      <c r="BW496" s="12"/>
      <c r="BX496" s="12"/>
      <c r="BY496" s="12"/>
      <c r="CA496" s="12"/>
      <c r="CB496" s="12"/>
      <c r="CC496" s="12"/>
      <c r="CD496" s="12"/>
      <c r="CE496" s="12"/>
      <c r="CG496" s="12"/>
      <c r="CH496" s="12"/>
      <c r="CI496" s="12"/>
      <c r="CJ496" s="12"/>
      <c r="CK496" s="12"/>
      <c r="CM496" s="12"/>
      <c r="CN496" s="12"/>
      <c r="CP496" s="12"/>
      <c r="CQ496" s="12"/>
      <c r="CR496" s="12"/>
      <c r="CS496" s="12"/>
      <c r="CT496" s="12"/>
      <c r="CV496" s="12"/>
      <c r="CW496" s="12"/>
      <c r="CY496" s="12"/>
      <c r="CZ496" s="12"/>
      <c r="DA496" s="12"/>
      <c r="DB496" s="12"/>
      <c r="DC496" s="12"/>
      <c r="DD496" s="12"/>
      <c r="DE496" s="12"/>
      <c r="DF496" s="12"/>
      <c r="DG496" s="12"/>
      <c r="DH496" s="12"/>
      <c r="DI496" s="12"/>
      <c r="DJ496" s="12"/>
      <c r="DK496" s="12"/>
      <c r="DL496" s="12"/>
      <c r="DM496" s="12"/>
      <c r="DN496" s="12"/>
      <c r="DO496" s="12"/>
      <c r="DP496" s="12"/>
      <c r="DR496" s="12"/>
      <c r="DS496" s="12"/>
      <c r="DT496" s="12"/>
      <c r="DU496" s="12"/>
      <c r="DV496" s="12"/>
      <c r="DW496" s="12"/>
    </row>
    <row r="497" spans="1:127" ht="13.5">
      <c r="A497" s="14"/>
      <c r="B497" s="14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V497" s="12"/>
      <c r="W497" s="13"/>
      <c r="X497" s="12"/>
      <c r="Z497" s="12"/>
      <c r="AA497" s="12"/>
      <c r="AB497" s="12"/>
      <c r="AD497" s="12"/>
      <c r="AE497" s="12"/>
      <c r="AF497" s="12"/>
      <c r="AH497" s="12"/>
      <c r="AI497" s="12"/>
      <c r="AJ497" s="12"/>
      <c r="AL497" s="12"/>
      <c r="AM497" s="12"/>
      <c r="AN497" s="12"/>
      <c r="AO497" s="12"/>
      <c r="AP497" s="12"/>
      <c r="AQ497" s="12"/>
      <c r="AR497" s="12"/>
      <c r="AS497" s="12"/>
      <c r="AT497" s="12"/>
      <c r="AV497" s="12"/>
      <c r="AW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L497" s="12"/>
      <c r="BM497" s="12"/>
      <c r="BN497" s="12"/>
      <c r="BO497" s="12"/>
      <c r="BP497" s="12"/>
      <c r="BR497" s="12"/>
      <c r="BS497" s="12"/>
      <c r="BU497" s="12"/>
      <c r="BV497" s="12"/>
      <c r="BW497" s="12"/>
      <c r="BX497" s="12"/>
      <c r="BY497" s="12"/>
      <c r="CA497" s="12"/>
      <c r="CB497" s="12"/>
      <c r="CC497" s="12"/>
      <c r="CD497" s="12"/>
      <c r="CE497" s="12"/>
      <c r="CG497" s="12"/>
      <c r="CH497" s="12"/>
      <c r="CI497" s="12"/>
      <c r="CJ497" s="12"/>
      <c r="CK497" s="12"/>
      <c r="CM497" s="12"/>
      <c r="CN497" s="12"/>
      <c r="CP497" s="12"/>
      <c r="CQ497" s="12"/>
      <c r="CR497" s="12"/>
      <c r="CS497" s="12"/>
      <c r="CT497" s="12"/>
      <c r="CV497" s="12"/>
      <c r="CW497" s="12"/>
      <c r="CY497" s="12"/>
      <c r="CZ497" s="12"/>
      <c r="DA497" s="12"/>
      <c r="DB497" s="12"/>
      <c r="DC497" s="12"/>
      <c r="DD497" s="12"/>
      <c r="DE497" s="12"/>
      <c r="DF497" s="12"/>
      <c r="DG497" s="12"/>
      <c r="DH497" s="12"/>
      <c r="DI497" s="12"/>
      <c r="DJ497" s="12"/>
      <c r="DK497" s="12"/>
      <c r="DL497" s="12"/>
      <c r="DM497" s="12"/>
      <c r="DN497" s="12"/>
      <c r="DO497" s="12"/>
      <c r="DP497" s="12"/>
      <c r="DR497" s="12"/>
      <c r="DS497" s="12"/>
      <c r="DT497" s="12"/>
      <c r="DU497" s="12"/>
      <c r="DV497" s="12"/>
      <c r="DW497" s="12"/>
    </row>
    <row r="498" spans="1:127" ht="13.5">
      <c r="A498" s="14"/>
      <c r="B498" s="14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V498" s="12"/>
      <c r="W498" s="13"/>
      <c r="X498" s="12"/>
      <c r="Z498" s="12"/>
      <c r="AA498" s="12"/>
      <c r="AB498" s="12"/>
      <c r="AD498" s="12"/>
      <c r="AE498" s="12"/>
      <c r="AF498" s="12"/>
      <c r="AH498" s="12"/>
      <c r="AI498" s="12"/>
      <c r="AJ498" s="12"/>
      <c r="AL498" s="12"/>
      <c r="AM498" s="12"/>
      <c r="AN498" s="12"/>
      <c r="AO498" s="12"/>
      <c r="AP498" s="12"/>
      <c r="AQ498" s="12"/>
      <c r="AR498" s="12"/>
      <c r="AS498" s="12"/>
      <c r="AT498" s="12"/>
      <c r="AV498" s="12"/>
      <c r="AW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L498" s="12"/>
      <c r="BM498" s="12"/>
      <c r="BN498" s="12"/>
      <c r="BO498" s="12"/>
      <c r="BP498" s="12"/>
      <c r="BR498" s="12"/>
      <c r="BS498" s="12"/>
      <c r="BU498" s="12"/>
      <c r="BV498" s="12"/>
      <c r="BW498" s="12"/>
      <c r="BX498" s="12"/>
      <c r="BY498" s="12"/>
      <c r="CA498" s="12"/>
      <c r="CB498" s="12"/>
      <c r="CC498" s="12"/>
      <c r="CD498" s="12"/>
      <c r="CE498" s="12"/>
      <c r="CG498" s="12"/>
      <c r="CH498" s="12"/>
      <c r="CI498" s="12"/>
      <c r="CJ498" s="12"/>
      <c r="CK498" s="12"/>
      <c r="CM498" s="12"/>
      <c r="CN498" s="12"/>
      <c r="CP498" s="12"/>
      <c r="CQ498" s="12"/>
      <c r="CR498" s="12"/>
      <c r="CS498" s="12"/>
      <c r="CT498" s="12"/>
      <c r="CV498" s="12"/>
      <c r="CW498" s="12"/>
      <c r="CY498" s="1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2"/>
      <c r="DO498" s="12"/>
      <c r="DP498" s="12"/>
      <c r="DR498" s="12"/>
      <c r="DS498" s="12"/>
      <c r="DT498" s="12"/>
      <c r="DU498" s="12"/>
      <c r="DV498" s="12"/>
      <c r="DW498" s="12"/>
    </row>
    <row r="499" spans="1:127" ht="13.5">
      <c r="A499" s="14"/>
      <c r="B499" s="14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V499" s="12"/>
      <c r="W499" s="13"/>
      <c r="X499" s="12"/>
      <c r="Z499" s="12"/>
      <c r="AA499" s="12"/>
      <c r="AB499" s="12"/>
      <c r="AD499" s="12"/>
      <c r="AE499" s="12"/>
      <c r="AF499" s="12"/>
      <c r="AH499" s="12"/>
      <c r="AI499" s="12"/>
      <c r="AJ499" s="12"/>
      <c r="AL499" s="12"/>
      <c r="AM499" s="12"/>
      <c r="AN499" s="12"/>
      <c r="AO499" s="12"/>
      <c r="AP499" s="12"/>
      <c r="AQ499" s="12"/>
      <c r="AR499" s="12"/>
      <c r="AS499" s="12"/>
      <c r="AT499" s="12"/>
      <c r="AV499" s="12"/>
      <c r="AW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L499" s="12"/>
      <c r="BM499" s="12"/>
      <c r="BN499" s="12"/>
      <c r="BO499" s="12"/>
      <c r="BP499" s="12"/>
      <c r="BR499" s="12"/>
      <c r="BS499" s="12"/>
      <c r="BU499" s="12"/>
      <c r="BV499" s="12"/>
      <c r="BW499" s="12"/>
      <c r="BX499" s="12"/>
      <c r="BY499" s="12"/>
      <c r="CA499" s="12"/>
      <c r="CB499" s="12"/>
      <c r="CC499" s="12"/>
      <c r="CD499" s="12"/>
      <c r="CE499" s="12"/>
      <c r="CG499" s="12"/>
      <c r="CH499" s="12"/>
      <c r="CI499" s="12"/>
      <c r="CJ499" s="12"/>
      <c r="CK499" s="12"/>
      <c r="CM499" s="12"/>
      <c r="CN499" s="12"/>
      <c r="CP499" s="12"/>
      <c r="CQ499" s="12"/>
      <c r="CR499" s="12"/>
      <c r="CS499" s="12"/>
      <c r="CT499" s="12"/>
      <c r="CV499" s="12"/>
      <c r="CW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R499" s="12"/>
      <c r="DS499" s="12"/>
      <c r="DT499" s="12"/>
      <c r="DU499" s="12"/>
      <c r="DV499" s="12"/>
      <c r="DW499" s="12"/>
    </row>
    <row r="500" spans="1:127" ht="13.5">
      <c r="A500" s="14"/>
      <c r="B500" s="14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V500" s="12"/>
      <c r="W500" s="13"/>
      <c r="X500" s="12"/>
      <c r="Z500" s="12"/>
      <c r="AA500" s="12"/>
      <c r="AB500" s="12"/>
      <c r="AD500" s="12"/>
      <c r="AE500" s="12"/>
      <c r="AF500" s="12"/>
      <c r="AH500" s="12"/>
      <c r="AI500" s="12"/>
      <c r="AJ500" s="12"/>
      <c r="AL500" s="12"/>
      <c r="AM500" s="12"/>
      <c r="AN500" s="12"/>
      <c r="AO500" s="12"/>
      <c r="AP500" s="12"/>
      <c r="AQ500" s="12"/>
      <c r="AR500" s="12"/>
      <c r="AS500" s="12"/>
      <c r="AT500" s="12"/>
      <c r="AV500" s="12"/>
      <c r="AW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L500" s="12"/>
      <c r="BM500" s="12"/>
      <c r="BN500" s="12"/>
      <c r="BO500" s="12"/>
      <c r="BP500" s="12"/>
      <c r="BR500" s="12"/>
      <c r="BS500" s="12"/>
      <c r="BU500" s="12"/>
      <c r="BV500" s="12"/>
      <c r="BW500" s="12"/>
      <c r="BX500" s="12"/>
      <c r="BY500" s="12"/>
      <c r="CA500" s="12"/>
      <c r="CB500" s="12"/>
      <c r="CC500" s="12"/>
      <c r="CD500" s="12"/>
      <c r="CE500" s="12"/>
      <c r="CG500" s="12"/>
      <c r="CH500" s="12"/>
      <c r="CI500" s="12"/>
      <c r="CJ500" s="12"/>
      <c r="CK500" s="12"/>
      <c r="CM500" s="12"/>
      <c r="CN500" s="12"/>
      <c r="CP500" s="12"/>
      <c r="CQ500" s="12"/>
      <c r="CR500" s="12"/>
      <c r="CS500" s="12"/>
      <c r="CT500" s="12"/>
      <c r="CV500" s="12"/>
      <c r="CW500" s="12"/>
      <c r="CY500" s="1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P500" s="12"/>
      <c r="DR500" s="12"/>
      <c r="DS500" s="12"/>
      <c r="DT500" s="12"/>
      <c r="DU500" s="12"/>
      <c r="DV500" s="12"/>
      <c r="DW500" s="12"/>
    </row>
    <row r="501" spans="1:127" ht="13.5">
      <c r="A501" s="14"/>
      <c r="B501" s="14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V501" s="12"/>
      <c r="W501" s="13"/>
      <c r="X501" s="12"/>
      <c r="Z501" s="12"/>
      <c r="AA501" s="12"/>
      <c r="AB501" s="12"/>
      <c r="AD501" s="12"/>
      <c r="AE501" s="12"/>
      <c r="AF501" s="12"/>
      <c r="AH501" s="12"/>
      <c r="AI501" s="12"/>
      <c r="AJ501" s="12"/>
      <c r="AL501" s="12"/>
      <c r="AM501" s="12"/>
      <c r="AN501" s="12"/>
      <c r="AO501" s="12"/>
      <c r="AP501" s="12"/>
      <c r="AQ501" s="12"/>
      <c r="AR501" s="12"/>
      <c r="AS501" s="12"/>
      <c r="AT501" s="12"/>
      <c r="AV501" s="12"/>
      <c r="AW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L501" s="12"/>
      <c r="BM501" s="12"/>
      <c r="BN501" s="12"/>
      <c r="BO501" s="12"/>
      <c r="BP501" s="12"/>
      <c r="BR501" s="12"/>
      <c r="BS501" s="12"/>
      <c r="BU501" s="12"/>
      <c r="BV501" s="12"/>
      <c r="BW501" s="12"/>
      <c r="BX501" s="12"/>
      <c r="BY501" s="12"/>
      <c r="CA501" s="12"/>
      <c r="CB501" s="12"/>
      <c r="CC501" s="12"/>
      <c r="CD501" s="12"/>
      <c r="CE501" s="12"/>
      <c r="CG501" s="12"/>
      <c r="CH501" s="12"/>
      <c r="CI501" s="12"/>
      <c r="CJ501" s="12"/>
      <c r="CK501" s="12"/>
      <c r="CM501" s="12"/>
      <c r="CN501" s="12"/>
      <c r="CP501" s="12"/>
      <c r="CQ501" s="12"/>
      <c r="CR501" s="12"/>
      <c r="CS501" s="12"/>
      <c r="CT501" s="12"/>
      <c r="CV501" s="12"/>
      <c r="CW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R501" s="12"/>
      <c r="DS501" s="12"/>
      <c r="DT501" s="12"/>
      <c r="DU501" s="12"/>
      <c r="DV501" s="12"/>
      <c r="DW501" s="12"/>
    </row>
    <row r="502" spans="1:127" ht="13.5">
      <c r="A502" s="14"/>
      <c r="B502" s="14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V502" s="12"/>
      <c r="W502" s="13"/>
      <c r="X502" s="12"/>
      <c r="Z502" s="12"/>
      <c r="AA502" s="12"/>
      <c r="AB502" s="12"/>
      <c r="AD502" s="12"/>
      <c r="AE502" s="12"/>
      <c r="AF502" s="12"/>
      <c r="AH502" s="12"/>
      <c r="AI502" s="12"/>
      <c r="AJ502" s="12"/>
      <c r="AL502" s="12"/>
      <c r="AM502" s="12"/>
      <c r="AN502" s="12"/>
      <c r="AO502" s="12"/>
      <c r="AP502" s="12"/>
      <c r="AQ502" s="12"/>
      <c r="AR502" s="12"/>
      <c r="AS502" s="12"/>
      <c r="AT502" s="12"/>
      <c r="AV502" s="12"/>
      <c r="AW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L502" s="12"/>
      <c r="BM502" s="12"/>
      <c r="BN502" s="12"/>
      <c r="BO502" s="12"/>
      <c r="BP502" s="12"/>
      <c r="BR502" s="12"/>
      <c r="BS502" s="12"/>
      <c r="BU502" s="12"/>
      <c r="BV502" s="12"/>
      <c r="BW502" s="12"/>
      <c r="BX502" s="12"/>
      <c r="BY502" s="12"/>
      <c r="CA502" s="12"/>
      <c r="CB502" s="12"/>
      <c r="CC502" s="12"/>
      <c r="CD502" s="12"/>
      <c r="CE502" s="12"/>
      <c r="CG502" s="12"/>
      <c r="CH502" s="12"/>
      <c r="CI502" s="12"/>
      <c r="CJ502" s="12"/>
      <c r="CK502" s="12"/>
      <c r="CM502" s="12"/>
      <c r="CN502" s="12"/>
      <c r="CP502" s="12"/>
      <c r="CQ502" s="12"/>
      <c r="CR502" s="12"/>
      <c r="CS502" s="12"/>
      <c r="CT502" s="12"/>
      <c r="CV502" s="12"/>
      <c r="CW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P502" s="12"/>
      <c r="DR502" s="12"/>
      <c r="DS502" s="12"/>
      <c r="DT502" s="12"/>
      <c r="DU502" s="12"/>
      <c r="DV502" s="12"/>
      <c r="DW502" s="12"/>
    </row>
    <row r="503" spans="1:127" ht="13.5">
      <c r="A503" s="14"/>
      <c r="B503" s="14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V503" s="12"/>
      <c r="W503" s="13"/>
      <c r="X503" s="12"/>
      <c r="Z503" s="12"/>
      <c r="AA503" s="12"/>
      <c r="AB503" s="12"/>
      <c r="AD503" s="12"/>
      <c r="AE503" s="12"/>
      <c r="AF503" s="12"/>
      <c r="AH503" s="12"/>
      <c r="AI503" s="12"/>
      <c r="AJ503" s="12"/>
      <c r="AL503" s="12"/>
      <c r="AM503" s="12"/>
      <c r="AN503" s="12"/>
      <c r="AO503" s="12"/>
      <c r="AP503" s="12"/>
      <c r="AQ503" s="12"/>
      <c r="AR503" s="12"/>
      <c r="AS503" s="12"/>
      <c r="AT503" s="12"/>
      <c r="AV503" s="12"/>
      <c r="AW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L503" s="12"/>
      <c r="BM503" s="12"/>
      <c r="BN503" s="12"/>
      <c r="BO503" s="12"/>
      <c r="BP503" s="12"/>
      <c r="BR503" s="12"/>
      <c r="BS503" s="12"/>
      <c r="BU503" s="12"/>
      <c r="BV503" s="12"/>
      <c r="BW503" s="12"/>
      <c r="BX503" s="12"/>
      <c r="BY503" s="12"/>
      <c r="CA503" s="12"/>
      <c r="CB503" s="12"/>
      <c r="CC503" s="12"/>
      <c r="CD503" s="12"/>
      <c r="CE503" s="12"/>
      <c r="CG503" s="12"/>
      <c r="CH503" s="12"/>
      <c r="CI503" s="12"/>
      <c r="CJ503" s="12"/>
      <c r="CK503" s="12"/>
      <c r="CM503" s="12"/>
      <c r="CN503" s="12"/>
      <c r="CP503" s="12"/>
      <c r="CQ503" s="12"/>
      <c r="CR503" s="12"/>
      <c r="CS503" s="12"/>
      <c r="CT503" s="12"/>
      <c r="CV503" s="12"/>
      <c r="CW503" s="12"/>
      <c r="CY503" s="12"/>
      <c r="CZ503" s="12"/>
      <c r="DA503" s="12"/>
      <c r="DB503" s="12"/>
      <c r="DC503" s="12"/>
      <c r="DD503" s="12"/>
      <c r="DE503" s="12"/>
      <c r="DF503" s="12"/>
      <c r="DG503" s="12"/>
      <c r="DH503" s="12"/>
      <c r="DI503" s="12"/>
      <c r="DJ503" s="12"/>
      <c r="DK503" s="12"/>
      <c r="DL503" s="12"/>
      <c r="DM503" s="12"/>
      <c r="DN503" s="12"/>
      <c r="DO503" s="12"/>
      <c r="DP503" s="12"/>
      <c r="DR503" s="12"/>
      <c r="DS503" s="12"/>
      <c r="DT503" s="12"/>
      <c r="DU503" s="12"/>
      <c r="DV503" s="12"/>
      <c r="DW503" s="12"/>
    </row>
    <row r="504" spans="1:127" ht="13.5">
      <c r="A504" s="14"/>
      <c r="B504" s="14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V504" s="12"/>
      <c r="W504" s="13"/>
      <c r="X504" s="12"/>
      <c r="Z504" s="12"/>
      <c r="AA504" s="12"/>
      <c r="AB504" s="12"/>
      <c r="AD504" s="12"/>
      <c r="AE504" s="12"/>
      <c r="AF504" s="12"/>
      <c r="AH504" s="12"/>
      <c r="AI504" s="12"/>
      <c r="AJ504" s="12"/>
      <c r="AL504" s="12"/>
      <c r="AM504" s="12"/>
      <c r="AN504" s="12"/>
      <c r="AO504" s="12"/>
      <c r="AP504" s="12"/>
      <c r="AQ504" s="12"/>
      <c r="AR504" s="12"/>
      <c r="AS504" s="12"/>
      <c r="AT504" s="12"/>
      <c r="AV504" s="12"/>
      <c r="AW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L504" s="12"/>
      <c r="BM504" s="12"/>
      <c r="BN504" s="12"/>
      <c r="BO504" s="12"/>
      <c r="BP504" s="12"/>
      <c r="BR504" s="12"/>
      <c r="BS504" s="12"/>
      <c r="BU504" s="12"/>
      <c r="BV504" s="12"/>
      <c r="BW504" s="12"/>
      <c r="BX504" s="12"/>
      <c r="BY504" s="12"/>
      <c r="CA504" s="12"/>
      <c r="CB504" s="12"/>
      <c r="CC504" s="12"/>
      <c r="CD504" s="12"/>
      <c r="CE504" s="12"/>
      <c r="CG504" s="12"/>
      <c r="CH504" s="12"/>
      <c r="CI504" s="12"/>
      <c r="CJ504" s="12"/>
      <c r="CK504" s="12"/>
      <c r="CM504" s="12"/>
      <c r="CN504" s="12"/>
      <c r="CP504" s="12"/>
      <c r="CQ504" s="12"/>
      <c r="CR504" s="12"/>
      <c r="CS504" s="12"/>
      <c r="CT504" s="12"/>
      <c r="CV504" s="12"/>
      <c r="CW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P504" s="12"/>
      <c r="DR504" s="12"/>
      <c r="DS504" s="12"/>
      <c r="DT504" s="12"/>
      <c r="DU504" s="12"/>
      <c r="DV504" s="12"/>
      <c r="DW504" s="12"/>
    </row>
    <row r="505" spans="1:127" ht="13.5">
      <c r="A505" s="14"/>
      <c r="B505" s="14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V505" s="12"/>
      <c r="W505" s="13"/>
      <c r="X505" s="12"/>
      <c r="Z505" s="12"/>
      <c r="AA505" s="12"/>
      <c r="AB505" s="12"/>
      <c r="AD505" s="12"/>
      <c r="AE505" s="12"/>
      <c r="AF505" s="12"/>
      <c r="AH505" s="12"/>
      <c r="AI505" s="12"/>
      <c r="AJ505" s="12"/>
      <c r="AL505" s="12"/>
      <c r="AM505" s="12"/>
      <c r="AN505" s="12"/>
      <c r="AO505" s="12"/>
      <c r="AP505" s="12"/>
      <c r="AQ505" s="12"/>
      <c r="AR505" s="12"/>
      <c r="AS505" s="12"/>
      <c r="AT505" s="12"/>
      <c r="AV505" s="12"/>
      <c r="AW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L505" s="12"/>
      <c r="BM505" s="12"/>
      <c r="BN505" s="12"/>
      <c r="BO505" s="12"/>
      <c r="BP505" s="12"/>
      <c r="BR505" s="12"/>
      <c r="BS505" s="12"/>
      <c r="BU505" s="12"/>
      <c r="BV505" s="12"/>
      <c r="BW505" s="12"/>
      <c r="BX505" s="12"/>
      <c r="BY505" s="12"/>
      <c r="CA505" s="12"/>
      <c r="CB505" s="12"/>
      <c r="CC505" s="12"/>
      <c r="CD505" s="12"/>
      <c r="CE505" s="12"/>
      <c r="CG505" s="12"/>
      <c r="CH505" s="12"/>
      <c r="CI505" s="12"/>
      <c r="CJ505" s="12"/>
      <c r="CK505" s="12"/>
      <c r="CM505" s="12"/>
      <c r="CN505" s="12"/>
      <c r="CP505" s="12"/>
      <c r="CQ505" s="12"/>
      <c r="CR505" s="12"/>
      <c r="CS505" s="12"/>
      <c r="CT505" s="12"/>
      <c r="CV505" s="12"/>
      <c r="CW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R505" s="12"/>
      <c r="DS505" s="12"/>
      <c r="DT505" s="12"/>
      <c r="DU505" s="12"/>
      <c r="DV505" s="12"/>
      <c r="DW505" s="12"/>
    </row>
    <row r="506" spans="1:127" ht="13.5">
      <c r="A506" s="14"/>
      <c r="B506" s="14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V506" s="12"/>
      <c r="W506" s="13"/>
      <c r="X506" s="12"/>
      <c r="Z506" s="12"/>
      <c r="AA506" s="12"/>
      <c r="AB506" s="12"/>
      <c r="AD506" s="12"/>
      <c r="AE506" s="12"/>
      <c r="AF506" s="12"/>
      <c r="AH506" s="12"/>
      <c r="AI506" s="12"/>
      <c r="AJ506" s="12"/>
      <c r="AL506" s="12"/>
      <c r="AM506" s="12"/>
      <c r="AN506" s="12"/>
      <c r="AO506" s="12"/>
      <c r="AP506" s="12"/>
      <c r="AQ506" s="12"/>
      <c r="AR506" s="12"/>
      <c r="AS506" s="12"/>
      <c r="AT506" s="12"/>
      <c r="AV506" s="12"/>
      <c r="AW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L506" s="12"/>
      <c r="BM506" s="12"/>
      <c r="BN506" s="12"/>
      <c r="BO506" s="12"/>
      <c r="BP506" s="12"/>
      <c r="BR506" s="12"/>
      <c r="BS506" s="12"/>
      <c r="BU506" s="12"/>
      <c r="BV506" s="12"/>
      <c r="BW506" s="12"/>
      <c r="BX506" s="12"/>
      <c r="BY506" s="12"/>
      <c r="CA506" s="12"/>
      <c r="CB506" s="12"/>
      <c r="CC506" s="12"/>
      <c r="CD506" s="12"/>
      <c r="CE506" s="12"/>
      <c r="CG506" s="12"/>
      <c r="CH506" s="12"/>
      <c r="CI506" s="12"/>
      <c r="CJ506" s="12"/>
      <c r="CK506" s="12"/>
      <c r="CM506" s="12"/>
      <c r="CN506" s="12"/>
      <c r="CP506" s="12"/>
      <c r="CQ506" s="12"/>
      <c r="CR506" s="12"/>
      <c r="CS506" s="12"/>
      <c r="CT506" s="12"/>
      <c r="CV506" s="12"/>
      <c r="CW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  <c r="DO506" s="12"/>
      <c r="DP506" s="12"/>
      <c r="DR506" s="12"/>
      <c r="DS506" s="12"/>
      <c r="DT506" s="12"/>
      <c r="DU506" s="12"/>
      <c r="DV506" s="12"/>
      <c r="DW506" s="12"/>
    </row>
    <row r="507" spans="1:127" ht="13.5">
      <c r="A507" s="14"/>
      <c r="B507" s="14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V507" s="12"/>
      <c r="W507" s="13"/>
      <c r="X507" s="12"/>
      <c r="Z507" s="12"/>
      <c r="AA507" s="12"/>
      <c r="AB507" s="12"/>
      <c r="AD507" s="12"/>
      <c r="AE507" s="12"/>
      <c r="AF507" s="12"/>
      <c r="AH507" s="12"/>
      <c r="AI507" s="12"/>
      <c r="AJ507" s="12"/>
      <c r="AL507" s="12"/>
      <c r="AM507" s="12"/>
      <c r="AN507" s="12"/>
      <c r="AO507" s="12"/>
      <c r="AP507" s="12"/>
      <c r="AQ507" s="12"/>
      <c r="AR507" s="12"/>
      <c r="AS507" s="12"/>
      <c r="AT507" s="12"/>
      <c r="AV507" s="12"/>
      <c r="AW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L507" s="12"/>
      <c r="BM507" s="12"/>
      <c r="BN507" s="12"/>
      <c r="BO507" s="12"/>
      <c r="BP507" s="12"/>
      <c r="BR507" s="12"/>
      <c r="BS507" s="12"/>
      <c r="BU507" s="12"/>
      <c r="BV507" s="12"/>
      <c r="BW507" s="12"/>
      <c r="BX507" s="12"/>
      <c r="BY507" s="12"/>
      <c r="CA507" s="12"/>
      <c r="CB507" s="12"/>
      <c r="CC507" s="12"/>
      <c r="CD507" s="12"/>
      <c r="CE507" s="12"/>
      <c r="CG507" s="12"/>
      <c r="CH507" s="12"/>
      <c r="CI507" s="12"/>
      <c r="CJ507" s="12"/>
      <c r="CK507" s="12"/>
      <c r="CM507" s="12"/>
      <c r="CN507" s="12"/>
      <c r="CP507" s="12"/>
      <c r="CQ507" s="12"/>
      <c r="CR507" s="12"/>
      <c r="CS507" s="12"/>
      <c r="CT507" s="12"/>
      <c r="CV507" s="12"/>
      <c r="CW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  <c r="DO507" s="12"/>
      <c r="DP507" s="12"/>
      <c r="DR507" s="12"/>
      <c r="DS507" s="12"/>
      <c r="DT507" s="12"/>
      <c r="DU507" s="12"/>
      <c r="DV507" s="12"/>
      <c r="DW507" s="12"/>
    </row>
    <row r="508" spans="1:127" ht="13.5">
      <c r="A508" s="14"/>
      <c r="B508" s="14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V508" s="12"/>
      <c r="W508" s="13"/>
      <c r="X508" s="12"/>
      <c r="Z508" s="12"/>
      <c r="AA508" s="12"/>
      <c r="AB508" s="12"/>
      <c r="AD508" s="12"/>
      <c r="AE508" s="12"/>
      <c r="AF508" s="12"/>
      <c r="AH508" s="12"/>
      <c r="AI508" s="12"/>
      <c r="AJ508" s="12"/>
      <c r="AL508" s="12"/>
      <c r="AM508" s="12"/>
      <c r="AN508" s="12"/>
      <c r="AO508" s="12"/>
      <c r="AP508" s="12"/>
      <c r="AQ508" s="12"/>
      <c r="AR508" s="12"/>
      <c r="AS508" s="12"/>
      <c r="AT508" s="12"/>
      <c r="AV508" s="12"/>
      <c r="AW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L508" s="12"/>
      <c r="BM508" s="12"/>
      <c r="BN508" s="12"/>
      <c r="BO508" s="12"/>
      <c r="BP508" s="12"/>
      <c r="BR508" s="12"/>
      <c r="BS508" s="12"/>
      <c r="BU508" s="12"/>
      <c r="BV508" s="12"/>
      <c r="BW508" s="12"/>
      <c r="BX508" s="12"/>
      <c r="BY508" s="12"/>
      <c r="CA508" s="12"/>
      <c r="CB508" s="12"/>
      <c r="CC508" s="12"/>
      <c r="CD508" s="12"/>
      <c r="CE508" s="12"/>
      <c r="CG508" s="12"/>
      <c r="CH508" s="12"/>
      <c r="CI508" s="12"/>
      <c r="CJ508" s="12"/>
      <c r="CK508" s="12"/>
      <c r="CM508" s="12"/>
      <c r="CN508" s="12"/>
      <c r="CP508" s="12"/>
      <c r="CQ508" s="12"/>
      <c r="CR508" s="12"/>
      <c r="CS508" s="12"/>
      <c r="CT508" s="12"/>
      <c r="CV508" s="12"/>
      <c r="CW508" s="12"/>
      <c r="CY508" s="12"/>
      <c r="CZ508" s="12"/>
      <c r="DA508" s="12"/>
      <c r="DB508" s="12"/>
      <c r="DC508" s="12"/>
      <c r="DD508" s="12"/>
      <c r="DE508" s="12"/>
      <c r="DF508" s="12"/>
      <c r="DG508" s="12"/>
      <c r="DH508" s="12"/>
      <c r="DI508" s="12"/>
      <c r="DJ508" s="12"/>
      <c r="DK508" s="12"/>
      <c r="DL508" s="12"/>
      <c r="DM508" s="12"/>
      <c r="DN508" s="12"/>
      <c r="DO508" s="12"/>
      <c r="DP508" s="12"/>
      <c r="DR508" s="12"/>
      <c r="DS508" s="12"/>
      <c r="DT508" s="12"/>
      <c r="DU508" s="12"/>
      <c r="DV508" s="12"/>
      <c r="DW508" s="12"/>
    </row>
    <row r="509" spans="1:127" ht="13.5">
      <c r="A509" s="14"/>
      <c r="B509" s="14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V509" s="12"/>
      <c r="W509" s="13"/>
      <c r="X509" s="12"/>
      <c r="Z509" s="12"/>
      <c r="AA509" s="12"/>
      <c r="AB509" s="12"/>
      <c r="AD509" s="12"/>
      <c r="AE509" s="12"/>
      <c r="AF509" s="12"/>
      <c r="AH509" s="12"/>
      <c r="AI509" s="12"/>
      <c r="AJ509" s="12"/>
      <c r="AL509" s="12"/>
      <c r="AM509" s="12"/>
      <c r="AN509" s="12"/>
      <c r="AO509" s="12"/>
      <c r="AP509" s="12"/>
      <c r="AQ509" s="12"/>
      <c r="AR509" s="12"/>
      <c r="AS509" s="12"/>
      <c r="AT509" s="12"/>
      <c r="AV509" s="12"/>
      <c r="AW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L509" s="12"/>
      <c r="BM509" s="12"/>
      <c r="BN509" s="12"/>
      <c r="BO509" s="12"/>
      <c r="BP509" s="12"/>
      <c r="BR509" s="12"/>
      <c r="BS509" s="12"/>
      <c r="BU509" s="12"/>
      <c r="BV509" s="12"/>
      <c r="BW509" s="12"/>
      <c r="BX509" s="12"/>
      <c r="BY509" s="12"/>
      <c r="CA509" s="12"/>
      <c r="CB509" s="12"/>
      <c r="CC509" s="12"/>
      <c r="CD509" s="12"/>
      <c r="CE509" s="12"/>
      <c r="CG509" s="12"/>
      <c r="CH509" s="12"/>
      <c r="CI509" s="12"/>
      <c r="CJ509" s="12"/>
      <c r="CK509" s="12"/>
      <c r="CM509" s="12"/>
      <c r="CN509" s="12"/>
      <c r="CP509" s="12"/>
      <c r="CQ509" s="12"/>
      <c r="CR509" s="12"/>
      <c r="CS509" s="12"/>
      <c r="CT509" s="12"/>
      <c r="CV509" s="12"/>
      <c r="CW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  <c r="DO509" s="12"/>
      <c r="DP509" s="12"/>
      <c r="DR509" s="12"/>
      <c r="DS509" s="12"/>
      <c r="DT509" s="12"/>
      <c r="DU509" s="12"/>
      <c r="DV509" s="12"/>
      <c r="DW509" s="12"/>
    </row>
    <row r="510" spans="1:127" ht="13.5">
      <c r="A510" s="14"/>
      <c r="B510" s="14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V510" s="12"/>
      <c r="W510" s="13"/>
      <c r="X510" s="12"/>
      <c r="Z510" s="12"/>
      <c r="AA510" s="12"/>
      <c r="AB510" s="12"/>
      <c r="AD510" s="12"/>
      <c r="AE510" s="12"/>
      <c r="AF510" s="12"/>
      <c r="AH510" s="12"/>
      <c r="AI510" s="12"/>
      <c r="AJ510" s="12"/>
      <c r="AL510" s="12"/>
      <c r="AM510" s="12"/>
      <c r="AN510" s="12"/>
      <c r="AO510" s="12"/>
      <c r="AP510" s="12"/>
      <c r="AQ510" s="12"/>
      <c r="AR510" s="12"/>
      <c r="AS510" s="12"/>
      <c r="AT510" s="12"/>
      <c r="AV510" s="12"/>
      <c r="AW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L510" s="12"/>
      <c r="BM510" s="12"/>
      <c r="BN510" s="12"/>
      <c r="BO510" s="12"/>
      <c r="BP510" s="12"/>
      <c r="BR510" s="12"/>
      <c r="BS510" s="12"/>
      <c r="BU510" s="12"/>
      <c r="BV510" s="12"/>
      <c r="BW510" s="12"/>
      <c r="BX510" s="12"/>
      <c r="BY510" s="12"/>
      <c r="CA510" s="12"/>
      <c r="CB510" s="12"/>
      <c r="CC510" s="12"/>
      <c r="CD510" s="12"/>
      <c r="CE510" s="12"/>
      <c r="CG510" s="12"/>
      <c r="CH510" s="12"/>
      <c r="CI510" s="12"/>
      <c r="CJ510" s="12"/>
      <c r="CK510" s="12"/>
      <c r="CM510" s="12"/>
      <c r="CN510" s="12"/>
      <c r="CP510" s="12"/>
      <c r="CQ510" s="12"/>
      <c r="CR510" s="12"/>
      <c r="CS510" s="12"/>
      <c r="CT510" s="12"/>
      <c r="CV510" s="12"/>
      <c r="CW510" s="12"/>
      <c r="CY510" s="12"/>
      <c r="CZ510" s="12"/>
      <c r="DA510" s="12"/>
      <c r="DB510" s="12"/>
      <c r="DC510" s="12"/>
      <c r="DD510" s="12"/>
      <c r="DE510" s="12"/>
      <c r="DF510" s="12"/>
      <c r="DG510" s="12"/>
      <c r="DH510" s="12"/>
      <c r="DI510" s="12"/>
      <c r="DJ510" s="12"/>
      <c r="DK510" s="12"/>
      <c r="DL510" s="12"/>
      <c r="DM510" s="12"/>
      <c r="DN510" s="12"/>
      <c r="DO510" s="12"/>
      <c r="DP510" s="12"/>
      <c r="DR510" s="12"/>
      <c r="DS510" s="12"/>
      <c r="DT510" s="12"/>
      <c r="DU510" s="12"/>
      <c r="DV510" s="12"/>
      <c r="DW510" s="12"/>
    </row>
    <row r="511" spans="1:127" ht="13.5">
      <c r="A511" s="14"/>
      <c r="B511" s="14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V511" s="12"/>
      <c r="W511" s="13"/>
      <c r="X511" s="12"/>
      <c r="Z511" s="12"/>
      <c r="AA511" s="12"/>
      <c r="AB511" s="12"/>
      <c r="AD511" s="12"/>
      <c r="AE511" s="12"/>
      <c r="AF511" s="12"/>
      <c r="AH511" s="12"/>
      <c r="AI511" s="12"/>
      <c r="AJ511" s="12"/>
      <c r="AL511" s="12"/>
      <c r="AM511" s="12"/>
      <c r="AN511" s="12"/>
      <c r="AO511" s="12"/>
      <c r="AP511" s="12"/>
      <c r="AQ511" s="12"/>
      <c r="AR511" s="12"/>
      <c r="AS511" s="12"/>
      <c r="AT511" s="12"/>
      <c r="AV511" s="12"/>
      <c r="AW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L511" s="12"/>
      <c r="BM511" s="12"/>
      <c r="BN511" s="12"/>
      <c r="BO511" s="12"/>
      <c r="BP511" s="12"/>
      <c r="BR511" s="12"/>
      <c r="BS511" s="12"/>
      <c r="BU511" s="12"/>
      <c r="BV511" s="12"/>
      <c r="BW511" s="12"/>
      <c r="BX511" s="12"/>
      <c r="BY511" s="12"/>
      <c r="CA511" s="12"/>
      <c r="CB511" s="12"/>
      <c r="CC511" s="12"/>
      <c r="CD511" s="12"/>
      <c r="CE511" s="12"/>
      <c r="CG511" s="12"/>
      <c r="CH511" s="12"/>
      <c r="CI511" s="12"/>
      <c r="CJ511" s="12"/>
      <c r="CK511" s="12"/>
      <c r="CM511" s="12"/>
      <c r="CN511" s="12"/>
      <c r="CP511" s="12"/>
      <c r="CQ511" s="12"/>
      <c r="CR511" s="12"/>
      <c r="CS511" s="12"/>
      <c r="CT511" s="12"/>
      <c r="CV511" s="12"/>
      <c r="CW511" s="12"/>
      <c r="CY511" s="12"/>
      <c r="CZ511" s="12"/>
      <c r="DA511" s="12"/>
      <c r="DB511" s="12"/>
      <c r="DC511" s="12"/>
      <c r="DD511" s="12"/>
      <c r="DE511" s="12"/>
      <c r="DF511" s="12"/>
      <c r="DG511" s="12"/>
      <c r="DH511" s="12"/>
      <c r="DI511" s="12"/>
      <c r="DJ511" s="12"/>
      <c r="DK511" s="12"/>
      <c r="DL511" s="12"/>
      <c r="DM511" s="12"/>
      <c r="DN511" s="12"/>
      <c r="DO511" s="12"/>
      <c r="DP511" s="12"/>
      <c r="DR511" s="12"/>
      <c r="DS511" s="12"/>
      <c r="DT511" s="12"/>
      <c r="DU511" s="12"/>
      <c r="DV511" s="12"/>
      <c r="DW511" s="12"/>
    </row>
    <row r="512" spans="1:127" ht="13.5">
      <c r="A512" s="14"/>
      <c r="B512" s="14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V512" s="12"/>
      <c r="W512" s="13"/>
      <c r="X512" s="12"/>
      <c r="Z512" s="12"/>
      <c r="AA512" s="12"/>
      <c r="AB512" s="12"/>
      <c r="AD512" s="12"/>
      <c r="AE512" s="12"/>
      <c r="AF512" s="12"/>
      <c r="AH512" s="12"/>
      <c r="AI512" s="12"/>
      <c r="AJ512" s="12"/>
      <c r="AL512" s="12"/>
      <c r="AM512" s="12"/>
      <c r="AN512" s="12"/>
      <c r="AO512" s="12"/>
      <c r="AP512" s="12"/>
      <c r="AQ512" s="12"/>
      <c r="AR512" s="12"/>
      <c r="AS512" s="12"/>
      <c r="AT512" s="12"/>
      <c r="AV512" s="12"/>
      <c r="AW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L512" s="12"/>
      <c r="BM512" s="12"/>
      <c r="BN512" s="12"/>
      <c r="BO512" s="12"/>
      <c r="BP512" s="12"/>
      <c r="BR512" s="12"/>
      <c r="BS512" s="12"/>
      <c r="BU512" s="12"/>
      <c r="BV512" s="12"/>
      <c r="BW512" s="12"/>
      <c r="BX512" s="12"/>
      <c r="BY512" s="12"/>
      <c r="CA512" s="12"/>
      <c r="CB512" s="12"/>
      <c r="CC512" s="12"/>
      <c r="CD512" s="12"/>
      <c r="CE512" s="12"/>
      <c r="CG512" s="12"/>
      <c r="CH512" s="12"/>
      <c r="CI512" s="12"/>
      <c r="CJ512" s="12"/>
      <c r="CK512" s="12"/>
      <c r="CM512" s="12"/>
      <c r="CN512" s="12"/>
      <c r="CP512" s="12"/>
      <c r="CQ512" s="12"/>
      <c r="CR512" s="12"/>
      <c r="CS512" s="12"/>
      <c r="CT512" s="12"/>
      <c r="CV512" s="12"/>
      <c r="CW512" s="12"/>
      <c r="CY512" s="12"/>
      <c r="CZ512" s="12"/>
      <c r="DA512" s="12"/>
      <c r="DB512" s="12"/>
      <c r="DC512" s="12"/>
      <c r="DD512" s="12"/>
      <c r="DE512" s="12"/>
      <c r="DF512" s="12"/>
      <c r="DG512" s="12"/>
      <c r="DH512" s="12"/>
      <c r="DI512" s="12"/>
      <c r="DJ512" s="12"/>
      <c r="DK512" s="12"/>
      <c r="DL512" s="12"/>
      <c r="DM512" s="12"/>
      <c r="DN512" s="12"/>
      <c r="DO512" s="12"/>
      <c r="DP512" s="12"/>
      <c r="DR512" s="12"/>
      <c r="DS512" s="12"/>
      <c r="DT512" s="12"/>
      <c r="DU512" s="12"/>
      <c r="DV512" s="12"/>
      <c r="DW512" s="12"/>
    </row>
    <row r="513" spans="1:127" ht="13.5">
      <c r="A513" s="14"/>
      <c r="B513" s="14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V513" s="12"/>
      <c r="W513" s="13"/>
      <c r="X513" s="12"/>
      <c r="Z513" s="12"/>
      <c r="AA513" s="12"/>
      <c r="AB513" s="12"/>
      <c r="AD513" s="12"/>
      <c r="AE513" s="12"/>
      <c r="AF513" s="12"/>
      <c r="AH513" s="12"/>
      <c r="AI513" s="12"/>
      <c r="AJ513" s="12"/>
      <c r="AL513" s="12"/>
      <c r="AM513" s="12"/>
      <c r="AN513" s="12"/>
      <c r="AO513" s="12"/>
      <c r="AP513" s="12"/>
      <c r="AQ513" s="12"/>
      <c r="AR513" s="12"/>
      <c r="AS513" s="12"/>
      <c r="AT513" s="12"/>
      <c r="AV513" s="12"/>
      <c r="AW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L513" s="12"/>
      <c r="BM513" s="12"/>
      <c r="BN513" s="12"/>
      <c r="BO513" s="12"/>
      <c r="BP513" s="12"/>
      <c r="BR513" s="12"/>
      <c r="BS513" s="12"/>
      <c r="BU513" s="12"/>
      <c r="BV513" s="12"/>
      <c r="BW513" s="12"/>
      <c r="BX513" s="12"/>
      <c r="BY513" s="12"/>
      <c r="CA513" s="12"/>
      <c r="CB513" s="12"/>
      <c r="CC513" s="12"/>
      <c r="CD513" s="12"/>
      <c r="CE513" s="12"/>
      <c r="CG513" s="12"/>
      <c r="CH513" s="12"/>
      <c r="CI513" s="12"/>
      <c r="CJ513" s="12"/>
      <c r="CK513" s="12"/>
      <c r="CM513" s="12"/>
      <c r="CN513" s="12"/>
      <c r="CP513" s="12"/>
      <c r="CQ513" s="12"/>
      <c r="CR513" s="12"/>
      <c r="CS513" s="12"/>
      <c r="CT513" s="12"/>
      <c r="CV513" s="12"/>
      <c r="CW513" s="12"/>
      <c r="CY513" s="12"/>
      <c r="CZ513" s="12"/>
      <c r="DA513" s="12"/>
      <c r="DB513" s="12"/>
      <c r="DC513" s="12"/>
      <c r="DD513" s="12"/>
      <c r="DE513" s="12"/>
      <c r="DF513" s="12"/>
      <c r="DG513" s="12"/>
      <c r="DH513" s="12"/>
      <c r="DI513" s="12"/>
      <c r="DJ513" s="12"/>
      <c r="DK513" s="12"/>
      <c r="DL513" s="12"/>
      <c r="DM513" s="12"/>
      <c r="DN513" s="12"/>
      <c r="DO513" s="12"/>
      <c r="DP513" s="12"/>
      <c r="DR513" s="12"/>
      <c r="DS513" s="12"/>
      <c r="DT513" s="12"/>
      <c r="DU513" s="12"/>
      <c r="DV513" s="12"/>
      <c r="DW513" s="12"/>
    </row>
    <row r="514" spans="1:127" ht="13.5">
      <c r="A514" s="14"/>
      <c r="B514" s="14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V514" s="12"/>
      <c r="W514" s="13"/>
      <c r="X514" s="12"/>
      <c r="Z514" s="12"/>
      <c r="AA514" s="12"/>
      <c r="AB514" s="12"/>
      <c r="AD514" s="12"/>
      <c r="AE514" s="12"/>
      <c r="AF514" s="12"/>
      <c r="AH514" s="12"/>
      <c r="AI514" s="12"/>
      <c r="AJ514" s="12"/>
      <c r="AL514" s="12"/>
      <c r="AM514" s="12"/>
      <c r="AN514" s="12"/>
      <c r="AO514" s="12"/>
      <c r="AP514" s="12"/>
      <c r="AQ514" s="12"/>
      <c r="AR514" s="12"/>
      <c r="AS514" s="12"/>
      <c r="AT514" s="12"/>
      <c r="AV514" s="12"/>
      <c r="AW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L514" s="12"/>
      <c r="BM514" s="12"/>
      <c r="BN514" s="12"/>
      <c r="BO514" s="12"/>
      <c r="BP514" s="12"/>
      <c r="BR514" s="12"/>
      <c r="BS514" s="12"/>
      <c r="BU514" s="12"/>
      <c r="BV514" s="12"/>
      <c r="BW514" s="12"/>
      <c r="BX514" s="12"/>
      <c r="BY514" s="12"/>
      <c r="CA514" s="12"/>
      <c r="CB514" s="12"/>
      <c r="CC514" s="12"/>
      <c r="CD514" s="12"/>
      <c r="CE514" s="12"/>
      <c r="CG514" s="12"/>
      <c r="CH514" s="12"/>
      <c r="CI514" s="12"/>
      <c r="CJ514" s="12"/>
      <c r="CK514" s="12"/>
      <c r="CM514" s="12"/>
      <c r="CN514" s="12"/>
      <c r="CP514" s="12"/>
      <c r="CQ514" s="12"/>
      <c r="CR514" s="12"/>
      <c r="CS514" s="12"/>
      <c r="CT514" s="12"/>
      <c r="CV514" s="12"/>
      <c r="CW514" s="12"/>
      <c r="CY514" s="12"/>
      <c r="CZ514" s="12"/>
      <c r="DA514" s="12"/>
      <c r="DB514" s="12"/>
      <c r="DC514" s="12"/>
      <c r="DD514" s="12"/>
      <c r="DE514" s="12"/>
      <c r="DF514" s="12"/>
      <c r="DG514" s="12"/>
      <c r="DH514" s="12"/>
      <c r="DI514" s="12"/>
      <c r="DJ514" s="12"/>
      <c r="DK514" s="12"/>
      <c r="DL514" s="12"/>
      <c r="DM514" s="12"/>
      <c r="DN514" s="12"/>
      <c r="DO514" s="12"/>
      <c r="DP514" s="12"/>
      <c r="DR514" s="12"/>
      <c r="DS514" s="12"/>
      <c r="DT514" s="12"/>
      <c r="DU514" s="12"/>
      <c r="DV514" s="12"/>
      <c r="DW514" s="12"/>
    </row>
    <row r="515" spans="1:127" ht="13.5">
      <c r="A515" s="14"/>
      <c r="B515" s="14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V515" s="12"/>
      <c r="W515" s="13"/>
      <c r="X515" s="12"/>
      <c r="Z515" s="12"/>
      <c r="AA515" s="12"/>
      <c r="AB515" s="12"/>
      <c r="AD515" s="12"/>
      <c r="AE515" s="12"/>
      <c r="AF515" s="12"/>
      <c r="AH515" s="12"/>
      <c r="AI515" s="12"/>
      <c r="AJ515" s="12"/>
      <c r="AL515" s="12"/>
      <c r="AM515" s="12"/>
      <c r="AN515" s="12"/>
      <c r="AO515" s="12"/>
      <c r="AP515" s="12"/>
      <c r="AQ515" s="12"/>
      <c r="AR515" s="12"/>
      <c r="AS515" s="12"/>
      <c r="AT515" s="12"/>
      <c r="AV515" s="12"/>
      <c r="AW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L515" s="12"/>
      <c r="BM515" s="12"/>
      <c r="BN515" s="12"/>
      <c r="BO515" s="12"/>
      <c r="BP515" s="12"/>
      <c r="BR515" s="12"/>
      <c r="BS515" s="12"/>
      <c r="BU515" s="12"/>
      <c r="BV515" s="12"/>
      <c r="BW515" s="12"/>
      <c r="BX515" s="12"/>
      <c r="BY515" s="12"/>
      <c r="CA515" s="12"/>
      <c r="CB515" s="12"/>
      <c r="CC515" s="12"/>
      <c r="CD515" s="12"/>
      <c r="CE515" s="12"/>
      <c r="CG515" s="12"/>
      <c r="CH515" s="12"/>
      <c r="CI515" s="12"/>
      <c r="CJ515" s="12"/>
      <c r="CK515" s="12"/>
      <c r="CM515" s="12"/>
      <c r="CN515" s="12"/>
      <c r="CP515" s="12"/>
      <c r="CQ515" s="12"/>
      <c r="CR515" s="12"/>
      <c r="CS515" s="12"/>
      <c r="CT515" s="12"/>
      <c r="CV515" s="12"/>
      <c r="CW515" s="12"/>
      <c r="CY515" s="12"/>
      <c r="CZ515" s="12"/>
      <c r="DA515" s="12"/>
      <c r="DB515" s="12"/>
      <c r="DC515" s="12"/>
      <c r="DD515" s="12"/>
      <c r="DE515" s="12"/>
      <c r="DF515" s="12"/>
      <c r="DG515" s="12"/>
      <c r="DH515" s="12"/>
      <c r="DI515" s="12"/>
      <c r="DJ515" s="12"/>
      <c r="DK515" s="12"/>
      <c r="DL515" s="12"/>
      <c r="DM515" s="12"/>
      <c r="DN515" s="12"/>
      <c r="DO515" s="12"/>
      <c r="DP515" s="12"/>
      <c r="DR515" s="12"/>
      <c r="DS515" s="12"/>
      <c r="DT515" s="12"/>
      <c r="DU515" s="12"/>
      <c r="DV515" s="12"/>
      <c r="DW515" s="12"/>
    </row>
    <row r="516" spans="1:127" ht="13.5">
      <c r="A516" s="14"/>
      <c r="B516" s="14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V516" s="12"/>
      <c r="W516" s="13"/>
      <c r="X516" s="12"/>
      <c r="Z516" s="12"/>
      <c r="AA516" s="12"/>
      <c r="AB516" s="12"/>
      <c r="AD516" s="12"/>
      <c r="AE516" s="12"/>
      <c r="AF516" s="12"/>
      <c r="AH516" s="12"/>
      <c r="AI516" s="12"/>
      <c r="AJ516" s="12"/>
      <c r="AL516" s="12"/>
      <c r="AM516" s="12"/>
      <c r="AN516" s="12"/>
      <c r="AO516" s="12"/>
      <c r="AP516" s="12"/>
      <c r="AQ516" s="12"/>
      <c r="AR516" s="12"/>
      <c r="AS516" s="12"/>
      <c r="AT516" s="12"/>
      <c r="AV516" s="12"/>
      <c r="AW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L516" s="12"/>
      <c r="BM516" s="12"/>
      <c r="BN516" s="12"/>
      <c r="BO516" s="12"/>
      <c r="BP516" s="12"/>
      <c r="BR516" s="12"/>
      <c r="BS516" s="12"/>
      <c r="BU516" s="12"/>
      <c r="BV516" s="12"/>
      <c r="BW516" s="12"/>
      <c r="BX516" s="12"/>
      <c r="BY516" s="12"/>
      <c r="CA516" s="12"/>
      <c r="CB516" s="12"/>
      <c r="CC516" s="12"/>
      <c r="CD516" s="12"/>
      <c r="CE516" s="12"/>
      <c r="CG516" s="12"/>
      <c r="CH516" s="12"/>
      <c r="CI516" s="12"/>
      <c r="CJ516" s="12"/>
      <c r="CK516" s="12"/>
      <c r="CM516" s="12"/>
      <c r="CN516" s="12"/>
      <c r="CP516" s="12"/>
      <c r="CQ516" s="12"/>
      <c r="CR516" s="12"/>
      <c r="CS516" s="12"/>
      <c r="CT516" s="12"/>
      <c r="CV516" s="12"/>
      <c r="CW516" s="12"/>
      <c r="CY516" s="12"/>
      <c r="CZ516" s="12"/>
      <c r="DA516" s="12"/>
      <c r="DB516" s="12"/>
      <c r="DC516" s="12"/>
      <c r="DD516" s="12"/>
      <c r="DE516" s="12"/>
      <c r="DF516" s="12"/>
      <c r="DG516" s="12"/>
      <c r="DH516" s="12"/>
      <c r="DI516" s="12"/>
      <c r="DJ516" s="12"/>
      <c r="DK516" s="12"/>
      <c r="DL516" s="12"/>
      <c r="DM516" s="12"/>
      <c r="DN516" s="12"/>
      <c r="DO516" s="12"/>
      <c r="DP516" s="12"/>
      <c r="DR516" s="12"/>
      <c r="DS516" s="12"/>
      <c r="DT516" s="12"/>
      <c r="DU516" s="12"/>
      <c r="DV516" s="12"/>
      <c r="DW516" s="12"/>
    </row>
    <row r="517" spans="1:127" ht="13.5">
      <c r="A517" s="14"/>
      <c r="B517" s="14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V517" s="12"/>
      <c r="W517" s="13"/>
      <c r="X517" s="12"/>
      <c r="Z517" s="12"/>
      <c r="AA517" s="12"/>
      <c r="AB517" s="12"/>
      <c r="AD517" s="12"/>
      <c r="AE517" s="12"/>
      <c r="AF517" s="12"/>
      <c r="AH517" s="12"/>
      <c r="AI517" s="12"/>
      <c r="AJ517" s="12"/>
      <c r="AL517" s="12"/>
      <c r="AM517" s="12"/>
      <c r="AN517" s="12"/>
      <c r="AO517" s="12"/>
      <c r="AP517" s="12"/>
      <c r="AQ517" s="12"/>
      <c r="AR517" s="12"/>
      <c r="AS517" s="12"/>
      <c r="AT517" s="12"/>
      <c r="AV517" s="12"/>
      <c r="AW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L517" s="12"/>
      <c r="BM517" s="12"/>
      <c r="BN517" s="12"/>
      <c r="BO517" s="12"/>
      <c r="BP517" s="12"/>
      <c r="BR517" s="12"/>
      <c r="BS517" s="12"/>
      <c r="BU517" s="12"/>
      <c r="BV517" s="12"/>
      <c r="BW517" s="12"/>
      <c r="BX517" s="12"/>
      <c r="BY517" s="12"/>
      <c r="CA517" s="12"/>
      <c r="CB517" s="12"/>
      <c r="CC517" s="12"/>
      <c r="CD517" s="12"/>
      <c r="CE517" s="12"/>
      <c r="CG517" s="12"/>
      <c r="CH517" s="12"/>
      <c r="CI517" s="12"/>
      <c r="CJ517" s="12"/>
      <c r="CK517" s="12"/>
      <c r="CM517" s="12"/>
      <c r="CN517" s="12"/>
      <c r="CP517" s="12"/>
      <c r="CQ517" s="12"/>
      <c r="CR517" s="12"/>
      <c r="CS517" s="12"/>
      <c r="CT517" s="12"/>
      <c r="CV517" s="12"/>
      <c r="CW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  <c r="DO517" s="12"/>
      <c r="DP517" s="12"/>
      <c r="DR517" s="12"/>
      <c r="DS517" s="12"/>
      <c r="DT517" s="12"/>
      <c r="DU517" s="12"/>
      <c r="DV517" s="12"/>
      <c r="DW517" s="12"/>
    </row>
    <row r="518" spans="1:127" ht="13.5">
      <c r="A518" s="14"/>
      <c r="B518" s="14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V518" s="12"/>
      <c r="W518" s="13"/>
      <c r="X518" s="12"/>
      <c r="Z518" s="12"/>
      <c r="AA518" s="12"/>
      <c r="AB518" s="12"/>
      <c r="AD518" s="12"/>
      <c r="AE518" s="12"/>
      <c r="AF518" s="12"/>
      <c r="AH518" s="12"/>
      <c r="AI518" s="12"/>
      <c r="AJ518" s="12"/>
      <c r="AL518" s="12"/>
      <c r="AM518" s="12"/>
      <c r="AN518" s="12"/>
      <c r="AO518" s="12"/>
      <c r="AP518" s="12"/>
      <c r="AQ518" s="12"/>
      <c r="AR518" s="12"/>
      <c r="AS518" s="12"/>
      <c r="AT518" s="12"/>
      <c r="AV518" s="12"/>
      <c r="AW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L518" s="12"/>
      <c r="BM518" s="12"/>
      <c r="BN518" s="12"/>
      <c r="BO518" s="12"/>
      <c r="BP518" s="12"/>
      <c r="BR518" s="12"/>
      <c r="BS518" s="12"/>
      <c r="BU518" s="12"/>
      <c r="BV518" s="12"/>
      <c r="BW518" s="12"/>
      <c r="BX518" s="12"/>
      <c r="BY518" s="12"/>
      <c r="CA518" s="12"/>
      <c r="CB518" s="12"/>
      <c r="CC518" s="12"/>
      <c r="CD518" s="12"/>
      <c r="CE518" s="12"/>
      <c r="CG518" s="12"/>
      <c r="CH518" s="12"/>
      <c r="CI518" s="12"/>
      <c r="CJ518" s="12"/>
      <c r="CK518" s="12"/>
      <c r="CM518" s="12"/>
      <c r="CN518" s="12"/>
      <c r="CP518" s="12"/>
      <c r="CQ518" s="12"/>
      <c r="CR518" s="12"/>
      <c r="CS518" s="12"/>
      <c r="CT518" s="12"/>
      <c r="CV518" s="12"/>
      <c r="CW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  <c r="DO518" s="12"/>
      <c r="DP518" s="12"/>
      <c r="DR518" s="12"/>
      <c r="DS518" s="12"/>
      <c r="DT518" s="12"/>
      <c r="DU518" s="12"/>
      <c r="DV518" s="12"/>
      <c r="DW518" s="12"/>
    </row>
    <row r="519" spans="1:127" ht="13.5">
      <c r="A519" s="14"/>
      <c r="B519" s="14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V519" s="12"/>
      <c r="W519" s="13"/>
      <c r="X519" s="12"/>
      <c r="Z519" s="12"/>
      <c r="AA519" s="12"/>
      <c r="AB519" s="12"/>
      <c r="AD519" s="12"/>
      <c r="AE519" s="12"/>
      <c r="AF519" s="12"/>
      <c r="AH519" s="12"/>
      <c r="AI519" s="12"/>
      <c r="AJ519" s="12"/>
      <c r="AL519" s="12"/>
      <c r="AM519" s="12"/>
      <c r="AN519" s="12"/>
      <c r="AO519" s="12"/>
      <c r="AP519" s="12"/>
      <c r="AQ519" s="12"/>
      <c r="AR519" s="12"/>
      <c r="AS519" s="12"/>
      <c r="AT519" s="12"/>
      <c r="AV519" s="12"/>
      <c r="AW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L519" s="12"/>
      <c r="BM519" s="12"/>
      <c r="BN519" s="12"/>
      <c r="BO519" s="12"/>
      <c r="BP519" s="12"/>
      <c r="BR519" s="12"/>
      <c r="BS519" s="12"/>
      <c r="BU519" s="12"/>
      <c r="BV519" s="12"/>
      <c r="BW519" s="12"/>
      <c r="BX519" s="12"/>
      <c r="BY519" s="12"/>
      <c r="CA519" s="12"/>
      <c r="CB519" s="12"/>
      <c r="CC519" s="12"/>
      <c r="CD519" s="12"/>
      <c r="CE519" s="12"/>
      <c r="CG519" s="12"/>
      <c r="CH519" s="12"/>
      <c r="CI519" s="12"/>
      <c r="CJ519" s="12"/>
      <c r="CK519" s="12"/>
      <c r="CM519" s="12"/>
      <c r="CN519" s="12"/>
      <c r="CP519" s="12"/>
      <c r="CQ519" s="12"/>
      <c r="CR519" s="12"/>
      <c r="CS519" s="12"/>
      <c r="CT519" s="12"/>
      <c r="CV519" s="12"/>
      <c r="CW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R519" s="12"/>
      <c r="DS519" s="12"/>
      <c r="DT519" s="12"/>
      <c r="DU519" s="12"/>
      <c r="DV519" s="12"/>
      <c r="DW519" s="12"/>
    </row>
    <row r="520" spans="1:127" ht="13.5">
      <c r="A520" s="14"/>
      <c r="B520" s="14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V520" s="12"/>
      <c r="W520" s="13"/>
      <c r="X520" s="12"/>
      <c r="Z520" s="12"/>
      <c r="AA520" s="12"/>
      <c r="AB520" s="12"/>
      <c r="AD520" s="12"/>
      <c r="AE520" s="12"/>
      <c r="AF520" s="12"/>
      <c r="AH520" s="12"/>
      <c r="AI520" s="12"/>
      <c r="AJ520" s="12"/>
      <c r="AL520" s="12"/>
      <c r="AM520" s="12"/>
      <c r="AN520" s="12"/>
      <c r="AO520" s="12"/>
      <c r="AP520" s="12"/>
      <c r="AQ520" s="12"/>
      <c r="AR520" s="12"/>
      <c r="AS520" s="12"/>
      <c r="AT520" s="12"/>
      <c r="AV520" s="12"/>
      <c r="AW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L520" s="12"/>
      <c r="BM520" s="12"/>
      <c r="BN520" s="12"/>
      <c r="BO520" s="12"/>
      <c r="BP520" s="12"/>
      <c r="BR520" s="12"/>
      <c r="BS520" s="12"/>
      <c r="BU520" s="12"/>
      <c r="BV520" s="12"/>
      <c r="BW520" s="12"/>
      <c r="BX520" s="12"/>
      <c r="BY520" s="12"/>
      <c r="CA520" s="12"/>
      <c r="CB520" s="12"/>
      <c r="CC520" s="12"/>
      <c r="CD520" s="12"/>
      <c r="CE520" s="12"/>
      <c r="CG520" s="12"/>
      <c r="CH520" s="12"/>
      <c r="CI520" s="12"/>
      <c r="CJ520" s="12"/>
      <c r="CK520" s="12"/>
      <c r="CM520" s="12"/>
      <c r="CN520" s="12"/>
      <c r="CP520" s="12"/>
      <c r="CQ520" s="12"/>
      <c r="CR520" s="12"/>
      <c r="CS520" s="12"/>
      <c r="CT520" s="12"/>
      <c r="CV520" s="12"/>
      <c r="CW520" s="12"/>
      <c r="CY520" s="12"/>
      <c r="CZ520" s="12"/>
      <c r="DA520" s="12"/>
      <c r="DB520" s="12"/>
      <c r="DC520" s="12"/>
      <c r="DD520" s="12"/>
      <c r="DE520" s="12"/>
      <c r="DF520" s="12"/>
      <c r="DG520" s="12"/>
      <c r="DH520" s="12"/>
      <c r="DI520" s="12"/>
      <c r="DJ520" s="12"/>
      <c r="DK520" s="12"/>
      <c r="DL520" s="12"/>
      <c r="DM520" s="12"/>
      <c r="DN520" s="12"/>
      <c r="DO520" s="12"/>
      <c r="DP520" s="12"/>
      <c r="DR520" s="12"/>
      <c r="DS520" s="12"/>
      <c r="DT520" s="12"/>
      <c r="DU520" s="12"/>
      <c r="DV520" s="12"/>
      <c r="DW520" s="12"/>
    </row>
    <row r="521" spans="1:127" ht="13.5">
      <c r="A521" s="14"/>
      <c r="B521" s="14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V521" s="12"/>
      <c r="W521" s="13"/>
      <c r="X521" s="12"/>
      <c r="Z521" s="12"/>
      <c r="AA521" s="12"/>
      <c r="AB521" s="12"/>
      <c r="AD521" s="12"/>
      <c r="AE521" s="12"/>
      <c r="AF521" s="12"/>
      <c r="AH521" s="12"/>
      <c r="AI521" s="12"/>
      <c r="AJ521" s="12"/>
      <c r="AL521" s="12"/>
      <c r="AM521" s="12"/>
      <c r="AN521" s="12"/>
      <c r="AO521" s="12"/>
      <c r="AP521" s="12"/>
      <c r="AQ521" s="12"/>
      <c r="AR521" s="12"/>
      <c r="AS521" s="12"/>
      <c r="AT521" s="12"/>
      <c r="AV521" s="12"/>
      <c r="AW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L521" s="12"/>
      <c r="BM521" s="12"/>
      <c r="BN521" s="12"/>
      <c r="BO521" s="12"/>
      <c r="BP521" s="12"/>
      <c r="BR521" s="12"/>
      <c r="BS521" s="12"/>
      <c r="BU521" s="12"/>
      <c r="BV521" s="12"/>
      <c r="BW521" s="12"/>
      <c r="BX521" s="12"/>
      <c r="BY521" s="12"/>
      <c r="CA521" s="12"/>
      <c r="CB521" s="12"/>
      <c r="CC521" s="12"/>
      <c r="CD521" s="12"/>
      <c r="CE521" s="12"/>
      <c r="CG521" s="12"/>
      <c r="CH521" s="12"/>
      <c r="CI521" s="12"/>
      <c r="CJ521" s="12"/>
      <c r="CK521" s="12"/>
      <c r="CM521" s="12"/>
      <c r="CN521" s="12"/>
      <c r="CP521" s="12"/>
      <c r="CQ521" s="12"/>
      <c r="CR521" s="12"/>
      <c r="CS521" s="12"/>
      <c r="CT521" s="12"/>
      <c r="CV521" s="12"/>
      <c r="CW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R521" s="12"/>
      <c r="DS521" s="12"/>
      <c r="DT521" s="12"/>
      <c r="DU521" s="12"/>
      <c r="DV521" s="12"/>
      <c r="DW521" s="12"/>
    </row>
    <row r="522" spans="1:127" ht="13.5">
      <c r="A522" s="14"/>
      <c r="B522" s="14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V522" s="12"/>
      <c r="W522" s="13"/>
      <c r="X522" s="12"/>
      <c r="Z522" s="12"/>
      <c r="AA522" s="12"/>
      <c r="AB522" s="12"/>
      <c r="AD522" s="12"/>
      <c r="AE522" s="12"/>
      <c r="AF522" s="12"/>
      <c r="AH522" s="12"/>
      <c r="AI522" s="12"/>
      <c r="AJ522" s="12"/>
      <c r="AL522" s="12"/>
      <c r="AM522" s="12"/>
      <c r="AN522" s="12"/>
      <c r="AO522" s="12"/>
      <c r="AP522" s="12"/>
      <c r="AQ522" s="12"/>
      <c r="AR522" s="12"/>
      <c r="AS522" s="12"/>
      <c r="AT522" s="12"/>
      <c r="AV522" s="12"/>
      <c r="AW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L522" s="12"/>
      <c r="BM522" s="12"/>
      <c r="BN522" s="12"/>
      <c r="BO522" s="12"/>
      <c r="BP522" s="12"/>
      <c r="BR522" s="12"/>
      <c r="BS522" s="12"/>
      <c r="BU522" s="12"/>
      <c r="BV522" s="12"/>
      <c r="BW522" s="12"/>
      <c r="BX522" s="12"/>
      <c r="BY522" s="12"/>
      <c r="CA522" s="12"/>
      <c r="CB522" s="12"/>
      <c r="CC522" s="12"/>
      <c r="CD522" s="12"/>
      <c r="CE522" s="12"/>
      <c r="CG522" s="12"/>
      <c r="CH522" s="12"/>
      <c r="CI522" s="12"/>
      <c r="CJ522" s="12"/>
      <c r="CK522" s="12"/>
      <c r="CM522" s="12"/>
      <c r="CN522" s="12"/>
      <c r="CP522" s="12"/>
      <c r="CQ522" s="12"/>
      <c r="CR522" s="12"/>
      <c r="CS522" s="12"/>
      <c r="CT522" s="12"/>
      <c r="CV522" s="12"/>
      <c r="CW522" s="12"/>
      <c r="CY522" s="1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2"/>
      <c r="DO522" s="12"/>
      <c r="DP522" s="12"/>
      <c r="DR522" s="12"/>
      <c r="DS522" s="12"/>
      <c r="DT522" s="12"/>
      <c r="DU522" s="12"/>
      <c r="DV522" s="12"/>
      <c r="DW522" s="12"/>
    </row>
    <row r="523" spans="1:127" ht="13.5">
      <c r="A523" s="14"/>
      <c r="B523" s="14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V523" s="12"/>
      <c r="W523" s="13"/>
      <c r="X523" s="12"/>
      <c r="Z523" s="12"/>
      <c r="AA523" s="12"/>
      <c r="AB523" s="12"/>
      <c r="AD523" s="12"/>
      <c r="AE523" s="12"/>
      <c r="AF523" s="12"/>
      <c r="AH523" s="12"/>
      <c r="AI523" s="12"/>
      <c r="AJ523" s="12"/>
      <c r="AL523" s="12"/>
      <c r="AM523" s="12"/>
      <c r="AN523" s="12"/>
      <c r="AO523" s="12"/>
      <c r="AP523" s="12"/>
      <c r="AQ523" s="12"/>
      <c r="AR523" s="12"/>
      <c r="AS523" s="12"/>
      <c r="AT523" s="12"/>
      <c r="AV523" s="12"/>
      <c r="AW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L523" s="12"/>
      <c r="BM523" s="12"/>
      <c r="BN523" s="12"/>
      <c r="BO523" s="12"/>
      <c r="BP523" s="12"/>
      <c r="BR523" s="12"/>
      <c r="BS523" s="12"/>
      <c r="BU523" s="12"/>
      <c r="BV523" s="12"/>
      <c r="BW523" s="12"/>
      <c r="BX523" s="12"/>
      <c r="BY523" s="12"/>
      <c r="CA523" s="12"/>
      <c r="CB523" s="12"/>
      <c r="CC523" s="12"/>
      <c r="CD523" s="12"/>
      <c r="CE523" s="12"/>
      <c r="CG523" s="12"/>
      <c r="CH523" s="12"/>
      <c r="CI523" s="12"/>
      <c r="CJ523" s="12"/>
      <c r="CK523" s="12"/>
      <c r="CM523" s="12"/>
      <c r="CN523" s="12"/>
      <c r="CP523" s="12"/>
      <c r="CQ523" s="12"/>
      <c r="CR523" s="12"/>
      <c r="CS523" s="12"/>
      <c r="CT523" s="12"/>
      <c r="CV523" s="12"/>
      <c r="CW523" s="12"/>
      <c r="CY523" s="12"/>
      <c r="CZ523" s="12"/>
      <c r="DA523" s="12"/>
      <c r="DB523" s="12"/>
      <c r="DC523" s="12"/>
      <c r="DD523" s="12"/>
      <c r="DE523" s="12"/>
      <c r="DF523" s="12"/>
      <c r="DG523" s="12"/>
      <c r="DH523" s="12"/>
      <c r="DI523" s="12"/>
      <c r="DJ523" s="12"/>
      <c r="DK523" s="12"/>
      <c r="DL523" s="12"/>
      <c r="DM523" s="12"/>
      <c r="DN523" s="12"/>
      <c r="DO523" s="12"/>
      <c r="DP523" s="12"/>
      <c r="DR523" s="12"/>
      <c r="DS523" s="12"/>
      <c r="DT523" s="12"/>
      <c r="DU523" s="12"/>
      <c r="DV523" s="12"/>
      <c r="DW523" s="12"/>
    </row>
    <row r="524" spans="1:127" ht="13.5">
      <c r="A524" s="14"/>
      <c r="B524" s="14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V524" s="12"/>
      <c r="W524" s="13"/>
      <c r="X524" s="12"/>
      <c r="Z524" s="12"/>
      <c r="AA524" s="12"/>
      <c r="AB524" s="12"/>
      <c r="AD524" s="12"/>
      <c r="AE524" s="12"/>
      <c r="AF524" s="12"/>
      <c r="AH524" s="12"/>
      <c r="AI524" s="12"/>
      <c r="AJ524" s="12"/>
      <c r="AL524" s="12"/>
      <c r="AM524" s="12"/>
      <c r="AN524" s="12"/>
      <c r="AO524" s="12"/>
      <c r="AP524" s="12"/>
      <c r="AQ524" s="12"/>
      <c r="AR524" s="12"/>
      <c r="AS524" s="12"/>
      <c r="AT524" s="12"/>
      <c r="AV524" s="12"/>
      <c r="AW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L524" s="12"/>
      <c r="BM524" s="12"/>
      <c r="BN524" s="12"/>
      <c r="BO524" s="12"/>
      <c r="BP524" s="12"/>
      <c r="BR524" s="12"/>
      <c r="BS524" s="12"/>
      <c r="BU524" s="12"/>
      <c r="BV524" s="12"/>
      <c r="BW524" s="12"/>
      <c r="BX524" s="12"/>
      <c r="BY524" s="12"/>
      <c r="CA524" s="12"/>
      <c r="CB524" s="12"/>
      <c r="CC524" s="12"/>
      <c r="CD524" s="12"/>
      <c r="CE524" s="12"/>
      <c r="CG524" s="12"/>
      <c r="CH524" s="12"/>
      <c r="CI524" s="12"/>
      <c r="CJ524" s="12"/>
      <c r="CK524" s="12"/>
      <c r="CM524" s="12"/>
      <c r="CN524" s="12"/>
      <c r="CP524" s="12"/>
      <c r="CQ524" s="12"/>
      <c r="CR524" s="12"/>
      <c r="CS524" s="12"/>
      <c r="CT524" s="12"/>
      <c r="CV524" s="12"/>
      <c r="CW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  <c r="DO524" s="12"/>
      <c r="DP524" s="12"/>
      <c r="DR524" s="12"/>
      <c r="DS524" s="12"/>
      <c r="DT524" s="12"/>
      <c r="DU524" s="12"/>
      <c r="DV524" s="12"/>
      <c r="DW524" s="12"/>
    </row>
    <row r="525" spans="1:127" ht="13.5">
      <c r="A525" s="14"/>
      <c r="B525" s="14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V525" s="12"/>
      <c r="W525" s="13"/>
      <c r="X525" s="12"/>
      <c r="Z525" s="12"/>
      <c r="AA525" s="12"/>
      <c r="AB525" s="12"/>
      <c r="AD525" s="12"/>
      <c r="AE525" s="12"/>
      <c r="AF525" s="12"/>
      <c r="AH525" s="12"/>
      <c r="AI525" s="12"/>
      <c r="AJ525" s="12"/>
      <c r="AL525" s="12"/>
      <c r="AM525" s="12"/>
      <c r="AN525" s="12"/>
      <c r="AO525" s="12"/>
      <c r="AP525" s="12"/>
      <c r="AQ525" s="12"/>
      <c r="AR525" s="12"/>
      <c r="AS525" s="12"/>
      <c r="AT525" s="12"/>
      <c r="AV525" s="12"/>
      <c r="AW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L525" s="12"/>
      <c r="BM525" s="12"/>
      <c r="BN525" s="12"/>
      <c r="BO525" s="12"/>
      <c r="BP525" s="12"/>
      <c r="BR525" s="12"/>
      <c r="BS525" s="12"/>
      <c r="BU525" s="12"/>
      <c r="BV525" s="12"/>
      <c r="BW525" s="12"/>
      <c r="BX525" s="12"/>
      <c r="BY525" s="12"/>
      <c r="CA525" s="12"/>
      <c r="CB525" s="12"/>
      <c r="CC525" s="12"/>
      <c r="CD525" s="12"/>
      <c r="CE525" s="12"/>
      <c r="CG525" s="12"/>
      <c r="CH525" s="12"/>
      <c r="CI525" s="12"/>
      <c r="CJ525" s="12"/>
      <c r="CK525" s="12"/>
      <c r="CM525" s="12"/>
      <c r="CN525" s="12"/>
      <c r="CP525" s="12"/>
      <c r="CQ525" s="12"/>
      <c r="CR525" s="12"/>
      <c r="CS525" s="12"/>
      <c r="CT525" s="12"/>
      <c r="CV525" s="12"/>
      <c r="CW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P525" s="12"/>
      <c r="DR525" s="12"/>
      <c r="DS525" s="12"/>
      <c r="DT525" s="12"/>
      <c r="DU525" s="12"/>
      <c r="DV525" s="12"/>
      <c r="DW525" s="12"/>
    </row>
    <row r="526" spans="1:127" ht="13.5">
      <c r="A526" s="14"/>
      <c r="B526" s="14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V526" s="12"/>
      <c r="W526" s="13"/>
      <c r="X526" s="12"/>
      <c r="Z526" s="12"/>
      <c r="AA526" s="12"/>
      <c r="AB526" s="12"/>
      <c r="AD526" s="12"/>
      <c r="AE526" s="12"/>
      <c r="AF526" s="12"/>
      <c r="AH526" s="12"/>
      <c r="AI526" s="12"/>
      <c r="AJ526" s="12"/>
      <c r="AL526" s="12"/>
      <c r="AM526" s="12"/>
      <c r="AN526" s="12"/>
      <c r="AO526" s="12"/>
      <c r="AP526" s="12"/>
      <c r="AQ526" s="12"/>
      <c r="AR526" s="12"/>
      <c r="AS526" s="12"/>
      <c r="AT526" s="12"/>
      <c r="AV526" s="12"/>
      <c r="AW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L526" s="12"/>
      <c r="BM526" s="12"/>
      <c r="BN526" s="12"/>
      <c r="BO526" s="12"/>
      <c r="BP526" s="12"/>
      <c r="BR526" s="12"/>
      <c r="BS526" s="12"/>
      <c r="BU526" s="12"/>
      <c r="BV526" s="12"/>
      <c r="BW526" s="12"/>
      <c r="BX526" s="12"/>
      <c r="BY526" s="12"/>
      <c r="CA526" s="12"/>
      <c r="CB526" s="12"/>
      <c r="CC526" s="12"/>
      <c r="CD526" s="12"/>
      <c r="CE526" s="12"/>
      <c r="CG526" s="12"/>
      <c r="CH526" s="12"/>
      <c r="CI526" s="12"/>
      <c r="CJ526" s="12"/>
      <c r="CK526" s="12"/>
      <c r="CM526" s="12"/>
      <c r="CN526" s="12"/>
      <c r="CP526" s="12"/>
      <c r="CQ526" s="12"/>
      <c r="CR526" s="12"/>
      <c r="CS526" s="12"/>
      <c r="CT526" s="12"/>
      <c r="CV526" s="12"/>
      <c r="CW526" s="12"/>
      <c r="CY526" s="12"/>
      <c r="CZ526" s="12"/>
      <c r="DA526" s="12"/>
      <c r="DB526" s="12"/>
      <c r="DC526" s="12"/>
      <c r="DD526" s="12"/>
      <c r="DE526" s="12"/>
      <c r="DF526" s="12"/>
      <c r="DG526" s="12"/>
      <c r="DH526" s="12"/>
      <c r="DI526" s="12"/>
      <c r="DJ526" s="12"/>
      <c r="DK526" s="12"/>
      <c r="DL526" s="12"/>
      <c r="DM526" s="12"/>
      <c r="DN526" s="12"/>
      <c r="DO526" s="12"/>
      <c r="DP526" s="12"/>
      <c r="DR526" s="12"/>
      <c r="DS526" s="12"/>
      <c r="DT526" s="12"/>
      <c r="DU526" s="12"/>
      <c r="DV526" s="12"/>
      <c r="DW526" s="12"/>
    </row>
    <row r="527" spans="1:127" ht="13.5">
      <c r="BA527" s="12"/>
      <c r="BB527" s="12"/>
    </row>
    <row r="528" spans="1:127" ht="13.5">
      <c r="BA528" s="12"/>
      <c r="BB528" s="12"/>
    </row>
    <row r="529" spans="53:54" ht="13.5">
      <c r="BA529" s="12"/>
      <c r="BB529" s="12"/>
    </row>
    <row r="530" spans="53:54" ht="13.5">
      <c r="BA530" s="12"/>
      <c r="BB530" s="12"/>
    </row>
    <row r="531" spans="53:54" ht="13.5">
      <c r="BA531" s="12"/>
      <c r="BB531" s="12"/>
    </row>
    <row r="532" spans="53:54" ht="13.5"/>
    <row r="533" spans="53:54" ht="13.5"/>
    <row r="534" spans="53:54" ht="13.5"/>
    <row r="535" spans="53:54" ht="13.5"/>
    <row r="536" spans="53:54" ht="13.5"/>
    <row r="537" spans="53:54" ht="13.5"/>
    <row r="538" spans="53:54" ht="13.5"/>
  </sheetData>
  <mergeCells count="131">
    <mergeCell ref="C2:V2"/>
    <mergeCell ref="C3:V3"/>
    <mergeCell ref="C4:V4"/>
    <mergeCell ref="V5:X5"/>
    <mergeCell ref="A6:A10"/>
    <mergeCell ref="B6:B10"/>
    <mergeCell ref="C6:C10"/>
    <mergeCell ref="D6:D10"/>
    <mergeCell ref="E6:H8"/>
    <mergeCell ref="I6:J8"/>
    <mergeCell ref="U8:X8"/>
    <mergeCell ref="DT6:DT10"/>
    <mergeCell ref="DU6:DW8"/>
    <mergeCell ref="Q7:AQ7"/>
    <mergeCell ref="AR7:BC7"/>
    <mergeCell ref="BD7:BF8"/>
    <mergeCell ref="BG7:BV7"/>
    <mergeCell ref="BW7:CE7"/>
    <mergeCell ref="CF7:CN7"/>
    <mergeCell ref="Q6:CW6"/>
    <mergeCell ref="CX6:CX10"/>
    <mergeCell ref="CY6:DA8"/>
    <mergeCell ref="DB6:DS6"/>
    <mergeCell ref="CO7:CQ8"/>
    <mergeCell ref="CR7:CT8"/>
    <mergeCell ref="CU7:CW8"/>
    <mergeCell ref="DB7:DD8"/>
    <mergeCell ref="DE7:DG8"/>
    <mergeCell ref="DH7:DJ8"/>
    <mergeCell ref="DK7:DM8"/>
    <mergeCell ref="DN7:DP8"/>
    <mergeCell ref="DQ7:DS8"/>
    <mergeCell ref="Q8:T8"/>
    <mergeCell ref="Y8:AB8"/>
    <mergeCell ref="AC8:AF8"/>
    <mergeCell ref="AG8:AJ8"/>
    <mergeCell ref="BZ8:CB8"/>
    <mergeCell ref="CC8:CE8"/>
    <mergeCell ref="CF8:CH8"/>
    <mergeCell ref="CI8:CK8"/>
    <mergeCell ref="CL8:CN8"/>
    <mergeCell ref="E9:E10"/>
    <mergeCell ref="F9:H9"/>
    <mergeCell ref="I9:I10"/>
    <mergeCell ref="K9:K10"/>
    <mergeCell ref="L9:L10"/>
    <mergeCell ref="BG8:BJ8"/>
    <mergeCell ref="BK8:BM8"/>
    <mergeCell ref="BN8:BP8"/>
    <mergeCell ref="BQ8:BS8"/>
    <mergeCell ref="BT8:BV8"/>
    <mergeCell ref="BW8:BY8"/>
    <mergeCell ref="AK8:AN8"/>
    <mergeCell ref="AO8:AQ8"/>
    <mergeCell ref="AR8:AT8"/>
    <mergeCell ref="AU8:AW8"/>
    <mergeCell ref="AX8:AZ8"/>
    <mergeCell ref="BA8:BC8"/>
    <mergeCell ref="K6:L8"/>
    <mergeCell ref="M6:P8"/>
    <mergeCell ref="Y9:Y10"/>
    <mergeCell ref="Z9:AB9"/>
    <mergeCell ref="AC9:AC10"/>
    <mergeCell ref="AD9:AF9"/>
    <mergeCell ref="AG9:AG10"/>
    <mergeCell ref="AH9:AJ9"/>
    <mergeCell ref="M9:M10"/>
    <mergeCell ref="N9:P9"/>
    <mergeCell ref="Q9:Q10"/>
    <mergeCell ref="R9:T9"/>
    <mergeCell ref="U9:U10"/>
    <mergeCell ref="V9:X9"/>
    <mergeCell ref="AU9:AU10"/>
    <mergeCell ref="AV9:AW9"/>
    <mergeCell ref="AX9:AX10"/>
    <mergeCell ref="AY9:AZ9"/>
    <mergeCell ref="BA9:BA10"/>
    <mergeCell ref="BB9:BC9"/>
    <mergeCell ref="AK9:AK10"/>
    <mergeCell ref="AL9:AN9"/>
    <mergeCell ref="AO9:AO10"/>
    <mergeCell ref="AP9:AQ9"/>
    <mergeCell ref="AR9:AR10"/>
    <mergeCell ref="AS9:AT9"/>
    <mergeCell ref="BN9:BN10"/>
    <mergeCell ref="BO9:BP9"/>
    <mergeCell ref="BQ9:BQ10"/>
    <mergeCell ref="BR9:BS9"/>
    <mergeCell ref="BT9:BT10"/>
    <mergeCell ref="BU9:BV9"/>
    <mergeCell ref="BD9:BD10"/>
    <mergeCell ref="BE9:BF9"/>
    <mergeCell ref="BG9:BG10"/>
    <mergeCell ref="BH9:BJ9"/>
    <mergeCell ref="BK9:BK10"/>
    <mergeCell ref="BL9:BM9"/>
    <mergeCell ref="CG9:CH9"/>
    <mergeCell ref="CI9:CI10"/>
    <mergeCell ref="CJ9:CK9"/>
    <mergeCell ref="CL9:CL10"/>
    <mergeCell ref="CM9:CN9"/>
    <mergeCell ref="BW9:BW10"/>
    <mergeCell ref="BX9:BY9"/>
    <mergeCell ref="BZ9:BZ10"/>
    <mergeCell ref="CA9:CB9"/>
    <mergeCell ref="CC9:CC10"/>
    <mergeCell ref="CD9:CE9"/>
    <mergeCell ref="DQ9:DQ10"/>
    <mergeCell ref="DR9:DS9"/>
    <mergeCell ref="DU9:DU10"/>
    <mergeCell ref="DV9:DW9"/>
    <mergeCell ref="A36:B36"/>
    <mergeCell ref="DH9:DH10"/>
    <mergeCell ref="DI9:DJ9"/>
    <mergeCell ref="DK9:DK10"/>
    <mergeCell ref="DL9:DM9"/>
    <mergeCell ref="DN9:DN10"/>
    <mergeCell ref="DO9:DP9"/>
    <mergeCell ref="CY9:CY10"/>
    <mergeCell ref="CZ9:DA9"/>
    <mergeCell ref="DB9:DB10"/>
    <mergeCell ref="DC9:DD9"/>
    <mergeCell ref="DE9:DE10"/>
    <mergeCell ref="DF9:DG9"/>
    <mergeCell ref="CO9:CO10"/>
    <mergeCell ref="CP9:CQ9"/>
    <mergeCell ref="CR9:CR10"/>
    <mergeCell ref="CS9:CT9"/>
    <mergeCell ref="CU9:CU10"/>
    <mergeCell ref="CV9:CW9"/>
    <mergeCell ref="CF9:CF10"/>
  </mergeCells>
  <pageMargins left="0" right="0" top="0" bottom="0" header="0" footer="0"/>
  <pageSetup paperSize="9" pageOrder="overThenDown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S1" sqref="S1:AI1048576"/>
    </sheetView>
  </sheetViews>
  <sheetFormatPr defaultColWidth="11.28515625" defaultRowHeight="13.5"/>
  <cols>
    <col min="1" max="1" width="5.140625" style="174" customWidth="1"/>
    <col min="2" max="9" width="11.28515625" style="175"/>
    <col min="10" max="10" width="11.28515625" style="174"/>
    <col min="11" max="14" width="11.28515625" style="175"/>
    <col min="15" max="18" width="11.28515625" style="174"/>
    <col min="19" max="16384" width="11.28515625" style="175"/>
  </cols>
  <sheetData>
    <row r="1" spans="1:18" ht="16.5">
      <c r="C1" s="141" t="s">
        <v>80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76"/>
      <c r="R1" s="176"/>
    </row>
    <row r="2" spans="1:18" ht="16.5">
      <c r="C2" s="141" t="s">
        <v>101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76"/>
      <c r="R2" s="176"/>
    </row>
    <row r="3" spans="1:18">
      <c r="Q3" s="174" t="s">
        <v>2</v>
      </c>
    </row>
    <row r="4" spans="1:18" ht="41.25" customHeight="1">
      <c r="A4" s="142" t="s">
        <v>70</v>
      </c>
      <c r="B4" s="142" t="s">
        <v>3</v>
      </c>
      <c r="C4" s="177" t="s">
        <v>81</v>
      </c>
      <c r="D4" s="178"/>
      <c r="E4" s="178"/>
      <c r="F4" s="179"/>
      <c r="G4" s="180" t="s">
        <v>85</v>
      </c>
      <c r="H4" s="180" t="s">
        <v>82</v>
      </c>
      <c r="I4" s="180" t="s">
        <v>86</v>
      </c>
      <c r="J4" s="180" t="s">
        <v>87</v>
      </c>
      <c r="K4" s="177" t="s">
        <v>97</v>
      </c>
      <c r="L4" s="178"/>
      <c r="M4" s="178"/>
      <c r="N4" s="179"/>
      <c r="O4" s="180" t="s">
        <v>96</v>
      </c>
      <c r="P4" s="180" t="s">
        <v>82</v>
      </c>
      <c r="Q4" s="180" t="s">
        <v>88</v>
      </c>
      <c r="R4" s="180" t="s">
        <v>89</v>
      </c>
    </row>
    <row r="5" spans="1:18" ht="28.5" customHeight="1">
      <c r="A5" s="143"/>
      <c r="B5" s="143"/>
      <c r="C5" s="181" t="s">
        <v>84</v>
      </c>
      <c r="D5" s="77" t="s">
        <v>40</v>
      </c>
      <c r="E5" s="78"/>
      <c r="F5" s="79"/>
      <c r="G5" s="180"/>
      <c r="H5" s="180"/>
      <c r="I5" s="180"/>
      <c r="J5" s="180"/>
      <c r="K5" s="181" t="s">
        <v>84</v>
      </c>
      <c r="L5" s="77" t="s">
        <v>40</v>
      </c>
      <c r="M5" s="78"/>
      <c r="N5" s="79"/>
      <c r="O5" s="180"/>
      <c r="P5" s="180"/>
      <c r="Q5" s="180"/>
      <c r="R5" s="180"/>
    </row>
    <row r="6" spans="1:18" ht="27">
      <c r="A6" s="143"/>
      <c r="B6" s="143"/>
      <c r="C6" s="181"/>
      <c r="D6" s="154" t="s">
        <v>83</v>
      </c>
      <c r="E6" s="155" t="s">
        <v>43</v>
      </c>
      <c r="F6" s="155" t="s">
        <v>44</v>
      </c>
      <c r="G6" s="180"/>
      <c r="H6" s="180"/>
      <c r="I6" s="180"/>
      <c r="J6" s="180"/>
      <c r="K6" s="181"/>
      <c r="L6" s="154" t="s">
        <v>83</v>
      </c>
      <c r="M6" s="155" t="s">
        <v>43</v>
      </c>
      <c r="N6" s="155" t="s">
        <v>44</v>
      </c>
      <c r="O6" s="180"/>
      <c r="P6" s="180"/>
      <c r="Q6" s="180"/>
      <c r="R6" s="180"/>
    </row>
    <row r="7" spans="1:18">
      <c r="A7" s="182"/>
      <c r="B7" s="182"/>
      <c r="C7" s="49">
        <v>1</v>
      </c>
      <c r="D7" s="49"/>
      <c r="E7" s="49">
        <v>3</v>
      </c>
      <c r="F7" s="49">
        <v>4</v>
      </c>
      <c r="G7" s="49">
        <v>5</v>
      </c>
      <c r="H7" s="49">
        <v>6</v>
      </c>
      <c r="I7" s="49">
        <v>7</v>
      </c>
      <c r="J7" s="49">
        <v>8</v>
      </c>
      <c r="K7" s="49">
        <v>9</v>
      </c>
      <c r="L7" s="49"/>
      <c r="M7" s="49">
        <v>11</v>
      </c>
      <c r="N7" s="49">
        <v>12</v>
      </c>
      <c r="O7" s="49">
        <v>13</v>
      </c>
      <c r="P7" s="49">
        <v>14</v>
      </c>
      <c r="Q7" s="49">
        <v>15</v>
      </c>
      <c r="R7" s="49">
        <v>16</v>
      </c>
    </row>
    <row r="8" spans="1:18" ht="15" customHeight="1">
      <c r="A8" s="183">
        <v>1</v>
      </c>
      <c r="B8" s="24" t="s">
        <v>75</v>
      </c>
      <c r="C8" s="15">
        <f>'4'!Q12</f>
        <v>90450</v>
      </c>
      <c r="D8" s="15">
        <f>'4'!R12</f>
        <v>26719</v>
      </c>
      <c r="E8" s="15">
        <f>'4'!S12</f>
        <v>22373.823</v>
      </c>
      <c r="F8" s="15">
        <f>E8/C8*100</f>
        <v>24.736122719734659</v>
      </c>
      <c r="G8" s="184">
        <v>42782.5</v>
      </c>
      <c r="H8" s="184">
        <v>16983.5</v>
      </c>
      <c r="I8" s="15">
        <v>13000</v>
      </c>
      <c r="J8" s="15">
        <v>5497.2</v>
      </c>
      <c r="K8" s="15">
        <f>'4'!Y12</f>
        <v>36450</v>
      </c>
      <c r="L8" s="15">
        <f>'4'!Z12</f>
        <v>11473</v>
      </c>
      <c r="M8" s="15">
        <f>'4'!AA12</f>
        <v>10727.3235</v>
      </c>
      <c r="N8" s="15">
        <f>M8/K8*100</f>
        <v>29.430242798353913</v>
      </c>
      <c r="O8" s="184">
        <v>66552.100000000006</v>
      </c>
      <c r="P8" s="184">
        <v>35355.800000000003</v>
      </c>
      <c r="Q8" s="184">
        <v>10000</v>
      </c>
      <c r="R8" s="185">
        <v>4740.3</v>
      </c>
    </row>
    <row r="9" spans="1:18" ht="15" customHeight="1">
      <c r="A9" s="183">
        <v>2</v>
      </c>
      <c r="B9" s="24" t="s">
        <v>76</v>
      </c>
      <c r="C9" s="15">
        <f>'4'!Q13</f>
        <v>59200</v>
      </c>
      <c r="D9" s="15">
        <f>'4'!R13</f>
        <v>22266.7</v>
      </c>
      <c r="E9" s="15">
        <f>'4'!S13</f>
        <v>19704.613000000001</v>
      </c>
      <c r="F9" s="15">
        <f t="shared" ref="F9:F30" si="0">E9/C9*100</f>
        <v>33.284819256756762</v>
      </c>
      <c r="G9" s="184">
        <v>52234.6</v>
      </c>
      <c r="H9" s="184">
        <v>18935.8</v>
      </c>
      <c r="I9" s="19">
        <v>0</v>
      </c>
      <c r="J9" s="19">
        <v>3591.5</v>
      </c>
      <c r="K9" s="15">
        <f>'4'!Y13</f>
        <v>44000</v>
      </c>
      <c r="L9" s="15">
        <f>'4'!Z13</f>
        <v>10000</v>
      </c>
      <c r="M9" s="15">
        <f>'4'!AA13</f>
        <v>9353.7710000000006</v>
      </c>
      <c r="N9" s="15">
        <f t="shared" ref="N9:N32" si="1">M9/K9*100</f>
        <v>21.258570454545456</v>
      </c>
      <c r="O9" s="184">
        <v>162718.1</v>
      </c>
      <c r="P9" s="184">
        <v>124492.2</v>
      </c>
      <c r="Q9" s="19">
        <v>0</v>
      </c>
      <c r="R9" s="19">
        <v>1199.4000000000001</v>
      </c>
    </row>
    <row r="10" spans="1:18" s="186" customFormat="1" ht="15" customHeight="1">
      <c r="A10" s="183">
        <v>3</v>
      </c>
      <c r="B10" s="22" t="s">
        <v>77</v>
      </c>
      <c r="C10" s="15">
        <f>'4'!Q14</f>
        <v>50900</v>
      </c>
      <c r="D10" s="15">
        <f>'4'!R14</f>
        <v>13966.7</v>
      </c>
      <c r="E10" s="15">
        <f>'4'!S14</f>
        <v>12970.717700000001</v>
      </c>
      <c r="F10" s="15">
        <f t="shared" si="0"/>
        <v>25.482745972495092</v>
      </c>
      <c r="G10" s="184">
        <v>23765.9</v>
      </c>
      <c r="H10" s="184">
        <v>12613.5</v>
      </c>
      <c r="I10" s="185">
        <v>3200</v>
      </c>
      <c r="J10" s="185">
        <v>0</v>
      </c>
      <c r="K10" s="15">
        <f>'4'!Y14</f>
        <v>18300</v>
      </c>
      <c r="L10" s="15">
        <f>'4'!Z14</f>
        <v>9005.1</v>
      </c>
      <c r="M10" s="15">
        <f>'4'!AA14</f>
        <v>8757.1980000000003</v>
      </c>
      <c r="N10" s="15">
        <f t="shared" si="1"/>
        <v>47.853540983606557</v>
      </c>
      <c r="O10" s="184">
        <v>9800</v>
      </c>
      <c r="P10" s="184">
        <v>6357</v>
      </c>
      <c r="Q10" s="185">
        <v>800</v>
      </c>
      <c r="R10" s="185">
        <v>0</v>
      </c>
    </row>
    <row r="11" spans="1:18" ht="15" customHeight="1">
      <c r="A11" s="183">
        <v>4</v>
      </c>
      <c r="B11" s="22" t="s">
        <v>78</v>
      </c>
      <c r="C11" s="15">
        <f>'4'!Q15</f>
        <v>31709.952000000001</v>
      </c>
      <c r="D11" s="15">
        <f>'4'!R15</f>
        <v>10351.699999999999</v>
      </c>
      <c r="E11" s="15">
        <f>'4'!S15</f>
        <v>11012.817999999999</v>
      </c>
      <c r="F11" s="15">
        <f t="shared" si="0"/>
        <v>34.729847588542547</v>
      </c>
      <c r="G11" s="184">
        <v>21948.799999999999</v>
      </c>
      <c r="H11" s="184">
        <v>14407.8</v>
      </c>
      <c r="I11" s="19">
        <v>0</v>
      </c>
      <c r="J11" s="19">
        <v>1221</v>
      </c>
      <c r="K11" s="15">
        <f>'4'!Y15</f>
        <v>29686.9</v>
      </c>
      <c r="L11" s="15">
        <f>'4'!Z15</f>
        <v>9895.6</v>
      </c>
      <c r="M11" s="15">
        <f>'4'!AA15</f>
        <v>15228.2744</v>
      </c>
      <c r="N11" s="15">
        <f t="shared" si="1"/>
        <v>51.296276808962872</v>
      </c>
      <c r="O11" s="184">
        <v>185075.6</v>
      </c>
      <c r="P11" s="184">
        <v>105898.9</v>
      </c>
      <c r="Q11" s="41">
        <v>0</v>
      </c>
      <c r="R11" s="41">
        <v>5225.6000000000004</v>
      </c>
    </row>
    <row r="12" spans="1:18" ht="15" customHeight="1">
      <c r="A12" s="183">
        <v>5</v>
      </c>
      <c r="B12" s="22" t="s">
        <v>68</v>
      </c>
      <c r="C12" s="15">
        <f>'4'!Q16</f>
        <v>17814</v>
      </c>
      <c r="D12" s="15">
        <f>'4'!R16</f>
        <v>7033.4</v>
      </c>
      <c r="E12" s="15">
        <f>'4'!S16</f>
        <v>8878.7800000000007</v>
      </c>
      <c r="F12" s="15">
        <f t="shared" si="0"/>
        <v>49.841585270012359</v>
      </c>
      <c r="G12" s="184">
        <v>12500</v>
      </c>
      <c r="H12" s="184">
        <v>7559</v>
      </c>
      <c r="I12" s="187">
        <v>0</v>
      </c>
      <c r="J12" s="187">
        <v>0</v>
      </c>
      <c r="K12" s="15">
        <f>'4'!Y16</f>
        <v>8825</v>
      </c>
      <c r="L12" s="15">
        <f>'4'!Z16</f>
        <v>3050.7</v>
      </c>
      <c r="M12" s="15">
        <f>'4'!AA16</f>
        <v>2084.7939999999999</v>
      </c>
      <c r="N12" s="15">
        <f t="shared" si="1"/>
        <v>23.62372804532578</v>
      </c>
      <c r="O12" s="184">
        <v>48429.8</v>
      </c>
      <c r="P12" s="184">
        <v>29965.4</v>
      </c>
      <c r="Q12" s="187">
        <v>0</v>
      </c>
      <c r="R12" s="187">
        <v>0</v>
      </c>
    </row>
    <row r="13" spans="1:18" ht="15" customHeight="1">
      <c r="A13" s="183">
        <v>6</v>
      </c>
      <c r="B13" s="22" t="s">
        <v>73</v>
      </c>
      <c r="C13" s="15">
        <f>'4'!Q17</f>
        <v>69200</v>
      </c>
      <c r="D13" s="15">
        <f>'4'!R17</f>
        <v>27866.7</v>
      </c>
      <c r="E13" s="15">
        <f>'4'!S17</f>
        <v>17941.951000000001</v>
      </c>
      <c r="F13" s="15">
        <f t="shared" si="0"/>
        <v>25.927674855491329</v>
      </c>
      <c r="G13" s="185">
        <v>124425.3</v>
      </c>
      <c r="H13" s="184">
        <v>57228.800000000003</v>
      </c>
      <c r="I13" s="184">
        <v>0</v>
      </c>
      <c r="J13" s="184">
        <v>0</v>
      </c>
      <c r="K13" s="15">
        <f>'4'!Y17</f>
        <v>3200</v>
      </c>
      <c r="L13" s="15">
        <f>'4'!Z17</f>
        <v>1266.7</v>
      </c>
      <c r="M13" s="15">
        <f>'4'!AA17</f>
        <v>526.38689999999997</v>
      </c>
      <c r="N13" s="15">
        <f t="shared" si="1"/>
        <v>16.449590624999999</v>
      </c>
      <c r="O13" s="185">
        <v>18866</v>
      </c>
      <c r="P13" s="184">
        <v>9666.7999999999993</v>
      </c>
      <c r="Q13" s="184">
        <v>0</v>
      </c>
      <c r="R13" s="185">
        <v>0</v>
      </c>
    </row>
    <row r="14" spans="1:18" ht="15" customHeight="1">
      <c r="A14" s="183">
        <v>7</v>
      </c>
      <c r="B14" s="22" t="s">
        <v>46</v>
      </c>
      <c r="C14" s="15">
        <f>'4'!Q18</f>
        <v>658.7</v>
      </c>
      <c r="D14" s="15">
        <f>'4'!R18</f>
        <v>658.7</v>
      </c>
      <c r="E14" s="15">
        <f>'4'!S18</f>
        <v>658.68700000000001</v>
      </c>
      <c r="F14" s="15">
        <f t="shared" si="0"/>
        <v>99.998026415667212</v>
      </c>
      <c r="G14" s="184">
        <v>6718.8</v>
      </c>
      <c r="H14" s="184">
        <v>2199.1999999999998</v>
      </c>
      <c r="I14" s="184">
        <v>0</v>
      </c>
      <c r="J14" s="184">
        <v>0</v>
      </c>
      <c r="K14" s="15">
        <f>'4'!Y18</f>
        <v>3.1</v>
      </c>
      <c r="L14" s="15">
        <f>'4'!Z18</f>
        <v>3.1</v>
      </c>
      <c r="M14" s="15">
        <f>'4'!AA18</f>
        <v>3.1</v>
      </c>
      <c r="N14" s="15">
        <f t="shared" si="1"/>
        <v>100</v>
      </c>
      <c r="O14" s="184">
        <v>0</v>
      </c>
      <c r="P14" s="184">
        <v>0</v>
      </c>
      <c r="Q14" s="184">
        <v>0</v>
      </c>
      <c r="R14" s="185">
        <v>0</v>
      </c>
    </row>
    <row r="15" spans="1:18" ht="15" customHeight="1">
      <c r="A15" s="183">
        <v>8</v>
      </c>
      <c r="B15" s="22" t="s">
        <v>47</v>
      </c>
      <c r="C15" s="15">
        <f>'4'!Q19</f>
        <v>951.3</v>
      </c>
      <c r="D15" s="15">
        <f>'4'!R19</f>
        <v>100.3</v>
      </c>
      <c r="E15" s="15">
        <f>'4'!S19</f>
        <v>324.77199999999999</v>
      </c>
      <c r="F15" s="15">
        <f t="shared" si="0"/>
        <v>34.13980868285504</v>
      </c>
      <c r="G15" s="184">
        <v>69.599999999999994</v>
      </c>
      <c r="H15" s="184">
        <v>0</v>
      </c>
      <c r="I15" s="184">
        <v>0</v>
      </c>
      <c r="J15" s="184">
        <v>0</v>
      </c>
      <c r="K15" s="15">
        <f>'4'!Y19</f>
        <v>1993</v>
      </c>
      <c r="L15" s="15">
        <f>'4'!Z19</f>
        <v>900</v>
      </c>
      <c r="M15" s="15">
        <f>'4'!AA19</f>
        <v>1261.6500000000001</v>
      </c>
      <c r="N15" s="15">
        <f t="shared" si="1"/>
        <v>63.304064224786757</v>
      </c>
      <c r="O15" s="184">
        <v>205</v>
      </c>
      <c r="P15" s="184">
        <v>0</v>
      </c>
      <c r="Q15" s="184">
        <v>205</v>
      </c>
      <c r="R15" s="185">
        <v>98.4</v>
      </c>
    </row>
    <row r="16" spans="1:18" ht="15" customHeight="1">
      <c r="A16" s="183">
        <v>9</v>
      </c>
      <c r="B16" s="22" t="s">
        <v>48</v>
      </c>
      <c r="C16" s="15">
        <f>'4'!Q20</f>
        <v>629.6</v>
      </c>
      <c r="D16" s="15">
        <f>'4'!R20</f>
        <v>209.9</v>
      </c>
      <c r="E16" s="15">
        <f>'4'!S20</f>
        <v>138.63499999999999</v>
      </c>
      <c r="F16" s="15">
        <f t="shared" si="0"/>
        <v>22.019536213468868</v>
      </c>
      <c r="G16" s="184">
        <v>156.6</v>
      </c>
      <c r="H16" s="184">
        <v>61.2</v>
      </c>
      <c r="I16" s="184">
        <v>0</v>
      </c>
      <c r="J16" s="184">
        <v>10.9</v>
      </c>
      <c r="K16" s="15">
        <f>'4'!Y20</f>
        <v>100</v>
      </c>
      <c r="L16" s="15">
        <f>'4'!Z20</f>
        <v>33.299999999999997</v>
      </c>
      <c r="M16" s="15">
        <f>'4'!AA20</f>
        <v>46</v>
      </c>
      <c r="N16" s="15">
        <f t="shared" si="1"/>
        <v>46</v>
      </c>
      <c r="O16" s="184">
        <v>0</v>
      </c>
      <c r="P16" s="184">
        <v>0</v>
      </c>
      <c r="Q16" s="185">
        <v>0</v>
      </c>
      <c r="R16" s="185">
        <v>0</v>
      </c>
    </row>
    <row r="17" spans="1:18" ht="15" customHeight="1">
      <c r="A17" s="183">
        <v>10</v>
      </c>
      <c r="B17" s="22" t="s">
        <v>49</v>
      </c>
      <c r="C17" s="15">
        <f>'4'!Q21</f>
        <v>6284.9</v>
      </c>
      <c r="D17" s="15">
        <f>'4'!R21</f>
        <v>2095</v>
      </c>
      <c r="E17" s="15">
        <f>'4'!S21</f>
        <v>1431.1420000000001</v>
      </c>
      <c r="F17" s="15">
        <f t="shared" si="0"/>
        <v>22.771118076659931</v>
      </c>
      <c r="G17" s="184">
        <v>1725.6</v>
      </c>
      <c r="H17" s="184">
        <v>659.4</v>
      </c>
      <c r="I17" s="184">
        <v>0</v>
      </c>
      <c r="J17" s="184">
        <v>0</v>
      </c>
      <c r="K17" s="15">
        <f>'4'!Y21</f>
        <v>4359.1000000000004</v>
      </c>
      <c r="L17" s="15">
        <f>'4'!Z21</f>
        <v>2179.5</v>
      </c>
      <c r="M17" s="15">
        <f>'4'!AA21</f>
        <v>2179.8809999999999</v>
      </c>
      <c r="N17" s="15">
        <f t="shared" si="1"/>
        <v>50.007593310545751</v>
      </c>
      <c r="O17" s="184">
        <v>12361.5</v>
      </c>
      <c r="P17" s="184">
        <v>7952.9</v>
      </c>
      <c r="Q17" s="185">
        <v>0</v>
      </c>
      <c r="R17" s="185">
        <v>0</v>
      </c>
    </row>
    <row r="18" spans="1:18" ht="15" customHeight="1">
      <c r="A18" s="183">
        <v>11</v>
      </c>
      <c r="B18" s="22" t="s">
        <v>50</v>
      </c>
      <c r="C18" s="15">
        <f>'4'!Q22</f>
        <v>12400</v>
      </c>
      <c r="D18" s="15">
        <f>'4'!R22</f>
        <v>5900</v>
      </c>
      <c r="E18" s="15">
        <f>'4'!S22</f>
        <v>3411.95</v>
      </c>
      <c r="F18" s="15">
        <f t="shared" si="0"/>
        <v>27.515725806451613</v>
      </c>
      <c r="G18" s="184">
        <v>7815</v>
      </c>
      <c r="H18" s="184">
        <v>2890.2</v>
      </c>
      <c r="I18" s="15">
        <v>1746.9</v>
      </c>
      <c r="J18" s="15">
        <v>664.9</v>
      </c>
      <c r="K18" s="15">
        <f>'4'!Y22</f>
        <v>11300</v>
      </c>
      <c r="L18" s="15">
        <f>'4'!Z22</f>
        <v>4100</v>
      </c>
      <c r="M18" s="15">
        <f>'4'!AA22</f>
        <v>2782.306</v>
      </c>
      <c r="N18" s="15">
        <f t="shared" si="1"/>
        <v>24.622176991150443</v>
      </c>
      <c r="O18" s="184">
        <v>18000</v>
      </c>
      <c r="P18" s="184">
        <v>12391.6</v>
      </c>
      <c r="Q18" s="185">
        <v>2313.9</v>
      </c>
      <c r="R18" s="185">
        <v>691.9</v>
      </c>
    </row>
    <row r="19" spans="1:18" ht="15" customHeight="1">
      <c r="A19" s="183">
        <v>12</v>
      </c>
      <c r="B19" s="22" t="s">
        <v>51</v>
      </c>
      <c r="C19" s="15">
        <f>'4'!Q23</f>
        <v>1635.8</v>
      </c>
      <c r="D19" s="15">
        <f>'4'!R23</f>
        <v>703.3</v>
      </c>
      <c r="E19" s="15">
        <f>'4'!S23</f>
        <v>529.26099999999997</v>
      </c>
      <c r="F19" s="15">
        <f t="shared" si="0"/>
        <v>32.354872233769413</v>
      </c>
      <c r="G19" s="19">
        <v>596.70000000000005</v>
      </c>
      <c r="H19" s="19">
        <v>156.30000000000001</v>
      </c>
      <c r="I19" s="19">
        <v>260.10000000000002</v>
      </c>
      <c r="J19" s="21">
        <v>123.6</v>
      </c>
      <c r="K19" s="15">
        <f>'4'!Y23</f>
        <v>480.1</v>
      </c>
      <c r="L19" s="15">
        <f>'4'!Z23</f>
        <v>240.1</v>
      </c>
      <c r="M19" s="15">
        <f>'4'!AA23</f>
        <v>240.1</v>
      </c>
      <c r="N19" s="15">
        <f t="shared" si="1"/>
        <v>50.010414496979791</v>
      </c>
      <c r="O19" s="188">
        <v>654.70000000000005</v>
      </c>
      <c r="P19" s="188">
        <v>629.1</v>
      </c>
      <c r="Q19" s="187">
        <v>0</v>
      </c>
      <c r="R19" s="187">
        <v>0</v>
      </c>
    </row>
    <row r="20" spans="1:18" ht="15" customHeight="1">
      <c r="A20" s="183">
        <v>13</v>
      </c>
      <c r="B20" s="22" t="s">
        <v>52</v>
      </c>
      <c r="C20" s="15">
        <f>'4'!Q24</f>
        <v>7217.3</v>
      </c>
      <c r="D20" s="15">
        <f>'4'!R24</f>
        <v>1852</v>
      </c>
      <c r="E20" s="15">
        <f>'4'!S24</f>
        <v>2446.8000000000002</v>
      </c>
      <c r="F20" s="15">
        <f t="shared" si="0"/>
        <v>33.901874662269826</v>
      </c>
      <c r="G20" s="184">
        <v>6176.5</v>
      </c>
      <c r="H20" s="184">
        <v>2889.5</v>
      </c>
      <c r="I20" s="184">
        <v>0</v>
      </c>
      <c r="J20" s="15">
        <v>0</v>
      </c>
      <c r="K20" s="15">
        <f>'4'!Y24</f>
        <v>5569</v>
      </c>
      <c r="L20" s="15">
        <f>'4'!Z24</f>
        <v>1233.3</v>
      </c>
      <c r="M20" s="15">
        <f>'4'!AA24</f>
        <v>1042.097</v>
      </c>
      <c r="N20" s="15">
        <f t="shared" si="1"/>
        <v>18.712461842341533</v>
      </c>
      <c r="O20" s="184">
        <v>23324.2</v>
      </c>
      <c r="P20" s="184">
        <v>13619.3</v>
      </c>
      <c r="Q20" s="184">
        <v>0</v>
      </c>
      <c r="R20" s="185">
        <v>0</v>
      </c>
    </row>
    <row r="21" spans="1:18" ht="15" customHeight="1">
      <c r="A21" s="183">
        <v>14</v>
      </c>
      <c r="B21" s="22" t="s">
        <v>53</v>
      </c>
      <c r="C21" s="15">
        <f>'4'!Q25</f>
        <v>4548.7</v>
      </c>
      <c r="D21" s="15">
        <f>'4'!R25</f>
        <v>1590.6</v>
      </c>
      <c r="E21" s="15">
        <f>'4'!S25</f>
        <v>682.08699999999999</v>
      </c>
      <c r="F21" s="15">
        <f t="shared" si="0"/>
        <v>14.995207421900764</v>
      </c>
      <c r="G21" s="184">
        <v>2680.2</v>
      </c>
      <c r="H21" s="184">
        <v>1157.4000000000001</v>
      </c>
      <c r="I21" s="184">
        <v>0</v>
      </c>
      <c r="J21" s="15">
        <v>45.5</v>
      </c>
      <c r="K21" s="15">
        <f>'4'!Y25</f>
        <v>2889.1</v>
      </c>
      <c r="L21" s="15">
        <f>'4'!Z25</f>
        <v>1209.0999999999999</v>
      </c>
      <c r="M21" s="15">
        <f>'4'!AA25</f>
        <v>417.99</v>
      </c>
      <c r="N21" s="15">
        <f t="shared" si="1"/>
        <v>14.467827351078192</v>
      </c>
      <c r="O21" s="184">
        <v>11473.2</v>
      </c>
      <c r="P21" s="184">
        <v>8159.1</v>
      </c>
      <c r="Q21" s="184">
        <v>0</v>
      </c>
      <c r="R21" s="185">
        <v>21.4</v>
      </c>
    </row>
    <row r="22" spans="1:18" ht="15" customHeight="1">
      <c r="A22" s="183">
        <v>15</v>
      </c>
      <c r="B22" s="22" t="s">
        <v>54</v>
      </c>
      <c r="C22" s="15">
        <f>'4'!Q26</f>
        <v>1854.2</v>
      </c>
      <c r="D22" s="15">
        <f>'4'!R26</f>
        <v>680.7</v>
      </c>
      <c r="E22" s="15">
        <f>'4'!S26</f>
        <v>808.31799999999998</v>
      </c>
      <c r="F22" s="15">
        <f t="shared" si="0"/>
        <v>43.593894941214536</v>
      </c>
      <c r="G22" s="184">
        <v>224.3</v>
      </c>
      <c r="H22" s="184">
        <v>0</v>
      </c>
      <c r="I22" s="184">
        <v>224.3</v>
      </c>
      <c r="J22" s="15">
        <v>0</v>
      </c>
      <c r="K22" s="15">
        <f>'4'!Y26</f>
        <v>1454.3</v>
      </c>
      <c r="L22" s="15">
        <f>'4'!Z26</f>
        <v>650</v>
      </c>
      <c r="M22" s="15">
        <f>'4'!AA26</f>
        <v>554.66999999999996</v>
      </c>
      <c r="N22" s="15">
        <f t="shared" si="1"/>
        <v>38.139998624767927</v>
      </c>
      <c r="O22" s="184">
        <v>3284.6</v>
      </c>
      <c r="P22" s="184">
        <v>3377.4</v>
      </c>
      <c r="Q22" s="184">
        <v>120</v>
      </c>
      <c r="R22" s="185">
        <v>0</v>
      </c>
    </row>
    <row r="23" spans="1:18" ht="15" customHeight="1">
      <c r="A23" s="183">
        <v>16</v>
      </c>
      <c r="B23" s="22" t="s">
        <v>55</v>
      </c>
      <c r="C23" s="15">
        <f>'4'!Q27</f>
        <v>900</v>
      </c>
      <c r="D23" s="15">
        <f>'4'!R27</f>
        <v>490</v>
      </c>
      <c r="E23" s="15">
        <f>'4'!S27</f>
        <v>294.09800000000001</v>
      </c>
      <c r="F23" s="15">
        <f t="shared" si="0"/>
        <v>32.677555555555557</v>
      </c>
      <c r="G23" s="184">
        <v>229.5</v>
      </c>
      <c r="H23" s="184">
        <v>61.2</v>
      </c>
      <c r="I23" s="184">
        <v>0</v>
      </c>
      <c r="J23" s="15">
        <v>0</v>
      </c>
      <c r="K23" s="15">
        <f>'4'!Y27</f>
        <v>3900</v>
      </c>
      <c r="L23" s="15">
        <f>'4'!Z27</f>
        <v>933.3</v>
      </c>
      <c r="M23" s="15">
        <f>'4'!AA27</f>
        <v>791.8</v>
      </c>
      <c r="N23" s="15">
        <f t="shared" si="1"/>
        <v>20.302564102564101</v>
      </c>
      <c r="O23" s="184">
        <v>3856.7</v>
      </c>
      <c r="P23" s="184">
        <v>2666.1</v>
      </c>
      <c r="Q23" s="184">
        <v>1085.4000000000001</v>
      </c>
      <c r="R23" s="185">
        <v>225</v>
      </c>
    </row>
    <row r="24" spans="1:18" ht="15" customHeight="1">
      <c r="A24" s="183">
        <v>17</v>
      </c>
      <c r="B24" s="22" t="s">
        <v>56</v>
      </c>
      <c r="C24" s="15">
        <f>'4'!Q28</f>
        <v>380</v>
      </c>
      <c r="D24" s="15">
        <f>'4'!R28</f>
        <v>80.900000000000006</v>
      </c>
      <c r="E24" s="15">
        <f>'4'!S28</f>
        <v>141</v>
      </c>
      <c r="F24" s="15">
        <f t="shared" si="0"/>
        <v>37.105263157894733</v>
      </c>
      <c r="G24" s="184">
        <v>146</v>
      </c>
      <c r="H24" s="184">
        <v>94.1</v>
      </c>
      <c r="I24" s="185">
        <v>0</v>
      </c>
      <c r="J24" s="15">
        <v>0</v>
      </c>
      <c r="K24" s="15">
        <f>'4'!Y28</f>
        <v>596.4</v>
      </c>
      <c r="L24" s="15">
        <f>'4'!Z28</f>
        <v>150</v>
      </c>
      <c r="M24" s="15">
        <f>'4'!AA28</f>
        <v>66</v>
      </c>
      <c r="N24" s="15">
        <f t="shared" si="1"/>
        <v>11.066398390342053</v>
      </c>
      <c r="O24" s="184">
        <v>2045</v>
      </c>
      <c r="P24" s="184">
        <v>1147.2</v>
      </c>
      <c r="Q24" s="184">
        <v>0</v>
      </c>
      <c r="R24" s="185">
        <v>0</v>
      </c>
    </row>
    <row r="25" spans="1:18" ht="15" customHeight="1">
      <c r="A25" s="183">
        <v>18</v>
      </c>
      <c r="B25" s="22" t="s">
        <v>57</v>
      </c>
      <c r="C25" s="15">
        <f>'4'!Q29</f>
        <v>1064.8</v>
      </c>
      <c r="D25" s="15">
        <f>'4'!R29</f>
        <v>355</v>
      </c>
      <c r="E25" s="15">
        <f>'4'!S29</f>
        <v>123.193</v>
      </c>
      <c r="F25" s="15">
        <f t="shared" si="0"/>
        <v>11.569590533433509</v>
      </c>
      <c r="G25" s="184">
        <v>940.9</v>
      </c>
      <c r="H25" s="184">
        <v>395.1</v>
      </c>
      <c r="I25" s="185">
        <v>0</v>
      </c>
      <c r="J25" s="15">
        <v>0</v>
      </c>
      <c r="K25" s="15">
        <f>'4'!Y29</f>
        <v>1723.5</v>
      </c>
      <c r="L25" s="15">
        <f>'4'!Z29</f>
        <v>574.4</v>
      </c>
      <c r="M25" s="15">
        <f>'4'!AA29</f>
        <v>194.1</v>
      </c>
      <c r="N25" s="15">
        <f t="shared" si="1"/>
        <v>11.261966927763272</v>
      </c>
      <c r="O25" s="184">
        <v>2142.1999999999998</v>
      </c>
      <c r="P25" s="184">
        <v>2266.8000000000002</v>
      </c>
      <c r="Q25" s="184">
        <v>200</v>
      </c>
      <c r="R25" s="185">
        <v>0</v>
      </c>
    </row>
    <row r="26" spans="1:18" ht="15" customHeight="1">
      <c r="A26" s="183">
        <v>19</v>
      </c>
      <c r="B26" s="22" t="s">
        <v>58</v>
      </c>
      <c r="C26" s="15">
        <f>'4'!Q30</f>
        <v>3885.5</v>
      </c>
      <c r="D26" s="15">
        <f>'4'!R30</f>
        <v>1300</v>
      </c>
      <c r="E26" s="15">
        <f>'4'!S30</f>
        <v>431.226</v>
      </c>
      <c r="F26" s="15">
        <f t="shared" si="0"/>
        <v>11.098339981984301</v>
      </c>
      <c r="G26" s="184">
        <v>2583.6</v>
      </c>
      <c r="H26" s="184">
        <v>1022.5</v>
      </c>
      <c r="I26" s="185">
        <v>0</v>
      </c>
      <c r="J26" s="15">
        <v>0</v>
      </c>
      <c r="K26" s="15">
        <f>'4'!Y30</f>
        <v>2581.6999999999998</v>
      </c>
      <c r="L26" s="15">
        <f>'4'!Z30</f>
        <v>900</v>
      </c>
      <c r="M26" s="15">
        <f>'4'!AA30</f>
        <v>618.54</v>
      </c>
      <c r="N26" s="15">
        <f t="shared" si="1"/>
        <v>23.958631909207114</v>
      </c>
      <c r="O26" s="184">
        <v>11988.9</v>
      </c>
      <c r="P26" s="184">
        <v>7587.4</v>
      </c>
      <c r="Q26" s="184">
        <v>0</v>
      </c>
      <c r="R26" s="185">
        <v>0</v>
      </c>
    </row>
    <row r="27" spans="1:18" ht="15" customHeight="1">
      <c r="A27" s="183">
        <v>20</v>
      </c>
      <c r="B27" s="189" t="s">
        <v>74</v>
      </c>
      <c r="C27" s="15">
        <f>'4'!Q31</f>
        <v>806</v>
      </c>
      <c r="D27" s="15">
        <f>'4'!R31</f>
        <v>366.7</v>
      </c>
      <c r="E27" s="15">
        <f>'4'!S31</f>
        <v>478.32900000000001</v>
      </c>
      <c r="F27" s="15">
        <f t="shared" si="0"/>
        <v>59.346029776674939</v>
      </c>
      <c r="G27" s="184">
        <v>1418.6</v>
      </c>
      <c r="H27" s="184">
        <v>392.5</v>
      </c>
      <c r="I27" s="185">
        <v>0</v>
      </c>
      <c r="J27" s="15">
        <v>0</v>
      </c>
      <c r="K27" s="15">
        <f>'4'!Y31</f>
        <v>1590.6</v>
      </c>
      <c r="L27" s="15">
        <f>'4'!Z31</f>
        <v>795.3</v>
      </c>
      <c r="M27" s="15">
        <f>'4'!AA31</f>
        <v>795.3</v>
      </c>
      <c r="N27" s="15">
        <f t="shared" si="1"/>
        <v>50</v>
      </c>
      <c r="O27" s="184">
        <v>1403.3</v>
      </c>
      <c r="P27" s="184">
        <v>1036.5999999999999</v>
      </c>
      <c r="Q27" s="184">
        <v>0</v>
      </c>
      <c r="R27" s="185">
        <v>0</v>
      </c>
    </row>
    <row r="28" spans="1:18" ht="15" customHeight="1">
      <c r="A28" s="183">
        <v>21</v>
      </c>
      <c r="B28" s="22" t="s">
        <v>60</v>
      </c>
      <c r="C28" s="15">
        <f>'4'!Q32</f>
        <v>645.20000000000005</v>
      </c>
      <c r="D28" s="15">
        <f>'4'!R32</f>
        <v>183.3</v>
      </c>
      <c r="E28" s="15">
        <f>'4'!S32</f>
        <v>224.64600000000002</v>
      </c>
      <c r="F28" s="15">
        <f t="shared" si="0"/>
        <v>34.818040917544948</v>
      </c>
      <c r="G28" s="184">
        <v>260.5</v>
      </c>
      <c r="H28" s="184">
        <v>108.9</v>
      </c>
      <c r="I28" s="185">
        <v>0</v>
      </c>
      <c r="J28" s="15">
        <v>0</v>
      </c>
      <c r="K28" s="15">
        <f>'4'!Y32</f>
        <v>371.6</v>
      </c>
      <c r="L28" s="15">
        <f>'4'!Z32</f>
        <v>158</v>
      </c>
      <c r="M28" s="15">
        <f>'4'!AA32</f>
        <v>160.19999999999999</v>
      </c>
      <c r="N28" s="15">
        <f t="shared" si="1"/>
        <v>43.110871905274486</v>
      </c>
      <c r="O28" s="184">
        <v>738.1</v>
      </c>
      <c r="P28" s="184">
        <v>463.5</v>
      </c>
      <c r="Q28" s="184">
        <v>0</v>
      </c>
      <c r="R28" s="185">
        <v>0</v>
      </c>
    </row>
    <row r="29" spans="1:18" ht="15" customHeight="1">
      <c r="A29" s="183">
        <v>22</v>
      </c>
      <c r="B29" s="22" t="s">
        <v>61</v>
      </c>
      <c r="C29" s="15">
        <f>'4'!Q33</f>
        <v>2702</v>
      </c>
      <c r="D29" s="15">
        <f>'4'!R33</f>
        <v>1012</v>
      </c>
      <c r="E29" s="15">
        <f>'4'!S33</f>
        <v>1004.117</v>
      </c>
      <c r="F29" s="15">
        <f t="shared" si="0"/>
        <v>37.161991117690597</v>
      </c>
      <c r="G29" s="184">
        <v>489.1</v>
      </c>
      <c r="H29" s="184">
        <v>290.3</v>
      </c>
      <c r="I29" s="19">
        <v>0</v>
      </c>
      <c r="J29" s="19">
        <v>0</v>
      </c>
      <c r="K29" s="15">
        <f>'4'!Y33</f>
        <v>2355</v>
      </c>
      <c r="L29" s="15">
        <f>'4'!Z33</f>
        <v>1112.2</v>
      </c>
      <c r="M29" s="15">
        <f>'4'!AA33</f>
        <v>1114.75</v>
      </c>
      <c r="N29" s="15">
        <f t="shared" si="1"/>
        <v>47.335456475583868</v>
      </c>
      <c r="O29" s="184">
        <v>1244.3</v>
      </c>
      <c r="P29" s="184">
        <v>1120.9000000000001</v>
      </c>
      <c r="Q29" s="188">
        <v>476</v>
      </c>
      <c r="R29" s="188">
        <v>60</v>
      </c>
    </row>
    <row r="30" spans="1:18" ht="15" customHeight="1">
      <c r="A30" s="183">
        <v>23</v>
      </c>
      <c r="B30" s="22" t="s">
        <v>62</v>
      </c>
      <c r="C30" s="15">
        <f>'4'!Q34</f>
        <v>6230</v>
      </c>
      <c r="D30" s="15">
        <f>'4'!R34</f>
        <v>2688</v>
      </c>
      <c r="E30" s="15">
        <f>'4'!S34</f>
        <v>1826.635</v>
      </c>
      <c r="F30" s="15">
        <f t="shared" si="0"/>
        <v>29.319983948635635</v>
      </c>
      <c r="G30" s="184">
        <v>3969.2</v>
      </c>
      <c r="H30" s="184">
        <v>1437.1</v>
      </c>
      <c r="I30" s="185">
        <v>0</v>
      </c>
      <c r="J30" s="15">
        <v>307.60000000000002</v>
      </c>
      <c r="K30" s="15">
        <f>'4'!Y34</f>
        <v>4509</v>
      </c>
      <c r="L30" s="15">
        <f>'4'!Z34</f>
        <v>2268.6999999999998</v>
      </c>
      <c r="M30" s="15">
        <f>'4'!AA34</f>
        <v>2269.018</v>
      </c>
      <c r="N30" s="15">
        <f t="shared" si="1"/>
        <v>50.321978265690838</v>
      </c>
      <c r="O30" s="184">
        <v>6959.3</v>
      </c>
      <c r="P30" s="184">
        <v>4892.1000000000004</v>
      </c>
      <c r="Q30" s="184">
        <v>0</v>
      </c>
      <c r="R30" s="185">
        <v>0</v>
      </c>
    </row>
    <row r="31" spans="1:18" ht="15" customHeight="1">
      <c r="A31" s="183">
        <v>24</v>
      </c>
      <c r="B31" s="22" t="s">
        <v>63</v>
      </c>
      <c r="C31" s="15">
        <f>'4'!Q35</f>
        <v>570.70000000000005</v>
      </c>
      <c r="D31" s="15">
        <f>'4'!R35</f>
        <v>216.8</v>
      </c>
      <c r="E31" s="15">
        <f>'4'!S35</f>
        <v>66.834000000000003</v>
      </c>
      <c r="F31" s="15">
        <f>E31/C31*100</f>
        <v>11.710881373751533</v>
      </c>
      <c r="G31" s="184">
        <v>1716.9</v>
      </c>
      <c r="H31" s="184">
        <v>663.1</v>
      </c>
      <c r="I31" s="185">
        <v>0</v>
      </c>
      <c r="J31" s="185">
        <v>0</v>
      </c>
      <c r="K31" s="15">
        <f>'4'!Y35</f>
        <v>1474.6</v>
      </c>
      <c r="L31" s="15">
        <f>'4'!Z35</f>
        <v>516.79999999999995</v>
      </c>
      <c r="M31" s="15">
        <f>'4'!AA35</f>
        <v>516.79999999999995</v>
      </c>
      <c r="N31" s="15">
        <f t="shared" si="1"/>
        <v>35.046792350467918</v>
      </c>
      <c r="O31" s="184">
        <v>3848.1</v>
      </c>
      <c r="P31" s="184">
        <v>2347.1</v>
      </c>
      <c r="Q31" s="184">
        <v>0</v>
      </c>
      <c r="R31" s="184">
        <v>0</v>
      </c>
    </row>
    <row r="32" spans="1:18" ht="20.25" customHeight="1">
      <c r="A32" s="190" t="s">
        <v>79</v>
      </c>
      <c r="B32" s="191"/>
      <c r="C32" s="28">
        <f>SUM(C8:C31)</f>
        <v>372638.652</v>
      </c>
      <c r="D32" s="28">
        <f>SUM(D8:D31)</f>
        <v>128687.39999999998</v>
      </c>
      <c r="E32" s="28">
        <f t="shared" ref="E32" si="2">SUM(E8:E31)</f>
        <v>107904.43269999998</v>
      </c>
      <c r="F32" s="42">
        <f>E32/C32*100</f>
        <v>28.956854615285582</v>
      </c>
      <c r="G32" s="28">
        <f>SUM(G8:G31)</f>
        <v>315574.6999999999</v>
      </c>
      <c r="H32" s="28">
        <f t="shared" ref="H32:M32" si="3">SUM(H8:H31)</f>
        <v>142206.39999999999</v>
      </c>
      <c r="I32" s="28">
        <f t="shared" si="3"/>
        <v>18431.3</v>
      </c>
      <c r="J32" s="28">
        <f t="shared" si="3"/>
        <v>11462.2</v>
      </c>
      <c r="K32" s="28">
        <f t="shared" si="3"/>
        <v>187712.00000000003</v>
      </c>
      <c r="L32" s="28">
        <f t="shared" si="3"/>
        <v>62648.2</v>
      </c>
      <c r="M32" s="28">
        <f t="shared" si="3"/>
        <v>61732.049799999993</v>
      </c>
      <c r="N32" s="42">
        <f t="shared" si="1"/>
        <v>32.886576137913394</v>
      </c>
      <c r="O32" s="28">
        <f t="shared" ref="O32:R32" si="4">SUM(O8:O31)</f>
        <v>594970.69999999995</v>
      </c>
      <c r="P32" s="28">
        <f t="shared" si="4"/>
        <v>381393.19999999995</v>
      </c>
      <c r="Q32" s="28">
        <f t="shared" si="4"/>
        <v>15200.3</v>
      </c>
      <c r="R32" s="28">
        <f t="shared" si="4"/>
        <v>12262</v>
      </c>
    </row>
  </sheetData>
  <mergeCells count="19">
    <mergeCell ref="C1:P1"/>
    <mergeCell ref="C2:P2"/>
    <mergeCell ref="A4:A7"/>
    <mergeCell ref="B4:B7"/>
    <mergeCell ref="C4:F4"/>
    <mergeCell ref="G4:G6"/>
    <mergeCell ref="H4:H6"/>
    <mergeCell ref="I4:I6"/>
    <mergeCell ref="J4:J6"/>
    <mergeCell ref="K4:N4"/>
    <mergeCell ref="A32:B32"/>
    <mergeCell ref="O4:O6"/>
    <mergeCell ref="P4:P6"/>
    <mergeCell ref="Q4:Q6"/>
    <mergeCell ref="R4:R6"/>
    <mergeCell ref="C5:C6"/>
    <mergeCell ref="D5:F5"/>
    <mergeCell ref="K5:K6"/>
    <mergeCell ref="L5:N5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4</vt:lpstr>
      <vt:lpstr>ap-4</vt:lpstr>
      <vt:lpstr>'4'!Print_Titles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2018-05-07T13:39:45Z</dcterms:modified>
</cp:coreProperties>
</file>