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1" i="1" l="1"/>
  <c r="H111" i="1"/>
  <c r="E135" i="1" l="1"/>
  <c r="E117" i="1"/>
  <c r="C117" i="1"/>
  <c r="E111" i="1"/>
  <c r="E108" i="1"/>
  <c r="E102" i="1"/>
  <c r="E92" i="1"/>
  <c r="E73" i="1"/>
  <c r="E67" i="1"/>
  <c r="E62" i="1"/>
  <c r="E53" i="1" s="1"/>
  <c r="E47" i="1"/>
  <c r="E21" i="1"/>
  <c r="E14" i="1"/>
  <c r="E7" i="1"/>
  <c r="C135" i="1"/>
  <c r="C111" i="1"/>
  <c r="C108" i="1"/>
  <c r="C102" i="1"/>
  <c r="C92" i="1"/>
  <c r="C91" i="1" s="1"/>
  <c r="C73" i="1"/>
  <c r="C67" i="1"/>
  <c r="C62" i="1"/>
  <c r="C54" i="1"/>
  <c r="C53" i="1" s="1"/>
  <c r="C47" i="1"/>
  <c r="C21" i="1"/>
  <c r="C14" i="1"/>
  <c r="C7" i="1"/>
  <c r="E91" i="1" l="1"/>
  <c r="E142" i="1"/>
  <c r="C142" i="1"/>
</calcChain>
</file>

<file path=xl/sharedStrings.xml><?xml version="1.0" encoding="utf-8"?>
<sst xmlns="http://schemas.openxmlformats.org/spreadsheetml/2006/main" count="268" uniqueCount="183">
  <si>
    <t>N</t>
  </si>
  <si>
    <t>Նախատեսված ծրագրերն ու միջոցառումները</t>
  </si>
  <si>
    <t>2018թ.  նախատեսված բյուջեն (հազ.դրամ)</t>
  </si>
  <si>
    <t>Ֆինանսավորման աղբյուրը</t>
  </si>
  <si>
    <t xml:space="preserve"> ԱՐԴՅՈՒՆԱԲԵՐՈՒԹՅՈՒՆ, ՓՄՁ ԵՎ ՄԱՍՆԱՎՈՐ ՀԱՏՎԱԾԻ ԶԱՐԳԱՑՈՒՄ</t>
  </si>
  <si>
    <t>ՓՄՁ ԶԱԿ-ի կողմից մարզում իրականացվող միջոցառումներ</t>
  </si>
  <si>
    <t>ՀՀ պետական բյուջե</t>
  </si>
  <si>
    <t>10 ՓՄՁ սուբյեկտի  վարկային երաշխավորությունների տրամադրում</t>
  </si>
  <si>
    <t>Լիմոնադի արտադրամասի հիմնում/Հովք/</t>
  </si>
  <si>
    <t>Մասնավոր ներդրողներ</t>
  </si>
  <si>
    <t>Բողկի և կարտոֆիլի լվացման և փաթեթավորման կետի հիմնում/Սպայկա/</t>
  </si>
  <si>
    <t>Արտադրական ծավալների ընդլայնում/&lt;&lt;Զեոլիտ Պրո&gt;&gt; ՍՊԸ. &lt;&lt;ՏավուշՏեքստիլ&gt;&gt; ՍՊԸ, Իջևանի &lt;&lt;Բենտոնիտ&gt;&gt; ԲԲԸ և այլն</t>
  </si>
  <si>
    <t xml:space="preserve">30 ՓՄՁ սուբյեկտների  վարկերի տրամադրում </t>
  </si>
  <si>
    <t>Հայաստանի ամերիկյան համալսարանի Թրփանջյան գյուղական տարածքների զարգացման ծրագիր</t>
  </si>
  <si>
    <t xml:space="preserve"> ԶԲՈՍԱՇՐՋՈՒԹՅՈՒՆ   </t>
  </si>
  <si>
    <t xml:space="preserve">Մարզի տարածքում իրականացվող ոլորտային ծրագրեր Հյուրանոցառեստորանային համալիրներ, հյուրատներ, հանգստի գոտիներ և այլն  </t>
  </si>
  <si>
    <t>"ՅԵԼԼ ԷՔՍԹՐԻՄ ՊԱՐԿ" ՍՊԸ</t>
  </si>
  <si>
    <t>Հանգստի գոտու հիմնում/Հովք/</t>
  </si>
  <si>
    <t>Գյուղական տուրիզմի զարգացման ծրագիր</t>
  </si>
  <si>
    <t>ՄԱԿ</t>
  </si>
  <si>
    <t>Աջակցություն Դիլիջանին և հարակից բնակավայրերին/Տուրիզմի կենտրոնի հիմնում/</t>
  </si>
  <si>
    <t>ԵՄ, ՀՀ կառավարություն, &lt;&lt;ԻԴԵԱ&gt;&gt; հիմնադրամ</t>
  </si>
  <si>
    <t xml:space="preserve">Տուրիզմի զարգացման ծրագրի իրականացում </t>
  </si>
  <si>
    <t xml:space="preserve">&lt;&lt;Տրանսկովկասյան արահետ&gt;&gt; ՀԿ </t>
  </si>
  <si>
    <t xml:space="preserve"> ԳՅՈՒՂԱՏՆՏԵՍՈՒԹՅՈՒՆ  </t>
  </si>
  <si>
    <t>Զեյթուն-Հաղթանակ ջրհան կայանի II և III ջրանցքների ձախ ճյուղերի վերականգնում /3500գծմ/</t>
  </si>
  <si>
    <t>Վարկային ծրագրեր</t>
  </si>
  <si>
    <t>Ոռոգման համակարգերի վերանորոգում</t>
  </si>
  <si>
    <t>ՀՀ Պ/Բ</t>
  </si>
  <si>
    <t xml:space="preserve">Բույսերի պաշտպանության միջոցառումների ծրագիր
</t>
  </si>
  <si>
    <t xml:space="preserve"> Աջակցություն գյուղատնտեսական
 հողօգտա գործողներին մատչելի գներով
պարարտանյութերի ձեռքբերման
 համար </t>
  </si>
  <si>
    <t xml:space="preserve">Հողերի  ագրոքիմիական հետազոտության 
և բերրիության    բարձրացման
միջոցառումներ </t>
  </si>
  <si>
    <t>2.874.0</t>
  </si>
  <si>
    <t>Ժամանակակից տեխնոլոգիաներով մշակվող ինտենսիվ պտղատու այգիների հիմնման համար վարկային տոկոսադրույքների սուբսիդավորում» պիլոտային ծրագիր</t>
  </si>
  <si>
    <t xml:space="preserve">Հակակարկտային ցանցերի ներդրման համար տրամադրվող վարկերի տոկոսադրույքների սուբսիդավորման ծրագիր </t>
  </si>
  <si>
    <t>Կաթիլային ոռոգման համակարգերի ներդրման համար տրամադրվող վարկերի տոկոսադրույքների սուբսիդավորման ծրագիր</t>
  </si>
  <si>
    <t>Գյուղատնտեսության ոլորտին տրամադրվող վարկերի տոկոսադրույքների սուբսիդավորման ծրագիր</t>
  </si>
  <si>
    <t>Հայաստանի Հանրապետությունում գյուղատնտեսական տեխնիկայի ֆինանսական վարձակալության` լիզինգի պետական աջակցության ծրագիր</t>
  </si>
  <si>
    <t>Գյուղատնտեսական կենդանիների պատվաստում</t>
  </si>
  <si>
    <t>Գյուղատնտեսական հումքի մթերումների (գնումների) նպատակով ագրովերամշակման ոլորտին տրամադրվող վարկերի տոկոսադրույքների սուբսիդավորման ծրագիր</t>
  </si>
  <si>
    <t>Համայնքների գյուղատնտեսական ռեսուրսների կառավարման և մրցունակության երկրորդ ծրագրի Բաղադրիչ 1-ի շրջանակներում մարզի համայնքներում նախատեսվող աշխատանքներ</t>
  </si>
  <si>
    <t xml:space="preserve"> Գյուղատնտեսական ծրագրերի իրականացում/արոտների կառավարում, ջրարբիացում և այլն/</t>
  </si>
  <si>
    <t>ՌԶԳ</t>
  </si>
  <si>
    <t xml:space="preserve"> Գյուղատնտեսական ծրագրերի իրականացում /չորանոցներ,ջերմոցներ և այլն/</t>
  </si>
  <si>
    <t>&lt;&lt;ՕՔՍՖԱՄ&gt;&gt; Հայաստան</t>
  </si>
  <si>
    <t>Գյուղատնտեսական ծրագրերի իրականացում/անասնապահություն, կաթի վերամշակում, տնկիների տրամադրում և այլն/</t>
  </si>
  <si>
    <t>&lt;&lt;ՀիմնաՏավուշ&gt;&gt; զարգացման հիմնադրամ</t>
  </si>
  <si>
    <t>&lt;&lt;ՀիմնաՏավուշ&gt;&gt; զարգացման հիմնադրամի այլ ծրագրեր</t>
  </si>
  <si>
    <t>Ֆրանսիայի արտգործ նախարարություն</t>
  </si>
  <si>
    <t>Սառնարանային տնտեսության հիմնում Աչաջուր համայնքում</t>
  </si>
  <si>
    <t>Մասնավոր ներդրումներ</t>
  </si>
  <si>
    <t>Պասհածոների գործարանի հիմնում/Այրում/</t>
  </si>
  <si>
    <t>5 հա ջերմոցային տնտեսության հիմնում/Աչաջուր/</t>
  </si>
  <si>
    <t>Մարզի գյուղական համայնքներում իրականացվող գյուղատնտեսական ծրագրեր/չորանոցներ, ջերմոցներ, ցորենի մթերման կետ, գինու շշալցման մինի արտադրամասեր և այլն/</t>
  </si>
  <si>
    <t>Տավուշի մարզի ինտեգրված և հավասարակշռված տնտեսական զարգացում ծրագիր</t>
  </si>
  <si>
    <t>ԵՄ, ՀՀ կառավարություն, սեփական ներդրումներ</t>
  </si>
  <si>
    <t>Համայնքներում իրականացվող  ոլորտային ծրագրեր  /տրամադրվող 3-5% վարկային ռեսուրսների շրջանակներում/</t>
  </si>
  <si>
    <t>Այլ աղբյուրներ</t>
  </si>
  <si>
    <t>Ավանդական և նոր ինտենսիվ այգիների հիմնում</t>
  </si>
  <si>
    <t>Գյուղատնտեսական ծրագրերի իրականացում</t>
  </si>
  <si>
    <t>Համայնքային բյուջե</t>
  </si>
  <si>
    <t>ԲՆԱՊԱՀՊԱՆՈՒԹՅՈՒՆ</t>
  </si>
  <si>
    <t>Իջևան, Բերդ, Նոյեմբերյան համայնքներում աղբարկղերի տեղադրում</t>
  </si>
  <si>
    <t>Արոտավայրերի կառավարում</t>
  </si>
  <si>
    <t>Ռազմավարական Զարգաացման Գործակալություն</t>
  </si>
  <si>
    <t>&lt;&lt;Դիլիջան&gt;&gt; Ազգային պարկում իրականացվող դրամաշնորհային ծրագիր</t>
  </si>
  <si>
    <t>ՀՀ բնապահպ. Նախարարություն, &lt;&lt;Կովկաս&gt;&gt; բնության պահպանության հիմնադրամ</t>
  </si>
  <si>
    <t>&lt;&lt;ՀՀ բնության հատուկ պահպանվող տարածքներին հարակից էկհամակարգերի կայուն կառավարում և համայնքների կարողությունների հզորացում&gt;&gt; ծրագիր</t>
  </si>
  <si>
    <t>Միջազգային դոնոր կազմակերպություններ</t>
  </si>
  <si>
    <t>Համայնքներում իրականացվող  ոլորտային ծրագրեր  (աղբահանություն)</t>
  </si>
  <si>
    <t>ՍՈՑԻԱԼԱԿԱՆ  ՈԼՈՐՏ</t>
  </si>
  <si>
    <t>Կրթություն</t>
  </si>
  <si>
    <t>Դպրոցական &lt;&lt;Կայուն Ազգային սնունդ&gt;&gt; ծրագիր</t>
  </si>
  <si>
    <t>Հանրակրթական դպրոցների մանկավարժներին և դպրոցահասակ երեխաներին տրանսպորտային ծառայությունների մատուցում</t>
  </si>
  <si>
    <t>Ատեստավորման միջոցով որակավորում ստացած ուսուցիչներին հավելավճարների տրամադրում</t>
  </si>
  <si>
    <t>Հանրակրթական ուսուցում</t>
  </si>
  <si>
    <t>Նախադպրոցական կրթություն</t>
  </si>
  <si>
    <t>Կողբի &lt;&lt;Թումո&gt;&gt; կենտրոնի հիմնում</t>
  </si>
  <si>
    <t>Մարզի կրթական ոլորտում նախատեսվող ծրագրեր</t>
  </si>
  <si>
    <t>Տեղական և միջազգային կազմակերպություններ</t>
  </si>
  <si>
    <t xml:space="preserve"> Մշակույթ, սպորտ և երիտասարդության հարցեր</t>
  </si>
  <si>
    <t>Մարզում մշակութային միջոցառումների կազմակերպում</t>
  </si>
  <si>
    <t>Հայաստանի Հանրապետության և մայիսյան հերոսամարտերի 100-ամյակին և ՀՀ անկախության օրվան նվիրված միջոցառումների իրականացում</t>
  </si>
  <si>
    <t>Երաժշտական և արվեստի դպրոցներում ազգային, փողային և լարային նվագարանների գծով ուսուցում</t>
  </si>
  <si>
    <t>Համայնքներում իրականացվող  ոլորտային աշխատանքներ, ծրագրեր /մարզական,մշակութային ծառայություններ/</t>
  </si>
  <si>
    <t xml:space="preserve"> Առողջապահություն</t>
  </si>
  <si>
    <t>Նոյեմբերյանի բժշկական կենտրոնին սարքավորումների և դեղորայքի տրամադրում</t>
  </si>
  <si>
    <t>ՀՀՀ</t>
  </si>
  <si>
    <t>Իջևանի, Նոյեմբերյանի և Բերդի  բժշկական կենտրոններում  անհետաձգելի բուժ օգնության բաժանմունքների հիմնում</t>
  </si>
  <si>
    <t>Միջազգային Կարմիր խաչ</t>
  </si>
  <si>
    <t>Սահմանամերձ համայնքների բուժ-կետերի և ամբուլատորիաների վերանորոգում, բուժ անձնակազնի վերապատրաստում</t>
  </si>
  <si>
    <t>ՀՕՖ</t>
  </si>
  <si>
    <t>Դիլիջանի &lt;&lt;Իռ-Վինգ&gt;&gt; ՍՊԸ-ի հիվանդանոցային մասնաշենքի վերանորոգում</t>
  </si>
  <si>
    <t>մասնավոր</t>
  </si>
  <si>
    <t>Մարզի առողջապահության գլոբալ բյուջեն</t>
  </si>
  <si>
    <t xml:space="preserve"> Սոցիալական  պաշտպանություն</t>
  </si>
  <si>
    <t>Պետական հիմնարկներիրի աշխատակիցների սոցիալական  փաթեթով ապահովում</t>
  </si>
  <si>
    <t>Գործազուրկների, աշխատանքից ազատման ռիսկ ունեցող, ինչպես նաև ազատազրկման ձևով պատիժը կրելու ավարտին վեց ամիս մնացած աշխատանք փնտրող անձանց մասնագիտական ուսուցման կազմակերպում (կրթաթոշակ+ուսուցման կազմակերպում)</t>
  </si>
  <si>
    <t>Աշխատաշուկայում անմրցունակ անձանց աշխատանքի տեղավորման դեպքում գործատուին աշխատավարձի մասնակի փոխհատուցման և հաշմանդամություն ունեցող անձին ուղեկցողի համար դրամական օգնության տրամադրում</t>
  </si>
  <si>
    <t>Ձեռք բերած մասնագիտությամբ մասնագիտական աշխատանքային փորձ ձեռք բերելու համար գործազուրկներին աջակցության տրամադրում</t>
  </si>
  <si>
    <t>Աշխատանքի տոնավաճառի կազմակերպում</t>
  </si>
  <si>
    <t>Գործազուրկին այլ վայրում աշխատանքի տեղավորման աջակցության տրամադրում (այդ թվում 2016-2017թթ.անցողիկ գումարը)</t>
  </si>
  <si>
    <t>Աշխատաշուկայում անմրցունակ անձանց աշխատանքի տեղավորման դեպքում գործատուին միանվագ փոխհատուցման տրամադրում</t>
  </si>
  <si>
    <t>Աշխատաշուկայում անմրցունակ անձանց գործատուներին այցելության համար դրամական օգնության տրամադրում</t>
  </si>
  <si>
    <t>Աշխատաշուկայում անմրցունակ անձանց փոքր ձեռնարկատիրական գործունեության աջակցության տրամադրում</t>
  </si>
  <si>
    <t>Սեզոնային զբաղվածության խթանման միջոցով գյուղացիական տնտեսությանն աջակցության տրամադրում</t>
  </si>
  <si>
    <t>Աշխատաշուկայում անմրցունակ և մասնագիտություն չունեցող երիտասարդ մայրերի համար գործատուի մոտ մասնագիտական ուսուցման կազմակերպում</t>
  </si>
  <si>
    <t>Երեխաների գիշերօթիկ խնամքի ծառայություններ</t>
  </si>
  <si>
    <t>Երեխաների խնամքի ցերեկային կենտրոնների կողմից կյանքի դժվարին իրավիճակում հայտնված երեխաների սոցիալական հոգածության ծառայություններ</t>
  </si>
  <si>
    <t>Կենսամակարդակի բարձրացմանն ուղղված նպաստների ծրագրով 2018թ. ֆինանսական միջոցների հատկացումներ</t>
  </si>
  <si>
    <t xml:space="preserve">Այլ նպաստներ </t>
  </si>
  <si>
    <t>Սոցիալական ծրագրերին ուղղվող միջոցներ</t>
  </si>
  <si>
    <t>Սոցիալական ծրագրերի իրականացում</t>
  </si>
  <si>
    <t>ԵՆԹԱԿԱՌՈՒՑՎԱԾՔՆԵՐ</t>
  </si>
  <si>
    <t>Ճանապարհաշինություն -                                                        այդ թվում</t>
  </si>
  <si>
    <t>Միջպետական և հանրապետական նշանակության ավտոճանապարհների ձմեռային,  ընթացիկ պահպանության և  շահագործման  աշխատանքներ</t>
  </si>
  <si>
    <t>Վարագավանք տանող ավտոճանապարհի փլուզված հատվածի վերանորոգում ծրագրի նախագծահետազոտական աշխատանքներ</t>
  </si>
  <si>
    <t>Մ-16, Մ-4-Ոսկեպար-Նոյեմբերյան-Մ-6 ավտոճանապարհի նախագծահե-տազոտական,գեոդեզիա-քարտեզագրական աշխատանքներ</t>
  </si>
  <si>
    <t>Տավուշի մարզի մարզային  նշանակության ավտոմոբիլային ճանապարհների ձմեռային, ընթացիկ պահպանության և շահագործման աշխատանքներ</t>
  </si>
  <si>
    <t>Հ36-Մովսես-Չորաթան-Նարաշեն կմ0+000-կմ5+587 ավտոճանապարհ</t>
  </si>
  <si>
    <t>ՀԲ</t>
  </si>
  <si>
    <t>Հ64 Բերդ-Արծվաբերդ-Չինարի կմ0+000-կմ4+540 հիմնանորոգման աշխատանքներ</t>
  </si>
  <si>
    <t>ՀՀ Տավուշի մարզի Խաչարձան համայնքի կենտրոն տանող ճանապարհահատվածի հիմնանորոգման աշխատանքներ</t>
  </si>
  <si>
    <t>&lt;Հայաստան&gt; համահայկական հիմնադրամ</t>
  </si>
  <si>
    <t>Մարզի համայնքների կողմից իրականացվող ճանապարհաշինական աշխատանքներ</t>
  </si>
  <si>
    <t xml:space="preserve"> Տ-10-35  /Մ-6/ - Արճիս կմ0+000-կմ3+671 մարզային նշանակության ավտոճանապարհի հիմնանորոգման աշխատանքներ</t>
  </si>
  <si>
    <t>Ջրամատակարարում և ջրահեռացում</t>
  </si>
  <si>
    <t>Վարագավանի ջրամատակարարման համակարգի վթարված հատվածի վերակառուցում</t>
  </si>
  <si>
    <t>ՀՏԶՀ</t>
  </si>
  <si>
    <t>Վարագավանի ջրամատակարարման համակարգի վերակառուցում</t>
  </si>
  <si>
    <t>Վ. Ծաղկավանի ջրամատակարարման համակարգի վերակառուցում</t>
  </si>
  <si>
    <t>Վ. Ծաղկավանի  ջրամատակարարման համակարգի վերակառուցում</t>
  </si>
  <si>
    <t xml:space="preserve">Համայնքներում իրականացվող  ոլորտային ծրագրեր  </t>
  </si>
  <si>
    <t>Գազիֆիկացում</t>
  </si>
  <si>
    <t>Համակարգում նախատեսվող աշխատանքներ</t>
  </si>
  <si>
    <t>&lt;&lt;Գազպրոմ-Արմենիա&gt;&gt;ՓԲԸ /մասնավոր/</t>
  </si>
  <si>
    <t>Հաղարծնի վանական համալիրի գազատարի վերակառուցում</t>
  </si>
  <si>
    <t>Էներգետիկա</t>
  </si>
  <si>
    <t>Արևային/Ֆոտովոլտային/ կայանների տեղադրում</t>
  </si>
  <si>
    <t xml:space="preserve">ՄԱԿ-ի ԳԷՀ </t>
  </si>
  <si>
    <t>Էներգաարդյունավետ վառարանների տրամադրում</t>
  </si>
  <si>
    <t>Համայնքներում իրականացվող  ոլորտային ծրագրեր  (լուսավորություն)</t>
  </si>
  <si>
    <t>ՀԷՑ  ՓԲԸ-ի կողմից Տավուշի մարզում նախատեսվող աշխատանքներ</t>
  </si>
  <si>
    <t>ՀԷՑ  ՓԲԸ /մասնավոր/</t>
  </si>
  <si>
    <t>Էներգախնայող համակարգերի ներդրում</t>
  </si>
  <si>
    <t>ՔԱՂԱՔԱՇԻՆՈՒԹՅՈՒՆ</t>
  </si>
  <si>
    <t>Խաշթառակ համայնքի մանկապարտեզի օգտագործվող հատվածի երկրորդ հարկի հիմնանորոգում ծրագրի նախագծահետազոտական աշխատանքներ</t>
  </si>
  <si>
    <t>Նոյեմբերյան քաղաքի բազմաբնակարան շենքի տանիքի վերանորոգում ծրագրի նախագծահետազոտական աշխատանքներ</t>
  </si>
  <si>
    <t>Նոյեմբերյան քաղաքի 2-րդ դպրոցի ճաշարանի և խոհանոցի վերանորոգում ծրագրի նախագծահետազոտական աշխատանքներ</t>
  </si>
  <si>
    <t>Կողբ գյուղի 2-րդ դպրոցի ճաշարանի և խոհանոցի վերանորոգում ծրագրի նախագծահետազոտական աշխատանքներ</t>
  </si>
  <si>
    <t>Գանձաքարի միջնակարգ դպրոցի ճաշարանի և խոհանոցի վերանորոգում ծրագրի նախագծահետազոտական աշխատանքներ</t>
  </si>
  <si>
    <t xml:space="preserve">գ. Գոշ, Գոշավանքի Սբ Աստվածածին եկեղեցու կապիտալ վերանորոգում
</t>
  </si>
  <si>
    <t>գ. Գոշ, Գոշավանքի գրատան օգտագործում և տարածքի մասնակի վերականգման Նախագծահե-
տազոտական, աշխատանքներ</t>
  </si>
  <si>
    <t>Վարագավանքի հիմնանորոգում</t>
  </si>
  <si>
    <t>«Դեբեդավան» սահմանապահ ուղեկալի կառուցում</t>
  </si>
  <si>
    <t>Տավուշի մարզային քնչական վարչության շենքի  վերանորոգում</t>
  </si>
  <si>
    <t>Տավուշի մարզի առաջնորդարանի &lt;&lt;Արևիկ&gt;&gt; սոցիալ մանկական, երիտասարդական կենտրոնի կառուցում</t>
  </si>
  <si>
    <t>Դիլիջանի կոմպոզիտորների միության ստեղծագործական տան Բեթհովենյան դահլիճի վերանորոգման նախագծահետազոտական աշխատանքներ</t>
  </si>
  <si>
    <t>ք. Դիլիջանի թիվ 5 դպրոցի մարզադահլիճի կառուցման նախագծահետազոտական աշխատանքներ</t>
  </si>
  <si>
    <t xml:space="preserve">Իջևան համայնքի թիվ 8 մանկապարտեզի նոր մասնաշենքի կառուցում </t>
  </si>
  <si>
    <t>Բնակչության կողմից իրականացվող մասնավոր շինարարություն</t>
  </si>
  <si>
    <t>Նոյեմբերյանի ավագ դպրոցի 7-րդ մասնաշենքի վերակառուցում և տարածքի բարեկարգում</t>
  </si>
  <si>
    <t>Համայնքներում  բնակարանաշինական ծրագրերի իրականացում</t>
  </si>
  <si>
    <t xml:space="preserve">ՏԱՐԱԾՔԱՅԻՆ ԿԱՌԱՎԱՐՈՒՄ, ՏԵՂԱԿԱՆ  ԻՆՔՆԱԿԱՌԱՎԱՐՈՒՄ, ՔԱՂԱՔԱՑԻԱԿԱՆ ՀԱՍԱՐԱԿՈՒԹՅՈՒՆ, ԱՐՏԱԿԱՐԳ ԻՐԱՎԻՃԱԿՆԵՐԻՑ ԲՆԱԿՉՈՒԹՅԱՆ ԵՎ  ՏԱՐԱԾՔՆԵՐԻ ՊԱՇՏՊԱՆՈՒԹՅՈՒՆ  </t>
  </si>
  <si>
    <t>Դիլիջան համայնքի լուսավորության համակարգի, աղբահանության, ներհամայնքային տրանսպորտային համակարգերի ձևավորման, դպրոցներում բարձր տեխնոլոգիաների գիտելիքների տարածման և բնապահպանական ծրագիր</t>
  </si>
  <si>
    <t>ՀՏԶՀ/USAIDI/</t>
  </si>
  <si>
    <t>Մարզի տարածքում իրականացվող զարգացման և ներդրումային  ծրագրեր</t>
  </si>
  <si>
    <t>&lt;&lt;Վորդ Վիժն&gt;&gt; հայաստան</t>
  </si>
  <si>
    <t>Մարզի համայնքներում իրականացվող ծրագրեր/ջրամատակարարում, ոռոգուն, տրոկտորի ձեռաբերում, հանդիսությունների սրահների կառուցուն և այլն/</t>
  </si>
  <si>
    <t>Մարզի տարածքում իրականացվող   ծրագրեր</t>
  </si>
  <si>
    <t>Միջազգային Կարմիր Խաչ</t>
  </si>
  <si>
    <t>Դոտացիա համայնքներին</t>
  </si>
  <si>
    <t>Մարզպետարանի ապարատի պահպանման ծախսեր</t>
  </si>
  <si>
    <t>ԸՆԴԱՄԵՆԸ`  2018թ.</t>
  </si>
  <si>
    <t>2018թ. Առաջին եռ. Փաստացին</t>
  </si>
  <si>
    <t>ՀՀ ՏԱՎՈՒՇԻ ՄԱՐԶԻ 2018 ԹՎԱԿԱՆԻ ԳՈՐԾՈՒՆԵՈՒԹՅԱՆ ԾՐԱԳՐՈՎ ՆԱԽԱՏԵՍՎԱԾ ՄԻՋՈՑԱՌՈՒՄՆԵՐԻ  ՖԻՆԱՆՍԱՎՈՐՈՒՄԸ` ԸՍՏ ՈԼՈՐՏՆԵՐԻ ԵՎ ԱՌԱՋԻՆ ԵՌԱՄՍՅԱԿԻ ՓԱՍՏԱՑԻ ԿԱՏԱՐՈՂԱԿԱՆԸ</t>
  </si>
  <si>
    <t>Գրանդ հոլդինգ /մասնավոր/</t>
  </si>
  <si>
    <t>Ծանոթություն.</t>
  </si>
  <si>
    <t xml:space="preserve">  - Մարզի տարածքում կատարված ներդրումները   22562 մլն.դրամ</t>
  </si>
  <si>
    <t xml:space="preserve"> </t>
  </si>
  <si>
    <t xml:space="preserve">  - Միայն մասնավոր հատվածում կատարված ներդրումները 7675,5 մլն.դրամ</t>
  </si>
  <si>
    <t>masnavor I er</t>
  </si>
  <si>
    <t>nerdrum I 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</si>
</sst>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#,##0.0_);\(#,##0.0\)"/>
    <numFmt numFmtId="168" formatCode="#.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  <font>
      <sz val="12"/>
      <name val="GHEA Grapalat"/>
      <family val="3"/>
    </font>
    <font>
      <b/>
      <sz val="10.5"/>
      <name val="GHEA Grapalat"/>
      <family val="3"/>
    </font>
    <font>
      <i/>
      <sz val="11"/>
      <name val="GHEA Grapalat"/>
      <family val="3"/>
    </font>
    <font>
      <i/>
      <sz val="10"/>
      <name val="GHEA Grapalat"/>
      <family val="3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65" fontId="4" fillId="0" borderId="2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center" wrapText="1"/>
    </xf>
    <xf numFmtId="166" fontId="4" fillId="2" borderId="0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65" fontId="4" fillId="4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65" fontId="3" fillId="2" borderId="2" xfId="0" applyNumberFormat="1" applyFont="1" applyFill="1" applyBorder="1" applyAlignment="1">
      <alignment horizontal="center" vertical="center"/>
    </xf>
    <xf numFmtId="165" fontId="3" fillId="4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165" fontId="3" fillId="0" borderId="2" xfId="0" applyNumberFormat="1" applyFont="1" applyFill="1" applyBorder="1" applyAlignment="1">
      <alignment horizontal="center" vertical="center"/>
    </xf>
    <xf numFmtId="165" fontId="3" fillId="4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 indent="1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2" borderId="2" xfId="0" applyNumberFormat="1" applyFont="1" applyFill="1" applyBorder="1" applyAlignment="1">
      <alignment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3" fontId="4" fillId="4" borderId="8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/>
    </xf>
    <xf numFmtId="166" fontId="3" fillId="2" borderId="2" xfId="0" applyNumberFormat="1" applyFont="1" applyFill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top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165" fontId="7" fillId="0" borderId="2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165" fontId="4" fillId="4" borderId="2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5" fontId="3" fillId="2" borderId="0" xfId="1" applyNumberFormat="1" applyFont="1" applyFill="1" applyBorder="1" applyAlignment="1">
      <alignment horizontal="center" vertical="center" wrapText="1"/>
    </xf>
    <xf numFmtId="167" fontId="3" fillId="0" borderId="2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165" fontId="3" fillId="4" borderId="2" xfId="1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165" fontId="6" fillId="6" borderId="2" xfId="0" applyNumberFormat="1" applyFont="1" applyFill="1" applyBorder="1" applyAlignment="1">
      <alignment horizontal="center" wrapText="1"/>
    </xf>
    <xf numFmtId="0" fontId="4" fillId="0" borderId="0" xfId="0" applyFont="1" applyFill="1" applyAlignment="1"/>
    <xf numFmtId="0" fontId="4" fillId="2" borderId="0" xfId="0" applyFont="1" applyFill="1" applyBorder="1" applyAlignment="1"/>
    <xf numFmtId="0" fontId="4" fillId="2" borderId="0" xfId="0" applyFont="1" applyFill="1" applyAlignment="1"/>
    <xf numFmtId="165" fontId="3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 wrapText="1"/>
    </xf>
    <xf numFmtId="164" fontId="3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vertical="center" wrapText="1"/>
    </xf>
    <xf numFmtId="165" fontId="12" fillId="2" borderId="0" xfId="0" applyNumberFormat="1" applyFont="1" applyFill="1" applyAlignment="1">
      <alignment vertical="center" wrapText="1"/>
    </xf>
    <xf numFmtId="165" fontId="13" fillId="2" borderId="0" xfId="0" applyNumberFormat="1" applyFont="1" applyFill="1" applyAlignment="1">
      <alignment vertical="center" wrapText="1"/>
    </xf>
    <xf numFmtId="168" fontId="3" fillId="2" borderId="0" xfId="0" applyNumberFormat="1" applyFont="1" applyFill="1" applyAlignment="1">
      <alignment vertical="center"/>
    </xf>
    <xf numFmtId="168" fontId="4" fillId="2" borderId="0" xfId="0" applyNumberFormat="1" applyFont="1" applyFill="1" applyAlignment="1">
      <alignment vertical="center" wrapText="1"/>
    </xf>
    <xf numFmtId="165" fontId="4" fillId="2" borderId="6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 vertical="center"/>
    </xf>
    <xf numFmtId="165" fontId="4" fillId="2" borderId="8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wrapText="1"/>
    </xf>
    <xf numFmtId="165" fontId="4" fillId="0" borderId="8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wrapText="1"/>
    </xf>
    <xf numFmtId="0" fontId="3" fillId="0" borderId="2" xfId="1" applyNumberFormat="1" applyFont="1" applyFill="1" applyBorder="1" applyAlignment="1">
      <alignment horizontal="left" vertical="center" wrapText="1"/>
    </xf>
    <xf numFmtId="0" fontId="3" fillId="0" borderId="6" xfId="1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1" fontId="3" fillId="0" borderId="6" xfId="0" applyNumberFormat="1" applyFont="1" applyFill="1" applyBorder="1" applyAlignment="1">
      <alignment vertical="center" wrapText="1"/>
    </xf>
    <xf numFmtId="1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center" vertical="center" wrapText="1"/>
    </xf>
    <xf numFmtId="165" fontId="4" fillId="4" borderId="2" xfId="0" applyNumberFormat="1" applyFont="1" applyFill="1" applyBorder="1" applyAlignment="1">
      <alignment horizontal="center" vertical="center"/>
    </xf>
    <xf numFmtId="165" fontId="4" fillId="4" borderId="5" xfId="0" applyNumberFormat="1" applyFont="1" applyFill="1" applyBorder="1" applyAlignment="1">
      <alignment horizontal="center" vertical="center"/>
    </xf>
    <xf numFmtId="3" fontId="4" fillId="4" borderId="5" xfId="0" applyNumberFormat="1" applyFont="1" applyFill="1" applyBorder="1" applyAlignment="1">
      <alignment horizontal="center" vertical="center"/>
    </xf>
    <xf numFmtId="165" fontId="3" fillId="4" borderId="4" xfId="0" applyNumberFormat="1" applyFont="1" applyFill="1" applyBorder="1" applyAlignment="1">
      <alignment horizontal="center" vertical="center" wrapText="1"/>
    </xf>
    <xf numFmtId="165" fontId="3" fillId="4" borderId="6" xfId="1" applyNumberFormat="1" applyFont="1" applyFill="1" applyBorder="1" applyAlignment="1">
      <alignment horizontal="center" vertical="center" wrapText="1"/>
    </xf>
    <xf numFmtId="166" fontId="4" fillId="7" borderId="2" xfId="0" applyNumberFormat="1" applyFont="1" applyFill="1" applyBorder="1" applyAlignment="1">
      <alignment vertical="center" wrapText="1"/>
    </xf>
    <xf numFmtId="167" fontId="3" fillId="7" borderId="2" xfId="1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vertical="center" wrapText="1"/>
    </xf>
    <xf numFmtId="0" fontId="4" fillId="7" borderId="8" xfId="0" applyFont="1" applyFill="1" applyBorder="1" applyAlignment="1">
      <alignment horizontal="center" vertical="center" wrapText="1"/>
    </xf>
    <xf numFmtId="165" fontId="4" fillId="7" borderId="2" xfId="0" applyNumberFormat="1" applyFont="1" applyFill="1" applyBorder="1" applyAlignment="1">
      <alignment vertical="center" wrapText="1"/>
    </xf>
    <xf numFmtId="165" fontId="4" fillId="4" borderId="3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/>
    </xf>
    <xf numFmtId="0" fontId="3" fillId="8" borderId="0" xfId="0" applyFont="1" applyFill="1" applyAlignment="1">
      <alignment vertical="center"/>
    </xf>
    <xf numFmtId="167" fontId="3" fillId="0" borderId="6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wrapText="1"/>
    </xf>
    <xf numFmtId="166" fontId="3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tabSelected="1" workbookViewId="0">
      <selection activeCell="G113" sqref="G113"/>
    </sheetView>
  </sheetViews>
  <sheetFormatPr defaultRowHeight="16.5" x14ac:dyDescent="0.25"/>
  <cols>
    <col min="1" max="1" width="5.42578125" style="1" customWidth="1"/>
    <col min="2" max="2" width="38.7109375" style="2" customWidth="1"/>
    <col min="3" max="3" width="15.7109375" style="2" customWidth="1"/>
    <col min="4" max="4" width="19" style="3" customWidth="1"/>
    <col min="5" max="5" width="16" style="3" customWidth="1"/>
    <col min="6" max="6" width="9.140625" style="4"/>
    <col min="7" max="7" width="12.85546875" style="4" bestFit="1" customWidth="1"/>
    <col min="8" max="8" width="12.42578125" style="4" bestFit="1" customWidth="1"/>
    <col min="9" max="9" width="21.85546875" style="4" customWidth="1"/>
    <col min="10" max="10" width="17.140625" style="4" customWidth="1"/>
    <col min="11" max="11" width="14.5703125" style="4" customWidth="1"/>
    <col min="12" max="12" width="19.140625" style="4" customWidth="1"/>
    <col min="13" max="256" width="9.140625" style="4"/>
    <col min="257" max="257" width="5.42578125" style="4" customWidth="1"/>
    <col min="258" max="258" width="41.5703125" style="4" customWidth="1"/>
    <col min="259" max="259" width="15.140625" style="4" customWidth="1"/>
    <col min="260" max="260" width="19" style="4" customWidth="1"/>
    <col min="261" max="261" width="20.140625" style="4" customWidth="1"/>
    <col min="262" max="262" width="9.140625" style="4"/>
    <col min="263" max="263" width="12.85546875" style="4" bestFit="1" customWidth="1"/>
    <col min="264" max="264" width="12.42578125" style="4" bestFit="1" customWidth="1"/>
    <col min="265" max="265" width="19" style="4" customWidth="1"/>
    <col min="266" max="266" width="17.140625" style="4" customWidth="1"/>
    <col min="267" max="267" width="12.42578125" style="4" customWidth="1"/>
    <col min="268" max="268" width="19.140625" style="4" customWidth="1"/>
    <col min="269" max="512" width="9.140625" style="4"/>
    <col min="513" max="513" width="5.42578125" style="4" customWidth="1"/>
    <col min="514" max="514" width="41.5703125" style="4" customWidth="1"/>
    <col min="515" max="515" width="15.140625" style="4" customWidth="1"/>
    <col min="516" max="516" width="19" style="4" customWidth="1"/>
    <col min="517" max="517" width="20.140625" style="4" customWidth="1"/>
    <col min="518" max="518" width="9.140625" style="4"/>
    <col min="519" max="519" width="12.85546875" style="4" bestFit="1" customWidth="1"/>
    <col min="520" max="520" width="12.42578125" style="4" bestFit="1" customWidth="1"/>
    <col min="521" max="521" width="19" style="4" customWidth="1"/>
    <col min="522" max="522" width="17.140625" style="4" customWidth="1"/>
    <col min="523" max="523" width="12.42578125" style="4" customWidth="1"/>
    <col min="524" max="524" width="19.140625" style="4" customWidth="1"/>
    <col min="525" max="768" width="9.140625" style="4"/>
    <col min="769" max="769" width="5.42578125" style="4" customWidth="1"/>
    <col min="770" max="770" width="41.5703125" style="4" customWidth="1"/>
    <col min="771" max="771" width="15.140625" style="4" customWidth="1"/>
    <col min="772" max="772" width="19" style="4" customWidth="1"/>
    <col min="773" max="773" width="20.140625" style="4" customWidth="1"/>
    <col min="774" max="774" width="9.140625" style="4"/>
    <col min="775" max="775" width="12.85546875" style="4" bestFit="1" customWidth="1"/>
    <col min="776" max="776" width="12.42578125" style="4" bestFit="1" customWidth="1"/>
    <col min="777" max="777" width="19" style="4" customWidth="1"/>
    <col min="778" max="778" width="17.140625" style="4" customWidth="1"/>
    <col min="779" max="779" width="12.42578125" style="4" customWidth="1"/>
    <col min="780" max="780" width="19.140625" style="4" customWidth="1"/>
    <col min="781" max="1024" width="9.140625" style="4"/>
    <col min="1025" max="1025" width="5.42578125" style="4" customWidth="1"/>
    <col min="1026" max="1026" width="41.5703125" style="4" customWidth="1"/>
    <col min="1027" max="1027" width="15.140625" style="4" customWidth="1"/>
    <col min="1028" max="1028" width="19" style="4" customWidth="1"/>
    <col min="1029" max="1029" width="20.140625" style="4" customWidth="1"/>
    <col min="1030" max="1030" width="9.140625" style="4"/>
    <col min="1031" max="1031" width="12.85546875" style="4" bestFit="1" customWidth="1"/>
    <col min="1032" max="1032" width="12.42578125" style="4" bestFit="1" customWidth="1"/>
    <col min="1033" max="1033" width="19" style="4" customWidth="1"/>
    <col min="1034" max="1034" width="17.140625" style="4" customWidth="1"/>
    <col min="1035" max="1035" width="12.42578125" style="4" customWidth="1"/>
    <col min="1036" max="1036" width="19.140625" style="4" customWidth="1"/>
    <col min="1037" max="1280" width="9.140625" style="4"/>
    <col min="1281" max="1281" width="5.42578125" style="4" customWidth="1"/>
    <col min="1282" max="1282" width="41.5703125" style="4" customWidth="1"/>
    <col min="1283" max="1283" width="15.140625" style="4" customWidth="1"/>
    <col min="1284" max="1284" width="19" style="4" customWidth="1"/>
    <col min="1285" max="1285" width="20.140625" style="4" customWidth="1"/>
    <col min="1286" max="1286" width="9.140625" style="4"/>
    <col min="1287" max="1287" width="12.85546875" style="4" bestFit="1" customWidth="1"/>
    <col min="1288" max="1288" width="12.42578125" style="4" bestFit="1" customWidth="1"/>
    <col min="1289" max="1289" width="19" style="4" customWidth="1"/>
    <col min="1290" max="1290" width="17.140625" style="4" customWidth="1"/>
    <col min="1291" max="1291" width="12.42578125" style="4" customWidth="1"/>
    <col min="1292" max="1292" width="19.140625" style="4" customWidth="1"/>
    <col min="1293" max="1536" width="9.140625" style="4"/>
    <col min="1537" max="1537" width="5.42578125" style="4" customWidth="1"/>
    <col min="1538" max="1538" width="41.5703125" style="4" customWidth="1"/>
    <col min="1539" max="1539" width="15.140625" style="4" customWidth="1"/>
    <col min="1540" max="1540" width="19" style="4" customWidth="1"/>
    <col min="1541" max="1541" width="20.140625" style="4" customWidth="1"/>
    <col min="1542" max="1542" width="9.140625" style="4"/>
    <col min="1543" max="1543" width="12.85546875" style="4" bestFit="1" customWidth="1"/>
    <col min="1544" max="1544" width="12.42578125" style="4" bestFit="1" customWidth="1"/>
    <col min="1545" max="1545" width="19" style="4" customWidth="1"/>
    <col min="1546" max="1546" width="17.140625" style="4" customWidth="1"/>
    <col min="1547" max="1547" width="12.42578125" style="4" customWidth="1"/>
    <col min="1548" max="1548" width="19.140625" style="4" customWidth="1"/>
    <col min="1549" max="1792" width="9.140625" style="4"/>
    <col min="1793" max="1793" width="5.42578125" style="4" customWidth="1"/>
    <col min="1794" max="1794" width="41.5703125" style="4" customWidth="1"/>
    <col min="1795" max="1795" width="15.140625" style="4" customWidth="1"/>
    <col min="1796" max="1796" width="19" style="4" customWidth="1"/>
    <col min="1797" max="1797" width="20.140625" style="4" customWidth="1"/>
    <col min="1798" max="1798" width="9.140625" style="4"/>
    <col min="1799" max="1799" width="12.85546875" style="4" bestFit="1" customWidth="1"/>
    <col min="1800" max="1800" width="12.42578125" style="4" bestFit="1" customWidth="1"/>
    <col min="1801" max="1801" width="19" style="4" customWidth="1"/>
    <col min="1802" max="1802" width="17.140625" style="4" customWidth="1"/>
    <col min="1803" max="1803" width="12.42578125" style="4" customWidth="1"/>
    <col min="1804" max="1804" width="19.140625" style="4" customWidth="1"/>
    <col min="1805" max="2048" width="9.140625" style="4"/>
    <col min="2049" max="2049" width="5.42578125" style="4" customWidth="1"/>
    <col min="2050" max="2050" width="41.5703125" style="4" customWidth="1"/>
    <col min="2051" max="2051" width="15.140625" style="4" customWidth="1"/>
    <col min="2052" max="2052" width="19" style="4" customWidth="1"/>
    <col min="2053" max="2053" width="20.140625" style="4" customWidth="1"/>
    <col min="2054" max="2054" width="9.140625" style="4"/>
    <col min="2055" max="2055" width="12.85546875" style="4" bestFit="1" customWidth="1"/>
    <col min="2056" max="2056" width="12.42578125" style="4" bestFit="1" customWidth="1"/>
    <col min="2057" max="2057" width="19" style="4" customWidth="1"/>
    <col min="2058" max="2058" width="17.140625" style="4" customWidth="1"/>
    <col min="2059" max="2059" width="12.42578125" style="4" customWidth="1"/>
    <col min="2060" max="2060" width="19.140625" style="4" customWidth="1"/>
    <col min="2061" max="2304" width="9.140625" style="4"/>
    <col min="2305" max="2305" width="5.42578125" style="4" customWidth="1"/>
    <col min="2306" max="2306" width="41.5703125" style="4" customWidth="1"/>
    <col min="2307" max="2307" width="15.140625" style="4" customWidth="1"/>
    <col min="2308" max="2308" width="19" style="4" customWidth="1"/>
    <col min="2309" max="2309" width="20.140625" style="4" customWidth="1"/>
    <col min="2310" max="2310" width="9.140625" style="4"/>
    <col min="2311" max="2311" width="12.85546875" style="4" bestFit="1" customWidth="1"/>
    <col min="2312" max="2312" width="12.42578125" style="4" bestFit="1" customWidth="1"/>
    <col min="2313" max="2313" width="19" style="4" customWidth="1"/>
    <col min="2314" max="2314" width="17.140625" style="4" customWidth="1"/>
    <col min="2315" max="2315" width="12.42578125" style="4" customWidth="1"/>
    <col min="2316" max="2316" width="19.140625" style="4" customWidth="1"/>
    <col min="2317" max="2560" width="9.140625" style="4"/>
    <col min="2561" max="2561" width="5.42578125" style="4" customWidth="1"/>
    <col min="2562" max="2562" width="41.5703125" style="4" customWidth="1"/>
    <col min="2563" max="2563" width="15.140625" style="4" customWidth="1"/>
    <col min="2564" max="2564" width="19" style="4" customWidth="1"/>
    <col min="2565" max="2565" width="20.140625" style="4" customWidth="1"/>
    <col min="2566" max="2566" width="9.140625" style="4"/>
    <col min="2567" max="2567" width="12.85546875" style="4" bestFit="1" customWidth="1"/>
    <col min="2568" max="2568" width="12.42578125" style="4" bestFit="1" customWidth="1"/>
    <col min="2569" max="2569" width="19" style="4" customWidth="1"/>
    <col min="2570" max="2570" width="17.140625" style="4" customWidth="1"/>
    <col min="2571" max="2571" width="12.42578125" style="4" customWidth="1"/>
    <col min="2572" max="2572" width="19.140625" style="4" customWidth="1"/>
    <col min="2573" max="2816" width="9.140625" style="4"/>
    <col min="2817" max="2817" width="5.42578125" style="4" customWidth="1"/>
    <col min="2818" max="2818" width="41.5703125" style="4" customWidth="1"/>
    <col min="2819" max="2819" width="15.140625" style="4" customWidth="1"/>
    <col min="2820" max="2820" width="19" style="4" customWidth="1"/>
    <col min="2821" max="2821" width="20.140625" style="4" customWidth="1"/>
    <col min="2822" max="2822" width="9.140625" style="4"/>
    <col min="2823" max="2823" width="12.85546875" style="4" bestFit="1" customWidth="1"/>
    <col min="2824" max="2824" width="12.42578125" style="4" bestFit="1" customWidth="1"/>
    <col min="2825" max="2825" width="19" style="4" customWidth="1"/>
    <col min="2826" max="2826" width="17.140625" style="4" customWidth="1"/>
    <col min="2827" max="2827" width="12.42578125" style="4" customWidth="1"/>
    <col min="2828" max="2828" width="19.140625" style="4" customWidth="1"/>
    <col min="2829" max="3072" width="9.140625" style="4"/>
    <col min="3073" max="3073" width="5.42578125" style="4" customWidth="1"/>
    <col min="3074" max="3074" width="41.5703125" style="4" customWidth="1"/>
    <col min="3075" max="3075" width="15.140625" style="4" customWidth="1"/>
    <col min="3076" max="3076" width="19" style="4" customWidth="1"/>
    <col min="3077" max="3077" width="20.140625" style="4" customWidth="1"/>
    <col min="3078" max="3078" width="9.140625" style="4"/>
    <col min="3079" max="3079" width="12.85546875" style="4" bestFit="1" customWidth="1"/>
    <col min="3080" max="3080" width="12.42578125" style="4" bestFit="1" customWidth="1"/>
    <col min="3081" max="3081" width="19" style="4" customWidth="1"/>
    <col min="3082" max="3082" width="17.140625" style="4" customWidth="1"/>
    <col min="3083" max="3083" width="12.42578125" style="4" customWidth="1"/>
    <col min="3084" max="3084" width="19.140625" style="4" customWidth="1"/>
    <col min="3085" max="3328" width="9.140625" style="4"/>
    <col min="3329" max="3329" width="5.42578125" style="4" customWidth="1"/>
    <col min="3330" max="3330" width="41.5703125" style="4" customWidth="1"/>
    <col min="3331" max="3331" width="15.140625" style="4" customWidth="1"/>
    <col min="3332" max="3332" width="19" style="4" customWidth="1"/>
    <col min="3333" max="3333" width="20.140625" style="4" customWidth="1"/>
    <col min="3334" max="3334" width="9.140625" style="4"/>
    <col min="3335" max="3335" width="12.85546875" style="4" bestFit="1" customWidth="1"/>
    <col min="3336" max="3336" width="12.42578125" style="4" bestFit="1" customWidth="1"/>
    <col min="3337" max="3337" width="19" style="4" customWidth="1"/>
    <col min="3338" max="3338" width="17.140625" style="4" customWidth="1"/>
    <col min="3339" max="3339" width="12.42578125" style="4" customWidth="1"/>
    <col min="3340" max="3340" width="19.140625" style="4" customWidth="1"/>
    <col min="3341" max="3584" width="9.140625" style="4"/>
    <col min="3585" max="3585" width="5.42578125" style="4" customWidth="1"/>
    <col min="3586" max="3586" width="41.5703125" style="4" customWidth="1"/>
    <col min="3587" max="3587" width="15.140625" style="4" customWidth="1"/>
    <col min="3588" max="3588" width="19" style="4" customWidth="1"/>
    <col min="3589" max="3589" width="20.140625" style="4" customWidth="1"/>
    <col min="3590" max="3590" width="9.140625" style="4"/>
    <col min="3591" max="3591" width="12.85546875" style="4" bestFit="1" customWidth="1"/>
    <col min="3592" max="3592" width="12.42578125" style="4" bestFit="1" customWidth="1"/>
    <col min="3593" max="3593" width="19" style="4" customWidth="1"/>
    <col min="3594" max="3594" width="17.140625" style="4" customWidth="1"/>
    <col min="3595" max="3595" width="12.42578125" style="4" customWidth="1"/>
    <col min="3596" max="3596" width="19.140625" style="4" customWidth="1"/>
    <col min="3597" max="3840" width="9.140625" style="4"/>
    <col min="3841" max="3841" width="5.42578125" style="4" customWidth="1"/>
    <col min="3842" max="3842" width="41.5703125" style="4" customWidth="1"/>
    <col min="3843" max="3843" width="15.140625" style="4" customWidth="1"/>
    <col min="3844" max="3844" width="19" style="4" customWidth="1"/>
    <col min="3845" max="3845" width="20.140625" style="4" customWidth="1"/>
    <col min="3846" max="3846" width="9.140625" style="4"/>
    <col min="3847" max="3847" width="12.85546875" style="4" bestFit="1" customWidth="1"/>
    <col min="3848" max="3848" width="12.42578125" style="4" bestFit="1" customWidth="1"/>
    <col min="3849" max="3849" width="19" style="4" customWidth="1"/>
    <col min="3850" max="3850" width="17.140625" style="4" customWidth="1"/>
    <col min="3851" max="3851" width="12.42578125" style="4" customWidth="1"/>
    <col min="3852" max="3852" width="19.140625" style="4" customWidth="1"/>
    <col min="3853" max="4096" width="9.140625" style="4"/>
    <col min="4097" max="4097" width="5.42578125" style="4" customWidth="1"/>
    <col min="4098" max="4098" width="41.5703125" style="4" customWidth="1"/>
    <col min="4099" max="4099" width="15.140625" style="4" customWidth="1"/>
    <col min="4100" max="4100" width="19" style="4" customWidth="1"/>
    <col min="4101" max="4101" width="20.140625" style="4" customWidth="1"/>
    <col min="4102" max="4102" width="9.140625" style="4"/>
    <col min="4103" max="4103" width="12.85546875" style="4" bestFit="1" customWidth="1"/>
    <col min="4104" max="4104" width="12.42578125" style="4" bestFit="1" customWidth="1"/>
    <col min="4105" max="4105" width="19" style="4" customWidth="1"/>
    <col min="4106" max="4106" width="17.140625" style="4" customWidth="1"/>
    <col min="4107" max="4107" width="12.42578125" style="4" customWidth="1"/>
    <col min="4108" max="4108" width="19.140625" style="4" customWidth="1"/>
    <col min="4109" max="4352" width="9.140625" style="4"/>
    <col min="4353" max="4353" width="5.42578125" style="4" customWidth="1"/>
    <col min="4354" max="4354" width="41.5703125" style="4" customWidth="1"/>
    <col min="4355" max="4355" width="15.140625" style="4" customWidth="1"/>
    <col min="4356" max="4356" width="19" style="4" customWidth="1"/>
    <col min="4357" max="4357" width="20.140625" style="4" customWidth="1"/>
    <col min="4358" max="4358" width="9.140625" style="4"/>
    <col min="4359" max="4359" width="12.85546875" style="4" bestFit="1" customWidth="1"/>
    <col min="4360" max="4360" width="12.42578125" style="4" bestFit="1" customWidth="1"/>
    <col min="4361" max="4361" width="19" style="4" customWidth="1"/>
    <col min="4362" max="4362" width="17.140625" style="4" customWidth="1"/>
    <col min="4363" max="4363" width="12.42578125" style="4" customWidth="1"/>
    <col min="4364" max="4364" width="19.140625" style="4" customWidth="1"/>
    <col min="4365" max="4608" width="9.140625" style="4"/>
    <col min="4609" max="4609" width="5.42578125" style="4" customWidth="1"/>
    <col min="4610" max="4610" width="41.5703125" style="4" customWidth="1"/>
    <col min="4611" max="4611" width="15.140625" style="4" customWidth="1"/>
    <col min="4612" max="4612" width="19" style="4" customWidth="1"/>
    <col min="4613" max="4613" width="20.140625" style="4" customWidth="1"/>
    <col min="4614" max="4614" width="9.140625" style="4"/>
    <col min="4615" max="4615" width="12.85546875" style="4" bestFit="1" customWidth="1"/>
    <col min="4616" max="4616" width="12.42578125" style="4" bestFit="1" customWidth="1"/>
    <col min="4617" max="4617" width="19" style="4" customWidth="1"/>
    <col min="4618" max="4618" width="17.140625" style="4" customWidth="1"/>
    <col min="4619" max="4619" width="12.42578125" style="4" customWidth="1"/>
    <col min="4620" max="4620" width="19.140625" style="4" customWidth="1"/>
    <col min="4621" max="4864" width="9.140625" style="4"/>
    <col min="4865" max="4865" width="5.42578125" style="4" customWidth="1"/>
    <col min="4866" max="4866" width="41.5703125" style="4" customWidth="1"/>
    <col min="4867" max="4867" width="15.140625" style="4" customWidth="1"/>
    <col min="4868" max="4868" width="19" style="4" customWidth="1"/>
    <col min="4869" max="4869" width="20.140625" style="4" customWidth="1"/>
    <col min="4870" max="4870" width="9.140625" style="4"/>
    <col min="4871" max="4871" width="12.85546875" style="4" bestFit="1" customWidth="1"/>
    <col min="4872" max="4872" width="12.42578125" style="4" bestFit="1" customWidth="1"/>
    <col min="4873" max="4873" width="19" style="4" customWidth="1"/>
    <col min="4874" max="4874" width="17.140625" style="4" customWidth="1"/>
    <col min="4875" max="4875" width="12.42578125" style="4" customWidth="1"/>
    <col min="4876" max="4876" width="19.140625" style="4" customWidth="1"/>
    <col min="4877" max="5120" width="9.140625" style="4"/>
    <col min="5121" max="5121" width="5.42578125" style="4" customWidth="1"/>
    <col min="5122" max="5122" width="41.5703125" style="4" customWidth="1"/>
    <col min="5123" max="5123" width="15.140625" style="4" customWidth="1"/>
    <col min="5124" max="5124" width="19" style="4" customWidth="1"/>
    <col min="5125" max="5125" width="20.140625" style="4" customWidth="1"/>
    <col min="5126" max="5126" width="9.140625" style="4"/>
    <col min="5127" max="5127" width="12.85546875" style="4" bestFit="1" customWidth="1"/>
    <col min="5128" max="5128" width="12.42578125" style="4" bestFit="1" customWidth="1"/>
    <col min="5129" max="5129" width="19" style="4" customWidth="1"/>
    <col min="5130" max="5130" width="17.140625" style="4" customWidth="1"/>
    <col min="5131" max="5131" width="12.42578125" style="4" customWidth="1"/>
    <col min="5132" max="5132" width="19.140625" style="4" customWidth="1"/>
    <col min="5133" max="5376" width="9.140625" style="4"/>
    <col min="5377" max="5377" width="5.42578125" style="4" customWidth="1"/>
    <col min="5378" max="5378" width="41.5703125" style="4" customWidth="1"/>
    <col min="5379" max="5379" width="15.140625" style="4" customWidth="1"/>
    <col min="5380" max="5380" width="19" style="4" customWidth="1"/>
    <col min="5381" max="5381" width="20.140625" style="4" customWidth="1"/>
    <col min="5382" max="5382" width="9.140625" style="4"/>
    <col min="5383" max="5383" width="12.85546875" style="4" bestFit="1" customWidth="1"/>
    <col min="5384" max="5384" width="12.42578125" style="4" bestFit="1" customWidth="1"/>
    <col min="5385" max="5385" width="19" style="4" customWidth="1"/>
    <col min="5386" max="5386" width="17.140625" style="4" customWidth="1"/>
    <col min="5387" max="5387" width="12.42578125" style="4" customWidth="1"/>
    <col min="5388" max="5388" width="19.140625" style="4" customWidth="1"/>
    <col min="5389" max="5632" width="9.140625" style="4"/>
    <col min="5633" max="5633" width="5.42578125" style="4" customWidth="1"/>
    <col min="5634" max="5634" width="41.5703125" style="4" customWidth="1"/>
    <col min="5635" max="5635" width="15.140625" style="4" customWidth="1"/>
    <col min="5636" max="5636" width="19" style="4" customWidth="1"/>
    <col min="5637" max="5637" width="20.140625" style="4" customWidth="1"/>
    <col min="5638" max="5638" width="9.140625" style="4"/>
    <col min="5639" max="5639" width="12.85546875" style="4" bestFit="1" customWidth="1"/>
    <col min="5640" max="5640" width="12.42578125" style="4" bestFit="1" customWidth="1"/>
    <col min="5641" max="5641" width="19" style="4" customWidth="1"/>
    <col min="5642" max="5642" width="17.140625" style="4" customWidth="1"/>
    <col min="5643" max="5643" width="12.42578125" style="4" customWidth="1"/>
    <col min="5644" max="5644" width="19.140625" style="4" customWidth="1"/>
    <col min="5645" max="5888" width="9.140625" style="4"/>
    <col min="5889" max="5889" width="5.42578125" style="4" customWidth="1"/>
    <col min="5890" max="5890" width="41.5703125" style="4" customWidth="1"/>
    <col min="5891" max="5891" width="15.140625" style="4" customWidth="1"/>
    <col min="5892" max="5892" width="19" style="4" customWidth="1"/>
    <col min="5893" max="5893" width="20.140625" style="4" customWidth="1"/>
    <col min="5894" max="5894" width="9.140625" style="4"/>
    <col min="5895" max="5895" width="12.85546875" style="4" bestFit="1" customWidth="1"/>
    <col min="5896" max="5896" width="12.42578125" style="4" bestFit="1" customWidth="1"/>
    <col min="5897" max="5897" width="19" style="4" customWidth="1"/>
    <col min="5898" max="5898" width="17.140625" style="4" customWidth="1"/>
    <col min="5899" max="5899" width="12.42578125" style="4" customWidth="1"/>
    <col min="5900" max="5900" width="19.140625" style="4" customWidth="1"/>
    <col min="5901" max="6144" width="9.140625" style="4"/>
    <col min="6145" max="6145" width="5.42578125" style="4" customWidth="1"/>
    <col min="6146" max="6146" width="41.5703125" style="4" customWidth="1"/>
    <col min="6147" max="6147" width="15.140625" style="4" customWidth="1"/>
    <col min="6148" max="6148" width="19" style="4" customWidth="1"/>
    <col min="6149" max="6149" width="20.140625" style="4" customWidth="1"/>
    <col min="6150" max="6150" width="9.140625" style="4"/>
    <col min="6151" max="6151" width="12.85546875" style="4" bestFit="1" customWidth="1"/>
    <col min="6152" max="6152" width="12.42578125" style="4" bestFit="1" customWidth="1"/>
    <col min="6153" max="6153" width="19" style="4" customWidth="1"/>
    <col min="6154" max="6154" width="17.140625" style="4" customWidth="1"/>
    <col min="6155" max="6155" width="12.42578125" style="4" customWidth="1"/>
    <col min="6156" max="6156" width="19.140625" style="4" customWidth="1"/>
    <col min="6157" max="6400" width="9.140625" style="4"/>
    <col min="6401" max="6401" width="5.42578125" style="4" customWidth="1"/>
    <col min="6402" max="6402" width="41.5703125" style="4" customWidth="1"/>
    <col min="6403" max="6403" width="15.140625" style="4" customWidth="1"/>
    <col min="6404" max="6404" width="19" style="4" customWidth="1"/>
    <col min="6405" max="6405" width="20.140625" style="4" customWidth="1"/>
    <col min="6406" max="6406" width="9.140625" style="4"/>
    <col min="6407" max="6407" width="12.85546875" style="4" bestFit="1" customWidth="1"/>
    <col min="6408" max="6408" width="12.42578125" style="4" bestFit="1" customWidth="1"/>
    <col min="6409" max="6409" width="19" style="4" customWidth="1"/>
    <col min="6410" max="6410" width="17.140625" style="4" customWidth="1"/>
    <col min="6411" max="6411" width="12.42578125" style="4" customWidth="1"/>
    <col min="6412" max="6412" width="19.140625" style="4" customWidth="1"/>
    <col min="6413" max="6656" width="9.140625" style="4"/>
    <col min="6657" max="6657" width="5.42578125" style="4" customWidth="1"/>
    <col min="6658" max="6658" width="41.5703125" style="4" customWidth="1"/>
    <col min="6659" max="6659" width="15.140625" style="4" customWidth="1"/>
    <col min="6660" max="6660" width="19" style="4" customWidth="1"/>
    <col min="6661" max="6661" width="20.140625" style="4" customWidth="1"/>
    <col min="6662" max="6662" width="9.140625" style="4"/>
    <col min="6663" max="6663" width="12.85546875" style="4" bestFit="1" customWidth="1"/>
    <col min="6664" max="6664" width="12.42578125" style="4" bestFit="1" customWidth="1"/>
    <col min="6665" max="6665" width="19" style="4" customWidth="1"/>
    <col min="6666" max="6666" width="17.140625" style="4" customWidth="1"/>
    <col min="6667" max="6667" width="12.42578125" style="4" customWidth="1"/>
    <col min="6668" max="6668" width="19.140625" style="4" customWidth="1"/>
    <col min="6669" max="6912" width="9.140625" style="4"/>
    <col min="6913" max="6913" width="5.42578125" style="4" customWidth="1"/>
    <col min="6914" max="6914" width="41.5703125" style="4" customWidth="1"/>
    <col min="6915" max="6915" width="15.140625" style="4" customWidth="1"/>
    <col min="6916" max="6916" width="19" style="4" customWidth="1"/>
    <col min="6917" max="6917" width="20.140625" style="4" customWidth="1"/>
    <col min="6918" max="6918" width="9.140625" style="4"/>
    <col min="6919" max="6919" width="12.85546875" style="4" bestFit="1" customWidth="1"/>
    <col min="6920" max="6920" width="12.42578125" style="4" bestFit="1" customWidth="1"/>
    <col min="6921" max="6921" width="19" style="4" customWidth="1"/>
    <col min="6922" max="6922" width="17.140625" style="4" customWidth="1"/>
    <col min="6923" max="6923" width="12.42578125" style="4" customWidth="1"/>
    <col min="6924" max="6924" width="19.140625" style="4" customWidth="1"/>
    <col min="6925" max="7168" width="9.140625" style="4"/>
    <col min="7169" max="7169" width="5.42578125" style="4" customWidth="1"/>
    <col min="7170" max="7170" width="41.5703125" style="4" customWidth="1"/>
    <col min="7171" max="7171" width="15.140625" style="4" customWidth="1"/>
    <col min="7172" max="7172" width="19" style="4" customWidth="1"/>
    <col min="7173" max="7173" width="20.140625" style="4" customWidth="1"/>
    <col min="7174" max="7174" width="9.140625" style="4"/>
    <col min="7175" max="7175" width="12.85546875" style="4" bestFit="1" customWidth="1"/>
    <col min="7176" max="7176" width="12.42578125" style="4" bestFit="1" customWidth="1"/>
    <col min="7177" max="7177" width="19" style="4" customWidth="1"/>
    <col min="7178" max="7178" width="17.140625" style="4" customWidth="1"/>
    <col min="7179" max="7179" width="12.42578125" style="4" customWidth="1"/>
    <col min="7180" max="7180" width="19.140625" style="4" customWidth="1"/>
    <col min="7181" max="7424" width="9.140625" style="4"/>
    <col min="7425" max="7425" width="5.42578125" style="4" customWidth="1"/>
    <col min="7426" max="7426" width="41.5703125" style="4" customWidth="1"/>
    <col min="7427" max="7427" width="15.140625" style="4" customWidth="1"/>
    <col min="7428" max="7428" width="19" style="4" customWidth="1"/>
    <col min="7429" max="7429" width="20.140625" style="4" customWidth="1"/>
    <col min="7430" max="7430" width="9.140625" style="4"/>
    <col min="7431" max="7431" width="12.85546875" style="4" bestFit="1" customWidth="1"/>
    <col min="7432" max="7432" width="12.42578125" style="4" bestFit="1" customWidth="1"/>
    <col min="7433" max="7433" width="19" style="4" customWidth="1"/>
    <col min="7434" max="7434" width="17.140625" style="4" customWidth="1"/>
    <col min="7435" max="7435" width="12.42578125" style="4" customWidth="1"/>
    <col min="7436" max="7436" width="19.140625" style="4" customWidth="1"/>
    <col min="7437" max="7680" width="9.140625" style="4"/>
    <col min="7681" max="7681" width="5.42578125" style="4" customWidth="1"/>
    <col min="7682" max="7682" width="41.5703125" style="4" customWidth="1"/>
    <col min="7683" max="7683" width="15.140625" style="4" customWidth="1"/>
    <col min="7684" max="7684" width="19" style="4" customWidth="1"/>
    <col min="7685" max="7685" width="20.140625" style="4" customWidth="1"/>
    <col min="7686" max="7686" width="9.140625" style="4"/>
    <col min="7687" max="7687" width="12.85546875" style="4" bestFit="1" customWidth="1"/>
    <col min="7688" max="7688" width="12.42578125" style="4" bestFit="1" customWidth="1"/>
    <col min="7689" max="7689" width="19" style="4" customWidth="1"/>
    <col min="7690" max="7690" width="17.140625" style="4" customWidth="1"/>
    <col min="7691" max="7691" width="12.42578125" style="4" customWidth="1"/>
    <col min="7692" max="7692" width="19.140625" style="4" customWidth="1"/>
    <col min="7693" max="7936" width="9.140625" style="4"/>
    <col min="7937" max="7937" width="5.42578125" style="4" customWidth="1"/>
    <col min="7938" max="7938" width="41.5703125" style="4" customWidth="1"/>
    <col min="7939" max="7939" width="15.140625" style="4" customWidth="1"/>
    <col min="7940" max="7940" width="19" style="4" customWidth="1"/>
    <col min="7941" max="7941" width="20.140625" style="4" customWidth="1"/>
    <col min="7942" max="7942" width="9.140625" style="4"/>
    <col min="7943" max="7943" width="12.85546875" style="4" bestFit="1" customWidth="1"/>
    <col min="7944" max="7944" width="12.42578125" style="4" bestFit="1" customWidth="1"/>
    <col min="7945" max="7945" width="19" style="4" customWidth="1"/>
    <col min="7946" max="7946" width="17.140625" style="4" customWidth="1"/>
    <col min="7947" max="7947" width="12.42578125" style="4" customWidth="1"/>
    <col min="7948" max="7948" width="19.140625" style="4" customWidth="1"/>
    <col min="7949" max="8192" width="9.140625" style="4"/>
    <col min="8193" max="8193" width="5.42578125" style="4" customWidth="1"/>
    <col min="8194" max="8194" width="41.5703125" style="4" customWidth="1"/>
    <col min="8195" max="8195" width="15.140625" style="4" customWidth="1"/>
    <col min="8196" max="8196" width="19" style="4" customWidth="1"/>
    <col min="8197" max="8197" width="20.140625" style="4" customWidth="1"/>
    <col min="8198" max="8198" width="9.140625" style="4"/>
    <col min="8199" max="8199" width="12.85546875" style="4" bestFit="1" customWidth="1"/>
    <col min="8200" max="8200" width="12.42578125" style="4" bestFit="1" customWidth="1"/>
    <col min="8201" max="8201" width="19" style="4" customWidth="1"/>
    <col min="8202" max="8202" width="17.140625" style="4" customWidth="1"/>
    <col min="8203" max="8203" width="12.42578125" style="4" customWidth="1"/>
    <col min="8204" max="8204" width="19.140625" style="4" customWidth="1"/>
    <col min="8205" max="8448" width="9.140625" style="4"/>
    <col min="8449" max="8449" width="5.42578125" style="4" customWidth="1"/>
    <col min="8450" max="8450" width="41.5703125" style="4" customWidth="1"/>
    <col min="8451" max="8451" width="15.140625" style="4" customWidth="1"/>
    <col min="8452" max="8452" width="19" style="4" customWidth="1"/>
    <col min="8453" max="8453" width="20.140625" style="4" customWidth="1"/>
    <col min="8454" max="8454" width="9.140625" style="4"/>
    <col min="8455" max="8455" width="12.85546875" style="4" bestFit="1" customWidth="1"/>
    <col min="8456" max="8456" width="12.42578125" style="4" bestFit="1" customWidth="1"/>
    <col min="8457" max="8457" width="19" style="4" customWidth="1"/>
    <col min="8458" max="8458" width="17.140625" style="4" customWidth="1"/>
    <col min="8459" max="8459" width="12.42578125" style="4" customWidth="1"/>
    <col min="8460" max="8460" width="19.140625" style="4" customWidth="1"/>
    <col min="8461" max="8704" width="9.140625" style="4"/>
    <col min="8705" max="8705" width="5.42578125" style="4" customWidth="1"/>
    <col min="8706" max="8706" width="41.5703125" style="4" customWidth="1"/>
    <col min="8707" max="8707" width="15.140625" style="4" customWidth="1"/>
    <col min="8708" max="8708" width="19" style="4" customWidth="1"/>
    <col min="8709" max="8709" width="20.140625" style="4" customWidth="1"/>
    <col min="8710" max="8710" width="9.140625" style="4"/>
    <col min="8711" max="8711" width="12.85546875" style="4" bestFit="1" customWidth="1"/>
    <col min="8712" max="8712" width="12.42578125" style="4" bestFit="1" customWidth="1"/>
    <col min="8713" max="8713" width="19" style="4" customWidth="1"/>
    <col min="8714" max="8714" width="17.140625" style="4" customWidth="1"/>
    <col min="8715" max="8715" width="12.42578125" style="4" customWidth="1"/>
    <col min="8716" max="8716" width="19.140625" style="4" customWidth="1"/>
    <col min="8717" max="8960" width="9.140625" style="4"/>
    <col min="8961" max="8961" width="5.42578125" style="4" customWidth="1"/>
    <col min="8962" max="8962" width="41.5703125" style="4" customWidth="1"/>
    <col min="8963" max="8963" width="15.140625" style="4" customWidth="1"/>
    <col min="8964" max="8964" width="19" style="4" customWidth="1"/>
    <col min="8965" max="8965" width="20.140625" style="4" customWidth="1"/>
    <col min="8966" max="8966" width="9.140625" style="4"/>
    <col min="8967" max="8967" width="12.85546875" style="4" bestFit="1" customWidth="1"/>
    <col min="8968" max="8968" width="12.42578125" style="4" bestFit="1" customWidth="1"/>
    <col min="8969" max="8969" width="19" style="4" customWidth="1"/>
    <col min="8970" max="8970" width="17.140625" style="4" customWidth="1"/>
    <col min="8971" max="8971" width="12.42578125" style="4" customWidth="1"/>
    <col min="8972" max="8972" width="19.140625" style="4" customWidth="1"/>
    <col min="8973" max="9216" width="9.140625" style="4"/>
    <col min="9217" max="9217" width="5.42578125" style="4" customWidth="1"/>
    <col min="9218" max="9218" width="41.5703125" style="4" customWidth="1"/>
    <col min="9219" max="9219" width="15.140625" style="4" customWidth="1"/>
    <col min="9220" max="9220" width="19" style="4" customWidth="1"/>
    <col min="9221" max="9221" width="20.140625" style="4" customWidth="1"/>
    <col min="9222" max="9222" width="9.140625" style="4"/>
    <col min="9223" max="9223" width="12.85546875" style="4" bestFit="1" customWidth="1"/>
    <col min="9224" max="9224" width="12.42578125" style="4" bestFit="1" customWidth="1"/>
    <col min="9225" max="9225" width="19" style="4" customWidth="1"/>
    <col min="9226" max="9226" width="17.140625" style="4" customWidth="1"/>
    <col min="9227" max="9227" width="12.42578125" style="4" customWidth="1"/>
    <col min="9228" max="9228" width="19.140625" style="4" customWidth="1"/>
    <col min="9229" max="9472" width="9.140625" style="4"/>
    <col min="9473" max="9473" width="5.42578125" style="4" customWidth="1"/>
    <col min="9474" max="9474" width="41.5703125" style="4" customWidth="1"/>
    <col min="9475" max="9475" width="15.140625" style="4" customWidth="1"/>
    <col min="9476" max="9476" width="19" style="4" customWidth="1"/>
    <col min="9477" max="9477" width="20.140625" style="4" customWidth="1"/>
    <col min="9478" max="9478" width="9.140625" style="4"/>
    <col min="9479" max="9479" width="12.85546875" style="4" bestFit="1" customWidth="1"/>
    <col min="9480" max="9480" width="12.42578125" style="4" bestFit="1" customWidth="1"/>
    <col min="9481" max="9481" width="19" style="4" customWidth="1"/>
    <col min="9482" max="9482" width="17.140625" style="4" customWidth="1"/>
    <col min="9483" max="9483" width="12.42578125" style="4" customWidth="1"/>
    <col min="9484" max="9484" width="19.140625" style="4" customWidth="1"/>
    <col min="9485" max="9728" width="9.140625" style="4"/>
    <col min="9729" max="9729" width="5.42578125" style="4" customWidth="1"/>
    <col min="9730" max="9730" width="41.5703125" style="4" customWidth="1"/>
    <col min="9731" max="9731" width="15.140625" style="4" customWidth="1"/>
    <col min="9732" max="9732" width="19" style="4" customWidth="1"/>
    <col min="9733" max="9733" width="20.140625" style="4" customWidth="1"/>
    <col min="9734" max="9734" width="9.140625" style="4"/>
    <col min="9735" max="9735" width="12.85546875" style="4" bestFit="1" customWidth="1"/>
    <col min="9736" max="9736" width="12.42578125" style="4" bestFit="1" customWidth="1"/>
    <col min="9737" max="9737" width="19" style="4" customWidth="1"/>
    <col min="9738" max="9738" width="17.140625" style="4" customWidth="1"/>
    <col min="9739" max="9739" width="12.42578125" style="4" customWidth="1"/>
    <col min="9740" max="9740" width="19.140625" style="4" customWidth="1"/>
    <col min="9741" max="9984" width="9.140625" style="4"/>
    <col min="9985" max="9985" width="5.42578125" style="4" customWidth="1"/>
    <col min="9986" max="9986" width="41.5703125" style="4" customWidth="1"/>
    <col min="9987" max="9987" width="15.140625" style="4" customWidth="1"/>
    <col min="9988" max="9988" width="19" style="4" customWidth="1"/>
    <col min="9989" max="9989" width="20.140625" style="4" customWidth="1"/>
    <col min="9990" max="9990" width="9.140625" style="4"/>
    <col min="9991" max="9991" width="12.85546875" style="4" bestFit="1" customWidth="1"/>
    <col min="9992" max="9992" width="12.42578125" style="4" bestFit="1" customWidth="1"/>
    <col min="9993" max="9993" width="19" style="4" customWidth="1"/>
    <col min="9994" max="9994" width="17.140625" style="4" customWidth="1"/>
    <col min="9995" max="9995" width="12.42578125" style="4" customWidth="1"/>
    <col min="9996" max="9996" width="19.140625" style="4" customWidth="1"/>
    <col min="9997" max="10240" width="9.140625" style="4"/>
    <col min="10241" max="10241" width="5.42578125" style="4" customWidth="1"/>
    <col min="10242" max="10242" width="41.5703125" style="4" customWidth="1"/>
    <col min="10243" max="10243" width="15.140625" style="4" customWidth="1"/>
    <col min="10244" max="10244" width="19" style="4" customWidth="1"/>
    <col min="10245" max="10245" width="20.140625" style="4" customWidth="1"/>
    <col min="10246" max="10246" width="9.140625" style="4"/>
    <col min="10247" max="10247" width="12.85546875" style="4" bestFit="1" customWidth="1"/>
    <col min="10248" max="10248" width="12.42578125" style="4" bestFit="1" customWidth="1"/>
    <col min="10249" max="10249" width="19" style="4" customWidth="1"/>
    <col min="10250" max="10250" width="17.140625" style="4" customWidth="1"/>
    <col min="10251" max="10251" width="12.42578125" style="4" customWidth="1"/>
    <col min="10252" max="10252" width="19.140625" style="4" customWidth="1"/>
    <col min="10253" max="10496" width="9.140625" style="4"/>
    <col min="10497" max="10497" width="5.42578125" style="4" customWidth="1"/>
    <col min="10498" max="10498" width="41.5703125" style="4" customWidth="1"/>
    <col min="10499" max="10499" width="15.140625" style="4" customWidth="1"/>
    <col min="10500" max="10500" width="19" style="4" customWidth="1"/>
    <col min="10501" max="10501" width="20.140625" style="4" customWidth="1"/>
    <col min="10502" max="10502" width="9.140625" style="4"/>
    <col min="10503" max="10503" width="12.85546875" style="4" bestFit="1" customWidth="1"/>
    <col min="10504" max="10504" width="12.42578125" style="4" bestFit="1" customWidth="1"/>
    <col min="10505" max="10505" width="19" style="4" customWidth="1"/>
    <col min="10506" max="10506" width="17.140625" style="4" customWidth="1"/>
    <col min="10507" max="10507" width="12.42578125" style="4" customWidth="1"/>
    <col min="10508" max="10508" width="19.140625" style="4" customWidth="1"/>
    <col min="10509" max="10752" width="9.140625" style="4"/>
    <col min="10753" max="10753" width="5.42578125" style="4" customWidth="1"/>
    <col min="10754" max="10754" width="41.5703125" style="4" customWidth="1"/>
    <col min="10755" max="10755" width="15.140625" style="4" customWidth="1"/>
    <col min="10756" max="10756" width="19" style="4" customWidth="1"/>
    <col min="10757" max="10757" width="20.140625" style="4" customWidth="1"/>
    <col min="10758" max="10758" width="9.140625" style="4"/>
    <col min="10759" max="10759" width="12.85546875" style="4" bestFit="1" customWidth="1"/>
    <col min="10760" max="10760" width="12.42578125" style="4" bestFit="1" customWidth="1"/>
    <col min="10761" max="10761" width="19" style="4" customWidth="1"/>
    <col min="10762" max="10762" width="17.140625" style="4" customWidth="1"/>
    <col min="10763" max="10763" width="12.42578125" style="4" customWidth="1"/>
    <col min="10764" max="10764" width="19.140625" style="4" customWidth="1"/>
    <col min="10765" max="11008" width="9.140625" style="4"/>
    <col min="11009" max="11009" width="5.42578125" style="4" customWidth="1"/>
    <col min="11010" max="11010" width="41.5703125" style="4" customWidth="1"/>
    <col min="11011" max="11011" width="15.140625" style="4" customWidth="1"/>
    <col min="11012" max="11012" width="19" style="4" customWidth="1"/>
    <col min="11013" max="11013" width="20.140625" style="4" customWidth="1"/>
    <col min="11014" max="11014" width="9.140625" style="4"/>
    <col min="11015" max="11015" width="12.85546875" style="4" bestFit="1" customWidth="1"/>
    <col min="11016" max="11016" width="12.42578125" style="4" bestFit="1" customWidth="1"/>
    <col min="11017" max="11017" width="19" style="4" customWidth="1"/>
    <col min="11018" max="11018" width="17.140625" style="4" customWidth="1"/>
    <col min="11019" max="11019" width="12.42578125" style="4" customWidth="1"/>
    <col min="11020" max="11020" width="19.140625" style="4" customWidth="1"/>
    <col min="11021" max="11264" width="9.140625" style="4"/>
    <col min="11265" max="11265" width="5.42578125" style="4" customWidth="1"/>
    <col min="11266" max="11266" width="41.5703125" style="4" customWidth="1"/>
    <col min="11267" max="11267" width="15.140625" style="4" customWidth="1"/>
    <col min="11268" max="11268" width="19" style="4" customWidth="1"/>
    <col min="11269" max="11269" width="20.140625" style="4" customWidth="1"/>
    <col min="11270" max="11270" width="9.140625" style="4"/>
    <col min="11271" max="11271" width="12.85546875" style="4" bestFit="1" customWidth="1"/>
    <col min="11272" max="11272" width="12.42578125" style="4" bestFit="1" customWidth="1"/>
    <col min="11273" max="11273" width="19" style="4" customWidth="1"/>
    <col min="11274" max="11274" width="17.140625" style="4" customWidth="1"/>
    <col min="11275" max="11275" width="12.42578125" style="4" customWidth="1"/>
    <col min="11276" max="11276" width="19.140625" style="4" customWidth="1"/>
    <col min="11277" max="11520" width="9.140625" style="4"/>
    <col min="11521" max="11521" width="5.42578125" style="4" customWidth="1"/>
    <col min="11522" max="11522" width="41.5703125" style="4" customWidth="1"/>
    <col min="11523" max="11523" width="15.140625" style="4" customWidth="1"/>
    <col min="11524" max="11524" width="19" style="4" customWidth="1"/>
    <col min="11525" max="11525" width="20.140625" style="4" customWidth="1"/>
    <col min="11526" max="11526" width="9.140625" style="4"/>
    <col min="11527" max="11527" width="12.85546875" style="4" bestFit="1" customWidth="1"/>
    <col min="11528" max="11528" width="12.42578125" style="4" bestFit="1" customWidth="1"/>
    <col min="11529" max="11529" width="19" style="4" customWidth="1"/>
    <col min="11530" max="11530" width="17.140625" style="4" customWidth="1"/>
    <col min="11531" max="11531" width="12.42578125" style="4" customWidth="1"/>
    <col min="11532" max="11532" width="19.140625" style="4" customWidth="1"/>
    <col min="11533" max="11776" width="9.140625" style="4"/>
    <col min="11777" max="11777" width="5.42578125" style="4" customWidth="1"/>
    <col min="11778" max="11778" width="41.5703125" style="4" customWidth="1"/>
    <col min="11779" max="11779" width="15.140625" style="4" customWidth="1"/>
    <col min="11780" max="11780" width="19" style="4" customWidth="1"/>
    <col min="11781" max="11781" width="20.140625" style="4" customWidth="1"/>
    <col min="11782" max="11782" width="9.140625" style="4"/>
    <col min="11783" max="11783" width="12.85546875" style="4" bestFit="1" customWidth="1"/>
    <col min="11784" max="11784" width="12.42578125" style="4" bestFit="1" customWidth="1"/>
    <col min="11785" max="11785" width="19" style="4" customWidth="1"/>
    <col min="11786" max="11786" width="17.140625" style="4" customWidth="1"/>
    <col min="11787" max="11787" width="12.42578125" style="4" customWidth="1"/>
    <col min="11788" max="11788" width="19.140625" style="4" customWidth="1"/>
    <col min="11789" max="12032" width="9.140625" style="4"/>
    <col min="12033" max="12033" width="5.42578125" style="4" customWidth="1"/>
    <col min="12034" max="12034" width="41.5703125" style="4" customWidth="1"/>
    <col min="12035" max="12035" width="15.140625" style="4" customWidth="1"/>
    <col min="12036" max="12036" width="19" style="4" customWidth="1"/>
    <col min="12037" max="12037" width="20.140625" style="4" customWidth="1"/>
    <col min="12038" max="12038" width="9.140625" style="4"/>
    <col min="12039" max="12039" width="12.85546875" style="4" bestFit="1" customWidth="1"/>
    <col min="12040" max="12040" width="12.42578125" style="4" bestFit="1" customWidth="1"/>
    <col min="12041" max="12041" width="19" style="4" customWidth="1"/>
    <col min="12042" max="12042" width="17.140625" style="4" customWidth="1"/>
    <col min="12043" max="12043" width="12.42578125" style="4" customWidth="1"/>
    <col min="12044" max="12044" width="19.140625" style="4" customWidth="1"/>
    <col min="12045" max="12288" width="9.140625" style="4"/>
    <col min="12289" max="12289" width="5.42578125" style="4" customWidth="1"/>
    <col min="12290" max="12290" width="41.5703125" style="4" customWidth="1"/>
    <col min="12291" max="12291" width="15.140625" style="4" customWidth="1"/>
    <col min="12292" max="12292" width="19" style="4" customWidth="1"/>
    <col min="12293" max="12293" width="20.140625" style="4" customWidth="1"/>
    <col min="12294" max="12294" width="9.140625" style="4"/>
    <col min="12295" max="12295" width="12.85546875" style="4" bestFit="1" customWidth="1"/>
    <col min="12296" max="12296" width="12.42578125" style="4" bestFit="1" customWidth="1"/>
    <col min="12297" max="12297" width="19" style="4" customWidth="1"/>
    <col min="12298" max="12298" width="17.140625" style="4" customWidth="1"/>
    <col min="12299" max="12299" width="12.42578125" style="4" customWidth="1"/>
    <col min="12300" max="12300" width="19.140625" style="4" customWidth="1"/>
    <col min="12301" max="12544" width="9.140625" style="4"/>
    <col min="12545" max="12545" width="5.42578125" style="4" customWidth="1"/>
    <col min="12546" max="12546" width="41.5703125" style="4" customWidth="1"/>
    <col min="12547" max="12547" width="15.140625" style="4" customWidth="1"/>
    <col min="12548" max="12548" width="19" style="4" customWidth="1"/>
    <col min="12549" max="12549" width="20.140625" style="4" customWidth="1"/>
    <col min="12550" max="12550" width="9.140625" style="4"/>
    <col min="12551" max="12551" width="12.85546875" style="4" bestFit="1" customWidth="1"/>
    <col min="12552" max="12552" width="12.42578125" style="4" bestFit="1" customWidth="1"/>
    <col min="12553" max="12553" width="19" style="4" customWidth="1"/>
    <col min="12554" max="12554" width="17.140625" style="4" customWidth="1"/>
    <col min="12555" max="12555" width="12.42578125" style="4" customWidth="1"/>
    <col min="12556" max="12556" width="19.140625" style="4" customWidth="1"/>
    <col min="12557" max="12800" width="9.140625" style="4"/>
    <col min="12801" max="12801" width="5.42578125" style="4" customWidth="1"/>
    <col min="12802" max="12802" width="41.5703125" style="4" customWidth="1"/>
    <col min="12803" max="12803" width="15.140625" style="4" customWidth="1"/>
    <col min="12804" max="12804" width="19" style="4" customWidth="1"/>
    <col min="12805" max="12805" width="20.140625" style="4" customWidth="1"/>
    <col min="12806" max="12806" width="9.140625" style="4"/>
    <col min="12807" max="12807" width="12.85546875" style="4" bestFit="1" customWidth="1"/>
    <col min="12808" max="12808" width="12.42578125" style="4" bestFit="1" customWidth="1"/>
    <col min="12809" max="12809" width="19" style="4" customWidth="1"/>
    <col min="12810" max="12810" width="17.140625" style="4" customWidth="1"/>
    <col min="12811" max="12811" width="12.42578125" style="4" customWidth="1"/>
    <col min="12812" max="12812" width="19.140625" style="4" customWidth="1"/>
    <col min="12813" max="13056" width="9.140625" style="4"/>
    <col min="13057" max="13057" width="5.42578125" style="4" customWidth="1"/>
    <col min="13058" max="13058" width="41.5703125" style="4" customWidth="1"/>
    <col min="13059" max="13059" width="15.140625" style="4" customWidth="1"/>
    <col min="13060" max="13060" width="19" style="4" customWidth="1"/>
    <col min="13061" max="13061" width="20.140625" style="4" customWidth="1"/>
    <col min="13062" max="13062" width="9.140625" style="4"/>
    <col min="13063" max="13063" width="12.85546875" style="4" bestFit="1" customWidth="1"/>
    <col min="13064" max="13064" width="12.42578125" style="4" bestFit="1" customWidth="1"/>
    <col min="13065" max="13065" width="19" style="4" customWidth="1"/>
    <col min="13066" max="13066" width="17.140625" style="4" customWidth="1"/>
    <col min="13067" max="13067" width="12.42578125" style="4" customWidth="1"/>
    <col min="13068" max="13068" width="19.140625" style="4" customWidth="1"/>
    <col min="13069" max="13312" width="9.140625" style="4"/>
    <col min="13313" max="13313" width="5.42578125" style="4" customWidth="1"/>
    <col min="13314" max="13314" width="41.5703125" style="4" customWidth="1"/>
    <col min="13315" max="13315" width="15.140625" style="4" customWidth="1"/>
    <col min="13316" max="13316" width="19" style="4" customWidth="1"/>
    <col min="13317" max="13317" width="20.140625" style="4" customWidth="1"/>
    <col min="13318" max="13318" width="9.140625" style="4"/>
    <col min="13319" max="13319" width="12.85546875" style="4" bestFit="1" customWidth="1"/>
    <col min="13320" max="13320" width="12.42578125" style="4" bestFit="1" customWidth="1"/>
    <col min="13321" max="13321" width="19" style="4" customWidth="1"/>
    <col min="13322" max="13322" width="17.140625" style="4" customWidth="1"/>
    <col min="13323" max="13323" width="12.42578125" style="4" customWidth="1"/>
    <col min="13324" max="13324" width="19.140625" style="4" customWidth="1"/>
    <col min="13325" max="13568" width="9.140625" style="4"/>
    <col min="13569" max="13569" width="5.42578125" style="4" customWidth="1"/>
    <col min="13570" max="13570" width="41.5703125" style="4" customWidth="1"/>
    <col min="13571" max="13571" width="15.140625" style="4" customWidth="1"/>
    <col min="13572" max="13572" width="19" style="4" customWidth="1"/>
    <col min="13573" max="13573" width="20.140625" style="4" customWidth="1"/>
    <col min="13574" max="13574" width="9.140625" style="4"/>
    <col min="13575" max="13575" width="12.85546875" style="4" bestFit="1" customWidth="1"/>
    <col min="13576" max="13576" width="12.42578125" style="4" bestFit="1" customWidth="1"/>
    <col min="13577" max="13577" width="19" style="4" customWidth="1"/>
    <col min="13578" max="13578" width="17.140625" style="4" customWidth="1"/>
    <col min="13579" max="13579" width="12.42578125" style="4" customWidth="1"/>
    <col min="13580" max="13580" width="19.140625" style="4" customWidth="1"/>
    <col min="13581" max="13824" width="9.140625" style="4"/>
    <col min="13825" max="13825" width="5.42578125" style="4" customWidth="1"/>
    <col min="13826" max="13826" width="41.5703125" style="4" customWidth="1"/>
    <col min="13827" max="13827" width="15.140625" style="4" customWidth="1"/>
    <col min="13828" max="13828" width="19" style="4" customWidth="1"/>
    <col min="13829" max="13829" width="20.140625" style="4" customWidth="1"/>
    <col min="13830" max="13830" width="9.140625" style="4"/>
    <col min="13831" max="13831" width="12.85546875" style="4" bestFit="1" customWidth="1"/>
    <col min="13832" max="13832" width="12.42578125" style="4" bestFit="1" customWidth="1"/>
    <col min="13833" max="13833" width="19" style="4" customWidth="1"/>
    <col min="13834" max="13834" width="17.140625" style="4" customWidth="1"/>
    <col min="13835" max="13835" width="12.42578125" style="4" customWidth="1"/>
    <col min="13836" max="13836" width="19.140625" style="4" customWidth="1"/>
    <col min="13837" max="14080" width="9.140625" style="4"/>
    <col min="14081" max="14081" width="5.42578125" style="4" customWidth="1"/>
    <col min="14082" max="14082" width="41.5703125" style="4" customWidth="1"/>
    <col min="14083" max="14083" width="15.140625" style="4" customWidth="1"/>
    <col min="14084" max="14084" width="19" style="4" customWidth="1"/>
    <col min="14085" max="14085" width="20.140625" style="4" customWidth="1"/>
    <col min="14086" max="14086" width="9.140625" style="4"/>
    <col min="14087" max="14087" width="12.85546875" style="4" bestFit="1" customWidth="1"/>
    <col min="14088" max="14088" width="12.42578125" style="4" bestFit="1" customWidth="1"/>
    <col min="14089" max="14089" width="19" style="4" customWidth="1"/>
    <col min="14090" max="14090" width="17.140625" style="4" customWidth="1"/>
    <col min="14091" max="14091" width="12.42578125" style="4" customWidth="1"/>
    <col min="14092" max="14092" width="19.140625" style="4" customWidth="1"/>
    <col min="14093" max="14336" width="9.140625" style="4"/>
    <col min="14337" max="14337" width="5.42578125" style="4" customWidth="1"/>
    <col min="14338" max="14338" width="41.5703125" style="4" customWidth="1"/>
    <col min="14339" max="14339" width="15.140625" style="4" customWidth="1"/>
    <col min="14340" max="14340" width="19" style="4" customWidth="1"/>
    <col min="14341" max="14341" width="20.140625" style="4" customWidth="1"/>
    <col min="14342" max="14342" width="9.140625" style="4"/>
    <col min="14343" max="14343" width="12.85546875" style="4" bestFit="1" customWidth="1"/>
    <col min="14344" max="14344" width="12.42578125" style="4" bestFit="1" customWidth="1"/>
    <col min="14345" max="14345" width="19" style="4" customWidth="1"/>
    <col min="14346" max="14346" width="17.140625" style="4" customWidth="1"/>
    <col min="14347" max="14347" width="12.42578125" style="4" customWidth="1"/>
    <col min="14348" max="14348" width="19.140625" style="4" customWidth="1"/>
    <col min="14349" max="14592" width="9.140625" style="4"/>
    <col min="14593" max="14593" width="5.42578125" style="4" customWidth="1"/>
    <col min="14594" max="14594" width="41.5703125" style="4" customWidth="1"/>
    <col min="14595" max="14595" width="15.140625" style="4" customWidth="1"/>
    <col min="14596" max="14596" width="19" style="4" customWidth="1"/>
    <col min="14597" max="14597" width="20.140625" style="4" customWidth="1"/>
    <col min="14598" max="14598" width="9.140625" style="4"/>
    <col min="14599" max="14599" width="12.85546875" style="4" bestFit="1" customWidth="1"/>
    <col min="14600" max="14600" width="12.42578125" style="4" bestFit="1" customWidth="1"/>
    <col min="14601" max="14601" width="19" style="4" customWidth="1"/>
    <col min="14602" max="14602" width="17.140625" style="4" customWidth="1"/>
    <col min="14603" max="14603" width="12.42578125" style="4" customWidth="1"/>
    <col min="14604" max="14604" width="19.140625" style="4" customWidth="1"/>
    <col min="14605" max="14848" width="9.140625" style="4"/>
    <col min="14849" max="14849" width="5.42578125" style="4" customWidth="1"/>
    <col min="14850" max="14850" width="41.5703125" style="4" customWidth="1"/>
    <col min="14851" max="14851" width="15.140625" style="4" customWidth="1"/>
    <col min="14852" max="14852" width="19" style="4" customWidth="1"/>
    <col min="14853" max="14853" width="20.140625" style="4" customWidth="1"/>
    <col min="14854" max="14854" width="9.140625" style="4"/>
    <col min="14855" max="14855" width="12.85546875" style="4" bestFit="1" customWidth="1"/>
    <col min="14856" max="14856" width="12.42578125" style="4" bestFit="1" customWidth="1"/>
    <col min="14857" max="14857" width="19" style="4" customWidth="1"/>
    <col min="14858" max="14858" width="17.140625" style="4" customWidth="1"/>
    <col min="14859" max="14859" width="12.42578125" style="4" customWidth="1"/>
    <col min="14860" max="14860" width="19.140625" style="4" customWidth="1"/>
    <col min="14861" max="15104" width="9.140625" style="4"/>
    <col min="15105" max="15105" width="5.42578125" style="4" customWidth="1"/>
    <col min="15106" max="15106" width="41.5703125" style="4" customWidth="1"/>
    <col min="15107" max="15107" width="15.140625" style="4" customWidth="1"/>
    <col min="15108" max="15108" width="19" style="4" customWidth="1"/>
    <col min="15109" max="15109" width="20.140625" style="4" customWidth="1"/>
    <col min="15110" max="15110" width="9.140625" style="4"/>
    <col min="15111" max="15111" width="12.85546875" style="4" bestFit="1" customWidth="1"/>
    <col min="15112" max="15112" width="12.42578125" style="4" bestFit="1" customWidth="1"/>
    <col min="15113" max="15113" width="19" style="4" customWidth="1"/>
    <col min="15114" max="15114" width="17.140625" style="4" customWidth="1"/>
    <col min="15115" max="15115" width="12.42578125" style="4" customWidth="1"/>
    <col min="15116" max="15116" width="19.140625" style="4" customWidth="1"/>
    <col min="15117" max="15360" width="9.140625" style="4"/>
    <col min="15361" max="15361" width="5.42578125" style="4" customWidth="1"/>
    <col min="15362" max="15362" width="41.5703125" style="4" customWidth="1"/>
    <col min="15363" max="15363" width="15.140625" style="4" customWidth="1"/>
    <col min="15364" max="15364" width="19" style="4" customWidth="1"/>
    <col min="15365" max="15365" width="20.140625" style="4" customWidth="1"/>
    <col min="15366" max="15366" width="9.140625" style="4"/>
    <col min="15367" max="15367" width="12.85546875" style="4" bestFit="1" customWidth="1"/>
    <col min="15368" max="15368" width="12.42578125" style="4" bestFit="1" customWidth="1"/>
    <col min="15369" max="15369" width="19" style="4" customWidth="1"/>
    <col min="15370" max="15370" width="17.140625" style="4" customWidth="1"/>
    <col min="15371" max="15371" width="12.42578125" style="4" customWidth="1"/>
    <col min="15372" max="15372" width="19.140625" style="4" customWidth="1"/>
    <col min="15373" max="15616" width="9.140625" style="4"/>
    <col min="15617" max="15617" width="5.42578125" style="4" customWidth="1"/>
    <col min="15618" max="15618" width="41.5703125" style="4" customWidth="1"/>
    <col min="15619" max="15619" width="15.140625" style="4" customWidth="1"/>
    <col min="15620" max="15620" width="19" style="4" customWidth="1"/>
    <col min="15621" max="15621" width="20.140625" style="4" customWidth="1"/>
    <col min="15622" max="15622" width="9.140625" style="4"/>
    <col min="15623" max="15623" width="12.85546875" style="4" bestFit="1" customWidth="1"/>
    <col min="15624" max="15624" width="12.42578125" style="4" bestFit="1" customWidth="1"/>
    <col min="15625" max="15625" width="19" style="4" customWidth="1"/>
    <col min="15626" max="15626" width="17.140625" style="4" customWidth="1"/>
    <col min="15627" max="15627" width="12.42578125" style="4" customWidth="1"/>
    <col min="15628" max="15628" width="19.140625" style="4" customWidth="1"/>
    <col min="15629" max="15872" width="9.140625" style="4"/>
    <col min="15873" max="15873" width="5.42578125" style="4" customWidth="1"/>
    <col min="15874" max="15874" width="41.5703125" style="4" customWidth="1"/>
    <col min="15875" max="15875" width="15.140625" style="4" customWidth="1"/>
    <col min="15876" max="15876" width="19" style="4" customWidth="1"/>
    <col min="15877" max="15877" width="20.140625" style="4" customWidth="1"/>
    <col min="15878" max="15878" width="9.140625" style="4"/>
    <col min="15879" max="15879" width="12.85546875" style="4" bestFit="1" customWidth="1"/>
    <col min="15880" max="15880" width="12.42578125" style="4" bestFit="1" customWidth="1"/>
    <col min="15881" max="15881" width="19" style="4" customWidth="1"/>
    <col min="15882" max="15882" width="17.140625" style="4" customWidth="1"/>
    <col min="15883" max="15883" width="12.42578125" style="4" customWidth="1"/>
    <col min="15884" max="15884" width="19.140625" style="4" customWidth="1"/>
    <col min="15885" max="16128" width="9.140625" style="4"/>
    <col min="16129" max="16129" width="5.42578125" style="4" customWidth="1"/>
    <col min="16130" max="16130" width="41.5703125" style="4" customWidth="1"/>
    <col min="16131" max="16131" width="15.140625" style="4" customWidth="1"/>
    <col min="16132" max="16132" width="19" style="4" customWidth="1"/>
    <col min="16133" max="16133" width="20.140625" style="4" customWidth="1"/>
    <col min="16134" max="16134" width="9.140625" style="4"/>
    <col min="16135" max="16135" width="12.85546875" style="4" bestFit="1" customWidth="1"/>
    <col min="16136" max="16136" width="12.42578125" style="4" bestFit="1" customWidth="1"/>
    <col min="16137" max="16137" width="19" style="4" customWidth="1"/>
    <col min="16138" max="16138" width="17.140625" style="4" customWidth="1"/>
    <col min="16139" max="16139" width="12.42578125" style="4" customWidth="1"/>
    <col min="16140" max="16140" width="19.140625" style="4" customWidth="1"/>
    <col min="16141" max="16384" width="9.140625" style="4"/>
  </cols>
  <sheetData>
    <row r="1" spans="1:12" ht="9.75" customHeight="1" x14ac:dyDescent="0.25"/>
    <row r="2" spans="1:12" s="2" customFormat="1" ht="17.25" customHeight="1" x14ac:dyDescent="0.25">
      <c r="A2" s="5"/>
      <c r="D2" s="3"/>
      <c r="E2" s="6"/>
    </row>
    <row r="3" spans="1:12" s="2" customFormat="1" ht="54" customHeight="1" x14ac:dyDescent="0.25">
      <c r="A3" s="155" t="s">
        <v>175</v>
      </c>
      <c r="B3" s="155"/>
      <c r="C3" s="155"/>
      <c r="D3" s="155"/>
      <c r="E3" s="155"/>
    </row>
    <row r="4" spans="1:12" ht="15.75" customHeight="1" x14ac:dyDescent="0.25">
      <c r="A4" s="156"/>
      <c r="B4" s="156"/>
      <c r="C4" s="156"/>
      <c r="D4" s="156"/>
      <c r="E4" s="156"/>
    </row>
    <row r="5" spans="1:12" s="9" customFormat="1" ht="73.5" customHeight="1" x14ac:dyDescent="0.25">
      <c r="A5" s="7" t="s">
        <v>0</v>
      </c>
      <c r="B5" s="7" t="s">
        <v>1</v>
      </c>
      <c r="C5" s="7" t="s">
        <v>2</v>
      </c>
      <c r="D5" s="7" t="s">
        <v>3</v>
      </c>
      <c r="E5" s="8" t="s">
        <v>174</v>
      </c>
    </row>
    <row r="6" spans="1:12" s="12" customFormat="1" ht="13.5" customHeight="1" x14ac:dyDescent="0.25">
      <c r="A6" s="10">
        <v>1</v>
      </c>
      <c r="B6" s="10">
        <v>2</v>
      </c>
      <c r="C6" s="10">
        <v>3</v>
      </c>
      <c r="D6" s="10">
        <v>4</v>
      </c>
      <c r="E6" s="11">
        <v>5</v>
      </c>
    </row>
    <row r="7" spans="1:12" s="12" customFormat="1" ht="66.75" customHeight="1" x14ac:dyDescent="0.25">
      <c r="A7" s="13"/>
      <c r="B7" s="14" t="s">
        <v>4</v>
      </c>
      <c r="C7" s="15">
        <f>C8+C9+C10+C11+C12+C13</f>
        <v>1300000</v>
      </c>
      <c r="D7" s="15"/>
      <c r="E7" s="15">
        <f t="shared" ref="E7" si="0">E8+E9+E10+E11+E12+E13</f>
        <v>665000</v>
      </c>
      <c r="J7" s="16"/>
    </row>
    <row r="8" spans="1:12" s="12" customFormat="1" ht="48.75" customHeight="1" x14ac:dyDescent="0.25">
      <c r="A8" s="17">
        <v>1</v>
      </c>
      <c r="B8" s="18" t="s">
        <v>5</v>
      </c>
      <c r="C8" s="65">
        <v>25000</v>
      </c>
      <c r="D8" s="18" t="s">
        <v>6</v>
      </c>
      <c r="E8" s="18">
        <v>0</v>
      </c>
      <c r="F8" s="23"/>
      <c r="I8" s="19"/>
      <c r="J8" s="20"/>
      <c r="K8" s="19"/>
      <c r="L8" s="19"/>
    </row>
    <row r="9" spans="1:12" s="12" customFormat="1" ht="49.5" customHeight="1" x14ac:dyDescent="0.25">
      <c r="A9" s="17">
        <v>2</v>
      </c>
      <c r="B9" s="21" t="s">
        <v>7</v>
      </c>
      <c r="C9" s="65">
        <v>25000</v>
      </c>
      <c r="D9" s="18" t="s">
        <v>6</v>
      </c>
      <c r="E9" s="18">
        <v>0</v>
      </c>
      <c r="F9" s="23"/>
      <c r="I9" s="19"/>
      <c r="J9" s="20"/>
      <c r="K9" s="19"/>
      <c r="L9" s="22"/>
    </row>
    <row r="10" spans="1:12" s="12" customFormat="1" ht="49.5" customHeight="1" x14ac:dyDescent="0.25">
      <c r="A10" s="40">
        <v>3</v>
      </c>
      <c r="B10" s="21" t="s">
        <v>8</v>
      </c>
      <c r="C10" s="65">
        <v>40000</v>
      </c>
      <c r="D10" s="145" t="s">
        <v>9</v>
      </c>
      <c r="E10" s="18">
        <v>20000</v>
      </c>
      <c r="F10" s="23"/>
      <c r="I10" s="24"/>
      <c r="J10" s="20"/>
      <c r="K10" s="19"/>
      <c r="L10" s="25"/>
    </row>
    <row r="11" spans="1:12" s="12" customFormat="1" ht="49.5" customHeight="1" x14ac:dyDescent="0.25">
      <c r="A11" s="40">
        <v>4</v>
      </c>
      <c r="B11" s="21" t="s">
        <v>10</v>
      </c>
      <c r="C11" s="65">
        <v>150000</v>
      </c>
      <c r="D11" s="145" t="s">
        <v>9</v>
      </c>
      <c r="E11" s="18">
        <v>150000</v>
      </c>
      <c r="F11" s="23"/>
      <c r="I11" s="24"/>
      <c r="J11" s="20"/>
      <c r="K11" s="19"/>
      <c r="L11" s="25"/>
    </row>
    <row r="12" spans="1:12" s="12" customFormat="1" ht="58.5" customHeight="1" x14ac:dyDescent="0.25">
      <c r="A12" s="17">
        <v>5</v>
      </c>
      <c r="B12" s="26" t="s">
        <v>11</v>
      </c>
      <c r="C12" s="65">
        <v>970000</v>
      </c>
      <c r="D12" s="145" t="s">
        <v>9</v>
      </c>
      <c r="E12" s="27">
        <v>485000</v>
      </c>
      <c r="F12" s="23"/>
      <c r="I12" s="19"/>
      <c r="J12" s="20"/>
      <c r="K12" s="19"/>
      <c r="L12" s="22"/>
    </row>
    <row r="13" spans="1:12" s="12" customFormat="1" ht="115.5" customHeight="1" x14ac:dyDescent="0.25">
      <c r="A13" s="17">
        <v>6</v>
      </c>
      <c r="B13" s="28" t="s">
        <v>12</v>
      </c>
      <c r="C13" s="65">
        <v>90000</v>
      </c>
      <c r="D13" s="145" t="s">
        <v>13</v>
      </c>
      <c r="E13" s="27">
        <v>10000</v>
      </c>
      <c r="F13" s="23"/>
      <c r="I13" s="19"/>
      <c r="J13" s="20"/>
      <c r="K13" s="19"/>
      <c r="L13" s="22"/>
    </row>
    <row r="14" spans="1:12" ht="25.5" customHeight="1" x14ac:dyDescent="0.25">
      <c r="A14" s="29"/>
      <c r="B14" s="14" t="s">
        <v>14</v>
      </c>
      <c r="C14" s="71">
        <f>C15+C16+C17+C18+C19+C20</f>
        <v>2359000</v>
      </c>
      <c r="D14" s="15"/>
      <c r="E14" s="15">
        <f t="shared" ref="E14" si="1">E15+E16+E17+E18+E19+E20</f>
        <v>383000</v>
      </c>
      <c r="I14" s="31"/>
      <c r="J14" s="32"/>
      <c r="K14" s="31"/>
      <c r="L14" s="33"/>
    </row>
    <row r="15" spans="1:12" ht="83.25" customHeight="1" x14ac:dyDescent="0.25">
      <c r="A15" s="34">
        <v>1</v>
      </c>
      <c r="B15" s="60" t="s">
        <v>15</v>
      </c>
      <c r="C15" s="65">
        <v>550000</v>
      </c>
      <c r="D15" s="145" t="s">
        <v>9</v>
      </c>
      <c r="E15" s="37">
        <v>110000</v>
      </c>
      <c r="F15" s="36"/>
      <c r="I15" s="31"/>
      <c r="J15" s="32"/>
      <c r="K15" s="31"/>
      <c r="L15" s="33"/>
    </row>
    <row r="16" spans="1:12" ht="75.75" customHeight="1" x14ac:dyDescent="0.25">
      <c r="A16" s="34">
        <v>2</v>
      </c>
      <c r="B16" s="60" t="s">
        <v>16</v>
      </c>
      <c r="C16" s="65">
        <v>970000</v>
      </c>
      <c r="D16" s="145" t="s">
        <v>9</v>
      </c>
      <c r="E16" s="37">
        <v>20000</v>
      </c>
      <c r="F16" s="36"/>
      <c r="I16" s="31"/>
      <c r="J16" s="20"/>
      <c r="K16" s="31"/>
      <c r="L16" s="33"/>
    </row>
    <row r="17" spans="1:12" ht="75.75" customHeight="1" x14ac:dyDescent="0.25">
      <c r="A17" s="34">
        <v>3</v>
      </c>
      <c r="B17" s="60" t="s">
        <v>17</v>
      </c>
      <c r="C17" s="65">
        <v>50000</v>
      </c>
      <c r="D17" s="145" t="s">
        <v>9</v>
      </c>
      <c r="E17" s="37">
        <v>25000</v>
      </c>
      <c r="F17" s="36"/>
      <c r="I17" s="31"/>
      <c r="J17" s="20"/>
      <c r="K17" s="31"/>
      <c r="L17" s="33"/>
    </row>
    <row r="18" spans="1:12" ht="75.75" customHeight="1" x14ac:dyDescent="0.25">
      <c r="A18" s="34">
        <v>4</v>
      </c>
      <c r="B18" s="50" t="s">
        <v>18</v>
      </c>
      <c r="C18" s="65">
        <v>97000</v>
      </c>
      <c r="D18" s="27" t="s">
        <v>19</v>
      </c>
      <c r="E18" s="35">
        <v>0</v>
      </c>
      <c r="F18" s="23"/>
      <c r="I18" s="31"/>
      <c r="J18" s="38"/>
      <c r="K18" s="31"/>
      <c r="L18" s="33"/>
    </row>
    <row r="19" spans="1:12" ht="75.75" customHeight="1" x14ac:dyDescent="0.25">
      <c r="A19" s="34">
        <v>5</v>
      </c>
      <c r="B19" s="127" t="s">
        <v>20</v>
      </c>
      <c r="C19" s="65">
        <v>656000</v>
      </c>
      <c r="D19" s="27" t="s">
        <v>21</v>
      </c>
      <c r="E19" s="35">
        <v>218000</v>
      </c>
      <c r="F19" s="36"/>
      <c r="I19" s="31"/>
      <c r="J19" s="38"/>
      <c r="K19" s="69"/>
      <c r="L19" s="31"/>
    </row>
    <row r="20" spans="1:12" ht="75.75" customHeight="1" x14ac:dyDescent="0.25">
      <c r="A20" s="34">
        <v>6</v>
      </c>
      <c r="B20" s="39" t="s">
        <v>22</v>
      </c>
      <c r="C20" s="65">
        <v>36000</v>
      </c>
      <c r="D20" s="27" t="s">
        <v>23</v>
      </c>
      <c r="E20" s="35">
        <v>10000</v>
      </c>
      <c r="F20" s="36"/>
      <c r="G20" s="31"/>
      <c r="H20" s="31"/>
      <c r="I20" s="31"/>
      <c r="J20" s="38"/>
      <c r="K20" s="32"/>
      <c r="L20" s="31"/>
    </row>
    <row r="21" spans="1:12" ht="33" customHeight="1" x14ac:dyDescent="0.25">
      <c r="A21" s="34"/>
      <c r="B21" s="14" t="s">
        <v>24</v>
      </c>
      <c r="C21" s="71">
        <f>SUM(C22:C46)</f>
        <v>6413644.0999999996</v>
      </c>
      <c r="D21" s="15"/>
      <c r="E21" s="15">
        <f t="shared" ref="E21" si="2">SUM(E22:E46)</f>
        <v>1881200</v>
      </c>
      <c r="F21" s="36"/>
      <c r="G21" s="31"/>
      <c r="H21" s="31"/>
      <c r="I21" s="31"/>
      <c r="J21" s="20"/>
      <c r="K21" s="32"/>
      <c r="L21" s="31"/>
    </row>
    <row r="22" spans="1:12" ht="58.5" customHeight="1" x14ac:dyDescent="0.3">
      <c r="A22" s="34">
        <v>1</v>
      </c>
      <c r="B22" s="128" t="s">
        <v>25</v>
      </c>
      <c r="C22" s="148">
        <v>100000</v>
      </c>
      <c r="D22" s="40" t="s">
        <v>26</v>
      </c>
      <c r="E22" s="18">
        <v>0</v>
      </c>
      <c r="F22" s="36"/>
      <c r="G22" s="31"/>
      <c r="H22" s="32"/>
      <c r="I22" s="31"/>
      <c r="J22" s="32"/>
      <c r="K22" s="32"/>
      <c r="L22" s="31"/>
    </row>
    <row r="23" spans="1:12" ht="78.75" customHeight="1" x14ac:dyDescent="0.25">
      <c r="A23" s="34">
        <v>2</v>
      </c>
      <c r="B23" s="55" t="s">
        <v>27</v>
      </c>
      <c r="C23" s="139">
        <v>57000</v>
      </c>
      <c r="D23" s="40" t="s">
        <v>28</v>
      </c>
      <c r="E23" s="40">
        <v>35000</v>
      </c>
      <c r="F23" s="23"/>
      <c r="G23" s="31"/>
      <c r="H23" s="32"/>
      <c r="I23" s="31"/>
      <c r="J23" s="32"/>
      <c r="K23" s="32"/>
      <c r="L23" s="31"/>
    </row>
    <row r="24" spans="1:12" ht="67.5" customHeight="1" x14ac:dyDescent="0.25">
      <c r="A24" s="34">
        <v>3</v>
      </c>
      <c r="B24" s="42" t="s">
        <v>29</v>
      </c>
      <c r="C24" s="139">
        <v>13200</v>
      </c>
      <c r="D24" s="40" t="s">
        <v>28</v>
      </c>
      <c r="E24" s="18">
        <v>1200</v>
      </c>
      <c r="F24" s="23"/>
      <c r="G24" s="31"/>
      <c r="H24" s="32"/>
      <c r="I24" s="31"/>
      <c r="J24" s="38"/>
      <c r="K24" s="38"/>
      <c r="L24" s="31"/>
    </row>
    <row r="25" spans="1:12" ht="78" customHeight="1" x14ac:dyDescent="0.25">
      <c r="A25" s="34">
        <v>4</v>
      </c>
      <c r="B25" s="42" t="s">
        <v>30</v>
      </c>
      <c r="C25" s="139">
        <v>40295.5</v>
      </c>
      <c r="D25" s="40" t="s">
        <v>28</v>
      </c>
      <c r="E25" s="18">
        <v>45000</v>
      </c>
      <c r="F25" s="23"/>
      <c r="G25" s="31"/>
      <c r="H25" s="38"/>
      <c r="I25" s="31"/>
      <c r="J25" s="32"/>
      <c r="K25" s="32"/>
      <c r="L25" s="31"/>
    </row>
    <row r="26" spans="1:12" ht="71.25" customHeight="1" x14ac:dyDescent="0.25">
      <c r="A26" s="34">
        <v>5</v>
      </c>
      <c r="B26" s="18" t="s">
        <v>31</v>
      </c>
      <c r="C26" s="140" t="s">
        <v>32</v>
      </c>
      <c r="D26" s="40" t="s">
        <v>28</v>
      </c>
      <c r="E26" s="18">
        <v>0</v>
      </c>
      <c r="F26" s="23"/>
      <c r="G26" s="31"/>
      <c r="H26" s="32"/>
      <c r="I26" s="31"/>
      <c r="J26" s="32"/>
      <c r="K26" s="32"/>
      <c r="L26" s="31"/>
    </row>
    <row r="27" spans="1:12" ht="83.25" customHeight="1" x14ac:dyDescent="0.25">
      <c r="A27" s="34">
        <v>6</v>
      </c>
      <c r="B27" s="45" t="s">
        <v>33</v>
      </c>
      <c r="C27" s="139">
        <v>45382</v>
      </c>
      <c r="D27" s="40" t="s">
        <v>28</v>
      </c>
      <c r="E27" s="18">
        <v>0</v>
      </c>
      <c r="F27" s="23"/>
      <c r="G27" s="31"/>
      <c r="H27" s="32"/>
      <c r="I27" s="31"/>
      <c r="J27" s="32"/>
      <c r="K27" s="32"/>
      <c r="L27" s="31"/>
    </row>
    <row r="28" spans="1:12" ht="52.5" customHeight="1" x14ac:dyDescent="0.25">
      <c r="A28" s="34">
        <v>7</v>
      </c>
      <c r="B28" s="46" t="s">
        <v>34</v>
      </c>
      <c r="C28" s="139">
        <v>44200</v>
      </c>
      <c r="D28" s="40" t="s">
        <v>28</v>
      </c>
      <c r="E28" s="18">
        <v>0</v>
      </c>
      <c r="F28" s="23"/>
      <c r="G28" s="31"/>
      <c r="H28" s="32"/>
      <c r="I28" s="31"/>
      <c r="J28" s="32"/>
      <c r="K28" s="32"/>
      <c r="L28" s="31"/>
    </row>
    <row r="29" spans="1:12" ht="63.75" customHeight="1" x14ac:dyDescent="0.25">
      <c r="A29" s="34">
        <v>8</v>
      </c>
      <c r="B29" s="45" t="s">
        <v>35</v>
      </c>
      <c r="C29" s="139">
        <v>6000</v>
      </c>
      <c r="D29" s="40" t="s">
        <v>28</v>
      </c>
      <c r="E29" s="18">
        <v>0</v>
      </c>
      <c r="F29" s="23"/>
      <c r="G29" s="31"/>
      <c r="H29" s="32"/>
      <c r="I29" s="31"/>
      <c r="J29" s="32"/>
      <c r="K29" s="32"/>
      <c r="L29" s="31"/>
    </row>
    <row r="30" spans="1:12" ht="57.75" customHeight="1" x14ac:dyDescent="0.25">
      <c r="A30" s="34">
        <v>9</v>
      </c>
      <c r="B30" s="45" t="s">
        <v>36</v>
      </c>
      <c r="C30" s="138">
        <v>121855</v>
      </c>
      <c r="D30" s="40" t="s">
        <v>28</v>
      </c>
      <c r="E30" s="18">
        <v>0</v>
      </c>
      <c r="F30" s="23"/>
      <c r="G30" s="31"/>
      <c r="H30" s="32"/>
      <c r="I30" s="31"/>
      <c r="J30" s="32"/>
      <c r="K30" s="32"/>
      <c r="L30" s="31"/>
    </row>
    <row r="31" spans="1:12" ht="54" customHeight="1" x14ac:dyDescent="0.25">
      <c r="A31" s="34">
        <v>10</v>
      </c>
      <c r="B31" s="47" t="s">
        <v>37</v>
      </c>
      <c r="C31" s="138">
        <v>17300</v>
      </c>
      <c r="D31" s="40" t="s">
        <v>28</v>
      </c>
      <c r="E31" s="18">
        <v>0</v>
      </c>
      <c r="F31" s="23"/>
      <c r="G31" s="31"/>
      <c r="H31" s="32"/>
      <c r="I31" s="31"/>
      <c r="J31" s="32"/>
      <c r="K31" s="32"/>
      <c r="L31" s="31"/>
    </row>
    <row r="32" spans="1:12" ht="32.25" customHeight="1" x14ac:dyDescent="0.25">
      <c r="A32" s="34">
        <v>11</v>
      </c>
      <c r="B32" s="47" t="s">
        <v>38</v>
      </c>
      <c r="C32" s="138">
        <v>124268.2</v>
      </c>
      <c r="D32" s="40" t="s">
        <v>28</v>
      </c>
      <c r="E32" s="18">
        <v>30000</v>
      </c>
      <c r="F32" s="23"/>
      <c r="G32" s="31"/>
      <c r="H32" s="32"/>
      <c r="I32" s="31"/>
      <c r="J32" s="32"/>
      <c r="K32" s="32"/>
      <c r="L32" s="31"/>
    </row>
    <row r="33" spans="1:12" ht="71.25" customHeight="1" x14ac:dyDescent="0.25">
      <c r="A33" s="34">
        <v>12</v>
      </c>
      <c r="B33" s="47" t="s">
        <v>39</v>
      </c>
      <c r="C33" s="138">
        <v>33789.4</v>
      </c>
      <c r="D33" s="40" t="s">
        <v>28</v>
      </c>
      <c r="E33" s="18">
        <v>0</v>
      </c>
      <c r="F33" s="23"/>
      <c r="G33" s="31"/>
      <c r="H33" s="32"/>
      <c r="I33" s="31"/>
      <c r="J33" s="20"/>
      <c r="K33" s="32"/>
      <c r="L33" s="31"/>
    </row>
    <row r="34" spans="1:12" ht="81" customHeight="1" x14ac:dyDescent="0.25">
      <c r="A34" s="34">
        <v>13</v>
      </c>
      <c r="B34" s="48" t="s">
        <v>40</v>
      </c>
      <c r="C34" s="138">
        <v>300000</v>
      </c>
      <c r="D34" s="40" t="s">
        <v>28</v>
      </c>
      <c r="E34" s="40">
        <v>40000</v>
      </c>
      <c r="F34" s="23"/>
      <c r="G34" s="31"/>
      <c r="H34" s="49"/>
      <c r="I34" s="31"/>
      <c r="J34" s="41"/>
      <c r="K34" s="68"/>
      <c r="L34" s="31"/>
    </row>
    <row r="35" spans="1:12" ht="69" customHeight="1" x14ac:dyDescent="0.25">
      <c r="A35" s="34">
        <v>14</v>
      </c>
      <c r="B35" s="50" t="s">
        <v>41</v>
      </c>
      <c r="C35" s="65">
        <v>3000</v>
      </c>
      <c r="D35" s="35" t="s">
        <v>42</v>
      </c>
      <c r="E35" s="35">
        <v>1000</v>
      </c>
      <c r="F35" s="36"/>
      <c r="G35" s="31"/>
      <c r="H35" s="33"/>
      <c r="I35" s="31"/>
      <c r="J35" s="41"/>
      <c r="K35" s="31"/>
      <c r="L35" s="31"/>
    </row>
    <row r="36" spans="1:12" ht="52.5" customHeight="1" x14ac:dyDescent="0.25">
      <c r="A36" s="34">
        <v>15</v>
      </c>
      <c r="B36" s="50" t="s">
        <v>43</v>
      </c>
      <c r="C36" s="65">
        <v>40000</v>
      </c>
      <c r="D36" s="147" t="s">
        <v>44</v>
      </c>
      <c r="E36" s="27">
        <v>20000</v>
      </c>
      <c r="F36" s="36"/>
      <c r="G36" s="31"/>
      <c r="H36" s="31"/>
      <c r="I36" s="31"/>
      <c r="J36" s="20"/>
      <c r="K36" s="31"/>
      <c r="L36" s="31"/>
    </row>
    <row r="37" spans="1:12" ht="58.5" customHeight="1" x14ac:dyDescent="0.25">
      <c r="A37" s="34">
        <v>16</v>
      </c>
      <c r="B37" s="52" t="s">
        <v>45</v>
      </c>
      <c r="C37" s="137">
        <v>440000</v>
      </c>
      <c r="D37" s="53" t="s">
        <v>46</v>
      </c>
      <c r="E37" s="35">
        <v>150000</v>
      </c>
      <c r="F37" s="36"/>
      <c r="G37" s="31"/>
      <c r="H37" s="31"/>
      <c r="I37" s="31"/>
      <c r="J37" s="43"/>
      <c r="K37" s="31"/>
      <c r="L37" s="31"/>
    </row>
    <row r="38" spans="1:12" ht="58.5" customHeight="1" x14ac:dyDescent="0.25">
      <c r="A38" s="34">
        <v>17</v>
      </c>
      <c r="B38" s="55" t="s">
        <v>47</v>
      </c>
      <c r="C38" s="137">
        <v>114400</v>
      </c>
      <c r="D38" s="59" t="s">
        <v>48</v>
      </c>
      <c r="E38" s="37">
        <v>114000</v>
      </c>
      <c r="F38" s="36"/>
      <c r="G38" s="31"/>
      <c r="H38" s="31"/>
      <c r="I38" s="31"/>
      <c r="J38" s="43"/>
      <c r="K38" s="31"/>
      <c r="L38" s="31"/>
    </row>
    <row r="39" spans="1:12" ht="58.5" customHeight="1" x14ac:dyDescent="0.25">
      <c r="A39" s="34">
        <v>18</v>
      </c>
      <c r="B39" s="55" t="s">
        <v>49</v>
      </c>
      <c r="C39" s="137">
        <v>120000</v>
      </c>
      <c r="D39" s="135" t="s">
        <v>50</v>
      </c>
      <c r="E39" s="37">
        <v>30000</v>
      </c>
      <c r="F39" s="36"/>
      <c r="G39" s="31"/>
      <c r="H39" s="31"/>
      <c r="I39" s="31"/>
      <c r="J39" s="43"/>
      <c r="K39" s="31"/>
      <c r="L39" s="31"/>
    </row>
    <row r="40" spans="1:12" ht="31.5" customHeight="1" x14ac:dyDescent="0.25">
      <c r="A40" s="34">
        <v>19</v>
      </c>
      <c r="B40" s="55" t="s">
        <v>51</v>
      </c>
      <c r="C40" s="149">
        <v>100000</v>
      </c>
      <c r="D40" s="135" t="s">
        <v>50</v>
      </c>
      <c r="E40" s="37">
        <v>20000</v>
      </c>
      <c r="F40" s="36"/>
      <c r="G40" s="31"/>
      <c r="H40" s="33"/>
      <c r="I40" s="31"/>
      <c r="J40" s="43"/>
      <c r="K40" s="31"/>
      <c r="L40" s="31"/>
    </row>
    <row r="41" spans="1:12" ht="31.5" customHeight="1" x14ac:dyDescent="0.25">
      <c r="A41" s="34">
        <v>20</v>
      </c>
      <c r="B41" s="55" t="s">
        <v>52</v>
      </c>
      <c r="C41" s="149">
        <v>2425000</v>
      </c>
      <c r="D41" s="135" t="s">
        <v>50</v>
      </c>
      <c r="E41" s="37">
        <v>700000</v>
      </c>
      <c r="F41" s="36"/>
      <c r="G41" s="31"/>
      <c r="H41" s="33"/>
      <c r="I41" s="31"/>
      <c r="J41" s="43"/>
      <c r="K41" s="31"/>
      <c r="L41" s="31"/>
    </row>
    <row r="42" spans="1:12" ht="72" customHeight="1" x14ac:dyDescent="0.25">
      <c r="A42" s="34">
        <v>21</v>
      </c>
      <c r="B42" s="55" t="s">
        <v>53</v>
      </c>
      <c r="C42" s="149">
        <v>307000</v>
      </c>
      <c r="D42" s="40" t="s">
        <v>19</v>
      </c>
      <c r="E42" s="37">
        <v>15000</v>
      </c>
      <c r="F42" s="36"/>
      <c r="G42" s="31"/>
      <c r="H42" s="33"/>
      <c r="I42" s="31"/>
      <c r="J42" s="43"/>
      <c r="K42" s="31"/>
      <c r="L42" s="31"/>
    </row>
    <row r="43" spans="1:12" ht="55.5" customHeight="1" x14ac:dyDescent="0.25">
      <c r="A43" s="34">
        <v>22</v>
      </c>
      <c r="B43" s="55" t="s">
        <v>54</v>
      </c>
      <c r="C43" s="149">
        <v>895000</v>
      </c>
      <c r="D43" s="40" t="s">
        <v>55</v>
      </c>
      <c r="E43" s="37">
        <v>20000</v>
      </c>
      <c r="F43" s="36"/>
      <c r="G43" s="31"/>
      <c r="H43" s="33"/>
      <c r="I43" s="31"/>
      <c r="J43" s="43"/>
      <c r="K43" s="31"/>
      <c r="L43" s="31"/>
    </row>
    <row r="44" spans="1:12" ht="69.75" customHeight="1" x14ac:dyDescent="0.25">
      <c r="A44" s="34">
        <v>23</v>
      </c>
      <c r="B44" s="117" t="s">
        <v>56</v>
      </c>
      <c r="C44" s="65">
        <v>500000</v>
      </c>
      <c r="D44" s="18" t="s">
        <v>57</v>
      </c>
      <c r="E44" s="37">
        <v>447000</v>
      </c>
      <c r="F44" s="36"/>
      <c r="G44" s="31"/>
      <c r="H44" s="31"/>
      <c r="I44" s="31"/>
      <c r="J44" s="43"/>
      <c r="K44" s="31"/>
      <c r="L44" s="31"/>
    </row>
    <row r="45" spans="1:12" ht="62.25" customHeight="1" x14ac:dyDescent="0.25">
      <c r="A45" s="34">
        <v>24</v>
      </c>
      <c r="B45" s="118" t="s">
        <v>58</v>
      </c>
      <c r="C45" s="141">
        <v>525000</v>
      </c>
      <c r="D45" s="135" t="s">
        <v>50</v>
      </c>
      <c r="E45" s="37">
        <v>213000</v>
      </c>
      <c r="F45" s="36"/>
      <c r="G45" s="31"/>
      <c r="H45" s="31"/>
      <c r="I45" s="31"/>
      <c r="J45" s="43"/>
      <c r="K45" s="31"/>
      <c r="L45" s="31"/>
    </row>
    <row r="46" spans="1:12" ht="45.75" customHeight="1" x14ac:dyDescent="0.25">
      <c r="A46" s="34">
        <v>25</v>
      </c>
      <c r="B46" s="55" t="s">
        <v>59</v>
      </c>
      <c r="C46" s="58">
        <v>40954</v>
      </c>
      <c r="D46" s="59" t="s">
        <v>60</v>
      </c>
      <c r="E46" s="37">
        <v>0</v>
      </c>
      <c r="F46" s="36"/>
      <c r="G46" s="31"/>
      <c r="H46" s="31"/>
      <c r="I46" s="31"/>
      <c r="J46" s="43"/>
      <c r="K46" s="31"/>
      <c r="L46" s="31"/>
    </row>
    <row r="47" spans="1:12" ht="28.5" customHeight="1" x14ac:dyDescent="0.25">
      <c r="A47" s="34"/>
      <c r="B47" s="14" t="s">
        <v>61</v>
      </c>
      <c r="C47" s="15">
        <f>C48+C49+C50+C51+C52</f>
        <v>722329</v>
      </c>
      <c r="D47" s="15"/>
      <c r="E47" s="15">
        <f t="shared" ref="E47" si="3">E48+E49+E50+E51+E52</f>
        <v>140000</v>
      </c>
      <c r="F47" s="36"/>
      <c r="G47" s="31"/>
      <c r="H47" s="31"/>
      <c r="I47" s="31"/>
      <c r="J47" s="43"/>
      <c r="K47" s="31"/>
      <c r="L47" s="31"/>
    </row>
    <row r="48" spans="1:12" ht="53.25" customHeight="1" x14ac:dyDescent="0.25">
      <c r="A48" s="34">
        <v>1</v>
      </c>
      <c r="B48" s="60" t="s">
        <v>62</v>
      </c>
      <c r="C48" s="65">
        <v>10000</v>
      </c>
      <c r="D48" s="37" t="s">
        <v>6</v>
      </c>
      <c r="E48" s="37">
        <v>0</v>
      </c>
      <c r="F48" s="36"/>
      <c r="G48" s="31"/>
      <c r="H48" s="31"/>
      <c r="I48" s="31"/>
      <c r="J48" s="20"/>
      <c r="K48" s="31"/>
      <c r="L48" s="31"/>
    </row>
    <row r="49" spans="1:12" ht="72.75" customHeight="1" x14ac:dyDescent="0.25">
      <c r="A49" s="34">
        <v>2</v>
      </c>
      <c r="B49" s="57" t="s">
        <v>63</v>
      </c>
      <c r="C49" s="62">
        <v>2000</v>
      </c>
      <c r="D49" s="35" t="s">
        <v>64</v>
      </c>
      <c r="E49" s="27">
        <v>0</v>
      </c>
      <c r="F49" s="36"/>
      <c r="G49" s="31"/>
      <c r="H49" s="31"/>
      <c r="I49" s="31"/>
      <c r="J49" s="20"/>
      <c r="K49" s="31"/>
      <c r="L49" s="31"/>
    </row>
    <row r="50" spans="1:12" ht="80.25" customHeight="1" x14ac:dyDescent="0.25">
      <c r="A50" s="34">
        <v>3</v>
      </c>
      <c r="B50" s="119" t="s">
        <v>65</v>
      </c>
      <c r="C50" s="62">
        <v>157593</v>
      </c>
      <c r="D50" s="37" t="s">
        <v>66</v>
      </c>
      <c r="E50" s="27">
        <v>10000</v>
      </c>
      <c r="F50" s="36"/>
      <c r="G50" s="31"/>
      <c r="H50" s="31"/>
      <c r="I50" s="31"/>
      <c r="J50" s="44"/>
      <c r="K50" s="31"/>
      <c r="L50" s="31"/>
    </row>
    <row r="51" spans="1:12" ht="81.75" customHeight="1" x14ac:dyDescent="0.3">
      <c r="A51" s="34">
        <v>4</v>
      </c>
      <c r="B51" s="63" t="s">
        <v>67</v>
      </c>
      <c r="C51" s="62">
        <v>25000</v>
      </c>
      <c r="D51" s="37" t="s">
        <v>68</v>
      </c>
      <c r="E51" s="18">
        <v>0</v>
      </c>
      <c r="F51" s="36"/>
      <c r="G51" s="31"/>
      <c r="H51" s="31"/>
      <c r="I51" s="31"/>
      <c r="J51" s="44"/>
      <c r="K51" s="69"/>
      <c r="L51" s="31"/>
    </row>
    <row r="52" spans="1:12" ht="54" customHeight="1" x14ac:dyDescent="0.25">
      <c r="A52" s="34">
        <v>5</v>
      </c>
      <c r="B52" s="57" t="s">
        <v>69</v>
      </c>
      <c r="C52" s="65">
        <v>527736</v>
      </c>
      <c r="D52" s="18" t="s">
        <v>60</v>
      </c>
      <c r="E52" s="66">
        <v>130000</v>
      </c>
      <c r="F52" s="36"/>
      <c r="G52" s="31"/>
      <c r="H52" s="31"/>
      <c r="I52" s="31"/>
      <c r="J52" s="44"/>
      <c r="K52" s="69"/>
      <c r="L52" s="31"/>
    </row>
    <row r="53" spans="1:12" ht="25.5" customHeight="1" x14ac:dyDescent="0.25">
      <c r="A53" s="34"/>
      <c r="B53" s="67" t="s">
        <v>70</v>
      </c>
      <c r="C53" s="15">
        <f>C54+C62+C67+C73</f>
        <v>10227856.300000001</v>
      </c>
      <c r="D53" s="15"/>
      <c r="E53" s="15">
        <f t="shared" ref="E53" si="4">E54+E62+E67+E73</f>
        <v>1121190</v>
      </c>
      <c r="F53" s="36"/>
      <c r="G53" s="31"/>
      <c r="H53" s="31"/>
      <c r="I53" s="31"/>
      <c r="J53" s="68"/>
      <c r="K53" s="69"/>
      <c r="L53" s="33"/>
    </row>
    <row r="54" spans="1:12" ht="25.5" customHeight="1" x14ac:dyDescent="0.25">
      <c r="A54" s="34"/>
      <c r="B54" s="14" t="s">
        <v>71</v>
      </c>
      <c r="C54" s="15">
        <f>C55+C56+C57+C58+C59+C60+C61</f>
        <v>5263252.7</v>
      </c>
      <c r="D54" s="30"/>
      <c r="E54" s="30"/>
      <c r="F54" s="36"/>
      <c r="G54" s="31"/>
      <c r="H54" s="31"/>
      <c r="I54" s="31"/>
      <c r="J54" s="69"/>
      <c r="K54" s="69"/>
      <c r="L54" s="31"/>
    </row>
    <row r="55" spans="1:12" ht="37.5" customHeight="1" x14ac:dyDescent="0.25">
      <c r="A55" s="34">
        <v>1</v>
      </c>
      <c r="B55" s="60" t="s">
        <v>72</v>
      </c>
      <c r="C55" s="65">
        <v>140000</v>
      </c>
      <c r="D55" s="70" t="s">
        <v>6</v>
      </c>
      <c r="E55" s="37">
        <v>46000</v>
      </c>
      <c r="F55" s="36"/>
      <c r="G55" s="31"/>
      <c r="H55" s="31"/>
      <c r="I55" s="31"/>
      <c r="J55" s="69"/>
      <c r="K55" s="69"/>
      <c r="L55" s="31"/>
    </row>
    <row r="56" spans="1:12" ht="77.25" customHeight="1" x14ac:dyDescent="0.25">
      <c r="A56" s="34">
        <v>2</v>
      </c>
      <c r="B56" s="60" t="s">
        <v>73</v>
      </c>
      <c r="C56" s="71">
        <v>1775</v>
      </c>
      <c r="D56" s="70" t="s">
        <v>6</v>
      </c>
      <c r="E56" s="27">
        <v>330</v>
      </c>
      <c r="F56" s="36"/>
      <c r="G56" s="31"/>
      <c r="H56" s="20"/>
      <c r="I56" s="31"/>
      <c r="J56" s="69"/>
      <c r="K56" s="20"/>
      <c r="L56" s="31"/>
    </row>
    <row r="57" spans="1:12" ht="77.25" customHeight="1" x14ac:dyDescent="0.25">
      <c r="A57" s="34">
        <v>3</v>
      </c>
      <c r="B57" s="60" t="s">
        <v>74</v>
      </c>
      <c r="C57" s="71">
        <v>3610</v>
      </c>
      <c r="D57" s="70" t="s">
        <v>6</v>
      </c>
      <c r="E57" s="27">
        <v>600</v>
      </c>
      <c r="F57" s="36"/>
      <c r="G57" s="31"/>
      <c r="H57" s="72"/>
      <c r="I57" s="31"/>
      <c r="J57" s="69"/>
      <c r="K57" s="72"/>
      <c r="L57" s="31"/>
    </row>
    <row r="58" spans="1:12" ht="77.25" customHeight="1" x14ac:dyDescent="0.25">
      <c r="A58" s="34">
        <v>4</v>
      </c>
      <c r="B58" s="73" t="s">
        <v>75</v>
      </c>
      <c r="C58" s="51">
        <v>3758204.7</v>
      </c>
      <c r="D58" s="70" t="s">
        <v>6</v>
      </c>
      <c r="E58" s="27">
        <v>700000</v>
      </c>
      <c r="F58" s="36"/>
      <c r="G58" s="31"/>
      <c r="H58" s="72"/>
      <c r="I58" s="31"/>
      <c r="J58" s="69"/>
      <c r="K58" s="72"/>
      <c r="L58" s="31"/>
    </row>
    <row r="59" spans="1:12" ht="49.5" customHeight="1" x14ac:dyDescent="0.25">
      <c r="A59" s="34">
        <v>5</v>
      </c>
      <c r="B59" s="73" t="s">
        <v>76</v>
      </c>
      <c r="C59" s="65">
        <v>814663</v>
      </c>
      <c r="D59" s="27" t="s">
        <v>60</v>
      </c>
      <c r="E59" s="27">
        <v>150000</v>
      </c>
      <c r="F59" s="36"/>
      <c r="G59" s="31"/>
      <c r="H59" s="20"/>
      <c r="I59" s="31"/>
      <c r="J59" s="69"/>
      <c r="K59" s="20"/>
      <c r="L59" s="31"/>
    </row>
    <row r="60" spans="1:12" ht="49.5" customHeight="1" x14ac:dyDescent="0.25">
      <c r="A60" s="34">
        <v>6</v>
      </c>
      <c r="B60" s="73" t="s">
        <v>77</v>
      </c>
      <c r="C60" s="65">
        <v>445000</v>
      </c>
      <c r="D60" s="145" t="s">
        <v>50</v>
      </c>
      <c r="E60" s="27">
        <v>10000</v>
      </c>
      <c r="F60" s="36"/>
      <c r="G60" s="31"/>
      <c r="H60" s="33"/>
      <c r="I60" s="31"/>
      <c r="J60" s="69"/>
      <c r="K60" s="68"/>
      <c r="L60" s="31"/>
    </row>
    <row r="61" spans="1:12" ht="64.5" customHeight="1" x14ac:dyDescent="0.25">
      <c r="A61" s="34">
        <v>7</v>
      </c>
      <c r="B61" s="73" t="s">
        <v>78</v>
      </c>
      <c r="C61" s="65">
        <v>100000</v>
      </c>
      <c r="D61" s="70" t="s">
        <v>79</v>
      </c>
      <c r="E61" s="27">
        <v>20000</v>
      </c>
      <c r="F61" s="36"/>
      <c r="G61" s="31"/>
      <c r="H61" s="31"/>
      <c r="I61" s="31"/>
      <c r="J61" s="69"/>
      <c r="K61" s="69"/>
      <c r="L61" s="31"/>
    </row>
    <row r="62" spans="1:12" ht="33.75" customHeight="1" x14ac:dyDescent="0.25">
      <c r="A62" s="34"/>
      <c r="B62" s="14" t="s">
        <v>80</v>
      </c>
      <c r="C62" s="15">
        <f>SUM(C63:C66)</f>
        <v>383720</v>
      </c>
      <c r="D62" s="15"/>
      <c r="E62" s="15">
        <f t="shared" ref="E62" si="5">SUM(E63:E66)</f>
        <v>68200</v>
      </c>
      <c r="F62" s="36"/>
      <c r="G62" s="31"/>
      <c r="H62" s="31"/>
      <c r="I62" s="31"/>
      <c r="J62" s="69"/>
      <c r="K62" s="69"/>
      <c r="L62" s="31"/>
    </row>
    <row r="63" spans="1:12" ht="46.5" customHeight="1" x14ac:dyDescent="0.3">
      <c r="A63" s="34">
        <v>1</v>
      </c>
      <c r="B63" s="75" t="s">
        <v>81</v>
      </c>
      <c r="C63" s="74">
        <v>3210</v>
      </c>
      <c r="D63" s="27" t="s">
        <v>6</v>
      </c>
      <c r="E63" s="27">
        <v>0</v>
      </c>
      <c r="F63" s="36"/>
      <c r="G63" s="31"/>
      <c r="H63" s="31"/>
      <c r="I63" s="31"/>
      <c r="J63" s="69"/>
      <c r="K63" s="69"/>
      <c r="L63" s="31"/>
    </row>
    <row r="64" spans="1:12" ht="89.25" customHeight="1" x14ac:dyDescent="0.3">
      <c r="A64" s="34">
        <v>2</v>
      </c>
      <c r="B64" s="129" t="s">
        <v>82</v>
      </c>
      <c r="C64" s="74">
        <v>7000</v>
      </c>
      <c r="D64" s="27" t="s">
        <v>6</v>
      </c>
      <c r="E64" s="27">
        <v>0</v>
      </c>
      <c r="F64" s="36"/>
      <c r="G64" s="31"/>
      <c r="H64" s="31"/>
      <c r="I64" s="31"/>
      <c r="J64" s="69"/>
      <c r="K64" s="69"/>
      <c r="L64" s="31"/>
    </row>
    <row r="65" spans="1:12" ht="64.5" customHeight="1" x14ac:dyDescent="0.25">
      <c r="A65" s="34">
        <v>3</v>
      </c>
      <c r="B65" s="57" t="s">
        <v>83</v>
      </c>
      <c r="C65" s="65">
        <v>49008</v>
      </c>
      <c r="D65" s="27" t="s">
        <v>6</v>
      </c>
      <c r="E65" s="27">
        <v>8200</v>
      </c>
      <c r="F65" s="36"/>
      <c r="G65" s="31"/>
      <c r="H65" s="31"/>
      <c r="I65" s="31"/>
      <c r="J65" s="69"/>
      <c r="K65" s="69"/>
      <c r="L65" s="31"/>
    </row>
    <row r="66" spans="1:12" ht="66" customHeight="1" x14ac:dyDescent="0.25">
      <c r="A66" s="34">
        <v>4</v>
      </c>
      <c r="B66" s="57" t="s">
        <v>84</v>
      </c>
      <c r="C66" s="65">
        <v>324502</v>
      </c>
      <c r="D66" s="27" t="s">
        <v>60</v>
      </c>
      <c r="E66" s="35">
        <v>60000</v>
      </c>
      <c r="F66" s="36"/>
      <c r="G66" s="31"/>
      <c r="H66" s="31"/>
      <c r="I66" s="31"/>
      <c r="J66" s="69"/>
      <c r="K66" s="69"/>
      <c r="L66" s="31"/>
    </row>
    <row r="67" spans="1:12" ht="40.5" customHeight="1" x14ac:dyDescent="0.25">
      <c r="A67" s="34"/>
      <c r="B67" s="14" t="s">
        <v>85</v>
      </c>
      <c r="C67" s="15">
        <f>C68+C69+C70+C71+C72</f>
        <v>1480000</v>
      </c>
      <c r="D67" s="15"/>
      <c r="E67" s="15">
        <f t="shared" ref="E67" si="6">E68+E69+E70+E71+E72</f>
        <v>375000</v>
      </c>
      <c r="F67" s="36"/>
      <c r="G67" s="31"/>
      <c r="H67" s="31"/>
      <c r="I67" s="31"/>
      <c r="J67" s="69"/>
      <c r="K67" s="69"/>
      <c r="L67" s="31"/>
    </row>
    <row r="68" spans="1:12" ht="63" customHeight="1" x14ac:dyDescent="0.25">
      <c r="A68" s="34">
        <v>1</v>
      </c>
      <c r="B68" s="76" t="s">
        <v>86</v>
      </c>
      <c r="C68" s="136">
        <v>20000</v>
      </c>
      <c r="D68" s="54" t="s">
        <v>87</v>
      </c>
      <c r="E68" s="27">
        <v>0</v>
      </c>
      <c r="F68" s="36"/>
      <c r="G68" s="31"/>
      <c r="H68" s="31"/>
      <c r="I68" s="31"/>
      <c r="J68" s="69"/>
      <c r="K68" s="69"/>
      <c r="L68" s="31"/>
    </row>
    <row r="69" spans="1:12" ht="63" customHeight="1" x14ac:dyDescent="0.25">
      <c r="A69" s="34">
        <v>2</v>
      </c>
      <c r="B69" s="78" t="s">
        <v>88</v>
      </c>
      <c r="C69" s="79">
        <v>11000</v>
      </c>
      <c r="D69" s="77" t="s">
        <v>89</v>
      </c>
      <c r="E69" s="27">
        <v>0</v>
      </c>
      <c r="F69" s="36"/>
      <c r="G69" s="31"/>
      <c r="H69" s="31"/>
      <c r="I69" s="31"/>
      <c r="J69" s="69"/>
      <c r="K69" s="69"/>
      <c r="L69" s="31"/>
    </row>
    <row r="70" spans="1:12" ht="63" customHeight="1" x14ac:dyDescent="0.25">
      <c r="A70" s="34">
        <v>3</v>
      </c>
      <c r="B70" s="78" t="s">
        <v>90</v>
      </c>
      <c r="C70" s="79">
        <v>10000</v>
      </c>
      <c r="D70" s="77" t="s">
        <v>91</v>
      </c>
      <c r="E70" s="27">
        <v>0</v>
      </c>
      <c r="F70" s="36"/>
      <c r="G70" s="31"/>
      <c r="H70" s="31"/>
      <c r="I70" s="31"/>
      <c r="J70" s="69"/>
      <c r="K70" s="69"/>
      <c r="L70" s="31"/>
    </row>
    <row r="71" spans="1:12" ht="54.75" customHeight="1" x14ac:dyDescent="0.25">
      <c r="A71" s="34">
        <v>4</v>
      </c>
      <c r="B71" s="78" t="s">
        <v>92</v>
      </c>
      <c r="C71" s="79">
        <v>200000</v>
      </c>
      <c r="D71" s="146" t="s">
        <v>93</v>
      </c>
      <c r="E71" s="27">
        <v>0</v>
      </c>
      <c r="F71" s="36"/>
      <c r="G71" s="31"/>
      <c r="H71" s="31"/>
      <c r="I71" s="31"/>
      <c r="J71" s="69"/>
      <c r="K71" s="69"/>
      <c r="L71" s="31"/>
    </row>
    <row r="72" spans="1:12" ht="54.75" customHeight="1" x14ac:dyDescent="0.25">
      <c r="A72" s="34">
        <v>5</v>
      </c>
      <c r="B72" s="78" t="s">
        <v>94</v>
      </c>
      <c r="C72" s="120">
        <v>1239000</v>
      </c>
      <c r="D72" s="27" t="s">
        <v>6</v>
      </c>
      <c r="E72" s="27">
        <v>375000</v>
      </c>
      <c r="F72" s="36"/>
      <c r="G72" s="31"/>
      <c r="H72" s="20"/>
      <c r="I72" s="31"/>
      <c r="J72" s="69"/>
      <c r="K72" s="69"/>
      <c r="L72" s="31"/>
    </row>
    <row r="73" spans="1:12" ht="40.5" customHeight="1" x14ac:dyDescent="0.25">
      <c r="A73" s="34"/>
      <c r="B73" s="14" t="s">
        <v>95</v>
      </c>
      <c r="C73" s="15">
        <f>C74+C75+C76+C77+C78+C79+C80+C81+C82+C83+C84+C85+C86+C87+C88+C89+C90</f>
        <v>3100883.6</v>
      </c>
      <c r="D73" s="15"/>
      <c r="E73" s="15">
        <f t="shared" ref="E73" si="7">E74+E75+E76+E77+E78+E79+E80+E81+E82+E83+E84+E85+E86+E87+E88+E89+E90</f>
        <v>677990</v>
      </c>
      <c r="F73" s="36"/>
      <c r="G73" s="31"/>
      <c r="H73" s="80"/>
      <c r="I73" s="31"/>
      <c r="J73" s="69"/>
      <c r="K73" s="69"/>
      <c r="L73" s="31"/>
    </row>
    <row r="74" spans="1:12" ht="64.5" customHeight="1" x14ac:dyDescent="0.25">
      <c r="A74" s="34">
        <v>1</v>
      </c>
      <c r="B74" s="60" t="s">
        <v>96</v>
      </c>
      <c r="C74" s="65">
        <v>174168</v>
      </c>
      <c r="D74" s="27" t="s">
        <v>6</v>
      </c>
      <c r="E74" s="37">
        <v>29033</v>
      </c>
      <c r="F74" s="36"/>
      <c r="G74" s="31"/>
      <c r="H74" s="80"/>
      <c r="I74" s="31"/>
      <c r="J74" s="69"/>
      <c r="K74" s="69"/>
      <c r="L74" s="31"/>
    </row>
    <row r="75" spans="1:12" ht="129" customHeight="1" x14ac:dyDescent="0.25">
      <c r="A75" s="34">
        <v>2</v>
      </c>
      <c r="B75" s="81" t="s">
        <v>97</v>
      </c>
      <c r="C75" s="61">
        <v>9903</v>
      </c>
      <c r="D75" s="27" t="s">
        <v>6</v>
      </c>
      <c r="E75" s="27">
        <v>2475</v>
      </c>
      <c r="F75" s="36"/>
      <c r="G75" s="33"/>
      <c r="H75" s="80"/>
      <c r="I75" s="31"/>
      <c r="J75" s="69"/>
      <c r="K75" s="69"/>
      <c r="L75" s="31"/>
    </row>
    <row r="76" spans="1:12" ht="121.5" customHeight="1" x14ac:dyDescent="0.25">
      <c r="A76" s="34">
        <v>3</v>
      </c>
      <c r="B76" s="81" t="s">
        <v>98</v>
      </c>
      <c r="C76" s="61">
        <v>4125</v>
      </c>
      <c r="D76" s="27" t="s">
        <v>6</v>
      </c>
      <c r="E76" s="27">
        <v>1025</v>
      </c>
      <c r="F76" s="36"/>
      <c r="G76" s="31"/>
      <c r="H76" s="80"/>
      <c r="I76" s="31"/>
      <c r="J76" s="69"/>
      <c r="K76" s="69"/>
      <c r="L76" s="31"/>
    </row>
    <row r="77" spans="1:12" ht="78.75" customHeight="1" x14ac:dyDescent="0.25">
      <c r="A77" s="34">
        <v>4</v>
      </c>
      <c r="B77" s="81" t="s">
        <v>99</v>
      </c>
      <c r="C77" s="62">
        <v>11695</v>
      </c>
      <c r="D77" s="27" t="s">
        <v>6</v>
      </c>
      <c r="E77" s="27">
        <v>2900</v>
      </c>
      <c r="F77" s="36"/>
      <c r="G77" s="31"/>
      <c r="H77" s="80"/>
      <c r="I77" s="31"/>
      <c r="J77" s="69"/>
      <c r="K77" s="69"/>
      <c r="L77" s="31"/>
    </row>
    <row r="78" spans="1:12" ht="53.25" customHeight="1" x14ac:dyDescent="0.25">
      <c r="A78" s="34">
        <v>5</v>
      </c>
      <c r="B78" s="81" t="s">
        <v>100</v>
      </c>
      <c r="C78" s="61">
        <v>700</v>
      </c>
      <c r="D78" s="27" t="s">
        <v>6</v>
      </c>
      <c r="E78" s="27">
        <v>150</v>
      </c>
      <c r="F78" s="36"/>
      <c r="G78" s="31"/>
      <c r="H78" s="80"/>
      <c r="I78" s="31"/>
      <c r="J78" s="69"/>
      <c r="K78" s="31"/>
      <c r="L78" s="31"/>
    </row>
    <row r="79" spans="1:12" ht="65.25" customHeight="1" x14ac:dyDescent="0.25">
      <c r="A79" s="34">
        <v>6</v>
      </c>
      <c r="B79" s="81" t="s">
        <v>101</v>
      </c>
      <c r="C79" s="61">
        <v>2555.9</v>
      </c>
      <c r="D79" s="27" t="s">
        <v>6</v>
      </c>
      <c r="E79" s="27">
        <v>638</v>
      </c>
      <c r="F79" s="36"/>
      <c r="G79" s="31"/>
      <c r="H79" s="43"/>
      <c r="I79" s="31"/>
      <c r="J79" s="69"/>
      <c r="K79" s="31"/>
      <c r="L79" s="31"/>
    </row>
    <row r="80" spans="1:12" ht="81" customHeight="1" x14ac:dyDescent="0.25">
      <c r="A80" s="34">
        <v>7</v>
      </c>
      <c r="B80" s="81" t="s">
        <v>102</v>
      </c>
      <c r="C80" s="62">
        <v>18460</v>
      </c>
      <c r="D80" s="27" t="s">
        <v>6</v>
      </c>
      <c r="E80" s="27">
        <v>4615</v>
      </c>
      <c r="F80" s="36"/>
      <c r="G80" s="31"/>
      <c r="H80" s="43"/>
      <c r="I80" s="31"/>
      <c r="J80" s="69"/>
      <c r="K80" s="31"/>
      <c r="L80" s="31"/>
    </row>
    <row r="81" spans="1:12" ht="71.25" customHeight="1" x14ac:dyDescent="0.25">
      <c r="A81" s="34">
        <v>8</v>
      </c>
      <c r="B81" s="82" t="s">
        <v>103</v>
      </c>
      <c r="C81" s="64">
        <v>1900</v>
      </c>
      <c r="D81" s="18" t="s">
        <v>6</v>
      </c>
      <c r="E81" s="18">
        <v>475</v>
      </c>
      <c r="F81" s="36"/>
      <c r="G81" s="31"/>
      <c r="H81" s="43"/>
      <c r="I81" s="31"/>
      <c r="J81" s="31"/>
      <c r="K81" s="31"/>
      <c r="L81" s="31"/>
    </row>
    <row r="82" spans="1:12" ht="64.5" customHeight="1" x14ac:dyDescent="0.25">
      <c r="A82" s="34">
        <v>9</v>
      </c>
      <c r="B82" s="82" t="s">
        <v>104</v>
      </c>
      <c r="C82" s="62">
        <v>1884</v>
      </c>
      <c r="D82" s="18" t="s">
        <v>6</v>
      </c>
      <c r="E82" s="18">
        <v>475</v>
      </c>
      <c r="F82" s="36"/>
      <c r="G82" s="31"/>
      <c r="H82" s="80"/>
      <c r="I82" s="31"/>
      <c r="J82" s="31"/>
      <c r="K82" s="31"/>
      <c r="L82" s="31"/>
    </row>
    <row r="83" spans="1:12" ht="64.5" customHeight="1" x14ac:dyDescent="0.25">
      <c r="A83" s="34">
        <v>10</v>
      </c>
      <c r="B83" s="82" t="s">
        <v>105</v>
      </c>
      <c r="C83" s="62">
        <v>47668</v>
      </c>
      <c r="D83" s="18" t="s">
        <v>6</v>
      </c>
      <c r="E83" s="18">
        <v>12000</v>
      </c>
      <c r="F83" s="36"/>
      <c r="G83" s="31"/>
      <c r="H83" s="80"/>
      <c r="I83" s="31"/>
      <c r="J83" s="31"/>
      <c r="K83" s="31"/>
      <c r="L83" s="31"/>
    </row>
    <row r="84" spans="1:12" ht="84" customHeight="1" x14ac:dyDescent="0.25">
      <c r="A84" s="34">
        <v>11</v>
      </c>
      <c r="B84" s="81" t="s">
        <v>106</v>
      </c>
      <c r="C84" s="62">
        <v>4344.3</v>
      </c>
      <c r="D84" s="27" t="s">
        <v>6</v>
      </c>
      <c r="E84" s="27">
        <v>1000</v>
      </c>
      <c r="F84" s="36"/>
      <c r="G84" s="31"/>
      <c r="H84" s="80"/>
      <c r="I84" s="31"/>
      <c r="J84" s="31"/>
      <c r="K84" s="31"/>
      <c r="L84" s="31"/>
    </row>
    <row r="85" spans="1:12" ht="69" customHeight="1" x14ac:dyDescent="0.25">
      <c r="A85" s="34">
        <v>12</v>
      </c>
      <c r="B85" s="83" t="s">
        <v>107</v>
      </c>
      <c r="C85" s="62">
        <v>147754.1</v>
      </c>
      <c r="D85" s="27" t="s">
        <v>6</v>
      </c>
      <c r="E85" s="27">
        <v>36938</v>
      </c>
      <c r="F85" s="36"/>
      <c r="G85" s="31"/>
      <c r="H85" s="80"/>
      <c r="I85" s="31"/>
      <c r="J85" s="31"/>
      <c r="K85" s="31"/>
      <c r="L85" s="31"/>
    </row>
    <row r="86" spans="1:12" ht="84" customHeight="1" x14ac:dyDescent="0.25">
      <c r="A86" s="34">
        <v>13</v>
      </c>
      <c r="B86" s="83" t="s">
        <v>108</v>
      </c>
      <c r="C86" s="62">
        <v>74667.3</v>
      </c>
      <c r="D86" s="27" t="s">
        <v>6</v>
      </c>
      <c r="E86" s="27">
        <v>1866</v>
      </c>
      <c r="F86" s="36"/>
      <c r="G86" s="31"/>
      <c r="H86" s="20"/>
      <c r="I86" s="31"/>
      <c r="J86" s="31"/>
      <c r="K86" s="31"/>
      <c r="L86" s="31"/>
    </row>
    <row r="87" spans="1:12" ht="84" customHeight="1" x14ac:dyDescent="0.25">
      <c r="A87" s="34">
        <v>14</v>
      </c>
      <c r="B87" s="81" t="s">
        <v>109</v>
      </c>
      <c r="C87" s="62">
        <v>2064705</v>
      </c>
      <c r="D87" s="27" t="s">
        <v>6</v>
      </c>
      <c r="E87" s="27">
        <v>500000</v>
      </c>
      <c r="F87" s="36"/>
      <c r="G87" s="31"/>
      <c r="H87" s="33"/>
      <c r="I87" s="31"/>
      <c r="J87" s="31"/>
      <c r="K87" s="31"/>
      <c r="L87" s="31"/>
    </row>
    <row r="88" spans="1:12" ht="53.25" customHeight="1" x14ac:dyDescent="0.25">
      <c r="A88" s="34">
        <v>15</v>
      </c>
      <c r="B88" s="73" t="s">
        <v>110</v>
      </c>
      <c r="C88" s="65">
        <v>80000</v>
      </c>
      <c r="D88" s="27" t="s">
        <v>6</v>
      </c>
      <c r="E88" s="27">
        <v>15400</v>
      </c>
      <c r="F88" s="36"/>
      <c r="G88" s="31"/>
      <c r="H88" s="31"/>
      <c r="I88" s="31"/>
      <c r="J88" s="31"/>
      <c r="K88" s="31"/>
      <c r="L88" s="31"/>
    </row>
    <row r="89" spans="1:12" ht="53.25" customHeight="1" x14ac:dyDescent="0.25">
      <c r="A89" s="34">
        <v>16</v>
      </c>
      <c r="B89" s="73" t="s">
        <v>111</v>
      </c>
      <c r="C89" s="65">
        <v>56354</v>
      </c>
      <c r="D89" s="27" t="s">
        <v>60</v>
      </c>
      <c r="E89" s="27">
        <v>14000</v>
      </c>
      <c r="F89" s="36"/>
      <c r="G89" s="31"/>
      <c r="H89" s="31"/>
      <c r="I89" s="31"/>
      <c r="J89" s="31"/>
      <c r="K89" s="31"/>
      <c r="L89" s="31"/>
    </row>
    <row r="90" spans="1:12" ht="58.5" customHeight="1" x14ac:dyDescent="0.25">
      <c r="A90" s="34">
        <v>17</v>
      </c>
      <c r="B90" s="73" t="s">
        <v>112</v>
      </c>
      <c r="C90" s="65">
        <v>400000</v>
      </c>
      <c r="D90" s="70" t="s">
        <v>91</v>
      </c>
      <c r="E90" s="27">
        <v>55000</v>
      </c>
      <c r="F90" s="36"/>
      <c r="G90" s="31"/>
      <c r="H90" s="31"/>
      <c r="I90" s="31"/>
      <c r="J90" s="31"/>
      <c r="K90" s="31"/>
      <c r="L90" s="31"/>
    </row>
    <row r="91" spans="1:12" ht="25.5" customHeight="1" x14ac:dyDescent="0.25">
      <c r="A91" s="34"/>
      <c r="B91" s="84" t="s">
        <v>113</v>
      </c>
      <c r="C91" s="15">
        <f>C92+C102+C108+C111</f>
        <v>3135750</v>
      </c>
      <c r="D91" s="15"/>
      <c r="E91" s="15">
        <f>E92+E102+E108+E111</f>
        <v>468600</v>
      </c>
      <c r="F91" s="36"/>
      <c r="G91" s="31"/>
      <c r="H91" s="31"/>
      <c r="I91" s="31"/>
      <c r="J91" s="31"/>
      <c r="K91" s="31"/>
      <c r="L91" s="31"/>
    </row>
    <row r="92" spans="1:12" ht="28.5" customHeight="1" x14ac:dyDescent="0.25">
      <c r="A92" s="34"/>
      <c r="B92" s="85" t="s">
        <v>114</v>
      </c>
      <c r="C92" s="86">
        <f>C93+C94+C95+C96+C97+C98+C99+C100+C101</f>
        <v>2427771</v>
      </c>
      <c r="D92" s="86"/>
      <c r="E92" s="86">
        <f t="shared" ref="E92" si="8">E93+E94+E95+E96+E97+E98+E99+E100+E101</f>
        <v>346100</v>
      </c>
      <c r="F92" s="36"/>
      <c r="G92" s="31"/>
      <c r="H92" s="31"/>
      <c r="I92" s="31"/>
      <c r="J92" s="31"/>
      <c r="K92" s="31"/>
      <c r="L92" s="31"/>
    </row>
    <row r="93" spans="1:12" ht="70.5" customHeight="1" x14ac:dyDescent="0.25">
      <c r="A93" s="34">
        <v>1</v>
      </c>
      <c r="B93" s="76" t="s">
        <v>115</v>
      </c>
      <c r="C93" s="90">
        <v>566627</v>
      </c>
      <c r="D93" s="54" t="s">
        <v>28</v>
      </c>
      <c r="E93" s="35">
        <v>10000</v>
      </c>
      <c r="F93" s="36"/>
      <c r="G93" s="31"/>
      <c r="H93" s="87"/>
      <c r="I93" s="31"/>
      <c r="J93" s="31"/>
      <c r="K93" s="31"/>
      <c r="L93" s="31"/>
    </row>
    <row r="94" spans="1:12" ht="79.5" customHeight="1" x14ac:dyDescent="0.3">
      <c r="A94" s="34">
        <v>2</v>
      </c>
      <c r="B94" s="63" t="s">
        <v>116</v>
      </c>
      <c r="C94" s="62">
        <v>5000</v>
      </c>
      <c r="D94" s="88" t="s">
        <v>28</v>
      </c>
      <c r="E94" s="27">
        <v>0</v>
      </c>
      <c r="F94" s="36"/>
      <c r="G94" s="31"/>
      <c r="H94" s="89"/>
      <c r="I94" s="31"/>
      <c r="J94" s="31"/>
      <c r="K94" s="31"/>
      <c r="L94" s="31"/>
    </row>
    <row r="95" spans="1:12" ht="101.25" customHeight="1" x14ac:dyDescent="0.25">
      <c r="A95" s="34">
        <v>3</v>
      </c>
      <c r="B95" s="76" t="s">
        <v>117</v>
      </c>
      <c r="C95" s="90">
        <v>36200</v>
      </c>
      <c r="D95" s="54" t="s">
        <v>28</v>
      </c>
      <c r="E95" s="114">
        <v>18000</v>
      </c>
      <c r="F95" s="36"/>
      <c r="G95" s="31"/>
      <c r="H95" s="87"/>
      <c r="I95" s="87"/>
      <c r="J95" s="31"/>
      <c r="K95" s="31"/>
      <c r="L95" s="31"/>
    </row>
    <row r="96" spans="1:12" ht="70.5" customHeight="1" x14ac:dyDescent="0.25">
      <c r="A96" s="34">
        <v>4</v>
      </c>
      <c r="B96" s="76" t="s">
        <v>118</v>
      </c>
      <c r="C96" s="90">
        <v>111569</v>
      </c>
      <c r="D96" s="54" t="s">
        <v>28</v>
      </c>
      <c r="E96" s="115">
        <v>20000</v>
      </c>
      <c r="F96" s="36"/>
      <c r="G96" s="31"/>
      <c r="H96" s="87"/>
      <c r="I96" s="87"/>
      <c r="J96" s="31"/>
      <c r="K96" s="31"/>
      <c r="L96" s="31"/>
    </row>
    <row r="97" spans="1:12" ht="51" customHeight="1" x14ac:dyDescent="0.25">
      <c r="A97" s="34">
        <v>5</v>
      </c>
      <c r="B97" s="76" t="s">
        <v>119</v>
      </c>
      <c r="C97" s="90">
        <v>350618</v>
      </c>
      <c r="D97" s="54" t="s">
        <v>120</v>
      </c>
      <c r="E97" s="115">
        <v>70000</v>
      </c>
      <c r="F97" s="36"/>
      <c r="G97" s="31"/>
      <c r="H97" s="33"/>
      <c r="I97" s="33"/>
      <c r="J97" s="31"/>
      <c r="K97" s="31"/>
      <c r="L97" s="31"/>
    </row>
    <row r="98" spans="1:12" ht="54" customHeight="1" x14ac:dyDescent="0.25">
      <c r="A98" s="34">
        <v>6</v>
      </c>
      <c r="B98" s="76" t="s">
        <v>121</v>
      </c>
      <c r="C98" s="90">
        <v>736592</v>
      </c>
      <c r="D98" s="54" t="s">
        <v>120</v>
      </c>
      <c r="E98" s="116">
        <v>140000</v>
      </c>
      <c r="F98" s="36"/>
      <c r="G98" s="31"/>
      <c r="H98" s="31"/>
      <c r="I98" s="31"/>
      <c r="J98" s="31"/>
      <c r="K98" s="31"/>
      <c r="L98" s="31"/>
    </row>
    <row r="99" spans="1:12" ht="54" customHeight="1" x14ac:dyDescent="0.25">
      <c r="A99" s="34">
        <v>7</v>
      </c>
      <c r="B99" s="76" t="s">
        <v>122</v>
      </c>
      <c r="C99" s="90">
        <v>102252</v>
      </c>
      <c r="D99" s="54" t="s">
        <v>123</v>
      </c>
      <c r="E99" s="116">
        <v>0</v>
      </c>
      <c r="F99" s="36"/>
      <c r="G99" s="31"/>
      <c r="H99" s="31"/>
      <c r="I99" s="31"/>
      <c r="J99" s="31"/>
      <c r="K99" s="31"/>
      <c r="L99" s="31"/>
    </row>
    <row r="100" spans="1:12" ht="54" customHeight="1" x14ac:dyDescent="0.3">
      <c r="A100" s="34">
        <v>8</v>
      </c>
      <c r="B100" s="63" t="s">
        <v>124</v>
      </c>
      <c r="C100" s="90">
        <v>88913</v>
      </c>
      <c r="D100" s="54" t="s">
        <v>60</v>
      </c>
      <c r="E100" s="116">
        <v>2100</v>
      </c>
      <c r="F100" s="36"/>
      <c r="G100" s="31"/>
      <c r="H100" s="31"/>
      <c r="I100" s="31"/>
      <c r="J100" s="31"/>
      <c r="K100" s="31"/>
      <c r="L100" s="31"/>
    </row>
    <row r="101" spans="1:12" ht="69.75" customHeight="1" x14ac:dyDescent="0.3">
      <c r="A101" s="34">
        <v>9</v>
      </c>
      <c r="B101" s="121" t="s">
        <v>125</v>
      </c>
      <c r="C101" s="90">
        <v>430000</v>
      </c>
      <c r="D101" s="40" t="s">
        <v>120</v>
      </c>
      <c r="E101" s="122">
        <v>86000</v>
      </c>
      <c r="F101" s="36"/>
      <c r="G101" s="31"/>
      <c r="H101" s="31"/>
      <c r="I101" s="31"/>
      <c r="J101" s="31"/>
      <c r="K101" s="31"/>
      <c r="L101" s="31"/>
    </row>
    <row r="102" spans="1:12" ht="35.25" customHeight="1" x14ac:dyDescent="0.25">
      <c r="A102" s="34"/>
      <c r="B102" s="91" t="s">
        <v>126</v>
      </c>
      <c r="C102" s="15">
        <f>SUM(C103:C107)</f>
        <v>126953</v>
      </c>
      <c r="D102" s="15"/>
      <c r="E102" s="15">
        <f t="shared" ref="E102" si="9">SUM(E103:E107)</f>
        <v>2000</v>
      </c>
      <c r="F102" s="36"/>
      <c r="G102" s="31"/>
      <c r="H102" s="31"/>
      <c r="I102" s="31"/>
      <c r="J102" s="31"/>
      <c r="K102" s="31"/>
      <c r="L102" s="31"/>
    </row>
    <row r="103" spans="1:12" ht="54.75" customHeight="1" x14ac:dyDescent="0.25">
      <c r="A103" s="92">
        <v>1</v>
      </c>
      <c r="B103" s="83" t="s">
        <v>127</v>
      </c>
      <c r="C103" s="141">
        <v>1676</v>
      </c>
      <c r="D103" s="17" t="s">
        <v>128</v>
      </c>
      <c r="E103" s="35">
        <v>0</v>
      </c>
      <c r="F103" s="36"/>
      <c r="G103" s="31"/>
      <c r="H103" s="31"/>
      <c r="I103" s="31"/>
      <c r="J103" s="31"/>
      <c r="K103" s="31"/>
      <c r="L103" s="31"/>
    </row>
    <row r="104" spans="1:12" ht="54.75" customHeight="1" x14ac:dyDescent="0.25">
      <c r="A104" s="92">
        <v>2</v>
      </c>
      <c r="B104" s="83" t="s">
        <v>129</v>
      </c>
      <c r="C104" s="141">
        <v>28244</v>
      </c>
      <c r="D104" s="17" t="s">
        <v>128</v>
      </c>
      <c r="E104" s="35">
        <v>0</v>
      </c>
      <c r="F104" s="36"/>
      <c r="G104" s="31"/>
      <c r="H104" s="31"/>
      <c r="I104" s="31"/>
      <c r="J104" s="31"/>
      <c r="K104" s="31"/>
      <c r="L104" s="31"/>
    </row>
    <row r="105" spans="1:12" ht="54.75" customHeight="1" x14ac:dyDescent="0.25">
      <c r="A105" s="92">
        <v>3</v>
      </c>
      <c r="B105" s="83" t="s">
        <v>130</v>
      </c>
      <c r="C105" s="141">
        <v>43540</v>
      </c>
      <c r="D105" s="17" t="s">
        <v>128</v>
      </c>
      <c r="E105" s="35">
        <v>0</v>
      </c>
      <c r="F105" s="36"/>
      <c r="G105" s="31"/>
      <c r="H105" s="31"/>
      <c r="I105" s="31"/>
      <c r="J105" s="31"/>
      <c r="K105" s="31"/>
      <c r="L105" s="31"/>
    </row>
    <row r="106" spans="1:12" ht="54.75" customHeight="1" x14ac:dyDescent="0.25">
      <c r="A106" s="92">
        <v>4</v>
      </c>
      <c r="B106" s="83" t="s">
        <v>131</v>
      </c>
      <c r="C106" s="141">
        <v>5000</v>
      </c>
      <c r="D106" s="17" t="s">
        <v>6</v>
      </c>
      <c r="E106" s="35">
        <v>0</v>
      </c>
      <c r="F106" s="36"/>
      <c r="G106" s="31"/>
      <c r="H106" s="31"/>
      <c r="I106" s="31"/>
      <c r="J106" s="31"/>
      <c r="K106" s="31"/>
      <c r="L106" s="31"/>
    </row>
    <row r="107" spans="1:12" ht="47.25" customHeight="1" x14ac:dyDescent="0.25">
      <c r="A107" s="34">
        <v>5</v>
      </c>
      <c r="B107" s="130" t="s">
        <v>132</v>
      </c>
      <c r="C107" s="65">
        <v>48493</v>
      </c>
      <c r="D107" s="17" t="s">
        <v>60</v>
      </c>
      <c r="E107" s="35">
        <v>2000</v>
      </c>
      <c r="F107" s="36"/>
      <c r="G107" s="31"/>
      <c r="H107" s="31"/>
      <c r="I107" s="31"/>
      <c r="J107" s="31"/>
      <c r="K107" s="31"/>
      <c r="L107" s="31"/>
    </row>
    <row r="108" spans="1:12" ht="29.25" customHeight="1" x14ac:dyDescent="0.25">
      <c r="A108" s="34"/>
      <c r="B108" s="14" t="s">
        <v>133</v>
      </c>
      <c r="C108" s="15">
        <f>C109+C110</f>
        <v>170201</v>
      </c>
      <c r="D108" s="15"/>
      <c r="E108" s="15">
        <f t="shared" ref="E108" si="10">E109+E110</f>
        <v>25000</v>
      </c>
      <c r="F108" s="36"/>
      <c r="G108" s="31"/>
      <c r="H108" s="31"/>
      <c r="I108" s="31"/>
      <c r="J108" s="31"/>
      <c r="K108" s="31"/>
      <c r="L108" s="31"/>
    </row>
    <row r="109" spans="1:12" ht="57.75" customHeight="1" x14ac:dyDescent="0.3">
      <c r="A109" s="34">
        <v>1</v>
      </c>
      <c r="B109" s="123" t="s">
        <v>134</v>
      </c>
      <c r="C109" s="65">
        <v>153500</v>
      </c>
      <c r="D109" s="145" t="s">
        <v>135</v>
      </c>
      <c r="E109" s="35">
        <v>25000</v>
      </c>
      <c r="F109" s="36"/>
      <c r="G109" s="31"/>
      <c r="H109" s="31"/>
      <c r="I109" s="31"/>
      <c r="J109" s="31"/>
      <c r="K109" s="31"/>
      <c r="L109" s="31"/>
    </row>
    <row r="110" spans="1:12" ht="42" customHeight="1" x14ac:dyDescent="0.3">
      <c r="A110" s="34">
        <v>2</v>
      </c>
      <c r="B110" s="123" t="s">
        <v>136</v>
      </c>
      <c r="C110" s="65">
        <v>16701</v>
      </c>
      <c r="D110" s="18" t="s">
        <v>87</v>
      </c>
      <c r="E110" s="35">
        <v>0</v>
      </c>
      <c r="F110" s="36"/>
      <c r="G110" s="31"/>
      <c r="H110" s="31" t="s">
        <v>181</v>
      </c>
      <c r="I110" s="154" t="s">
        <v>182</v>
      </c>
      <c r="J110" s="31"/>
      <c r="K110" s="31"/>
      <c r="L110" s="31"/>
    </row>
    <row r="111" spans="1:12" ht="29.25" customHeight="1" x14ac:dyDescent="0.25">
      <c r="A111" s="34"/>
      <c r="B111" s="14" t="s">
        <v>137</v>
      </c>
      <c r="C111" s="15">
        <f>SUM(C112:C116)</f>
        <v>410825</v>
      </c>
      <c r="D111" s="15"/>
      <c r="E111" s="15">
        <f t="shared" ref="E111" si="11">SUM(E112:E116)</f>
        <v>95500</v>
      </c>
      <c r="F111" s="36"/>
      <c r="G111" s="31"/>
      <c r="H111" s="33">
        <f>E10+E11+E12+E13+E15+E16+E17+E36+E39+E40+E41+E45+E60+E71+E109+E113+E115+E116+E128+E132+E138</f>
        <v>2157000</v>
      </c>
      <c r="I111" s="33">
        <f>E8+E9+E10+E11+E12+E13+E15+E16+E17+E18+E19+E22+E23+E24+E25+E26+E27+E28+E29+E30+E31+E33+E34+E35+E36+E37+E38+E39+E40+E41+E42+E43+E44+E45+E46+E48+E49+E50+E51+E52+E55+E59+E60+E61+E65+E66+E68+E69+E70+E71+E74+E77+E80+E82+E83+E84+E86+E87+E88+E89+E90+E93+E94+E95+E96+E97+E98+E99+E100+E101+E103+E104+E105+E106+E109+E110+E112+E113+E114+E115+E116+E118+E119+E120+E121+E122+E123+E124+E125+E126+E127+E128+E129+E130+E131+E132+E133+E134+E136+E137+E138+E139</f>
        <v>5261707</v>
      </c>
      <c r="J111" s="31"/>
      <c r="K111" s="31"/>
      <c r="L111" s="31"/>
    </row>
    <row r="112" spans="1:12" ht="45" customHeight="1" x14ac:dyDescent="0.25">
      <c r="A112" s="34">
        <v>1</v>
      </c>
      <c r="B112" s="93" t="s">
        <v>138</v>
      </c>
      <c r="C112" s="65">
        <v>24000</v>
      </c>
      <c r="D112" s="17" t="s">
        <v>139</v>
      </c>
      <c r="E112" s="27">
        <v>12000</v>
      </c>
      <c r="F112" s="36"/>
      <c r="G112" s="33"/>
      <c r="H112" s="31"/>
      <c r="I112" s="31"/>
      <c r="J112" s="31"/>
      <c r="K112" s="31"/>
      <c r="L112" s="31"/>
    </row>
    <row r="113" spans="1:12" ht="45.75" customHeight="1" x14ac:dyDescent="0.25">
      <c r="A113" s="34">
        <v>2</v>
      </c>
      <c r="B113" s="27" t="s">
        <v>140</v>
      </c>
      <c r="C113" s="65">
        <v>24000</v>
      </c>
      <c r="D113" s="135" t="s">
        <v>139</v>
      </c>
      <c r="E113" s="27">
        <v>24000</v>
      </c>
      <c r="F113" s="36"/>
      <c r="G113" s="33"/>
      <c r="H113" s="31"/>
      <c r="I113" s="31"/>
      <c r="J113" s="31"/>
      <c r="K113" s="31"/>
      <c r="L113" s="31"/>
    </row>
    <row r="114" spans="1:12" ht="45" customHeight="1" x14ac:dyDescent="0.25">
      <c r="A114" s="34">
        <v>4</v>
      </c>
      <c r="B114" s="93" t="s">
        <v>141</v>
      </c>
      <c r="C114" s="65">
        <v>119625</v>
      </c>
      <c r="D114" s="40" t="s">
        <v>60</v>
      </c>
      <c r="E114" s="35">
        <v>19500</v>
      </c>
      <c r="F114" s="36"/>
      <c r="G114" s="31"/>
      <c r="H114" s="31"/>
      <c r="I114" s="31"/>
      <c r="J114" s="31"/>
      <c r="K114" s="31"/>
      <c r="L114" s="31"/>
    </row>
    <row r="115" spans="1:12" ht="45" customHeight="1" x14ac:dyDescent="0.25">
      <c r="A115" s="34">
        <v>5</v>
      </c>
      <c r="B115" s="93" t="s">
        <v>142</v>
      </c>
      <c r="C115" s="65">
        <v>193200</v>
      </c>
      <c r="D115" s="135" t="s">
        <v>143</v>
      </c>
      <c r="E115" s="35">
        <v>30000</v>
      </c>
      <c r="F115" s="36"/>
      <c r="G115" s="31"/>
      <c r="H115" s="31"/>
      <c r="I115" s="31"/>
      <c r="J115" s="89"/>
      <c r="K115" s="31"/>
      <c r="L115" s="31"/>
    </row>
    <row r="116" spans="1:12" ht="42.75" customHeight="1" x14ac:dyDescent="0.25">
      <c r="A116" s="34">
        <v>6</v>
      </c>
      <c r="B116" s="93" t="s">
        <v>144</v>
      </c>
      <c r="C116" s="65">
        <v>50000</v>
      </c>
      <c r="D116" s="135" t="s">
        <v>57</v>
      </c>
      <c r="E116" s="35">
        <v>10000</v>
      </c>
      <c r="F116" s="36"/>
      <c r="G116" s="31"/>
      <c r="H116" s="31"/>
      <c r="I116" s="31"/>
      <c r="J116" s="89"/>
      <c r="K116" s="31"/>
      <c r="L116" s="31"/>
    </row>
    <row r="117" spans="1:12" ht="28.5" customHeight="1" x14ac:dyDescent="0.25">
      <c r="A117" s="34"/>
      <c r="B117" s="14" t="s">
        <v>145</v>
      </c>
      <c r="C117" s="15">
        <f>C118+C119+C120+C121+C122+C123+C124+C125+C126+C127+C128+C129+C130+C131+C132+C133+C134</f>
        <v>2495413.48</v>
      </c>
      <c r="D117" s="15"/>
      <c r="E117" s="15">
        <f t="shared" ref="E117" si="12">E118+E119+E120+E121+E122+E123+E124+E125+E126+E127+E128+E129+E130+E131+E132+E133+E134</f>
        <v>680418</v>
      </c>
      <c r="F117" s="36"/>
      <c r="G117" s="31"/>
      <c r="H117" s="31"/>
      <c r="I117" s="31"/>
      <c r="J117" s="89"/>
      <c r="K117" s="31"/>
      <c r="L117" s="31"/>
    </row>
    <row r="118" spans="1:12" ht="104.25" customHeight="1" x14ac:dyDescent="0.3">
      <c r="A118" s="34">
        <v>1</v>
      </c>
      <c r="B118" s="63" t="s">
        <v>146</v>
      </c>
      <c r="C118" s="62">
        <v>6000</v>
      </c>
      <c r="D118" s="88" t="s">
        <v>28</v>
      </c>
      <c r="E118" s="27">
        <v>0</v>
      </c>
      <c r="F118" s="36"/>
      <c r="G118" s="31"/>
      <c r="H118" s="89"/>
      <c r="I118" s="31"/>
      <c r="J118" s="89"/>
      <c r="K118" s="31"/>
      <c r="L118" s="31"/>
    </row>
    <row r="119" spans="1:12" ht="66.75" customHeight="1" x14ac:dyDescent="0.3">
      <c r="A119" s="34">
        <v>2</v>
      </c>
      <c r="B119" s="63" t="s">
        <v>147</v>
      </c>
      <c r="C119" s="62">
        <v>7000</v>
      </c>
      <c r="D119" s="88" t="s">
        <v>28</v>
      </c>
      <c r="E119" s="27">
        <v>0</v>
      </c>
      <c r="F119" s="36"/>
      <c r="G119" s="31"/>
      <c r="H119" s="89"/>
      <c r="I119" s="31"/>
      <c r="J119" s="89"/>
      <c r="K119" s="31"/>
      <c r="L119" s="31"/>
    </row>
    <row r="120" spans="1:12" ht="77.25" customHeight="1" x14ac:dyDescent="0.3">
      <c r="A120" s="34">
        <v>3</v>
      </c>
      <c r="B120" s="63" t="s">
        <v>148</v>
      </c>
      <c r="C120" s="62">
        <v>5000</v>
      </c>
      <c r="D120" s="88" t="s">
        <v>28</v>
      </c>
      <c r="E120" s="27">
        <v>0</v>
      </c>
      <c r="F120" s="36"/>
      <c r="G120" s="31"/>
      <c r="H120" s="89"/>
      <c r="I120" s="31"/>
      <c r="J120" s="95"/>
      <c r="K120" s="31"/>
      <c r="L120" s="31"/>
    </row>
    <row r="121" spans="1:12" ht="67.5" customHeight="1" x14ac:dyDescent="0.3">
      <c r="A121" s="34">
        <v>4</v>
      </c>
      <c r="B121" s="63" t="s">
        <v>149</v>
      </c>
      <c r="C121" s="62">
        <v>6000</v>
      </c>
      <c r="D121" s="88" t="s">
        <v>28</v>
      </c>
      <c r="E121" s="27">
        <v>0</v>
      </c>
      <c r="F121" s="36"/>
      <c r="G121" s="31"/>
      <c r="H121" s="89"/>
      <c r="I121" s="31"/>
      <c r="J121" s="95"/>
      <c r="K121" s="31"/>
      <c r="L121" s="31"/>
    </row>
    <row r="122" spans="1:12" ht="84" customHeight="1" x14ac:dyDescent="0.3">
      <c r="A122" s="34">
        <v>5</v>
      </c>
      <c r="B122" s="63" t="s">
        <v>150</v>
      </c>
      <c r="C122" s="62">
        <v>5000</v>
      </c>
      <c r="D122" s="88" t="s">
        <v>28</v>
      </c>
      <c r="E122" s="27">
        <v>0</v>
      </c>
      <c r="F122" s="36"/>
      <c r="G122" s="31"/>
      <c r="H122" s="89"/>
      <c r="I122" s="31"/>
      <c r="J122" s="31"/>
      <c r="K122" s="31"/>
      <c r="L122" s="31"/>
    </row>
    <row r="123" spans="1:12" ht="48" customHeight="1" x14ac:dyDescent="0.25">
      <c r="A123" s="34">
        <v>6</v>
      </c>
      <c r="B123" s="57" t="s">
        <v>151</v>
      </c>
      <c r="C123" s="98">
        <v>32800</v>
      </c>
      <c r="D123" s="94" t="s">
        <v>28</v>
      </c>
      <c r="E123" s="27">
        <v>0</v>
      </c>
      <c r="F123" s="36"/>
      <c r="G123" s="31"/>
      <c r="H123" s="95"/>
      <c r="I123" s="31"/>
      <c r="J123" s="31"/>
      <c r="K123" s="31"/>
      <c r="L123" s="31"/>
    </row>
    <row r="124" spans="1:12" ht="69" customHeight="1" x14ac:dyDescent="0.25">
      <c r="A124" s="34">
        <v>7</v>
      </c>
      <c r="B124" s="57" t="s">
        <v>152</v>
      </c>
      <c r="C124" s="98">
        <v>700</v>
      </c>
      <c r="D124" s="94" t="s">
        <v>28</v>
      </c>
      <c r="E124" s="27">
        <v>700</v>
      </c>
      <c r="F124" s="36"/>
      <c r="G124" s="31"/>
      <c r="H124" s="95"/>
      <c r="I124" s="31"/>
      <c r="J124" s="31"/>
      <c r="K124" s="31"/>
      <c r="L124" s="31"/>
    </row>
    <row r="125" spans="1:12" ht="48" customHeight="1" x14ac:dyDescent="0.25">
      <c r="A125" s="34">
        <v>8</v>
      </c>
      <c r="B125" s="117" t="s">
        <v>153</v>
      </c>
      <c r="C125" s="98">
        <v>58700</v>
      </c>
      <c r="D125" s="96" t="s">
        <v>9</v>
      </c>
      <c r="E125" s="27">
        <v>10000</v>
      </c>
      <c r="F125" s="36"/>
      <c r="G125" s="31"/>
      <c r="H125" s="56"/>
      <c r="I125" s="31"/>
      <c r="J125" s="31"/>
      <c r="K125" s="31"/>
      <c r="L125" s="31"/>
    </row>
    <row r="126" spans="1:12" ht="48" customHeight="1" x14ac:dyDescent="0.25">
      <c r="A126" s="34">
        <v>9</v>
      </c>
      <c r="B126" s="131" t="s">
        <v>154</v>
      </c>
      <c r="C126" s="98">
        <v>150678</v>
      </c>
      <c r="D126" s="94" t="s">
        <v>28</v>
      </c>
      <c r="E126" s="27">
        <v>0</v>
      </c>
      <c r="F126" s="36"/>
      <c r="G126" s="31"/>
      <c r="H126" s="56"/>
      <c r="I126" s="31"/>
      <c r="J126" s="33"/>
      <c r="K126" s="31"/>
      <c r="L126" s="31"/>
    </row>
    <row r="127" spans="1:12" ht="48" customHeight="1" x14ac:dyDescent="0.25">
      <c r="A127" s="34">
        <v>10</v>
      </c>
      <c r="B127" s="126" t="s">
        <v>155</v>
      </c>
      <c r="C127" s="65">
        <v>20718.48</v>
      </c>
      <c r="D127" s="96" t="s">
        <v>28</v>
      </c>
      <c r="E127" s="18">
        <v>20718</v>
      </c>
      <c r="F127" s="36"/>
      <c r="G127" s="31"/>
      <c r="H127" s="56"/>
      <c r="I127" s="31"/>
      <c r="J127" s="31"/>
      <c r="K127" s="31"/>
      <c r="L127" s="31"/>
    </row>
    <row r="128" spans="1:12" ht="61.5" customHeight="1" x14ac:dyDescent="0.25">
      <c r="A128" s="34">
        <v>11</v>
      </c>
      <c r="B128" s="126" t="s">
        <v>156</v>
      </c>
      <c r="C128" s="65">
        <v>300000</v>
      </c>
      <c r="D128" s="144" t="s">
        <v>9</v>
      </c>
      <c r="E128" s="18">
        <v>22000</v>
      </c>
      <c r="F128" s="36"/>
      <c r="G128" s="31"/>
      <c r="H128" s="56"/>
      <c r="I128" s="31"/>
      <c r="J128" s="31"/>
      <c r="K128" s="31"/>
      <c r="L128" s="31"/>
    </row>
    <row r="129" spans="1:12" ht="87" customHeight="1" x14ac:dyDescent="0.25">
      <c r="A129" s="34">
        <v>12</v>
      </c>
      <c r="B129" s="124" t="s">
        <v>157</v>
      </c>
      <c r="C129" s="98">
        <v>12000</v>
      </c>
      <c r="D129" s="96" t="s">
        <v>28</v>
      </c>
      <c r="E129" s="18">
        <v>12000</v>
      </c>
      <c r="F129" s="36"/>
      <c r="G129" s="31"/>
      <c r="H129" s="56"/>
      <c r="I129" s="97"/>
      <c r="J129" s="31"/>
      <c r="K129" s="31"/>
      <c r="L129" s="31"/>
    </row>
    <row r="130" spans="1:12" ht="65.25" customHeight="1" x14ac:dyDescent="0.25">
      <c r="A130" s="34">
        <v>13</v>
      </c>
      <c r="B130" s="125" t="s">
        <v>158</v>
      </c>
      <c r="C130" s="142">
        <v>7000</v>
      </c>
      <c r="D130" s="96" t="s">
        <v>28</v>
      </c>
      <c r="E130" s="18">
        <v>7000</v>
      </c>
      <c r="F130" s="36"/>
      <c r="G130" s="31"/>
      <c r="H130" s="33"/>
      <c r="I130" s="31"/>
      <c r="J130" s="33"/>
      <c r="K130" s="31"/>
      <c r="L130" s="31"/>
    </row>
    <row r="131" spans="1:12" ht="48" customHeight="1" x14ac:dyDescent="0.25">
      <c r="A131" s="34">
        <v>14</v>
      </c>
      <c r="B131" s="132" t="s">
        <v>159</v>
      </c>
      <c r="C131" s="142">
        <v>82000</v>
      </c>
      <c r="D131" s="153" t="s">
        <v>87</v>
      </c>
      <c r="E131" s="18">
        <v>5000</v>
      </c>
      <c r="F131" s="36"/>
      <c r="G131" s="31"/>
      <c r="H131" s="31"/>
      <c r="I131" s="31"/>
      <c r="J131" s="31"/>
      <c r="K131" s="31"/>
      <c r="L131" s="31"/>
    </row>
    <row r="132" spans="1:12" ht="48" customHeight="1" x14ac:dyDescent="0.25">
      <c r="A132" s="34">
        <v>15</v>
      </c>
      <c r="B132" s="133" t="s">
        <v>160</v>
      </c>
      <c r="C132" s="98">
        <v>1200000</v>
      </c>
      <c r="D132" s="144" t="s">
        <v>50</v>
      </c>
      <c r="E132" s="18">
        <v>153000</v>
      </c>
      <c r="F132" s="36"/>
      <c r="G132" s="31"/>
      <c r="H132" s="31"/>
      <c r="I132" s="31"/>
      <c r="J132" s="31"/>
      <c r="K132" s="31"/>
      <c r="L132" s="31"/>
    </row>
    <row r="133" spans="1:12" ht="60.75" customHeight="1" x14ac:dyDescent="0.25">
      <c r="A133" s="34">
        <v>16</v>
      </c>
      <c r="B133" s="134" t="s">
        <v>161</v>
      </c>
      <c r="C133" s="142">
        <v>520000</v>
      </c>
      <c r="D133" s="96" t="s">
        <v>120</v>
      </c>
      <c r="E133" s="18">
        <v>450000</v>
      </c>
      <c r="F133" s="36"/>
      <c r="G133" s="31"/>
      <c r="H133" s="31"/>
      <c r="I133" s="31"/>
      <c r="J133" s="31"/>
      <c r="K133" s="31"/>
      <c r="L133" s="31"/>
    </row>
    <row r="134" spans="1:12" ht="47.25" customHeight="1" x14ac:dyDescent="0.25">
      <c r="A134" s="34">
        <v>17</v>
      </c>
      <c r="B134" s="124" t="s">
        <v>162</v>
      </c>
      <c r="C134" s="98">
        <v>81817</v>
      </c>
      <c r="D134" s="96" t="s">
        <v>60</v>
      </c>
      <c r="E134" s="18">
        <v>0</v>
      </c>
      <c r="F134" s="36"/>
      <c r="G134" s="31"/>
      <c r="H134" s="33"/>
      <c r="I134" s="31"/>
      <c r="J134" s="31"/>
      <c r="K134" s="31"/>
      <c r="L134" s="31"/>
    </row>
    <row r="135" spans="1:12" ht="128.25" customHeight="1" x14ac:dyDescent="0.25">
      <c r="A135" s="34"/>
      <c r="B135" s="99" t="s">
        <v>163</v>
      </c>
      <c r="C135" s="15">
        <f>C136+C137+C138+C139+C140+C141</f>
        <v>3817677</v>
      </c>
      <c r="D135" s="15"/>
      <c r="E135" s="15">
        <f t="shared" ref="E135" si="13">E136+E137+E138+E139+E140+E141</f>
        <v>832563</v>
      </c>
      <c r="F135" s="36"/>
      <c r="G135" s="31"/>
      <c r="H135" s="31"/>
      <c r="I135" s="31"/>
      <c r="J135" s="31"/>
      <c r="K135" s="31"/>
      <c r="L135" s="31"/>
    </row>
    <row r="136" spans="1:12" ht="124.5" customHeight="1" x14ac:dyDescent="0.3">
      <c r="A136" s="34">
        <v>1</v>
      </c>
      <c r="B136" s="129" t="s">
        <v>164</v>
      </c>
      <c r="C136" s="65">
        <v>500000</v>
      </c>
      <c r="D136" s="40" t="s">
        <v>165</v>
      </c>
      <c r="E136" s="37">
        <v>0</v>
      </c>
      <c r="F136" s="36"/>
      <c r="G136" s="31"/>
      <c r="H136" s="20"/>
      <c r="I136" s="100"/>
      <c r="J136" s="31"/>
      <c r="K136" s="31"/>
      <c r="L136" s="31"/>
    </row>
    <row r="137" spans="1:12" ht="50.25" customHeight="1" x14ac:dyDescent="0.25">
      <c r="A137" s="34">
        <v>2</v>
      </c>
      <c r="B137" s="73" t="s">
        <v>166</v>
      </c>
      <c r="C137" s="65">
        <v>256565</v>
      </c>
      <c r="D137" s="70" t="s">
        <v>167</v>
      </c>
      <c r="E137" s="35">
        <v>60000</v>
      </c>
      <c r="F137" s="36"/>
      <c r="G137" s="31"/>
      <c r="H137" s="101"/>
      <c r="I137" s="20"/>
      <c r="J137" s="31"/>
      <c r="K137" s="31"/>
      <c r="L137" s="31"/>
    </row>
    <row r="138" spans="1:12" ht="86.25" customHeight="1" x14ac:dyDescent="0.25">
      <c r="A138" s="34">
        <v>3</v>
      </c>
      <c r="B138" s="126" t="s">
        <v>168</v>
      </c>
      <c r="C138" s="65">
        <v>115000</v>
      </c>
      <c r="D138" s="143" t="s">
        <v>176</v>
      </c>
      <c r="E138" s="35">
        <v>80000</v>
      </c>
      <c r="F138" s="36"/>
      <c r="G138" s="31"/>
      <c r="H138" s="101"/>
      <c r="I138" s="20"/>
      <c r="J138" s="31"/>
      <c r="K138" s="31"/>
      <c r="L138" s="31"/>
    </row>
    <row r="139" spans="1:12" ht="42" customHeight="1" x14ac:dyDescent="0.25">
      <c r="A139" s="34">
        <v>4</v>
      </c>
      <c r="B139" s="73" t="s">
        <v>169</v>
      </c>
      <c r="C139" s="65">
        <v>75000</v>
      </c>
      <c r="D139" s="70" t="s">
        <v>170</v>
      </c>
      <c r="E139" s="35">
        <v>15000</v>
      </c>
      <c r="F139" s="36"/>
      <c r="G139" s="31"/>
      <c r="H139" s="33"/>
      <c r="I139" s="20"/>
      <c r="J139" s="31"/>
      <c r="K139" s="31"/>
      <c r="L139" s="31"/>
    </row>
    <row r="140" spans="1:12" ht="30" customHeight="1" x14ac:dyDescent="0.25">
      <c r="A140" s="34">
        <v>5</v>
      </c>
      <c r="B140" s="73" t="s">
        <v>171</v>
      </c>
      <c r="C140" s="51">
        <v>2358016</v>
      </c>
      <c r="D140" s="70" t="s">
        <v>6</v>
      </c>
      <c r="E140" s="70">
        <v>589504</v>
      </c>
      <c r="F140" s="36"/>
      <c r="G140" s="31"/>
      <c r="H140" s="31"/>
      <c r="I140" s="33"/>
      <c r="J140" s="31"/>
      <c r="K140" s="31"/>
      <c r="L140" s="31"/>
    </row>
    <row r="141" spans="1:12" ht="42" customHeight="1" x14ac:dyDescent="0.25">
      <c r="A141" s="34">
        <v>6</v>
      </c>
      <c r="B141" s="73" t="s">
        <v>172</v>
      </c>
      <c r="C141" s="74">
        <v>513096</v>
      </c>
      <c r="D141" s="70" t="s">
        <v>6</v>
      </c>
      <c r="E141" s="35">
        <v>88059</v>
      </c>
      <c r="F141" s="36"/>
      <c r="G141" s="31"/>
      <c r="H141" s="31"/>
      <c r="I141" s="33"/>
      <c r="J141" s="31"/>
      <c r="K141" s="31"/>
      <c r="L141" s="31"/>
    </row>
    <row r="142" spans="1:12" s="105" customFormat="1" ht="27.75" customHeight="1" x14ac:dyDescent="0.3">
      <c r="A142" s="157" t="s">
        <v>173</v>
      </c>
      <c r="B142" s="157"/>
      <c r="C142" s="102">
        <f>C7+C14+C21+C47+C53+C91+C117+C135</f>
        <v>30471669.879999999</v>
      </c>
      <c r="D142" s="102"/>
      <c r="E142" s="102">
        <f t="shared" ref="E142" si="14">E7+E14+E21+E47+E53+E91+E117+E135</f>
        <v>6171971</v>
      </c>
      <c r="F142" s="103"/>
      <c r="G142" s="104"/>
      <c r="H142" s="104"/>
      <c r="I142" s="104"/>
      <c r="J142" s="104"/>
      <c r="K142" s="104"/>
      <c r="L142" s="104"/>
    </row>
    <row r="143" spans="1:12" ht="20.45" customHeight="1" x14ac:dyDescent="0.25">
      <c r="C143" s="106"/>
      <c r="D143" s="107"/>
      <c r="E143" s="107"/>
      <c r="G143" s="31"/>
      <c r="H143" s="31"/>
      <c r="I143" s="31"/>
      <c r="J143" s="31"/>
      <c r="K143" s="31"/>
      <c r="L143" s="31"/>
    </row>
    <row r="144" spans="1:12" ht="21.75" customHeight="1" x14ac:dyDescent="0.25">
      <c r="C144" s="108"/>
      <c r="D144" s="109"/>
      <c r="E144" s="109"/>
      <c r="G144" s="31"/>
      <c r="H144" s="31"/>
      <c r="I144" s="31"/>
      <c r="J144" s="31"/>
      <c r="K144" s="31"/>
      <c r="L144" s="31"/>
    </row>
    <row r="145" spans="2:12" ht="21.75" customHeight="1" x14ac:dyDescent="0.25">
      <c r="B145" s="150" t="s">
        <v>177</v>
      </c>
      <c r="C145" s="110"/>
      <c r="D145" s="111"/>
      <c r="E145" s="111"/>
      <c r="G145" s="31"/>
      <c r="H145" s="31"/>
      <c r="I145" s="31"/>
      <c r="J145" s="31"/>
      <c r="K145" s="31"/>
      <c r="L145" s="31"/>
    </row>
    <row r="146" spans="2:12" ht="18" customHeight="1" x14ac:dyDescent="0.25">
      <c r="C146" s="112"/>
      <c r="D146" s="113"/>
      <c r="E146" s="113"/>
      <c r="G146" s="31"/>
      <c r="H146" s="31"/>
      <c r="I146" s="31"/>
      <c r="J146" s="31"/>
      <c r="K146" s="31"/>
      <c r="L146" s="31"/>
    </row>
    <row r="147" spans="2:12" ht="32.25" customHeight="1" x14ac:dyDescent="0.25">
      <c r="B147" s="151"/>
      <c r="C147" s="158" t="s">
        <v>178</v>
      </c>
      <c r="D147" s="159"/>
      <c r="E147" s="159"/>
      <c r="F147" s="12"/>
      <c r="G147" s="31"/>
      <c r="H147" s="31"/>
      <c r="I147" s="31"/>
      <c r="J147" s="31"/>
      <c r="K147" s="31"/>
      <c r="L147" s="31"/>
    </row>
    <row r="148" spans="2:12" ht="18" customHeight="1" x14ac:dyDescent="0.25">
      <c r="C148" s="112" t="s">
        <v>179</v>
      </c>
      <c r="D148" s="113"/>
      <c r="E148" s="113"/>
      <c r="G148" s="31"/>
      <c r="H148" s="31"/>
      <c r="I148" s="31"/>
      <c r="J148" s="31"/>
      <c r="K148" s="31"/>
      <c r="L148" s="31"/>
    </row>
    <row r="149" spans="2:12" ht="31.5" customHeight="1" x14ac:dyDescent="0.3">
      <c r="B149" s="152"/>
      <c r="C149" s="160" t="s">
        <v>180</v>
      </c>
      <c r="D149" s="161"/>
      <c r="E149" s="161"/>
      <c r="G149" s="31"/>
      <c r="H149" s="31"/>
      <c r="I149" s="31"/>
      <c r="J149" s="31"/>
      <c r="K149" s="31"/>
      <c r="L149" s="31"/>
    </row>
    <row r="150" spans="2:12" ht="17.25" customHeight="1" x14ac:dyDescent="0.25">
      <c r="G150" s="31"/>
      <c r="H150" s="31"/>
      <c r="I150" s="31"/>
      <c r="J150" s="31"/>
      <c r="K150" s="31"/>
      <c r="L150" s="31"/>
    </row>
    <row r="151" spans="2:12" ht="17.25" customHeight="1" x14ac:dyDescent="0.25">
      <c r="G151" s="31"/>
      <c r="H151" s="31"/>
      <c r="I151" s="31"/>
      <c r="J151" s="31"/>
      <c r="K151" s="31"/>
      <c r="L151" s="31"/>
    </row>
    <row r="152" spans="2:12" ht="17.25" customHeight="1" x14ac:dyDescent="0.25">
      <c r="G152" s="31"/>
      <c r="H152" s="31"/>
      <c r="I152" s="31"/>
      <c r="J152" s="31"/>
      <c r="K152" s="31"/>
      <c r="L152" s="31"/>
    </row>
    <row r="153" spans="2:12" ht="17.25" customHeight="1" x14ac:dyDescent="0.25">
      <c r="J153" s="31"/>
      <c r="K153" s="31"/>
    </row>
    <row r="154" spans="2:12" ht="17.25" customHeight="1" x14ac:dyDescent="0.25">
      <c r="J154" s="31"/>
      <c r="K154" s="31"/>
    </row>
    <row r="155" spans="2:12" ht="17.25" customHeight="1" x14ac:dyDescent="0.25">
      <c r="J155" s="31"/>
      <c r="K155" s="31"/>
    </row>
    <row r="156" spans="2:12" ht="17.25" customHeight="1" x14ac:dyDescent="0.25">
      <c r="J156" s="31"/>
      <c r="K156" s="31"/>
    </row>
    <row r="157" spans="2:12" ht="17.25" customHeight="1" x14ac:dyDescent="0.25"/>
    <row r="158" spans="2:12" ht="17.25" customHeight="1" x14ac:dyDescent="0.25"/>
    <row r="159" spans="2:12" ht="17.25" customHeight="1" x14ac:dyDescent="0.25"/>
    <row r="160" spans="2:12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</sheetData>
  <mergeCells count="4">
    <mergeCell ref="A3:E4"/>
    <mergeCell ref="A142:B142"/>
    <mergeCell ref="C147:E147"/>
    <mergeCell ref="C149:E149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2018-05-07T09:12:40Z</dcterms:modified>
</cp:coreProperties>
</file>